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xr:revisionPtr revIDLastSave="25" documentId="8_{A3C0A021-C907-42E0-B43B-F0FAFD45C5AC}" xr6:coauthVersionLast="47" xr6:coauthVersionMax="47" xr10:uidLastSave="{B037D347-BCED-463A-A479-BF79C0A8DD4C}"/>
  <workbookProtection workbookAlgorithmName="SHA-512" workbookHashValue="ukhmtrTrWiSl0/UWrvbq5XqnzfrHlPaBmymKt2OxaEuXHdhyJ9ngD0xrynwlegQ7/4jpL8fN3qM15xP7FBGbUg==" workbookSaltValue="K6fxvn8pJ7SZuqWiSGYKmA==" workbookSpinCount="100000" lockStructure="1"/>
  <bookViews>
    <workbookView xWindow="-28920" yWindow="1725" windowWidth="29040" windowHeight="15720" tabRatio="602" xr2:uid="{00000000-000D-0000-FFFF-FFFF00000000}"/>
  </bookViews>
  <sheets>
    <sheet name="Current Week View" sheetId="22" r:id="rId1"/>
    <sheet name="Rolling-28 Day View" sheetId="28" r:id="rId2"/>
    <sheet name="Occupancy Raw Data" sheetId="25" state="hidden" r:id="rId3"/>
    <sheet name="ADR Raw Data" sheetId="26" state="hidden" r:id="rId4"/>
    <sheet name="RevPAR Raw Data" sheetId="27" state="hidden" r:id="rId5"/>
    <sheet name="Translation Table" sheetId="2" r:id="rId6"/>
    <sheet name="Help" sheetId="21" r:id="rId7"/>
    <sheet name="Market Maps -&gt;" sheetId="29" r:id="rId8"/>
    <sheet name="Washington, DC Market" sheetId="30" r:id="rId9"/>
    <sheet name="Norfolk &amp; Virginia Beach, VA" sheetId="31" r:id="rId10"/>
    <sheet name="Virginia Area" sheetId="32" r:id="rId11"/>
    <sheet name="VA Shenandoah Valley Regional" sheetId="36" r:id="rId12"/>
    <sheet name="Virginia South Central" sheetId="37" r:id="rId13"/>
    <sheet name="Richmond-Petersburg, VA" sheetId="33" r:id="rId14"/>
    <sheet name="Bristol &amp; Kingsport TN&amp;VA, MSA" sheetId="34" r:id="rId15"/>
    <sheet name="Virginia Tourism Regions" sheetId="35" r:id="rId16"/>
  </sheets>
  <definedNames>
    <definedName name="_xlnm.Print_Area" localSheetId="0">'Current Week View'!$A$1:$AG$147</definedName>
    <definedName name="_xlnm.Print_Area" localSheetId="6">Help!$A$1:$O$31</definedName>
    <definedName name="_xlnm.Print_Area" localSheetId="1">'Rolling-28 Day View'!$A$1:$AG$147</definedName>
    <definedName name="_xlnm.Print_Area" localSheetId="5">'Translation Table'!$A$1:$X$43</definedName>
    <definedName name="_xlnm.Print_Titles" localSheetId="0">'Current Week View'!$A:$A,'Current Week View'!$1:$3</definedName>
    <definedName name="_xlnm.Print_Titles" localSheetId="1">'Rolling-28 Day View'!$A:$A,'Rolling-28 Day View'!$1:$3</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38" i="28" l="1"/>
  <c r="AF138" i="28"/>
  <c r="AE138" i="28"/>
  <c r="AD138" i="28"/>
  <c r="AC138" i="28"/>
  <c r="AB138" i="28"/>
  <c r="AA138" i="28"/>
  <c r="Z138" i="28"/>
  <c r="Y138" i="28"/>
  <c r="X138" i="28"/>
  <c r="V138" i="28"/>
  <c r="U138" i="28"/>
  <c r="T138" i="28"/>
  <c r="S138" i="28"/>
  <c r="R138" i="28"/>
  <c r="Q138" i="28"/>
  <c r="P138" i="28"/>
  <c r="O138" i="28"/>
  <c r="N138" i="28"/>
  <c r="M138" i="28"/>
  <c r="AG137" i="28"/>
  <c r="AF137" i="28"/>
  <c r="AE137" i="28"/>
  <c r="AD137" i="28"/>
  <c r="AC137" i="28"/>
  <c r="AB137" i="28"/>
  <c r="AA137" i="28"/>
  <c r="Z137" i="28"/>
  <c r="Y137" i="28"/>
  <c r="X137" i="28"/>
  <c r="V137" i="28"/>
  <c r="U137" i="28"/>
  <c r="T137" i="28"/>
  <c r="S137" i="28"/>
  <c r="R137" i="28"/>
  <c r="Q137" i="28"/>
  <c r="P137" i="28"/>
  <c r="O137" i="28"/>
  <c r="N137" i="28"/>
  <c r="M137" i="28"/>
  <c r="AG105" i="28"/>
  <c r="AF105" i="28"/>
  <c r="AE105" i="28"/>
  <c r="AD105" i="28"/>
  <c r="AC105" i="28"/>
  <c r="AB105" i="28"/>
  <c r="AA105" i="28"/>
  <c r="Z105" i="28"/>
  <c r="Y105" i="28"/>
  <c r="X105" i="28"/>
  <c r="V105" i="28"/>
  <c r="U105" i="28"/>
  <c r="T105" i="28"/>
  <c r="S105" i="28"/>
  <c r="R105" i="28"/>
  <c r="Q105" i="28"/>
  <c r="P105" i="28"/>
  <c r="O105" i="28"/>
  <c r="N105" i="28"/>
  <c r="M105" i="28"/>
  <c r="AG104" i="28"/>
  <c r="AF104" i="28"/>
  <c r="AE104" i="28"/>
  <c r="AD104" i="28"/>
  <c r="AC104" i="28"/>
  <c r="AB104" i="28"/>
  <c r="AA104" i="28"/>
  <c r="Z104" i="28"/>
  <c r="Y104" i="28"/>
  <c r="X104" i="28"/>
  <c r="V104" i="28"/>
  <c r="U104" i="28"/>
  <c r="T104" i="28"/>
  <c r="S104" i="28"/>
  <c r="R104" i="28"/>
  <c r="Q104" i="28"/>
  <c r="P104" i="28"/>
  <c r="O104" i="28"/>
  <c r="N104" i="28"/>
  <c r="M104" i="28"/>
  <c r="AG123" i="28"/>
  <c r="AF123" i="28"/>
  <c r="AE123" i="28"/>
  <c r="AD123" i="28"/>
  <c r="AC123" i="28"/>
  <c r="AB123" i="28"/>
  <c r="AA123" i="28"/>
  <c r="Z123" i="28"/>
  <c r="Y123" i="28"/>
  <c r="X123" i="28"/>
  <c r="V123" i="28"/>
  <c r="U123" i="28"/>
  <c r="T123" i="28"/>
  <c r="S123" i="28"/>
  <c r="R123" i="28"/>
  <c r="Q123" i="28"/>
  <c r="P123" i="28"/>
  <c r="O123" i="28"/>
  <c r="N123" i="28"/>
  <c r="M123" i="28"/>
  <c r="AG122" i="28"/>
  <c r="AF122" i="28"/>
  <c r="AE122" i="28"/>
  <c r="AD122" i="28"/>
  <c r="AC122" i="28"/>
  <c r="AB122" i="28"/>
  <c r="AA122" i="28"/>
  <c r="Z122" i="28"/>
  <c r="Y122" i="28"/>
  <c r="X122" i="28"/>
  <c r="V122" i="28"/>
  <c r="U122" i="28"/>
  <c r="T122" i="28"/>
  <c r="S122" i="28"/>
  <c r="R122" i="28"/>
  <c r="Q122" i="28"/>
  <c r="P122" i="28"/>
  <c r="O122" i="28"/>
  <c r="N122" i="28"/>
  <c r="M122" i="28"/>
  <c r="AG123" i="22"/>
  <c r="AF123" i="22"/>
  <c r="AE123" i="22"/>
  <c r="AD123" i="22"/>
  <c r="AC123" i="22"/>
  <c r="AB123" i="22"/>
  <c r="AA123" i="22"/>
  <c r="Z123" i="22"/>
  <c r="Y123" i="22"/>
  <c r="X123" i="22"/>
  <c r="AG122" i="22"/>
  <c r="AF122" i="22"/>
  <c r="AE122" i="22"/>
  <c r="AD122" i="22"/>
  <c r="AC122" i="22"/>
  <c r="AB122" i="22"/>
  <c r="AA122" i="22"/>
  <c r="Z122" i="22"/>
  <c r="Y122" i="22"/>
  <c r="X122" i="22"/>
  <c r="AG105" i="22"/>
  <c r="AF105" i="22"/>
  <c r="AE105" i="22"/>
  <c r="AD105" i="22"/>
  <c r="AC105" i="22"/>
  <c r="AB105" i="22"/>
  <c r="AA105" i="22"/>
  <c r="Z105" i="22"/>
  <c r="Y105" i="22"/>
  <c r="X105" i="22"/>
  <c r="AG104" i="22"/>
  <c r="AF104" i="22"/>
  <c r="AE104" i="22"/>
  <c r="AD104" i="22"/>
  <c r="AC104" i="22"/>
  <c r="AB104" i="22"/>
  <c r="AA104" i="22"/>
  <c r="Z104" i="22"/>
  <c r="Y104" i="22"/>
  <c r="X104" i="22"/>
  <c r="AG138" i="22"/>
  <c r="AF138" i="22"/>
  <c r="AE138" i="22"/>
  <c r="AD138" i="22"/>
  <c r="AC138" i="22"/>
  <c r="AB138" i="22"/>
  <c r="AA138" i="22"/>
  <c r="Z138" i="22"/>
  <c r="Y138" i="22"/>
  <c r="X138" i="22"/>
  <c r="AG137" i="22"/>
  <c r="AF137" i="22"/>
  <c r="AE137" i="22"/>
  <c r="AD137" i="22"/>
  <c r="AC137" i="22"/>
  <c r="AB137" i="22"/>
  <c r="AA137" i="22"/>
  <c r="Z137" i="22"/>
  <c r="Y137" i="22"/>
  <c r="X137" i="22"/>
  <c r="V138" i="22"/>
  <c r="U138" i="22"/>
  <c r="T138" i="22"/>
  <c r="S138" i="22"/>
  <c r="R138" i="22"/>
  <c r="Q138" i="22"/>
  <c r="P138" i="22"/>
  <c r="O138" i="22"/>
  <c r="N138" i="22"/>
  <c r="M138" i="22"/>
  <c r="V137" i="22"/>
  <c r="U137" i="22"/>
  <c r="T137" i="22"/>
  <c r="S137" i="22"/>
  <c r="R137" i="22"/>
  <c r="Q137" i="22"/>
  <c r="P137" i="22"/>
  <c r="O137" i="22"/>
  <c r="N137" i="22"/>
  <c r="M137" i="22"/>
  <c r="V123" i="22"/>
  <c r="U123" i="22"/>
  <c r="T123" i="22"/>
  <c r="S123" i="22"/>
  <c r="R123" i="22"/>
  <c r="Q123" i="22"/>
  <c r="P123" i="22"/>
  <c r="O123" i="22"/>
  <c r="N123" i="22"/>
  <c r="M123" i="22"/>
  <c r="V122" i="22"/>
  <c r="U122" i="22"/>
  <c r="T122" i="22"/>
  <c r="S122" i="22"/>
  <c r="R122" i="22"/>
  <c r="Q122" i="22"/>
  <c r="P122" i="22"/>
  <c r="O122" i="22"/>
  <c r="N122" i="22"/>
  <c r="M122" i="22"/>
  <c r="V105" i="22"/>
  <c r="U105" i="22"/>
  <c r="T105" i="22"/>
  <c r="S105" i="22"/>
  <c r="R105" i="22"/>
  <c r="Q105" i="22"/>
  <c r="P105" i="22"/>
  <c r="O105" i="22"/>
  <c r="N105" i="22"/>
  <c r="M105" i="22"/>
  <c r="V104" i="22"/>
  <c r="U104" i="22"/>
  <c r="T104" i="22"/>
  <c r="S104" i="22"/>
  <c r="R104" i="22"/>
  <c r="Q104" i="22"/>
  <c r="P104" i="22"/>
  <c r="O104" i="22"/>
  <c r="N104" i="22"/>
  <c r="M104" i="22"/>
  <c r="AG141" i="28"/>
  <c r="AF141" i="28"/>
  <c r="AE141" i="28"/>
  <c r="AD141" i="28"/>
  <c r="AC141" i="28"/>
  <c r="AB141" i="28"/>
  <c r="AA141" i="28"/>
  <c r="Z141" i="28"/>
  <c r="Y141" i="28"/>
  <c r="X141" i="28"/>
  <c r="AG135" i="28"/>
  <c r="AF135" i="28"/>
  <c r="AE135" i="28"/>
  <c r="AD135" i="28"/>
  <c r="AC135" i="28"/>
  <c r="AB135" i="28"/>
  <c r="AA135" i="28"/>
  <c r="Z135" i="28"/>
  <c r="Y135" i="28"/>
  <c r="X135" i="28"/>
  <c r="AG132" i="28"/>
  <c r="AF132" i="28"/>
  <c r="AE132" i="28"/>
  <c r="AD132" i="28"/>
  <c r="AC132" i="28"/>
  <c r="AB132" i="28"/>
  <c r="AA132" i="28"/>
  <c r="Z132" i="28"/>
  <c r="Y132" i="28"/>
  <c r="X132" i="28"/>
  <c r="AG144" i="28"/>
  <c r="AF144" i="28"/>
  <c r="AE144" i="28"/>
  <c r="AD144" i="28"/>
  <c r="AC144" i="28"/>
  <c r="AB144" i="28"/>
  <c r="AA144" i="28"/>
  <c r="Z144" i="28"/>
  <c r="Y144" i="28"/>
  <c r="X144" i="28"/>
  <c r="AG129" i="28"/>
  <c r="AF129" i="28"/>
  <c r="AE129" i="28"/>
  <c r="AD129" i="28"/>
  <c r="AC129" i="28"/>
  <c r="AB129" i="28"/>
  <c r="AA129" i="28"/>
  <c r="Z129" i="28"/>
  <c r="Y129" i="28"/>
  <c r="X129" i="28"/>
  <c r="AG126" i="28"/>
  <c r="AF126" i="28"/>
  <c r="AE126" i="28"/>
  <c r="AD126" i="28"/>
  <c r="AC126" i="28"/>
  <c r="AB126" i="28"/>
  <c r="AA126" i="28"/>
  <c r="Z126" i="28"/>
  <c r="Y126" i="28"/>
  <c r="X126" i="28"/>
  <c r="AG111" i="28"/>
  <c r="AF111" i="28"/>
  <c r="AE111" i="28"/>
  <c r="AD111" i="28"/>
  <c r="AC111" i="28"/>
  <c r="AB111" i="28"/>
  <c r="AA111" i="28"/>
  <c r="Z111" i="28"/>
  <c r="Y111" i="28"/>
  <c r="X111" i="28"/>
  <c r="AG114" i="28"/>
  <c r="AF114" i="28"/>
  <c r="AE114" i="28"/>
  <c r="AD114" i="28"/>
  <c r="AC114" i="28"/>
  <c r="AB114" i="28"/>
  <c r="AA114" i="28"/>
  <c r="Z114" i="28"/>
  <c r="Y114" i="28"/>
  <c r="X114" i="28"/>
  <c r="AG108" i="28"/>
  <c r="AF108" i="28"/>
  <c r="AE108" i="28"/>
  <c r="AD108" i="28"/>
  <c r="AC108" i="28"/>
  <c r="AB108" i="28"/>
  <c r="AA108" i="28"/>
  <c r="Z108" i="28"/>
  <c r="Y108" i="28"/>
  <c r="X108" i="28"/>
  <c r="AG120" i="28"/>
  <c r="AF120" i="28"/>
  <c r="AE120" i="28"/>
  <c r="AD120" i="28"/>
  <c r="AC120" i="28"/>
  <c r="AB120" i="28"/>
  <c r="AA120" i="28"/>
  <c r="Z120" i="28"/>
  <c r="Y120" i="28"/>
  <c r="X120" i="28"/>
  <c r="AG117" i="28"/>
  <c r="AF117" i="28"/>
  <c r="AE117" i="28"/>
  <c r="AD117" i="28"/>
  <c r="AC117" i="28"/>
  <c r="AB117" i="28"/>
  <c r="AA117" i="28"/>
  <c r="Z117" i="28"/>
  <c r="Y117" i="28"/>
  <c r="X117" i="28"/>
  <c r="AG102" i="28"/>
  <c r="AF102" i="28"/>
  <c r="AE102" i="28"/>
  <c r="AD102" i="28"/>
  <c r="AC102" i="28"/>
  <c r="AB102" i="28"/>
  <c r="AA102" i="28"/>
  <c r="Z102" i="28"/>
  <c r="Y102" i="28"/>
  <c r="X102" i="28"/>
  <c r="AG99" i="28"/>
  <c r="AF99" i="28"/>
  <c r="AE99" i="28"/>
  <c r="AD99" i="28"/>
  <c r="AC99" i="28"/>
  <c r="AB99" i="28"/>
  <c r="AA99" i="28"/>
  <c r="Z99" i="28"/>
  <c r="Y99" i="28"/>
  <c r="X99" i="28"/>
  <c r="AG96" i="28"/>
  <c r="AF96" i="28"/>
  <c r="AE96" i="28"/>
  <c r="AD96" i="28"/>
  <c r="AC96" i="28"/>
  <c r="AB96" i="28"/>
  <c r="AA96" i="28"/>
  <c r="Z96" i="28"/>
  <c r="Y96" i="28"/>
  <c r="X96" i="28"/>
  <c r="AG93" i="28"/>
  <c r="AF93" i="28"/>
  <c r="AE93" i="28"/>
  <c r="AD93" i="28"/>
  <c r="AC93" i="28"/>
  <c r="AB93" i="28"/>
  <c r="AA93" i="28"/>
  <c r="Z93" i="28"/>
  <c r="Y93" i="28"/>
  <c r="X93" i="28"/>
  <c r="AG90" i="28"/>
  <c r="AF90" i="28"/>
  <c r="AE90" i="28"/>
  <c r="AD90" i="28"/>
  <c r="AC90" i="28"/>
  <c r="AB90" i="28"/>
  <c r="AA90" i="28"/>
  <c r="Z90" i="28"/>
  <c r="Y90" i="28"/>
  <c r="X90" i="28"/>
  <c r="AG87" i="28"/>
  <c r="AF87" i="28"/>
  <c r="AE87" i="28"/>
  <c r="AD87" i="28"/>
  <c r="AC87" i="28"/>
  <c r="AB87" i="28"/>
  <c r="AA87" i="28"/>
  <c r="Z87" i="28"/>
  <c r="Y87" i="28"/>
  <c r="X87" i="28"/>
  <c r="AG84" i="28"/>
  <c r="AF84" i="28"/>
  <c r="AE84" i="28"/>
  <c r="AD84" i="28"/>
  <c r="AC84" i="28"/>
  <c r="AB84" i="28"/>
  <c r="AA84" i="28"/>
  <c r="Z84" i="28"/>
  <c r="Y84" i="28"/>
  <c r="X84" i="28"/>
  <c r="AG81" i="28"/>
  <c r="AF81" i="28"/>
  <c r="AE81" i="28"/>
  <c r="AD81" i="28"/>
  <c r="AC81" i="28"/>
  <c r="AB81" i="28"/>
  <c r="AA81" i="28"/>
  <c r="Z81" i="28"/>
  <c r="Y81" i="28"/>
  <c r="X81" i="28"/>
  <c r="AG78" i="28"/>
  <c r="AF78" i="28"/>
  <c r="AE78" i="28"/>
  <c r="AD78" i="28"/>
  <c r="AC78" i="28"/>
  <c r="AB78" i="28"/>
  <c r="AA78" i="28"/>
  <c r="Z78" i="28"/>
  <c r="Y78" i="28"/>
  <c r="X78" i="28"/>
  <c r="AG75" i="28"/>
  <c r="AF75" i="28"/>
  <c r="AE75" i="28"/>
  <c r="AD75" i="28"/>
  <c r="AC75" i="28"/>
  <c r="AB75" i="28"/>
  <c r="AA75" i="28"/>
  <c r="Z75" i="28"/>
  <c r="Y75" i="28"/>
  <c r="X75" i="28"/>
  <c r="AG72" i="28"/>
  <c r="AF72" i="28"/>
  <c r="AE72" i="28"/>
  <c r="AD72" i="28"/>
  <c r="AC72" i="28"/>
  <c r="AB72" i="28"/>
  <c r="AA72" i="28"/>
  <c r="Z72" i="28"/>
  <c r="Y72" i="28"/>
  <c r="X72" i="28"/>
  <c r="AG69" i="28"/>
  <c r="AF69" i="28"/>
  <c r="AE69" i="28"/>
  <c r="AD69" i="28"/>
  <c r="AC69" i="28"/>
  <c r="AB69" i="28"/>
  <c r="AA69" i="28"/>
  <c r="Z69" i="28"/>
  <c r="Y69" i="28"/>
  <c r="X69" i="28"/>
  <c r="AG66" i="28"/>
  <c r="AF66" i="28"/>
  <c r="AE66" i="28"/>
  <c r="AD66" i="28"/>
  <c r="AC66" i="28"/>
  <c r="AB66" i="28"/>
  <c r="AA66" i="28"/>
  <c r="Z66" i="28"/>
  <c r="Y66" i="28"/>
  <c r="X66" i="28"/>
  <c r="AG63" i="28"/>
  <c r="AF63" i="28"/>
  <c r="AE63" i="28"/>
  <c r="AD63" i="28"/>
  <c r="AC63" i="28"/>
  <c r="AB63" i="28"/>
  <c r="AA63" i="28"/>
  <c r="Z63" i="28"/>
  <c r="Y63" i="28"/>
  <c r="X63" i="28"/>
  <c r="AG60" i="28"/>
  <c r="AF60" i="28"/>
  <c r="AE60" i="28"/>
  <c r="AD60" i="28"/>
  <c r="AC60" i="28"/>
  <c r="AB60" i="28"/>
  <c r="AA60" i="28"/>
  <c r="Z60" i="28"/>
  <c r="Y60" i="28"/>
  <c r="X60" i="28"/>
  <c r="AG57" i="28"/>
  <c r="AF57" i="28"/>
  <c r="AE57" i="28"/>
  <c r="AD57" i="28"/>
  <c r="AC57" i="28"/>
  <c r="AB57" i="28"/>
  <c r="AA57" i="28"/>
  <c r="Z57" i="28"/>
  <c r="Y57" i="28"/>
  <c r="X57" i="28"/>
  <c r="AG54" i="28"/>
  <c r="AF54" i="28"/>
  <c r="AE54" i="28"/>
  <c r="AD54" i="28"/>
  <c r="AC54" i="28"/>
  <c r="AB54" i="28"/>
  <c r="AA54" i="28"/>
  <c r="Z54" i="28"/>
  <c r="Y54" i="28"/>
  <c r="X54" i="28"/>
  <c r="AG51" i="28"/>
  <c r="AF51" i="28"/>
  <c r="AE51" i="28"/>
  <c r="AD51" i="28"/>
  <c r="AC51" i="28"/>
  <c r="AB51" i="28"/>
  <c r="AA51" i="28"/>
  <c r="Z51" i="28"/>
  <c r="Y51" i="28"/>
  <c r="X51" i="28"/>
  <c r="AG48" i="28"/>
  <c r="AF48" i="28"/>
  <c r="AE48" i="28"/>
  <c r="AD48" i="28"/>
  <c r="AC48" i="28"/>
  <c r="AB48" i="28"/>
  <c r="AA48" i="28"/>
  <c r="Z48" i="28"/>
  <c r="Y48" i="28"/>
  <c r="X48" i="28"/>
  <c r="AG45" i="28"/>
  <c r="AF45" i="28"/>
  <c r="AE45" i="28"/>
  <c r="AD45" i="28"/>
  <c r="AC45" i="28"/>
  <c r="AB45" i="28"/>
  <c r="AA45" i="28"/>
  <c r="Z45" i="28"/>
  <c r="Y45" i="28"/>
  <c r="X45" i="28"/>
  <c r="AG42" i="28"/>
  <c r="AF42" i="28"/>
  <c r="AE42" i="28"/>
  <c r="AD42" i="28"/>
  <c r="AC42" i="28"/>
  <c r="AB42" i="28"/>
  <c r="AA42" i="28"/>
  <c r="Z42" i="28"/>
  <c r="Y42" i="28"/>
  <c r="X42" i="28"/>
  <c r="AG39" i="28"/>
  <c r="AF39" i="28"/>
  <c r="AE39" i="28"/>
  <c r="AD39" i="28"/>
  <c r="AC39" i="28"/>
  <c r="AB39" i="28"/>
  <c r="AA39" i="28"/>
  <c r="Z39" i="28"/>
  <c r="Y39" i="28"/>
  <c r="X39" i="28"/>
  <c r="AG36" i="28"/>
  <c r="AF36" i="28"/>
  <c r="AE36" i="28"/>
  <c r="AD36" i="28"/>
  <c r="AC36" i="28"/>
  <c r="AB36" i="28"/>
  <c r="AA36" i="28"/>
  <c r="Z36" i="28"/>
  <c r="Y36" i="28"/>
  <c r="X36" i="28"/>
  <c r="AG33" i="28"/>
  <c r="AF33" i="28"/>
  <c r="AE33" i="28"/>
  <c r="AD33" i="28"/>
  <c r="AC33" i="28"/>
  <c r="AB33" i="28"/>
  <c r="AA33" i="28"/>
  <c r="Z33" i="28"/>
  <c r="Y33" i="28"/>
  <c r="X33" i="28"/>
  <c r="AG30" i="28"/>
  <c r="AF30" i="28"/>
  <c r="AE30" i="28"/>
  <c r="AD30" i="28"/>
  <c r="AC30" i="28"/>
  <c r="AB30" i="28"/>
  <c r="AA30" i="28"/>
  <c r="Z30" i="28"/>
  <c r="Y30" i="28"/>
  <c r="X30" i="28"/>
  <c r="AG27" i="28"/>
  <c r="AF27" i="28"/>
  <c r="AE27" i="28"/>
  <c r="AD27" i="28"/>
  <c r="AC27" i="28"/>
  <c r="AB27" i="28"/>
  <c r="AA27" i="28"/>
  <c r="Z27" i="28"/>
  <c r="Y27" i="28"/>
  <c r="X27" i="28"/>
  <c r="AG24" i="28"/>
  <c r="AF24" i="28"/>
  <c r="AE24" i="28"/>
  <c r="AD24" i="28"/>
  <c r="AC24" i="28"/>
  <c r="AB24" i="28"/>
  <c r="AA24" i="28"/>
  <c r="Z24" i="28"/>
  <c r="Y24" i="28"/>
  <c r="X24" i="28"/>
  <c r="AG21" i="28"/>
  <c r="AF21" i="28"/>
  <c r="AE21" i="28"/>
  <c r="AD21" i="28"/>
  <c r="AC21" i="28"/>
  <c r="AB21" i="28"/>
  <c r="AA21" i="28"/>
  <c r="Z21" i="28"/>
  <c r="Y21" i="28"/>
  <c r="X21" i="28"/>
  <c r="AG18" i="28"/>
  <c r="AF18" i="28"/>
  <c r="AE18" i="28"/>
  <c r="AD18" i="28"/>
  <c r="AC18" i="28"/>
  <c r="AB18" i="28"/>
  <c r="AA18" i="28"/>
  <c r="Z18" i="28"/>
  <c r="Y18" i="28"/>
  <c r="X18" i="28"/>
  <c r="AG15" i="28"/>
  <c r="AF15" i="28"/>
  <c r="AE15" i="28"/>
  <c r="AD15" i="28"/>
  <c r="AC15" i="28"/>
  <c r="AB15" i="28"/>
  <c r="AA15" i="28"/>
  <c r="Z15" i="28"/>
  <c r="Y15" i="28"/>
  <c r="X15" i="28"/>
  <c r="AG12" i="28"/>
  <c r="AF12" i="28"/>
  <c r="AE12" i="28"/>
  <c r="AD12" i="28"/>
  <c r="AC12" i="28"/>
  <c r="AB12" i="28"/>
  <c r="AA12" i="28"/>
  <c r="Z12" i="28"/>
  <c r="Y12" i="28"/>
  <c r="X12" i="28"/>
  <c r="AG8" i="28"/>
  <c r="AF8" i="28"/>
  <c r="AE8" i="28"/>
  <c r="AD8" i="28"/>
  <c r="AC8" i="28"/>
  <c r="AB8" i="28"/>
  <c r="AA8" i="28"/>
  <c r="Z8" i="28"/>
  <c r="Y8" i="28"/>
  <c r="X8" i="28"/>
  <c r="AG5" i="28"/>
  <c r="AF5" i="28"/>
  <c r="AE5" i="28"/>
  <c r="AD5" i="28"/>
  <c r="AC5" i="28"/>
  <c r="Y5" i="28"/>
  <c r="Z5" i="28"/>
  <c r="AA5" i="28"/>
  <c r="AB5" i="28"/>
  <c r="X5" i="28"/>
  <c r="V141" i="28"/>
  <c r="U141" i="28"/>
  <c r="T141" i="28"/>
  <c r="S141" i="28"/>
  <c r="R141" i="28"/>
  <c r="Q141" i="28"/>
  <c r="P141" i="28"/>
  <c r="O141" i="28"/>
  <c r="N141" i="28"/>
  <c r="M141" i="28"/>
  <c r="V135" i="28"/>
  <c r="U135" i="28"/>
  <c r="T135" i="28"/>
  <c r="S135" i="28"/>
  <c r="R135" i="28"/>
  <c r="Q135" i="28"/>
  <c r="P135" i="28"/>
  <c r="O135" i="28"/>
  <c r="N135" i="28"/>
  <c r="M135" i="28"/>
  <c r="V132" i="28"/>
  <c r="U132" i="28"/>
  <c r="T132" i="28"/>
  <c r="S132" i="28"/>
  <c r="R132" i="28"/>
  <c r="Q132" i="28"/>
  <c r="P132" i="28"/>
  <c r="O132" i="28"/>
  <c r="N132" i="28"/>
  <c r="M132" i="28"/>
  <c r="V144" i="28"/>
  <c r="U144" i="28"/>
  <c r="T144" i="28"/>
  <c r="S144" i="28"/>
  <c r="R144" i="28"/>
  <c r="Q144" i="28"/>
  <c r="P144" i="28"/>
  <c r="O144" i="28"/>
  <c r="N144" i="28"/>
  <c r="M144" i="28"/>
  <c r="V129" i="28"/>
  <c r="U129" i="28"/>
  <c r="T129" i="28"/>
  <c r="S129" i="28"/>
  <c r="R129" i="28"/>
  <c r="Q129" i="28"/>
  <c r="P129" i="28"/>
  <c r="O129" i="28"/>
  <c r="N129" i="28"/>
  <c r="M129" i="28"/>
  <c r="V126" i="28"/>
  <c r="U126" i="28"/>
  <c r="T126" i="28"/>
  <c r="S126" i="28"/>
  <c r="R126" i="28"/>
  <c r="Q126" i="28"/>
  <c r="P126" i="28"/>
  <c r="O126" i="28"/>
  <c r="N126" i="28"/>
  <c r="M126" i="28"/>
  <c r="V111" i="28"/>
  <c r="U111" i="28"/>
  <c r="T111" i="28"/>
  <c r="S111" i="28"/>
  <c r="R111" i="28"/>
  <c r="Q111" i="28"/>
  <c r="P111" i="28"/>
  <c r="O111" i="28"/>
  <c r="N111" i="28"/>
  <c r="M111" i="28"/>
  <c r="V114" i="28"/>
  <c r="U114" i="28"/>
  <c r="T114" i="28"/>
  <c r="S114" i="28"/>
  <c r="R114" i="28"/>
  <c r="Q114" i="28"/>
  <c r="P114" i="28"/>
  <c r="O114" i="28"/>
  <c r="N114" i="28"/>
  <c r="M114" i="28"/>
  <c r="V108" i="28"/>
  <c r="U108" i="28"/>
  <c r="T108" i="28"/>
  <c r="S108" i="28"/>
  <c r="R108" i="28"/>
  <c r="Q108" i="28"/>
  <c r="P108" i="28"/>
  <c r="O108" i="28"/>
  <c r="N108" i="28"/>
  <c r="M108" i="28"/>
  <c r="V120" i="28"/>
  <c r="U120" i="28"/>
  <c r="T120" i="28"/>
  <c r="S120" i="28"/>
  <c r="R120" i="28"/>
  <c r="Q120" i="28"/>
  <c r="P120" i="28"/>
  <c r="O120" i="28"/>
  <c r="N120" i="28"/>
  <c r="M120" i="28"/>
  <c r="V117" i="28"/>
  <c r="U117" i="28"/>
  <c r="T117" i="28"/>
  <c r="S117" i="28"/>
  <c r="R117" i="28"/>
  <c r="Q117" i="28"/>
  <c r="P117" i="28"/>
  <c r="O117" i="28"/>
  <c r="N117" i="28"/>
  <c r="M117" i="28"/>
  <c r="V102" i="28"/>
  <c r="U102" i="28"/>
  <c r="T102" i="28"/>
  <c r="S102" i="28"/>
  <c r="R102" i="28"/>
  <c r="Q102" i="28"/>
  <c r="P102" i="28"/>
  <c r="O102" i="28"/>
  <c r="N102" i="28"/>
  <c r="M102" i="28"/>
  <c r="V99" i="28"/>
  <c r="U99" i="28"/>
  <c r="T99" i="28"/>
  <c r="S99" i="28"/>
  <c r="R99" i="28"/>
  <c r="Q99" i="28"/>
  <c r="P99" i="28"/>
  <c r="O99" i="28"/>
  <c r="N99" i="28"/>
  <c r="M99" i="28"/>
  <c r="V96" i="28"/>
  <c r="U96" i="28"/>
  <c r="T96" i="28"/>
  <c r="S96" i="28"/>
  <c r="R96" i="28"/>
  <c r="Q96" i="28"/>
  <c r="P96" i="28"/>
  <c r="O96" i="28"/>
  <c r="N96" i="28"/>
  <c r="M96" i="28"/>
  <c r="V93" i="28"/>
  <c r="U93" i="28"/>
  <c r="T93" i="28"/>
  <c r="S93" i="28"/>
  <c r="R93" i="28"/>
  <c r="Q93" i="28"/>
  <c r="P93" i="28"/>
  <c r="O93" i="28"/>
  <c r="N93" i="28"/>
  <c r="M93" i="28"/>
  <c r="V90" i="28"/>
  <c r="U90" i="28"/>
  <c r="T90" i="28"/>
  <c r="S90" i="28"/>
  <c r="R90" i="28"/>
  <c r="Q90" i="28"/>
  <c r="P90" i="28"/>
  <c r="O90" i="28"/>
  <c r="N90" i="28"/>
  <c r="M90" i="28"/>
  <c r="V87" i="28"/>
  <c r="U87" i="28"/>
  <c r="T87" i="28"/>
  <c r="S87" i="28"/>
  <c r="R87" i="28"/>
  <c r="Q87" i="28"/>
  <c r="P87" i="28"/>
  <c r="O87" i="28"/>
  <c r="N87" i="28"/>
  <c r="M87" i="28"/>
  <c r="V84" i="28"/>
  <c r="U84" i="28"/>
  <c r="T84" i="28"/>
  <c r="S84" i="28"/>
  <c r="R84" i="28"/>
  <c r="Q84" i="28"/>
  <c r="P84" i="28"/>
  <c r="O84" i="28"/>
  <c r="N84" i="28"/>
  <c r="M84" i="28"/>
  <c r="V81" i="28"/>
  <c r="U81" i="28"/>
  <c r="T81" i="28"/>
  <c r="S81" i="28"/>
  <c r="R81" i="28"/>
  <c r="Q81" i="28"/>
  <c r="P81" i="28"/>
  <c r="O81" i="28"/>
  <c r="N81" i="28"/>
  <c r="M81" i="28"/>
  <c r="V78" i="28"/>
  <c r="U78" i="28"/>
  <c r="T78" i="28"/>
  <c r="S78" i="28"/>
  <c r="R78" i="28"/>
  <c r="Q78" i="28"/>
  <c r="P78" i="28"/>
  <c r="O78" i="28"/>
  <c r="N78" i="28"/>
  <c r="M78" i="28"/>
  <c r="V75" i="28"/>
  <c r="U75" i="28"/>
  <c r="T75" i="28"/>
  <c r="S75" i="28"/>
  <c r="R75" i="28"/>
  <c r="Q75" i="28"/>
  <c r="P75" i="28"/>
  <c r="O75" i="28"/>
  <c r="N75" i="28"/>
  <c r="M75" i="28"/>
  <c r="V72" i="28"/>
  <c r="U72" i="28"/>
  <c r="T72" i="28"/>
  <c r="S72" i="28"/>
  <c r="R72" i="28"/>
  <c r="Q72" i="28"/>
  <c r="P72" i="28"/>
  <c r="O72" i="28"/>
  <c r="N72" i="28"/>
  <c r="M72" i="28"/>
  <c r="V69" i="28"/>
  <c r="U69" i="28"/>
  <c r="T69" i="28"/>
  <c r="S69" i="28"/>
  <c r="R69" i="28"/>
  <c r="Q69" i="28"/>
  <c r="P69" i="28"/>
  <c r="O69" i="28"/>
  <c r="N69" i="28"/>
  <c r="M69" i="28"/>
  <c r="V66" i="28"/>
  <c r="U66" i="28"/>
  <c r="T66" i="28"/>
  <c r="S66" i="28"/>
  <c r="R66" i="28"/>
  <c r="Q66" i="28"/>
  <c r="P66" i="28"/>
  <c r="O66" i="28"/>
  <c r="N66" i="28"/>
  <c r="M66" i="28"/>
  <c r="V63" i="28"/>
  <c r="U63" i="28"/>
  <c r="T63" i="28"/>
  <c r="S63" i="28"/>
  <c r="R63" i="28"/>
  <c r="Q63" i="28"/>
  <c r="P63" i="28"/>
  <c r="O63" i="28"/>
  <c r="N63" i="28"/>
  <c r="M63" i="28"/>
  <c r="V60" i="28"/>
  <c r="U60" i="28"/>
  <c r="T60" i="28"/>
  <c r="S60" i="28"/>
  <c r="R60" i="28"/>
  <c r="Q60" i="28"/>
  <c r="P60" i="28"/>
  <c r="O60" i="28"/>
  <c r="N60" i="28"/>
  <c r="M60" i="28"/>
  <c r="V57" i="28"/>
  <c r="U57" i="28"/>
  <c r="T57" i="28"/>
  <c r="S57" i="28"/>
  <c r="R57" i="28"/>
  <c r="Q57" i="28"/>
  <c r="P57" i="28"/>
  <c r="O57" i="28"/>
  <c r="N57" i="28"/>
  <c r="M57" i="28"/>
  <c r="V54" i="28"/>
  <c r="U54" i="28"/>
  <c r="T54" i="28"/>
  <c r="S54" i="28"/>
  <c r="R54" i="28"/>
  <c r="Q54" i="28"/>
  <c r="P54" i="28"/>
  <c r="O54" i="28"/>
  <c r="N54" i="28"/>
  <c r="M54" i="28"/>
  <c r="V51" i="28"/>
  <c r="U51" i="28"/>
  <c r="T51" i="28"/>
  <c r="S51" i="28"/>
  <c r="R51" i="28"/>
  <c r="Q51" i="28"/>
  <c r="P51" i="28"/>
  <c r="O51" i="28"/>
  <c r="N51" i="28"/>
  <c r="M51" i="28"/>
  <c r="V48" i="28"/>
  <c r="U48" i="28"/>
  <c r="T48" i="28"/>
  <c r="S48" i="28"/>
  <c r="R48" i="28"/>
  <c r="Q48" i="28"/>
  <c r="P48" i="28"/>
  <c r="O48" i="28"/>
  <c r="N48" i="28"/>
  <c r="M48" i="28"/>
  <c r="V45" i="28"/>
  <c r="U45" i="28"/>
  <c r="T45" i="28"/>
  <c r="S45" i="28"/>
  <c r="R45" i="28"/>
  <c r="Q45" i="28"/>
  <c r="P45" i="28"/>
  <c r="O45" i="28"/>
  <c r="N45" i="28"/>
  <c r="M45" i="28"/>
  <c r="V42" i="28"/>
  <c r="U42" i="28"/>
  <c r="T42" i="28"/>
  <c r="S42" i="28"/>
  <c r="R42" i="28"/>
  <c r="Q42" i="28"/>
  <c r="P42" i="28"/>
  <c r="O42" i="28"/>
  <c r="N42" i="28"/>
  <c r="M42" i="28"/>
  <c r="V39" i="28"/>
  <c r="U39" i="28"/>
  <c r="T39" i="28"/>
  <c r="S39" i="28"/>
  <c r="R39" i="28"/>
  <c r="Q39" i="28"/>
  <c r="P39" i="28"/>
  <c r="O39" i="28"/>
  <c r="N39" i="28"/>
  <c r="M39" i="28"/>
  <c r="V36" i="28"/>
  <c r="U36" i="28"/>
  <c r="T36" i="28"/>
  <c r="S36" i="28"/>
  <c r="R36" i="28"/>
  <c r="Q36" i="28"/>
  <c r="P36" i="28"/>
  <c r="O36" i="28"/>
  <c r="N36" i="28"/>
  <c r="M36" i="28"/>
  <c r="V33" i="28"/>
  <c r="U33" i="28"/>
  <c r="T33" i="28"/>
  <c r="S33" i="28"/>
  <c r="R33" i="28"/>
  <c r="Q33" i="28"/>
  <c r="P33" i="28"/>
  <c r="O33" i="28"/>
  <c r="N33" i="28"/>
  <c r="M33" i="28"/>
  <c r="V30" i="28"/>
  <c r="U30" i="28"/>
  <c r="T30" i="28"/>
  <c r="S30" i="28"/>
  <c r="R30" i="28"/>
  <c r="Q30" i="28"/>
  <c r="P30" i="28"/>
  <c r="O30" i="28"/>
  <c r="N30" i="28"/>
  <c r="M30" i="28"/>
  <c r="V27" i="28"/>
  <c r="U27" i="28"/>
  <c r="T27" i="28"/>
  <c r="S27" i="28"/>
  <c r="R27" i="28"/>
  <c r="Q27" i="28"/>
  <c r="P27" i="28"/>
  <c r="O27" i="28"/>
  <c r="N27" i="28"/>
  <c r="M27" i="28"/>
  <c r="V24" i="28"/>
  <c r="U24" i="28"/>
  <c r="T24" i="28"/>
  <c r="S24" i="28"/>
  <c r="R24" i="28"/>
  <c r="Q24" i="28"/>
  <c r="P24" i="28"/>
  <c r="O24" i="28"/>
  <c r="N24" i="28"/>
  <c r="M24" i="28"/>
  <c r="V21" i="28"/>
  <c r="U21" i="28"/>
  <c r="T21" i="28"/>
  <c r="S21" i="28"/>
  <c r="R21" i="28"/>
  <c r="Q21" i="28"/>
  <c r="P21" i="28"/>
  <c r="O21" i="28"/>
  <c r="N21" i="28"/>
  <c r="M21" i="28"/>
  <c r="V18" i="28"/>
  <c r="U18" i="28"/>
  <c r="T18" i="28"/>
  <c r="S18" i="28"/>
  <c r="R18" i="28"/>
  <c r="Q18" i="28"/>
  <c r="P18" i="28"/>
  <c r="O18" i="28"/>
  <c r="N18" i="28"/>
  <c r="M18" i="28"/>
  <c r="V15" i="28"/>
  <c r="U15" i="28"/>
  <c r="T15" i="28"/>
  <c r="S15" i="28"/>
  <c r="R15" i="28"/>
  <c r="Q15" i="28"/>
  <c r="P15" i="28"/>
  <c r="O15" i="28"/>
  <c r="N15" i="28"/>
  <c r="M15" i="28"/>
  <c r="V12" i="28"/>
  <c r="U12" i="28"/>
  <c r="T12" i="28"/>
  <c r="S12" i="28"/>
  <c r="R12" i="28"/>
  <c r="Q12" i="28"/>
  <c r="P12" i="28"/>
  <c r="O12" i="28"/>
  <c r="N12" i="28"/>
  <c r="M12" i="28"/>
  <c r="V8" i="28"/>
  <c r="U8" i="28"/>
  <c r="T8" i="28"/>
  <c r="S8" i="28"/>
  <c r="R8" i="28"/>
  <c r="Q8" i="28"/>
  <c r="P8" i="28"/>
  <c r="O8" i="28"/>
  <c r="N8" i="28"/>
  <c r="M8" i="28"/>
  <c r="V5" i="28"/>
  <c r="U5" i="28"/>
  <c r="T5" i="28"/>
  <c r="S5" i="28"/>
  <c r="N5" i="28"/>
  <c r="O5" i="28"/>
  <c r="P5" i="28"/>
  <c r="Q5" i="28"/>
  <c r="R5" i="28"/>
  <c r="M5" i="28"/>
  <c r="AG57" i="22"/>
  <c r="AF57" i="22"/>
  <c r="AE57" i="22"/>
  <c r="AD57" i="22"/>
  <c r="AC57" i="22"/>
  <c r="AB57" i="22"/>
  <c r="AA57" i="22"/>
  <c r="Z57" i="22"/>
  <c r="Y57" i="22"/>
  <c r="X57" i="22"/>
  <c r="V57" i="22"/>
  <c r="U57" i="22"/>
  <c r="T57" i="22"/>
  <c r="S57" i="22"/>
  <c r="R57" i="22"/>
  <c r="Q57" i="22"/>
  <c r="P57" i="22"/>
  <c r="O57" i="22"/>
  <c r="N57" i="22"/>
  <c r="M57" i="22"/>
  <c r="AG56" i="22"/>
  <c r="AF56" i="22"/>
  <c r="AE56" i="22"/>
  <c r="AD56" i="22"/>
  <c r="AC56" i="22"/>
  <c r="AB56" i="22"/>
  <c r="AA56" i="22"/>
  <c r="Z56" i="22"/>
  <c r="Y56" i="22"/>
  <c r="X56" i="22"/>
  <c r="V56" i="22"/>
  <c r="U56" i="22"/>
  <c r="T56" i="22"/>
  <c r="S56" i="22"/>
  <c r="R56" i="22"/>
  <c r="Q56" i="22"/>
  <c r="P56" i="22"/>
  <c r="O56" i="22"/>
  <c r="N56" i="22"/>
  <c r="M56" i="22"/>
  <c r="AG54" i="22"/>
  <c r="AF54" i="22"/>
  <c r="AE54" i="22"/>
  <c r="AD54" i="22"/>
  <c r="AC54" i="22"/>
  <c r="AB54" i="22"/>
  <c r="AA54" i="22"/>
  <c r="Z54" i="22"/>
  <c r="Y54" i="22"/>
  <c r="X54" i="22"/>
  <c r="V54" i="22"/>
  <c r="U54" i="22"/>
  <c r="T54" i="22"/>
  <c r="S54" i="22"/>
  <c r="R54" i="22"/>
  <c r="Q54" i="22"/>
  <c r="P54" i="22"/>
  <c r="O54" i="22"/>
  <c r="N54" i="22"/>
  <c r="M54" i="22"/>
  <c r="AG53" i="22"/>
  <c r="AF53" i="22"/>
  <c r="AE53" i="22"/>
  <c r="AD53" i="22"/>
  <c r="AC53" i="22"/>
  <c r="AB53" i="22"/>
  <c r="AA53" i="22"/>
  <c r="Z53" i="22"/>
  <c r="Y53" i="22"/>
  <c r="X53" i="22"/>
  <c r="V53" i="22"/>
  <c r="U53" i="22"/>
  <c r="T53" i="22"/>
  <c r="S53" i="22"/>
  <c r="R53" i="22"/>
  <c r="Q53" i="22"/>
  <c r="P53" i="22"/>
  <c r="O53" i="22"/>
  <c r="N53" i="22"/>
  <c r="M53" i="22"/>
  <c r="AG51" i="22"/>
  <c r="AF51" i="22"/>
  <c r="AE51" i="22"/>
  <c r="AD51" i="22"/>
  <c r="AC51" i="22"/>
  <c r="AB51" i="22"/>
  <c r="AA51" i="22"/>
  <c r="Z51" i="22"/>
  <c r="Y51" i="22"/>
  <c r="X51" i="22"/>
  <c r="V51" i="22"/>
  <c r="U51" i="22"/>
  <c r="T51" i="22"/>
  <c r="S51" i="22"/>
  <c r="R51" i="22"/>
  <c r="Q51" i="22"/>
  <c r="P51" i="22"/>
  <c r="O51" i="22"/>
  <c r="N51" i="22"/>
  <c r="M51" i="22"/>
  <c r="AG50" i="22"/>
  <c r="AF50" i="22"/>
  <c r="AE50" i="22"/>
  <c r="AD50" i="22"/>
  <c r="AC50" i="22"/>
  <c r="AB50" i="22"/>
  <c r="AA50" i="22"/>
  <c r="Z50" i="22"/>
  <c r="Y50" i="22"/>
  <c r="X50" i="22"/>
  <c r="V50" i="22"/>
  <c r="U50" i="22"/>
  <c r="T50" i="22"/>
  <c r="S50" i="22"/>
  <c r="R50" i="22"/>
  <c r="Q50" i="22"/>
  <c r="P50" i="22"/>
  <c r="O50" i="22"/>
  <c r="N50" i="22"/>
  <c r="M50" i="22"/>
  <c r="AG48" i="22"/>
  <c r="AF48" i="22"/>
  <c r="AE48" i="22"/>
  <c r="AD48" i="22"/>
  <c r="AC48" i="22"/>
  <c r="AB48" i="22"/>
  <c r="AA48" i="22"/>
  <c r="Z48" i="22"/>
  <c r="Y48" i="22"/>
  <c r="X48" i="22"/>
  <c r="V48" i="22"/>
  <c r="U48" i="22"/>
  <c r="T48" i="22"/>
  <c r="S48" i="22"/>
  <c r="R48" i="22"/>
  <c r="Q48" i="22"/>
  <c r="P48" i="22"/>
  <c r="O48" i="22"/>
  <c r="N48" i="22"/>
  <c r="M48" i="22"/>
  <c r="AG47" i="22"/>
  <c r="AF47" i="22"/>
  <c r="AE47" i="22"/>
  <c r="AD47" i="22"/>
  <c r="AC47" i="22"/>
  <c r="AB47" i="22"/>
  <c r="AA47" i="22"/>
  <c r="Z47" i="22"/>
  <c r="Y47" i="22"/>
  <c r="X47" i="22"/>
  <c r="V47" i="22"/>
  <c r="U47" i="22"/>
  <c r="T47" i="22"/>
  <c r="S47" i="22"/>
  <c r="R47" i="22"/>
  <c r="Q47" i="22"/>
  <c r="P47" i="22"/>
  <c r="O47" i="22"/>
  <c r="N47" i="22"/>
  <c r="M47" i="22"/>
  <c r="AG45" i="22"/>
  <c r="AF45" i="22"/>
  <c r="AE45" i="22"/>
  <c r="AD45" i="22"/>
  <c r="AC45" i="22"/>
  <c r="AB45" i="22"/>
  <c r="AA45" i="22"/>
  <c r="Z45" i="22"/>
  <c r="Y45" i="22"/>
  <c r="X45" i="22"/>
  <c r="V45" i="22"/>
  <c r="U45" i="22"/>
  <c r="T45" i="22"/>
  <c r="S45" i="22"/>
  <c r="R45" i="22"/>
  <c r="Q45" i="22"/>
  <c r="P45" i="22"/>
  <c r="O45" i="22"/>
  <c r="N45" i="22"/>
  <c r="M45" i="22"/>
  <c r="AG44" i="22"/>
  <c r="AF44" i="22"/>
  <c r="AE44" i="22"/>
  <c r="AD44" i="22"/>
  <c r="AC44" i="22"/>
  <c r="AB44" i="22"/>
  <c r="AA44" i="22"/>
  <c r="Z44" i="22"/>
  <c r="Y44" i="22"/>
  <c r="X44" i="22"/>
  <c r="V44" i="22"/>
  <c r="U44" i="22"/>
  <c r="T44" i="22"/>
  <c r="S44" i="22"/>
  <c r="R44" i="22"/>
  <c r="Q44" i="22"/>
  <c r="P44" i="22"/>
  <c r="O44" i="22"/>
  <c r="N44" i="22"/>
  <c r="M44" i="22"/>
  <c r="AG42" i="22"/>
  <c r="AF42" i="22"/>
  <c r="AE42" i="22"/>
  <c r="AD42" i="22"/>
  <c r="AC42" i="22"/>
  <c r="AB42" i="22"/>
  <c r="AA42" i="22"/>
  <c r="Z42" i="22"/>
  <c r="Y42" i="22"/>
  <c r="X42" i="22"/>
  <c r="V42" i="22"/>
  <c r="U42" i="22"/>
  <c r="T42" i="22"/>
  <c r="S42" i="22"/>
  <c r="R42" i="22"/>
  <c r="Q42" i="22"/>
  <c r="P42" i="22"/>
  <c r="O42" i="22"/>
  <c r="N42" i="22"/>
  <c r="M42" i="22"/>
  <c r="AG41" i="22"/>
  <c r="AF41" i="22"/>
  <c r="AE41" i="22"/>
  <c r="AD41" i="22"/>
  <c r="AC41" i="22"/>
  <c r="AB41" i="22"/>
  <c r="AA41" i="22"/>
  <c r="Z41" i="22"/>
  <c r="Y41" i="22"/>
  <c r="X41" i="22"/>
  <c r="V41" i="22"/>
  <c r="U41" i="22"/>
  <c r="T41" i="22"/>
  <c r="S41" i="22"/>
  <c r="R41" i="22"/>
  <c r="Q41" i="22"/>
  <c r="P41" i="22"/>
  <c r="O41" i="22"/>
  <c r="N41" i="22"/>
  <c r="M41" i="22"/>
  <c r="AG39" i="22"/>
  <c r="AF39" i="22"/>
  <c r="AE39" i="22"/>
  <c r="AD39" i="22"/>
  <c r="AC39" i="22"/>
  <c r="AB39" i="22"/>
  <c r="AA39" i="22"/>
  <c r="Z39" i="22"/>
  <c r="Y39" i="22"/>
  <c r="X39" i="22"/>
  <c r="V39" i="22"/>
  <c r="U39" i="22"/>
  <c r="T39" i="22"/>
  <c r="S39" i="22"/>
  <c r="R39" i="22"/>
  <c r="Q39" i="22"/>
  <c r="P39" i="22"/>
  <c r="O39" i="22"/>
  <c r="N39" i="22"/>
  <c r="M39" i="22"/>
  <c r="AG38" i="22"/>
  <c r="AF38" i="22"/>
  <c r="AE38" i="22"/>
  <c r="AD38" i="22"/>
  <c r="AC38" i="22"/>
  <c r="AB38" i="22"/>
  <c r="AA38" i="22"/>
  <c r="Z38" i="22"/>
  <c r="Y38" i="22"/>
  <c r="X38" i="22"/>
  <c r="V38" i="22"/>
  <c r="U38" i="22"/>
  <c r="T38" i="22"/>
  <c r="S38" i="22"/>
  <c r="R38" i="22"/>
  <c r="Q38" i="22"/>
  <c r="P38" i="22"/>
  <c r="O38" i="22"/>
  <c r="N38" i="22"/>
  <c r="M38" i="22"/>
  <c r="AG36" i="22"/>
  <c r="AF36" i="22"/>
  <c r="AE36" i="22"/>
  <c r="AD36" i="22"/>
  <c r="AC36" i="22"/>
  <c r="AB36" i="22"/>
  <c r="AA36" i="22"/>
  <c r="Z36" i="22"/>
  <c r="Y36" i="22"/>
  <c r="X36" i="22"/>
  <c r="V36" i="22"/>
  <c r="U36" i="22"/>
  <c r="T36" i="22"/>
  <c r="S36" i="22"/>
  <c r="R36" i="22"/>
  <c r="Q36" i="22"/>
  <c r="P36" i="22"/>
  <c r="O36" i="22"/>
  <c r="N36" i="22"/>
  <c r="M36" i="22"/>
  <c r="AG35" i="22"/>
  <c r="AF35" i="22"/>
  <c r="AE35" i="22"/>
  <c r="AD35" i="22"/>
  <c r="AC35" i="22"/>
  <c r="AB35" i="22"/>
  <c r="AA35" i="22"/>
  <c r="Z35" i="22"/>
  <c r="Y35" i="22"/>
  <c r="X35" i="22"/>
  <c r="V35" i="22"/>
  <c r="U35" i="22"/>
  <c r="T35" i="22"/>
  <c r="S35" i="22"/>
  <c r="R35" i="22"/>
  <c r="Q35" i="22"/>
  <c r="P35" i="22"/>
  <c r="O35" i="22"/>
  <c r="N35" i="22"/>
  <c r="M35" i="22"/>
  <c r="AG33" i="22"/>
  <c r="AF33" i="22"/>
  <c r="AE33" i="22"/>
  <c r="AD33" i="22"/>
  <c r="AC33" i="22"/>
  <c r="AB33" i="22"/>
  <c r="AA33" i="22"/>
  <c r="Z33" i="22"/>
  <c r="Y33" i="22"/>
  <c r="X33" i="22"/>
  <c r="V33" i="22"/>
  <c r="U33" i="22"/>
  <c r="T33" i="22"/>
  <c r="S33" i="22"/>
  <c r="R33" i="22"/>
  <c r="Q33" i="22"/>
  <c r="P33" i="22"/>
  <c r="O33" i="22"/>
  <c r="N33" i="22"/>
  <c r="M33" i="22"/>
  <c r="AG32" i="22"/>
  <c r="AF32" i="22"/>
  <c r="AE32" i="22"/>
  <c r="AD32" i="22"/>
  <c r="AC32" i="22"/>
  <c r="AB32" i="22"/>
  <c r="AA32" i="22"/>
  <c r="Z32" i="22"/>
  <c r="Y32" i="22"/>
  <c r="X32" i="22"/>
  <c r="V32" i="22"/>
  <c r="U32" i="22"/>
  <c r="T32" i="22"/>
  <c r="S32" i="22"/>
  <c r="R32" i="22"/>
  <c r="Q32" i="22"/>
  <c r="P32" i="22"/>
  <c r="O32" i="22"/>
  <c r="N32" i="22"/>
  <c r="M32" i="22"/>
  <c r="AG30" i="22"/>
  <c r="AF30" i="22"/>
  <c r="AE30" i="22"/>
  <c r="AD30" i="22"/>
  <c r="AC30" i="22"/>
  <c r="AB30" i="22"/>
  <c r="AA30" i="22"/>
  <c r="Z30" i="22"/>
  <c r="Y30" i="22"/>
  <c r="X30" i="22"/>
  <c r="V30" i="22"/>
  <c r="U30" i="22"/>
  <c r="T30" i="22"/>
  <c r="S30" i="22"/>
  <c r="R30" i="22"/>
  <c r="Q30" i="22"/>
  <c r="P30" i="22"/>
  <c r="O30" i="22"/>
  <c r="N30" i="22"/>
  <c r="M30" i="22"/>
  <c r="AG29" i="22"/>
  <c r="AF29" i="22"/>
  <c r="AE29" i="22"/>
  <c r="AD29" i="22"/>
  <c r="AC29" i="22"/>
  <c r="AB29" i="22"/>
  <c r="AA29" i="22"/>
  <c r="Z29" i="22"/>
  <c r="Y29" i="22"/>
  <c r="X29" i="22"/>
  <c r="V29" i="22"/>
  <c r="U29" i="22"/>
  <c r="T29" i="22"/>
  <c r="S29" i="22"/>
  <c r="R29" i="22"/>
  <c r="Q29" i="22"/>
  <c r="P29" i="22"/>
  <c r="O29" i="22"/>
  <c r="N29" i="22"/>
  <c r="M29" i="22"/>
  <c r="AG8" i="22"/>
  <c r="AF8" i="22"/>
  <c r="AE8" i="22"/>
  <c r="AD8" i="22"/>
  <c r="AC8" i="22"/>
  <c r="AB8" i="22"/>
  <c r="AA8" i="22"/>
  <c r="Z8" i="22"/>
  <c r="Y8" i="22"/>
  <c r="X8" i="22"/>
  <c r="AG5" i="22"/>
  <c r="AF5" i="22"/>
  <c r="AE5" i="22"/>
  <c r="AD5" i="22"/>
  <c r="Y5" i="22"/>
  <c r="Z5" i="22"/>
  <c r="AA5" i="22"/>
  <c r="AB5" i="22"/>
  <c r="AC5" i="22"/>
  <c r="X5" i="22"/>
  <c r="M5" i="22"/>
  <c r="V8" i="22"/>
  <c r="U8" i="22"/>
  <c r="T8" i="22"/>
  <c r="S8" i="22"/>
  <c r="R8" i="22"/>
  <c r="Q8" i="22"/>
  <c r="P8" i="22"/>
  <c r="O8" i="22"/>
  <c r="N8" i="22"/>
  <c r="M8" i="22"/>
  <c r="V5" i="22"/>
  <c r="T5" i="22"/>
  <c r="U5" i="22"/>
  <c r="S5" i="22"/>
  <c r="N5" i="22"/>
  <c r="O5" i="22"/>
  <c r="P5" i="22"/>
  <c r="Q5" i="22"/>
  <c r="R5" i="22"/>
  <c r="B43" i="27"/>
  <c r="B42" i="27"/>
  <c r="B41" i="27"/>
  <c r="B40" i="27"/>
  <c r="B39" i="27"/>
  <c r="B38" i="27"/>
  <c r="B37" i="27"/>
  <c r="B36" i="27"/>
  <c r="B35" i="27"/>
  <c r="B34" i="27"/>
  <c r="B33" i="27"/>
  <c r="B32" i="27"/>
  <c r="B31" i="27"/>
  <c r="B29" i="27"/>
  <c r="B28" i="27"/>
  <c r="B26" i="27"/>
  <c r="B25" i="27"/>
  <c r="B24" i="27"/>
  <c r="B22" i="27"/>
  <c r="B21" i="27"/>
  <c r="B20" i="27"/>
  <c r="B19" i="27"/>
  <c r="B18" i="27"/>
  <c r="B17" i="27"/>
  <c r="B16" i="27"/>
  <c r="B15" i="27"/>
  <c r="B14" i="27"/>
  <c r="B13" i="27"/>
  <c r="B12" i="27"/>
  <c r="B11" i="27"/>
  <c r="B10" i="27"/>
  <c r="B8" i="27"/>
  <c r="AG129" i="22"/>
  <c r="B7" i="27"/>
  <c r="B6" i="27"/>
  <c r="Y23" i="28"/>
  <c r="AD14" i="28"/>
  <c r="AG23" i="28"/>
  <c r="AG11" i="28"/>
  <c r="AC17" i="22"/>
  <c r="AA20" i="28"/>
  <c r="B8" i="25"/>
  <c r="B9" i="25"/>
  <c r="B10" i="25"/>
  <c r="B12" i="25"/>
  <c r="B14" i="25"/>
  <c r="F71" i="28" s="1"/>
  <c r="B15" i="25"/>
  <c r="B16" i="25"/>
  <c r="B17" i="25"/>
  <c r="B18" i="25"/>
  <c r="B92" i="28" s="1"/>
  <c r="B19" i="25"/>
  <c r="B20" i="25"/>
  <c r="B21" i="25"/>
  <c r="B22" i="25"/>
  <c r="B23" i="25"/>
  <c r="B24" i="25"/>
  <c r="A1" i="22"/>
  <c r="A1" i="28"/>
  <c r="B6" i="26"/>
  <c r="B7" i="26"/>
  <c r="B8" i="26"/>
  <c r="T129" i="22"/>
  <c r="B10" i="26"/>
  <c r="B11" i="26"/>
  <c r="P71" i="22"/>
  <c r="B12" i="26"/>
  <c r="B13" i="26"/>
  <c r="B14" i="26"/>
  <c r="B15" i="26"/>
  <c r="B16" i="26"/>
  <c r="B17" i="26"/>
  <c r="B18" i="26"/>
  <c r="B19" i="26"/>
  <c r="B20" i="26"/>
  <c r="B21" i="26"/>
  <c r="B22" i="26"/>
  <c r="B43" i="26"/>
  <c r="B42" i="26"/>
  <c r="B41" i="26"/>
  <c r="B40" i="26"/>
  <c r="B39" i="26"/>
  <c r="B38" i="26"/>
  <c r="B37" i="26"/>
  <c r="B36" i="26"/>
  <c r="B35" i="26"/>
  <c r="B34" i="26"/>
  <c r="B33" i="26"/>
  <c r="B32" i="26"/>
  <c r="B31" i="26"/>
  <c r="B29" i="26"/>
  <c r="B28" i="26"/>
  <c r="B26" i="26"/>
  <c r="B25" i="26"/>
  <c r="B24" i="26"/>
  <c r="B28" i="25"/>
  <c r="B26" i="25"/>
  <c r="B27" i="25"/>
  <c r="C140" i="22" s="1"/>
  <c r="B30" i="25"/>
  <c r="B31" i="25"/>
  <c r="B33" i="25"/>
  <c r="B34" i="25"/>
  <c r="B35" i="25"/>
  <c r="B36" i="25"/>
  <c r="B37" i="25"/>
  <c r="B38" i="25"/>
  <c r="B39" i="25"/>
  <c r="B40" i="25"/>
  <c r="B41" i="25"/>
  <c r="B42" i="25"/>
  <c r="B43" i="25"/>
  <c r="B44" i="25"/>
  <c r="B45" i="25"/>
  <c r="A5" i="21"/>
  <c r="A9" i="21"/>
  <c r="A12" i="21"/>
  <c r="A14" i="21"/>
  <c r="A15" i="21"/>
  <c r="M4" i="22"/>
  <c r="R4" i="28"/>
  <c r="T4" i="22"/>
  <c r="U4" i="22"/>
  <c r="N7" i="22"/>
  <c r="S4" i="28"/>
  <c r="R116" i="28"/>
  <c r="M4" i="28"/>
  <c r="M7" i="28"/>
  <c r="M7" i="22"/>
  <c r="O7" i="28"/>
  <c r="V4" i="28"/>
  <c r="O7" i="22"/>
  <c r="Q7" i="28"/>
  <c r="S80" i="28"/>
  <c r="T4" i="28"/>
  <c r="Q7" i="22"/>
  <c r="V128" i="22"/>
  <c r="Q128" i="28"/>
  <c r="T7" i="28"/>
  <c r="V80" i="28"/>
  <c r="V98" i="28"/>
  <c r="N4" i="28"/>
  <c r="T7" i="22"/>
  <c r="U7" i="28"/>
  <c r="Q56" i="28"/>
  <c r="O4" i="28"/>
  <c r="U7" i="22"/>
  <c r="V7" i="28"/>
  <c r="N32" i="28"/>
  <c r="T41" i="28"/>
  <c r="P4" i="28"/>
  <c r="V7" i="22"/>
  <c r="O125" i="22"/>
  <c r="M128" i="28"/>
  <c r="M98" i="28"/>
  <c r="O101" i="28"/>
  <c r="M110" i="28"/>
  <c r="Q4" i="28"/>
  <c r="M80" i="22"/>
  <c r="O101" i="22"/>
  <c r="S119" i="22"/>
  <c r="U107" i="22"/>
  <c r="U131" i="22"/>
  <c r="R98" i="22"/>
  <c r="U4" i="28"/>
  <c r="V35" i="28"/>
  <c r="P140" i="28"/>
  <c r="T125" i="28"/>
  <c r="R4" i="22"/>
  <c r="V119" i="22"/>
  <c r="P98" i="22"/>
  <c r="R125" i="28"/>
  <c r="P98" i="28"/>
  <c r="Q4" i="22"/>
  <c r="O119" i="22"/>
  <c r="S95" i="22"/>
  <c r="M86" i="22"/>
  <c r="M86" i="28"/>
  <c r="P4" i="22"/>
  <c r="V140" i="22"/>
  <c r="T134" i="22"/>
  <c r="R131" i="22"/>
  <c r="N119" i="28"/>
  <c r="O4" i="22"/>
  <c r="N74" i="22"/>
  <c r="P95" i="28"/>
  <c r="N4" i="22"/>
  <c r="P62" i="22"/>
  <c r="T53" i="28"/>
  <c r="N44" i="28"/>
  <c r="S140" i="22"/>
  <c r="Q134" i="22"/>
  <c r="O131" i="22"/>
  <c r="U80" i="22"/>
  <c r="S7" i="22"/>
  <c r="Q41" i="28"/>
  <c r="O131" i="28"/>
  <c r="U80" i="28"/>
  <c r="S7" i="28"/>
  <c r="R140" i="22"/>
  <c r="T80" i="22"/>
  <c r="R7" i="22"/>
  <c r="V50" i="28"/>
  <c r="P41" i="28"/>
  <c r="V101" i="28"/>
  <c r="R7" i="28"/>
  <c r="R80" i="22"/>
  <c r="V68" i="22"/>
  <c r="P7" i="22"/>
  <c r="V143" i="28"/>
  <c r="V68" i="28"/>
  <c r="P7" i="28"/>
  <c r="S4" i="22"/>
  <c r="V4" i="22"/>
  <c r="N134" i="22"/>
  <c r="O113" i="22"/>
  <c r="P80" i="22"/>
  <c r="P80" i="28"/>
  <c r="T68" i="28"/>
  <c r="N7" i="28"/>
  <c r="AD4" i="22"/>
  <c r="AG140" i="22"/>
  <c r="AG119" i="22"/>
  <c r="Y119" i="22"/>
  <c r="AC101" i="22"/>
  <c r="AD98" i="22"/>
  <c r="AE80" i="22"/>
  <c r="AA65" i="22"/>
  <c r="AA7" i="22"/>
  <c r="AG4" i="28"/>
  <c r="AD38" i="28"/>
  <c r="AF98" i="28"/>
  <c r="Z128" i="22"/>
  <c r="AE4" i="22"/>
  <c r="Z134" i="22"/>
  <c r="AB131" i="22"/>
  <c r="X119" i="22"/>
  <c r="Z116" i="22"/>
  <c r="AB101" i="22"/>
  <c r="AC98" i="22"/>
  <c r="AD95" i="22"/>
  <c r="AE92" i="22"/>
  <c r="AD83" i="22"/>
  <c r="AD80" i="22"/>
  <c r="AB74" i="22"/>
  <c r="Z62" i="22"/>
  <c r="X7" i="22"/>
  <c r="AB56" i="28"/>
  <c r="AF140" i="28"/>
  <c r="X4" i="22"/>
  <c r="AF4" i="22"/>
  <c r="AE140" i="22"/>
  <c r="AG134" i="22"/>
  <c r="Y134" i="22"/>
  <c r="AA131" i="22"/>
  <c r="AC143" i="22"/>
  <c r="AE125" i="22"/>
  <c r="AA113" i="22"/>
  <c r="AB98" i="22"/>
  <c r="AC95" i="22"/>
  <c r="AD92" i="22"/>
  <c r="AE89" i="22"/>
  <c r="AC80" i="22"/>
  <c r="AA71" i="22"/>
  <c r="Y68" i="22"/>
  <c r="Y65" i="22"/>
  <c r="Y62" i="22"/>
  <c r="AB80" i="28"/>
  <c r="AC4" i="22"/>
  <c r="AG4" i="22"/>
  <c r="X134" i="22"/>
  <c r="Z131" i="22"/>
  <c r="AB143" i="22"/>
  <c r="AD125" i="22"/>
  <c r="AF110" i="22"/>
  <c r="X110" i="22"/>
  <c r="AD119" i="22"/>
  <c r="Z101" i="22"/>
  <c r="AA98" i="22"/>
  <c r="AB86" i="22"/>
  <c r="AB83" i="22"/>
  <c r="Z80" i="22"/>
  <c r="Z74" i="22"/>
  <c r="X65" i="22"/>
  <c r="AF7" i="22"/>
  <c r="AD53" i="28"/>
  <c r="AB44" i="28"/>
  <c r="Z35" i="28"/>
  <c r="AB4" i="22"/>
  <c r="AC140" i="22"/>
  <c r="AE110" i="22"/>
  <c r="AG113" i="22"/>
  <c r="Y113" i="22"/>
  <c r="AA107" i="22"/>
  <c r="AG101" i="22"/>
  <c r="Z98" i="22"/>
  <c r="AA95" i="22"/>
  <c r="AB92" i="22"/>
  <c r="AA89" i="22"/>
  <c r="Y77" i="22"/>
  <c r="AG65" i="22"/>
  <c r="AE7" i="22"/>
  <c r="AB53" i="28"/>
  <c r="Z44" i="28"/>
  <c r="X35" i="28"/>
  <c r="AF134" i="28"/>
  <c r="X62" i="28"/>
  <c r="AG128" i="28"/>
  <c r="AA7" i="28"/>
  <c r="Y62" i="28"/>
  <c r="AG62" i="28"/>
  <c r="AE65" i="28"/>
  <c r="AC68" i="28"/>
  <c r="AA71" i="28"/>
  <c r="Y74" i="28"/>
  <c r="AG74" i="28"/>
  <c r="AC80" i="28"/>
  <c r="AA95" i="28"/>
  <c r="Y98" i="28"/>
  <c r="AG98" i="28"/>
  <c r="AE101" i="28"/>
  <c r="AC116" i="28"/>
  <c r="AG107" i="28"/>
  <c r="AE113" i="28"/>
  <c r="AA125" i="28"/>
  <c r="Y143" i="28"/>
  <c r="AB59" i="28"/>
  <c r="AF128" i="22"/>
  <c r="X128" i="22"/>
  <c r="AA59" i="22"/>
  <c r="AB7" i="28"/>
  <c r="Z62" i="28"/>
  <c r="AF65" i="28"/>
  <c r="AD68" i="28"/>
  <c r="AB71" i="28"/>
  <c r="AD80" i="28"/>
  <c r="Z86" i="28"/>
  <c r="X89" i="28"/>
  <c r="AF89" i="28"/>
  <c r="AB95" i="28"/>
  <c r="Z98" i="28"/>
  <c r="X101" i="28"/>
  <c r="AF101" i="28"/>
  <c r="AD116" i="28"/>
  <c r="AD110" i="28"/>
  <c r="AB125" i="28"/>
  <c r="X131" i="28"/>
  <c r="AF131" i="28"/>
  <c r="AE128" i="28"/>
  <c r="AA59" i="28"/>
  <c r="AE128" i="22"/>
  <c r="Z59" i="22"/>
  <c r="AC7" i="28"/>
  <c r="AA74" i="28"/>
  <c r="Y77" i="28"/>
  <c r="AG77" i="28"/>
  <c r="AE80" i="28"/>
  <c r="AC83" i="28"/>
  <c r="AA86" i="28"/>
  <c r="Y89" i="28"/>
  <c r="AE92" i="28"/>
  <c r="AC95" i="28"/>
  <c r="AC119" i="28"/>
  <c r="AA107" i="28"/>
  <c r="Y113" i="28"/>
  <c r="AG113" i="28"/>
  <c r="AE110" i="28"/>
  <c r="AA143" i="28"/>
  <c r="Y131" i="28"/>
  <c r="AG131" i="28"/>
  <c r="AD128" i="28"/>
  <c r="Y59" i="22"/>
  <c r="AD7" i="28"/>
  <c r="AB62" i="28"/>
  <c r="X68" i="28"/>
  <c r="AF68" i="28"/>
  <c r="AD71" i="28"/>
  <c r="Z77" i="28"/>
  <c r="X80" i="28"/>
  <c r="AF80" i="28"/>
  <c r="X92" i="28"/>
  <c r="AD95" i="28"/>
  <c r="AB98" i="28"/>
  <c r="Z101" i="28"/>
  <c r="AF116" i="28"/>
  <c r="AD119" i="28"/>
  <c r="AB107" i="28"/>
  <c r="Z113" i="28"/>
  <c r="X110" i="28"/>
  <c r="Z131" i="28"/>
  <c r="X134" i="28"/>
  <c r="AC128" i="28"/>
  <c r="Y59" i="28"/>
  <c r="AC128" i="22"/>
  <c r="AF59" i="22"/>
  <c r="X59" i="22"/>
  <c r="AE7" i="28"/>
  <c r="AC62" i="28"/>
  <c r="AE71" i="28"/>
  <c r="AC74" i="28"/>
  <c r="Y80" i="28"/>
  <c r="AG80" i="28"/>
  <c r="AE83" i="28"/>
  <c r="AC86" i="28"/>
  <c r="AA89" i="28"/>
  <c r="Y92" i="28"/>
  <c r="AG92" i="28"/>
  <c r="Y116" i="28"/>
  <c r="AE119" i="28"/>
  <c r="AC107" i="28"/>
  <c r="AA113" i="28"/>
  <c r="Y110" i="28"/>
  <c r="AG110" i="28"/>
  <c r="AE125" i="28"/>
  <c r="AC143" i="28"/>
  <c r="AA131" i="28"/>
  <c r="AF59" i="28"/>
  <c r="AB128" i="22"/>
  <c r="AE59" i="22"/>
  <c r="X7" i="28"/>
  <c r="AF7" i="28"/>
  <c r="AD62" i="28"/>
  <c r="AB65" i="28"/>
  <c r="Z68" i="28"/>
  <c r="X71" i="28"/>
  <c r="AF71" i="28"/>
  <c r="Z80" i="28"/>
  <c r="X83" i="28"/>
  <c r="AF83" i="28"/>
  <c r="AD86" i="28"/>
  <c r="AB89" i="28"/>
  <c r="Z92" i="28"/>
  <c r="X95" i="28"/>
  <c r="AF95" i="28"/>
  <c r="AD98" i="28"/>
  <c r="AB101" i="28"/>
  <c r="AD107" i="28"/>
  <c r="AB113" i="28"/>
  <c r="Z110" i="28"/>
  <c r="X125" i="28"/>
  <c r="AF125" i="28"/>
  <c r="AD143" i="28"/>
  <c r="AB131" i="28"/>
  <c r="Z134" i="28"/>
  <c r="AA128" i="28"/>
  <c r="AE59" i="28"/>
  <c r="Y7" i="28"/>
  <c r="AG7" i="28"/>
  <c r="AE62" i="28"/>
  <c r="AC65" i="28"/>
  <c r="AA68" i="28"/>
  <c r="Y71" i="28"/>
  <c r="AG71" i="28"/>
  <c r="AE74" i="28"/>
  <c r="AC77" i="28"/>
  <c r="AA80" i="28"/>
  <c r="Y83" i="28"/>
  <c r="AA92" i="28"/>
  <c r="Y95" i="28"/>
  <c r="AG95" i="28"/>
  <c r="AE98" i="28"/>
  <c r="AC101" i="28"/>
  <c r="AA116" i="28"/>
  <c r="Y119" i="28"/>
  <c r="AG119" i="28"/>
  <c r="AE107" i="28"/>
  <c r="AC113" i="28"/>
  <c r="AG125" i="28"/>
  <c r="AE143" i="28"/>
  <c r="AC131" i="28"/>
  <c r="AA134" i="28"/>
  <c r="Z128" i="28"/>
  <c r="AB68" i="28"/>
  <c r="AF86" i="28"/>
  <c r="Z119" i="28"/>
  <c r="AD131" i="28"/>
  <c r="Y140" i="28"/>
  <c r="AC32" i="28"/>
  <c r="AA35" i="28"/>
  <c r="Y38" i="28"/>
  <c r="AG38" i="28"/>
  <c r="AE41" i="28"/>
  <c r="AC44" i="28"/>
  <c r="AA47" i="28"/>
  <c r="Y50" i="28"/>
  <c r="AG50" i="28"/>
  <c r="AE53" i="28"/>
  <c r="AD4" i="28"/>
  <c r="Z71" i="28"/>
  <c r="AD89" i="28"/>
  <c r="X107" i="28"/>
  <c r="AE131" i="28"/>
  <c r="Z140" i="28"/>
  <c r="X29" i="28"/>
  <c r="AF29" i="28"/>
  <c r="AD32" i="28"/>
  <c r="AB35" i="28"/>
  <c r="Z38" i="28"/>
  <c r="AD44" i="28"/>
  <c r="AB47" i="28"/>
  <c r="Z50" i="28"/>
  <c r="X53" i="28"/>
  <c r="AF53" i="28"/>
  <c r="AD56" i="28"/>
  <c r="AC4" i="28"/>
  <c r="Y7" i="22"/>
  <c r="AG7" i="22"/>
  <c r="AE62" i="22"/>
  <c r="AC65" i="22"/>
  <c r="AA68" i="22"/>
  <c r="Y71" i="22"/>
  <c r="AG71" i="22"/>
  <c r="AE74" i="22"/>
  <c r="AC77" i="22"/>
  <c r="AA80" i="22"/>
  <c r="Y83" i="22"/>
  <c r="AG83" i="22"/>
  <c r="AE86" i="22"/>
  <c r="AC89" i="22"/>
  <c r="AA92" i="22"/>
  <c r="Y95" i="22"/>
  <c r="AG95" i="22"/>
  <c r="AE98" i="22"/>
  <c r="AD59" i="28"/>
  <c r="X74" i="28"/>
  <c r="AB92" i="28"/>
  <c r="AF107" i="28"/>
  <c r="AB134" i="28"/>
  <c r="AA140" i="28"/>
  <c r="Y29" i="28"/>
  <c r="AG29" i="28"/>
  <c r="AE32" i="28"/>
  <c r="AC35" i="28"/>
  <c r="AA38" i="28"/>
  <c r="Y41" i="28"/>
  <c r="AG41" i="28"/>
  <c r="AE44" i="28"/>
  <c r="AC47" i="28"/>
  <c r="AA50" i="28"/>
  <c r="Y53" i="28"/>
  <c r="AG53" i="28"/>
  <c r="AE56" i="28"/>
  <c r="Y4" i="28"/>
  <c r="Z7" i="22"/>
  <c r="X62" i="22"/>
  <c r="AF62" i="22"/>
  <c r="AD65" i="22"/>
  <c r="AB68" i="22"/>
  <c r="Z71" i="22"/>
  <c r="X74" i="22"/>
  <c r="AF74" i="22"/>
  <c r="AD77" i="22"/>
  <c r="AB80" i="22"/>
  <c r="Z83" i="22"/>
  <c r="X86" i="22"/>
  <c r="AF86" i="22"/>
  <c r="AD89" i="22"/>
  <c r="AF74" i="28"/>
  <c r="Z95" i="28"/>
  <c r="AD113" i="28"/>
  <c r="AC134" i="28"/>
  <c r="AB140" i="28"/>
  <c r="Z29" i="28"/>
  <c r="X32" i="28"/>
  <c r="AF32" i="28"/>
  <c r="AD35" i="28"/>
  <c r="AB38" i="28"/>
  <c r="Z41" i="28"/>
  <c r="X44" i="28"/>
  <c r="AF44" i="28"/>
  <c r="AD47" i="28"/>
  <c r="AB50" i="28"/>
  <c r="Z53" i="28"/>
  <c r="X56" i="28"/>
  <c r="AF56" i="28"/>
  <c r="Z4" i="28"/>
  <c r="Z7" i="28"/>
  <c r="AD77" i="28"/>
  <c r="X98" i="28"/>
  <c r="AB110" i="28"/>
  <c r="AD134" i="28"/>
  <c r="AC140" i="28"/>
  <c r="AA29" i="28"/>
  <c r="Y32" i="28"/>
  <c r="AG32" i="28"/>
  <c r="AE35" i="28"/>
  <c r="AC38" i="28"/>
  <c r="AA41" i="28"/>
  <c r="Y44" i="28"/>
  <c r="AG44" i="28"/>
  <c r="AE47" i="28"/>
  <c r="AC50" i="28"/>
  <c r="AA53" i="28"/>
  <c r="Y56" i="28"/>
  <c r="AG56" i="28"/>
  <c r="AA4" i="28"/>
  <c r="AC59" i="22"/>
  <c r="AF62" i="28"/>
  <c r="Z83" i="28"/>
  <c r="AD101" i="28"/>
  <c r="X143" i="28"/>
  <c r="AG134" i="28"/>
  <c r="AE140" i="28"/>
  <c r="AC29" i="28"/>
  <c r="AA32" i="28"/>
  <c r="Y35" i="28"/>
  <c r="AG35" i="28"/>
  <c r="AE38" i="28"/>
  <c r="AC41" i="28"/>
  <c r="AA44" i="28"/>
  <c r="Y47" i="28"/>
  <c r="AG47" i="28"/>
  <c r="AE50" i="28"/>
  <c r="AC53" i="28"/>
  <c r="AA56" i="28"/>
  <c r="AF4" i="28"/>
  <c r="X4" i="28"/>
  <c r="AA4" i="22"/>
  <c r="AB140" i="22"/>
  <c r="AD134" i="22"/>
  <c r="AF131" i="22"/>
  <c r="X131" i="22"/>
  <c r="Z143" i="22"/>
  <c r="AB125" i="22"/>
  <c r="AD110" i="22"/>
  <c r="AF113" i="22"/>
  <c r="X113" i="22"/>
  <c r="Z107" i="22"/>
  <c r="AB119" i="22"/>
  <c r="AD116" i="22"/>
  <c r="AF101" i="22"/>
  <c r="X101" i="22"/>
  <c r="Y98" i="22"/>
  <c r="Z95" i="22"/>
  <c r="Z92" i="22"/>
  <c r="Z89" i="22"/>
  <c r="Z86" i="22"/>
  <c r="X83" i="22"/>
  <c r="X80" i="22"/>
  <c r="X77" i="22"/>
  <c r="AF71" i="22"/>
  <c r="AF68" i="22"/>
  <c r="AF65" i="22"/>
  <c r="AD62" i="22"/>
  <c r="AD7" i="22"/>
  <c r="AF50" i="28"/>
  <c r="AD41" i="28"/>
  <c r="AB32" i="28"/>
  <c r="AF143" i="28"/>
  <c r="Z4" i="22"/>
  <c r="AA140" i="22"/>
  <c r="AC134" i="22"/>
  <c r="AE131" i="22"/>
  <c r="AG143" i="22"/>
  <c r="Y143" i="22"/>
  <c r="AA125" i="22"/>
  <c r="AC110" i="22"/>
  <c r="AE113" i="22"/>
  <c r="AG107" i="22"/>
  <c r="Y107" i="22"/>
  <c r="AA119" i="22"/>
  <c r="AC116" i="22"/>
  <c r="AE101" i="22"/>
  <c r="AG98" i="22"/>
  <c r="X98" i="22"/>
  <c r="X95" i="22"/>
  <c r="Y92" i="22"/>
  <c r="Y89" i="22"/>
  <c r="Y86" i="22"/>
  <c r="AG80" i="22"/>
  <c r="AG77" i="22"/>
  <c r="AG74" i="22"/>
  <c r="AE71" i="22"/>
  <c r="AE68" i="22"/>
  <c r="AE65" i="22"/>
  <c r="AC62" i="22"/>
  <c r="AC7" i="22"/>
  <c r="AB4" i="28"/>
  <c r="AD50" i="28"/>
  <c r="AB41" i="28"/>
  <c r="Z32" i="28"/>
  <c r="Z125" i="28"/>
  <c r="Y4" i="22"/>
  <c r="Z140" i="22"/>
  <c r="AB134" i="22"/>
  <c r="AD131" i="22"/>
  <c r="AF143" i="22"/>
  <c r="X143" i="22"/>
  <c r="Z125" i="22"/>
  <c r="AB110" i="22"/>
  <c r="AD113" i="22"/>
  <c r="AF107" i="22"/>
  <c r="X107" i="22"/>
  <c r="Z119" i="22"/>
  <c r="AB116" i="22"/>
  <c r="AD101" i="22"/>
  <c r="AF98" i="22"/>
  <c r="AF95" i="22"/>
  <c r="AG92" i="22"/>
  <c r="X92" i="22"/>
  <c r="X89" i="22"/>
  <c r="AF83" i="22"/>
  <c r="AF80" i="22"/>
  <c r="AF77" i="22"/>
  <c r="AD74" i="22"/>
  <c r="AD71" i="22"/>
  <c r="AD68" i="22"/>
  <c r="AB65" i="22"/>
  <c r="AB62" i="22"/>
  <c r="AB7" i="22"/>
  <c r="AE4" i="28"/>
  <c r="X50" i="28"/>
  <c r="AF38" i="28"/>
  <c r="AD29" i="28"/>
  <c r="AB116" i="28"/>
  <c r="B62" i="28"/>
  <c r="D89" i="28"/>
  <c r="J62" i="28"/>
  <c r="K68" i="28"/>
  <c r="H65" i="28"/>
  <c r="D62" i="28"/>
  <c r="F89" i="22"/>
  <c r="G95" i="22"/>
  <c r="K62" i="22"/>
  <c r="E74" i="22"/>
  <c r="F74" i="22"/>
  <c r="B68" i="22"/>
  <c r="J65" i="22"/>
  <c r="K62" i="28"/>
  <c r="B71" i="22"/>
  <c r="D74" i="22"/>
  <c r="C77" i="22"/>
  <c r="J20" i="22"/>
  <c r="D95" i="22"/>
  <c r="H65" i="22"/>
  <c r="E62" i="22"/>
  <c r="I77" i="28"/>
  <c r="G77" i="28"/>
  <c r="J71" i="22"/>
  <c r="D62" i="22"/>
  <c r="K92" i="22"/>
  <c r="G68" i="22"/>
  <c r="J131" i="22"/>
  <c r="D65" i="22"/>
  <c r="G143" i="22"/>
  <c r="I131" i="22"/>
  <c r="I41" i="28"/>
  <c r="I131" i="28"/>
  <c r="D107" i="22"/>
  <c r="C41" i="28"/>
  <c r="E83" i="22"/>
  <c r="C83" i="22"/>
  <c r="J83" i="22"/>
  <c r="K23" i="22"/>
  <c r="B131" i="22"/>
  <c r="E134" i="22"/>
  <c r="J113" i="22"/>
  <c r="J143" i="28"/>
  <c r="I86" i="28"/>
  <c r="B143" i="22"/>
  <c r="J35" i="28"/>
  <c r="F140" i="28"/>
  <c r="F140" i="22"/>
  <c r="K116" i="22"/>
  <c r="E11" i="22"/>
  <c r="D131" i="28"/>
  <c r="G41" i="28"/>
  <c r="C110" i="22"/>
  <c r="I23" i="22"/>
  <c r="F134" i="22"/>
  <c r="G113" i="22"/>
  <c r="E26" i="22"/>
  <c r="J29" i="28"/>
  <c r="C53" i="28"/>
  <c r="H132" i="28"/>
  <c r="K65" i="28"/>
  <c r="C68" i="22"/>
  <c r="C71" i="22"/>
  <c r="J11" i="22"/>
  <c r="K77" i="22"/>
  <c r="F65" i="28"/>
  <c r="I68" i="28"/>
  <c r="J32" i="28"/>
  <c r="F14" i="28"/>
  <c r="E77" i="28"/>
  <c r="I11" i="28"/>
  <c r="F74" i="28"/>
  <c r="F107" i="28"/>
  <c r="I56" i="28"/>
  <c r="F68" i="28"/>
  <c r="F116" i="28"/>
  <c r="G68" i="28"/>
  <c r="E4" i="22"/>
  <c r="D7" i="22"/>
  <c r="C80" i="22"/>
  <c r="D4" i="28"/>
  <c r="E7" i="28"/>
  <c r="I80" i="28"/>
  <c r="D8" i="22"/>
  <c r="F66" i="22"/>
  <c r="J47" i="22"/>
  <c r="B53" i="22"/>
  <c r="F54" i="22"/>
  <c r="F60" i="28"/>
  <c r="H69" i="28"/>
  <c r="D99" i="28"/>
  <c r="F120" i="28"/>
  <c r="H111" i="28"/>
  <c r="E71" i="22"/>
  <c r="B17" i="22"/>
  <c r="I92" i="22"/>
  <c r="H68" i="28"/>
  <c r="K71" i="28"/>
  <c r="B38" i="28"/>
  <c r="H17" i="28"/>
  <c r="I83" i="28"/>
  <c r="I14" i="28"/>
  <c r="H77" i="28"/>
  <c r="H113" i="28"/>
  <c r="F11" i="28"/>
  <c r="H71" i="28"/>
  <c r="H119" i="28"/>
  <c r="I71" i="28"/>
  <c r="D4" i="22"/>
  <c r="E7" i="22"/>
  <c r="E98" i="22"/>
  <c r="E4" i="28"/>
  <c r="F7" i="28"/>
  <c r="B5" i="22"/>
  <c r="E8" i="22"/>
  <c r="H69" i="22"/>
  <c r="B51" i="22"/>
  <c r="D53" i="22"/>
  <c r="H12" i="28"/>
  <c r="H60" i="28"/>
  <c r="J69" i="28"/>
  <c r="B81" i="28"/>
  <c r="F99" i="28"/>
  <c r="H120" i="28"/>
  <c r="J111" i="28"/>
  <c r="B132" i="28"/>
  <c r="J71" i="28"/>
  <c r="H83" i="28"/>
  <c r="F110" i="28"/>
  <c r="D41" i="28"/>
  <c r="I110" i="28"/>
  <c r="E38" i="28"/>
  <c r="K17" i="28"/>
  <c r="I107" i="28"/>
  <c r="G35" i="28"/>
  <c r="C17" i="28"/>
  <c r="H4" i="22"/>
  <c r="F7" i="22"/>
  <c r="G128" i="22"/>
  <c r="F4" i="28"/>
  <c r="G7" i="28"/>
  <c r="G5" i="22"/>
  <c r="F8" i="22"/>
  <c r="D81" i="22"/>
  <c r="H51" i="22"/>
  <c r="J53" i="22"/>
  <c r="B5" i="28"/>
  <c r="D63" i="28"/>
  <c r="F72" i="28"/>
  <c r="H81" i="28"/>
  <c r="B102" i="28"/>
  <c r="D108" i="28"/>
  <c r="F126" i="28"/>
  <c r="B110" i="28"/>
  <c r="J38" i="28"/>
  <c r="F20" i="28"/>
  <c r="G123" i="28"/>
  <c r="I122" i="28"/>
  <c r="G138" i="22"/>
  <c r="H138" i="22"/>
  <c r="F138" i="28"/>
  <c r="D137" i="28"/>
  <c r="D122" i="22"/>
  <c r="D105" i="22"/>
  <c r="H104" i="22"/>
  <c r="I105" i="28"/>
  <c r="G104" i="28"/>
  <c r="D123" i="28"/>
  <c r="J123" i="28"/>
  <c r="J138" i="22"/>
  <c r="I105" i="22"/>
  <c r="D138" i="22"/>
  <c r="F137" i="22"/>
  <c r="H123" i="22"/>
  <c r="D123" i="22"/>
  <c r="J104" i="22"/>
  <c r="K138" i="28"/>
  <c r="E137" i="22"/>
  <c r="G123" i="22"/>
  <c r="I122" i="22"/>
  <c r="G137" i="28"/>
  <c r="I123" i="28"/>
  <c r="K122" i="28"/>
  <c r="F122" i="28"/>
  <c r="J105" i="22"/>
  <c r="F137" i="28"/>
  <c r="D105" i="28"/>
  <c r="J104" i="28"/>
  <c r="C141" i="28"/>
  <c r="K129" i="28"/>
  <c r="C129" i="28"/>
  <c r="E126" i="28"/>
  <c r="G117" i="28"/>
  <c r="K99" i="28"/>
  <c r="C99" i="28"/>
  <c r="E96" i="28"/>
  <c r="G93" i="28"/>
  <c r="I90" i="28"/>
  <c r="G81" i="28"/>
  <c r="K75" i="28"/>
  <c r="E72" i="28"/>
  <c r="G69" i="28"/>
  <c r="I66" i="28"/>
  <c r="K63" i="28"/>
  <c r="C63" i="28"/>
  <c r="E60" i="28"/>
  <c r="E48" i="28"/>
  <c r="C39" i="28"/>
  <c r="E36" i="28"/>
  <c r="G33" i="28"/>
  <c r="I18" i="28"/>
  <c r="G8" i="28"/>
  <c r="I5" i="28"/>
  <c r="G57" i="22"/>
  <c r="E50" i="22"/>
  <c r="G45" i="22"/>
  <c r="E44" i="22"/>
  <c r="K42" i="22"/>
  <c r="J141" i="28"/>
  <c r="H144" i="28"/>
  <c r="J129" i="28"/>
  <c r="B129" i="28"/>
  <c r="D120" i="28"/>
  <c r="J99" i="28"/>
  <c r="B99" i="28"/>
  <c r="D96" i="28"/>
  <c r="F93" i="28"/>
  <c r="F81" i="28"/>
  <c r="H78" i="28"/>
  <c r="D72" i="28"/>
  <c r="F69" i="28"/>
  <c r="H66" i="28"/>
  <c r="J63" i="28"/>
  <c r="B63" i="28"/>
  <c r="D60" i="28"/>
  <c r="B51" i="28"/>
  <c r="J39" i="28"/>
  <c r="B39" i="28"/>
  <c r="D36" i="28"/>
  <c r="F21" i="28"/>
  <c r="D12" i="28"/>
  <c r="F8" i="28"/>
  <c r="H5" i="28"/>
  <c r="F51" i="22"/>
  <c r="B48" i="22"/>
  <c r="H47" i="22"/>
  <c r="F45" i="22"/>
  <c r="D44" i="22"/>
  <c r="K135" i="28"/>
  <c r="G144" i="28"/>
  <c r="I129" i="28"/>
  <c r="K126" i="28"/>
  <c r="C126" i="28"/>
  <c r="E117" i="28"/>
  <c r="I99" i="28"/>
  <c r="K96" i="28"/>
  <c r="C96" i="28"/>
  <c r="E93" i="28"/>
  <c r="G90" i="28"/>
  <c r="K84" i="28"/>
  <c r="E81" i="28"/>
  <c r="I75" i="28"/>
  <c r="K72" i="28"/>
  <c r="C72" i="28"/>
  <c r="E69" i="28"/>
  <c r="G66" i="28"/>
  <c r="I63" i="28"/>
  <c r="K60" i="28"/>
  <c r="C60" i="28"/>
  <c r="E57" i="28"/>
  <c r="C48" i="28"/>
  <c r="I39" i="28"/>
  <c r="K36" i="28"/>
  <c r="C36" i="28"/>
  <c r="E33" i="28"/>
  <c r="I27" i="28"/>
  <c r="G18" i="28"/>
  <c r="C12" i="28"/>
  <c r="E8" i="28"/>
  <c r="C5" i="28"/>
  <c r="E57" i="22"/>
  <c r="C56" i="22"/>
  <c r="K50" i="22"/>
  <c r="G47" i="22"/>
  <c r="E45" i="22"/>
  <c r="K44" i="22"/>
  <c r="C44" i="22"/>
  <c r="G41" i="22"/>
  <c r="I36" i="22"/>
  <c r="K32" i="22"/>
  <c r="C32" i="22"/>
  <c r="I30" i="22"/>
  <c r="G29" i="22"/>
  <c r="B78" i="22"/>
  <c r="K8" i="22"/>
  <c r="C8" i="22"/>
  <c r="E5" i="22"/>
  <c r="H141" i="28"/>
  <c r="D132" i="28"/>
  <c r="F144" i="28"/>
  <c r="H129" i="28"/>
  <c r="J126" i="28"/>
  <c r="D111" i="28"/>
  <c r="B120" i="28"/>
  <c r="H99" i="28"/>
  <c r="J96" i="28"/>
  <c r="B96" i="28"/>
  <c r="D93" i="28"/>
  <c r="H87" i="28"/>
  <c r="D81" i="28"/>
  <c r="F78" i="28"/>
  <c r="J72" i="28"/>
  <c r="B72" i="28"/>
  <c r="D69" i="28"/>
  <c r="F66" i="28"/>
  <c r="H63" i="28"/>
  <c r="J60" i="28"/>
  <c r="B60" i="28"/>
  <c r="D57" i="28"/>
  <c r="J48" i="28"/>
  <c r="F42" i="28"/>
  <c r="H39" i="28"/>
  <c r="J36" i="28"/>
  <c r="B36" i="28"/>
  <c r="F30" i="28"/>
  <c r="H27" i="28"/>
  <c r="D21" i="28"/>
  <c r="J12" i="28"/>
  <c r="B12" i="28"/>
  <c r="D8" i="28"/>
  <c r="D5" i="28"/>
  <c r="J56" i="22"/>
  <c r="B56" i="22"/>
  <c r="D51" i="22"/>
  <c r="H48" i="22"/>
  <c r="F47" i="22"/>
  <c r="D45" i="22"/>
  <c r="J44" i="22"/>
  <c r="H42" i="22"/>
  <c r="F41" i="22"/>
  <c r="B38" i="22"/>
  <c r="D33" i="22"/>
  <c r="J32" i="22"/>
  <c r="B32" i="22"/>
  <c r="H30" i="22"/>
  <c r="B114" i="22"/>
  <c r="J72" i="22"/>
  <c r="J8" i="22"/>
  <c r="B8" i="22"/>
  <c r="F5" i="22"/>
  <c r="K132" i="28"/>
  <c r="C132" i="28"/>
  <c r="E144" i="28"/>
  <c r="G129" i="28"/>
  <c r="K111" i="28"/>
  <c r="C111" i="28"/>
  <c r="I120" i="28"/>
  <c r="E102" i="28"/>
  <c r="G99" i="28"/>
  <c r="I96" i="28"/>
  <c r="K93" i="28"/>
  <c r="E90" i="28"/>
  <c r="G87" i="28"/>
  <c r="K81" i="28"/>
  <c r="C81" i="28"/>
  <c r="I72" i="28"/>
  <c r="K69" i="28"/>
  <c r="C69" i="28"/>
  <c r="E66" i="28"/>
  <c r="G63" i="28"/>
  <c r="I60" i="28"/>
  <c r="K57" i="28"/>
  <c r="G51" i="28"/>
  <c r="C45" i="28"/>
  <c r="E42" i="28"/>
  <c r="G39" i="28"/>
  <c r="I36" i="28"/>
  <c r="C33" i="28"/>
  <c r="E30" i="28"/>
  <c r="G27" i="28"/>
  <c r="I24" i="28"/>
  <c r="K21" i="28"/>
  <c r="C21" i="28"/>
  <c r="E18" i="28"/>
  <c r="G15" i="28"/>
  <c r="I12" i="28"/>
  <c r="K8" i="28"/>
  <c r="C8" i="28"/>
  <c r="E5" i="28"/>
  <c r="K57" i="22"/>
  <c r="C57" i="22"/>
  <c r="I56" i="22"/>
  <c r="G54" i="22"/>
  <c r="E53" i="22"/>
  <c r="K51" i="22"/>
  <c r="C51" i="22"/>
  <c r="I50" i="22"/>
  <c r="G48" i="22"/>
  <c r="E47" i="22"/>
  <c r="K45" i="22"/>
  <c r="C45" i="22"/>
  <c r="I44" i="22"/>
  <c r="G42" i="22"/>
  <c r="E41" i="22"/>
  <c r="K39" i="22"/>
  <c r="C39" i="22"/>
  <c r="I38" i="22"/>
  <c r="E141" i="28"/>
  <c r="G135" i="28"/>
  <c r="I132" i="28"/>
  <c r="K144" i="28"/>
  <c r="C144" i="28"/>
  <c r="E129" i="28"/>
  <c r="G126" i="28"/>
  <c r="I111" i="28"/>
  <c r="K114" i="28"/>
  <c r="C114" i="28"/>
  <c r="E108" i="28"/>
  <c r="G120" i="28"/>
  <c r="I117" i="28"/>
  <c r="K102" i="28"/>
  <c r="C102" i="28"/>
  <c r="E99" i="28"/>
  <c r="G96" i="28"/>
  <c r="I93" i="28"/>
  <c r="K90" i="28"/>
  <c r="C90" i="28"/>
  <c r="E87" i="28"/>
  <c r="G84" i="28"/>
  <c r="I81" i="28"/>
  <c r="K78" i="28"/>
  <c r="C78" i="28"/>
  <c r="E75" i="28"/>
  <c r="G72" i="28"/>
  <c r="I69" i="28"/>
  <c r="K66" i="28"/>
  <c r="C66" i="28"/>
  <c r="E63" i="28"/>
  <c r="G60" i="28"/>
  <c r="I57" i="28"/>
  <c r="K54" i="28"/>
  <c r="C54" i="28"/>
  <c r="E51" i="28"/>
  <c r="G48" i="28"/>
  <c r="I45" i="28"/>
  <c r="K42" i="28"/>
  <c r="C42" i="28"/>
  <c r="E39" i="28"/>
  <c r="G36" i="28"/>
  <c r="I33" i="28"/>
  <c r="K30" i="28"/>
  <c r="C30" i="28"/>
  <c r="E27" i="28"/>
  <c r="G24" i="28"/>
  <c r="I21" i="28"/>
  <c r="K18" i="28"/>
  <c r="C18" i="28"/>
  <c r="E15" i="28"/>
  <c r="G12" i="28"/>
  <c r="I8" i="28"/>
  <c r="K5" i="28"/>
  <c r="G5" i="28"/>
  <c r="I57" i="22"/>
  <c r="G56" i="22"/>
  <c r="E54" i="22"/>
  <c r="K53" i="22"/>
  <c r="C53" i="22"/>
  <c r="I51" i="22"/>
  <c r="G50" i="22"/>
  <c r="E48" i="22"/>
  <c r="K47" i="22"/>
  <c r="C47" i="22"/>
  <c r="I45" i="22"/>
  <c r="G44" i="22"/>
  <c r="E42" i="22"/>
  <c r="K41" i="22"/>
  <c r="C41" i="22"/>
  <c r="I39" i="22"/>
  <c r="G38" i="22"/>
  <c r="E36" i="22"/>
  <c r="K35" i="22"/>
  <c r="C35" i="22"/>
  <c r="I33" i="22"/>
  <c r="G32" i="22"/>
  <c r="E30" i="22"/>
  <c r="K29" i="22"/>
  <c r="C29" i="22"/>
  <c r="F102" i="22"/>
  <c r="D63" i="22"/>
  <c r="G8" i="22"/>
  <c r="J5" i="22"/>
  <c r="K98" i="28"/>
  <c r="I4" i="22"/>
  <c r="G7" i="22"/>
  <c r="B4" i="28"/>
  <c r="H4" i="28"/>
  <c r="H7" i="28"/>
  <c r="D5" i="22"/>
  <c r="H8" i="22"/>
  <c r="B96" i="22"/>
  <c r="E29" i="22"/>
  <c r="B30" i="22"/>
  <c r="H33" i="22"/>
  <c r="D35" i="22"/>
  <c r="D42" i="22"/>
  <c r="F50" i="22"/>
  <c r="J51" i="22"/>
  <c r="B57" i="22"/>
  <c r="F5" i="28"/>
  <c r="F15" i="28"/>
  <c r="H24" i="28"/>
  <c r="J33" i="28"/>
  <c r="B45" i="28"/>
  <c r="D54" i="28"/>
  <c r="F63" i="28"/>
  <c r="H72" i="28"/>
  <c r="J81" i="28"/>
  <c r="B93" i="28"/>
  <c r="D102" i="28"/>
  <c r="F108" i="28"/>
  <c r="H126" i="28"/>
  <c r="J132" i="28"/>
  <c r="E95" i="28"/>
  <c r="E134" i="28"/>
  <c r="K50" i="28"/>
  <c r="J65" i="28"/>
  <c r="J101" i="28"/>
  <c r="F134" i="28"/>
  <c r="B53" i="28"/>
  <c r="E92" i="28"/>
  <c r="C143" i="28"/>
  <c r="I44" i="28"/>
  <c r="E26" i="28"/>
  <c r="F92" i="28"/>
  <c r="F131" i="28"/>
  <c r="B50" i="28"/>
  <c r="B65" i="28"/>
  <c r="H92" i="28"/>
  <c r="F143" i="28"/>
  <c r="B47" i="28"/>
  <c r="H26" i="28"/>
  <c r="G89" i="28"/>
  <c r="C125" i="28"/>
  <c r="K41" i="28"/>
  <c r="G23" i="28"/>
  <c r="F86" i="28"/>
  <c r="D125" i="28"/>
  <c r="B44" i="28"/>
  <c r="H23" i="28"/>
  <c r="G86" i="28"/>
  <c r="E125" i="28"/>
  <c r="C44" i="28"/>
  <c r="I23" i="28"/>
  <c r="B4" i="22"/>
  <c r="J4" i="22"/>
  <c r="H7" i="22"/>
  <c r="G4" i="28"/>
  <c r="I4" i="28"/>
  <c r="I7" i="28"/>
  <c r="C5" i="22"/>
  <c r="I8" i="22"/>
  <c r="D99" i="22"/>
  <c r="H29" i="22"/>
  <c r="C30" i="22"/>
  <c r="J33" i="22"/>
  <c r="E35" i="22"/>
  <c r="B36" i="22"/>
  <c r="B41" i="22"/>
  <c r="F42" i="22"/>
  <c r="H50" i="22"/>
  <c r="H57" i="22"/>
  <c r="J5" i="28"/>
  <c r="B18" i="28"/>
  <c r="D27" i="28"/>
  <c r="F36" i="28"/>
  <c r="H45" i="28"/>
  <c r="J54" i="28"/>
  <c r="B66" i="28"/>
  <c r="D75" i="28"/>
  <c r="F84" i="28"/>
  <c r="H93" i="28"/>
  <c r="J102" i="28"/>
  <c r="B114" i="28"/>
  <c r="D129" i="28"/>
  <c r="F135" i="28"/>
  <c r="B20" i="22"/>
  <c r="K119" i="22"/>
  <c r="K101" i="22"/>
  <c r="E89" i="22"/>
  <c r="E143" i="22"/>
  <c r="G26" i="22"/>
  <c r="E110" i="22"/>
  <c r="B65" i="22"/>
  <c r="H92" i="22"/>
  <c r="F143" i="22"/>
  <c r="C71" i="28"/>
  <c r="K140" i="28"/>
  <c r="H86" i="28"/>
  <c r="F125" i="28"/>
  <c r="D44" i="28"/>
  <c r="J23" i="28"/>
  <c r="K89" i="28"/>
  <c r="K143" i="28"/>
  <c r="G47" i="28"/>
  <c r="D95" i="28"/>
  <c r="D134" i="28"/>
  <c r="J50" i="28"/>
  <c r="I65" i="28"/>
  <c r="I101" i="28"/>
  <c r="G140" i="28"/>
  <c r="C56" i="28"/>
  <c r="B71" i="28"/>
  <c r="B119" i="28"/>
  <c r="H140" i="28"/>
  <c r="D56" i="28"/>
  <c r="G95" i="28"/>
  <c r="E131" i="28"/>
  <c r="K47" i="28"/>
  <c r="H95" i="28"/>
  <c r="H134" i="28"/>
  <c r="D53" i="28"/>
  <c r="D68" i="28"/>
  <c r="J95" i="28"/>
  <c r="H131" i="28"/>
  <c r="D50" i="28"/>
  <c r="C65" i="28"/>
  <c r="I92" i="28"/>
  <c r="G143" i="28"/>
  <c r="C47" i="28"/>
  <c r="I26" i="28"/>
  <c r="H89" i="28"/>
  <c r="H143" i="28"/>
  <c r="D47" i="28"/>
  <c r="J26" i="28"/>
  <c r="I89" i="28"/>
  <c r="I143" i="28"/>
  <c r="E47" i="28"/>
  <c r="K26" i="28"/>
  <c r="C4" i="22"/>
  <c r="K4" i="22"/>
  <c r="I7" i="22"/>
  <c r="J4" i="28"/>
  <c r="B7" i="28"/>
  <c r="J7" i="28"/>
  <c r="H5" i="22"/>
  <c r="H21" i="22"/>
  <c r="H117" i="22"/>
  <c r="I29" i="22"/>
  <c r="D30" i="22"/>
  <c r="K33" i="22"/>
  <c r="H35" i="22"/>
  <c r="C36" i="22"/>
  <c r="B39" i="22"/>
  <c r="D41" i="22"/>
  <c r="D48" i="22"/>
  <c r="F56" i="22"/>
  <c r="J57" i="22"/>
  <c r="B8" i="28"/>
  <c r="D18" i="28"/>
  <c r="F27" i="28"/>
  <c r="H36" i="28"/>
  <c r="J45" i="28"/>
  <c r="B57" i="28"/>
  <c r="D66" i="28"/>
  <c r="F75" i="28"/>
  <c r="H84" i="28"/>
  <c r="J93" i="28"/>
  <c r="B117" i="28"/>
  <c r="D114" i="28"/>
  <c r="F129" i="28"/>
  <c r="H135" i="28"/>
  <c r="G4" i="22"/>
  <c r="B7" i="22"/>
  <c r="J7" i="22"/>
  <c r="K4" i="28"/>
  <c r="C7" i="28"/>
  <c r="K7" i="28"/>
  <c r="I5" i="22"/>
  <c r="J24" i="22"/>
  <c r="J120" i="22"/>
  <c r="J29" i="22"/>
  <c r="F30" i="22"/>
  <c r="D32" i="22"/>
  <c r="I35" i="22"/>
  <c r="D36" i="22"/>
  <c r="D38" i="22"/>
  <c r="H39" i="22"/>
  <c r="J41" i="22"/>
  <c r="B47" i="22"/>
  <c r="F48" i="22"/>
  <c r="H56" i="22"/>
  <c r="H8" i="28"/>
  <c r="J18" i="28"/>
  <c r="B30" i="28"/>
  <c r="D39" i="28"/>
  <c r="F48" i="28"/>
  <c r="H57" i="28"/>
  <c r="J66" i="28"/>
  <c r="B78" i="28"/>
  <c r="D87" i="28"/>
  <c r="F96" i="28"/>
  <c r="H117" i="28"/>
  <c r="J114" i="28"/>
  <c r="B144" i="28"/>
  <c r="D141" i="28"/>
  <c r="F26" i="22"/>
  <c r="I65" i="22"/>
  <c r="I95" i="22"/>
  <c r="I134" i="22"/>
  <c r="K110" i="28"/>
  <c r="F77" i="22"/>
  <c r="F71" i="22"/>
  <c r="B101" i="22"/>
  <c r="J134" i="22"/>
  <c r="C20" i="28"/>
  <c r="B95" i="28"/>
  <c r="B134" i="28"/>
  <c r="H50" i="28"/>
  <c r="G65" i="28"/>
  <c r="G101" i="28"/>
  <c r="E140" i="28"/>
  <c r="K53" i="28"/>
  <c r="J68" i="28"/>
  <c r="J116" i="28"/>
  <c r="H29" i="28"/>
  <c r="G11" i="28"/>
  <c r="C74" i="28"/>
  <c r="C107" i="28"/>
  <c r="K32" i="28"/>
  <c r="G14" i="28"/>
  <c r="F77" i="28"/>
  <c r="F113" i="28"/>
  <c r="B35" i="28"/>
  <c r="H14" i="28"/>
  <c r="C119" i="28"/>
  <c r="I140" i="28"/>
  <c r="E56" i="28"/>
  <c r="D71" i="28"/>
  <c r="D119" i="28"/>
  <c r="B32" i="28"/>
  <c r="K11" i="28"/>
  <c r="H74" i="28"/>
  <c r="D116" i="28"/>
  <c r="B29" i="28"/>
  <c r="H56" i="28"/>
  <c r="G71" i="28"/>
  <c r="C101" i="28"/>
  <c r="K134" i="28"/>
  <c r="G53" i="28"/>
  <c r="D65" i="28"/>
  <c r="D101" i="28"/>
  <c r="B140" i="28"/>
  <c r="H53" i="28"/>
  <c r="E65" i="28"/>
  <c r="E101" i="28"/>
  <c r="C140" i="28"/>
  <c r="F4" i="22"/>
  <c r="C7" i="22"/>
  <c r="K7" i="22"/>
  <c r="C4" i="28"/>
  <c r="D7" i="28"/>
  <c r="G59" i="28"/>
  <c r="K5" i="22"/>
  <c r="B60" i="22"/>
  <c r="F126" i="22"/>
  <c r="G30" i="22"/>
  <c r="E32" i="22"/>
  <c r="B33" i="22"/>
  <c r="J35" i="22"/>
  <c r="F36" i="22"/>
  <c r="F38" i="22"/>
  <c r="J39" i="22"/>
  <c r="B45" i="22"/>
  <c r="D47" i="22"/>
  <c r="D54" i="22"/>
  <c r="J8" i="28"/>
  <c r="B21" i="28"/>
  <c r="D30" i="28"/>
  <c r="F39" i="28"/>
  <c r="H48" i="28"/>
  <c r="J57" i="28"/>
  <c r="B69" i="28"/>
  <c r="D78" i="28"/>
  <c r="F87" i="28"/>
  <c r="H96" i="28"/>
  <c r="J117" i="28"/>
  <c r="B111" i="28"/>
  <c r="D144" i="28"/>
  <c r="F141" i="28"/>
  <c r="S110" i="22"/>
  <c r="T110" i="28"/>
  <c r="S95" i="28"/>
  <c r="R65" i="28"/>
  <c r="S56" i="28"/>
  <c r="M110" i="22"/>
  <c r="N59" i="22"/>
  <c r="Q47" i="28"/>
  <c r="N92" i="22"/>
  <c r="R113" i="28"/>
  <c r="N95" i="28"/>
  <c r="Q131" i="22"/>
  <c r="V83" i="22"/>
  <c r="O119" i="28"/>
  <c r="N77" i="28"/>
  <c r="Q53" i="28"/>
  <c r="P86" i="22"/>
  <c r="S92" i="22"/>
  <c r="Q62" i="28"/>
  <c r="T101" i="22"/>
  <c r="N131" i="28"/>
  <c r="O71" i="22"/>
  <c r="P110" i="28"/>
  <c r="S134" i="22"/>
  <c r="R95" i="22"/>
  <c r="U110" i="28"/>
  <c r="T86" i="28"/>
  <c r="S38" i="28"/>
  <c r="T74" i="22"/>
  <c r="Q89" i="22"/>
  <c r="T29" i="28"/>
  <c r="R32" i="28"/>
  <c r="U140" i="22"/>
  <c r="U110" i="22"/>
  <c r="Q134" i="28"/>
  <c r="N107" i="28"/>
  <c r="P125" i="22"/>
  <c r="O125" i="28"/>
  <c r="U77" i="22"/>
  <c r="V89" i="28"/>
  <c r="R29" i="28"/>
  <c r="N71" i="22"/>
  <c r="V71" i="22"/>
  <c r="T32" i="28"/>
  <c r="T62" i="28"/>
  <c r="V110" i="22"/>
  <c r="S125" i="22"/>
  <c r="R47" i="28"/>
  <c r="S89" i="28"/>
  <c r="V140" i="28"/>
  <c r="O68" i="28"/>
  <c r="P101" i="28"/>
  <c r="R101" i="28"/>
  <c r="N41" i="28"/>
  <c r="Q92" i="28"/>
  <c r="R83" i="22"/>
  <c r="P44" i="28"/>
  <c r="P74" i="28"/>
  <c r="V134" i="22"/>
  <c r="Q68" i="22"/>
  <c r="S71" i="28"/>
  <c r="V113" i="28"/>
  <c r="T68" i="22"/>
  <c r="T50" i="28"/>
  <c r="N131" i="22"/>
  <c r="M116" i="28"/>
  <c r="N95" i="22"/>
  <c r="V53" i="28"/>
  <c r="V83" i="28"/>
  <c r="O65" i="22"/>
  <c r="P86" i="28"/>
  <c r="R74" i="22"/>
  <c r="P134" i="22"/>
  <c r="S113" i="28"/>
  <c r="R62" i="22"/>
  <c r="R95" i="28"/>
  <c r="U125" i="22"/>
  <c r="M62" i="22"/>
  <c r="Q143" i="22"/>
  <c r="R71" i="28"/>
  <c r="X140" i="22"/>
  <c r="AE107" i="22"/>
  <c r="AD11" i="22"/>
  <c r="AC17" i="28"/>
  <c r="X17" i="22"/>
  <c r="AF140" i="22"/>
  <c r="AA62" i="22"/>
  <c r="Y140" i="22"/>
  <c r="AF11" i="22"/>
  <c r="AE20" i="28"/>
  <c r="Y11" i="22"/>
  <c r="AC68" i="22"/>
  <c r="AD14" i="22"/>
  <c r="AD17" i="28"/>
  <c r="X20" i="28"/>
  <c r="AG14" i="22"/>
  <c r="AF20" i="28"/>
  <c r="AA11" i="22"/>
  <c r="AG86" i="22"/>
  <c r="X14" i="22"/>
  <c r="X26" i="28"/>
  <c r="AG14" i="28"/>
  <c r="AE95" i="22"/>
  <c r="AE14" i="22"/>
  <c r="AE17" i="28"/>
  <c r="Y20" i="28"/>
  <c r="AG17" i="22"/>
  <c r="AG20" i="28"/>
  <c r="Z20" i="28"/>
  <c r="Y14" i="22"/>
  <c r="Y26" i="28"/>
  <c r="AB23" i="28"/>
  <c r="AA116" i="22"/>
  <c r="AB17" i="28"/>
  <c r="AC14" i="22"/>
  <c r="AD26" i="28"/>
  <c r="Z14" i="22"/>
  <c r="Z26" i="28"/>
  <c r="B12" i="22"/>
  <c r="F84" i="22"/>
  <c r="J129" i="22"/>
  <c r="D15" i="22"/>
  <c r="H87" i="22"/>
  <c r="B135" i="22"/>
  <c r="F18" i="22"/>
  <c r="J90" i="22"/>
  <c r="D141" i="22"/>
  <c r="Q86" i="28"/>
  <c r="R38" i="28"/>
  <c r="O86" i="22"/>
  <c r="S128" i="22"/>
  <c r="T77" i="28"/>
  <c r="M56" i="28"/>
  <c r="M125" i="22"/>
  <c r="M119" i="28"/>
  <c r="O98" i="22"/>
  <c r="V65" i="22"/>
  <c r="U113" i="22"/>
  <c r="U128" i="22"/>
  <c r="S98" i="28"/>
  <c r="Q83" i="22"/>
  <c r="T98" i="22"/>
  <c r="M95" i="28"/>
  <c r="Q38" i="28"/>
  <c r="N68" i="22"/>
  <c r="R128" i="28"/>
  <c r="T128" i="28"/>
  <c r="U89" i="28"/>
  <c r="P68" i="28"/>
  <c r="S134" i="28"/>
  <c r="R113" i="22"/>
  <c r="R110" i="22"/>
  <c r="U47" i="28"/>
  <c r="N83" i="22"/>
  <c r="Q131" i="28"/>
  <c r="M71" i="22"/>
  <c r="N98" i="22"/>
  <c r="Q119" i="28"/>
  <c r="T113" i="28"/>
  <c r="U65" i="22"/>
  <c r="R86" i="22"/>
  <c r="R26" i="28"/>
  <c r="N128" i="28"/>
  <c r="O116" i="28"/>
  <c r="R107" i="28"/>
  <c r="S62" i="22"/>
  <c r="S50" i="28"/>
  <c r="Y23" i="22"/>
  <c r="Z11" i="22"/>
  <c r="AD81" i="22"/>
  <c r="AF99" i="22"/>
  <c r="AA101" i="28"/>
  <c r="AG68" i="28"/>
  <c r="AB143" i="28"/>
  <c r="Z89" i="28"/>
  <c r="AG59" i="22"/>
  <c r="AE116" i="28"/>
  <c r="AE68" i="28"/>
  <c r="AF113" i="28"/>
  <c r="AF77" i="28"/>
  <c r="X128" i="28"/>
  <c r="AC92" i="28"/>
  <c r="Y128" i="22"/>
  <c r="Y80" i="22"/>
  <c r="AC125" i="22"/>
  <c r="AB89" i="22"/>
  <c r="AF134" i="22"/>
  <c r="AF35" i="28"/>
  <c r="AA101" i="22"/>
  <c r="Z65" i="22"/>
  <c r="AF119" i="22"/>
  <c r="AC71" i="22"/>
  <c r="Y125" i="22"/>
  <c r="X14" i="28"/>
  <c r="Y20" i="22"/>
  <c r="AG23" i="22"/>
  <c r="AD11" i="28"/>
  <c r="AE23" i="22"/>
  <c r="AC26" i="28"/>
  <c r="AF12" i="22"/>
  <c r="AE81" i="22"/>
  <c r="AG99" i="22"/>
  <c r="AF41" i="28"/>
  <c r="AE29" i="28"/>
  <c r="Y125" i="28"/>
  <c r="AC89" i="28"/>
  <c r="X119" i="28"/>
  <c r="AB77" i="28"/>
  <c r="AB128" i="28"/>
  <c r="AC98" i="28"/>
  <c r="Y68" i="28"/>
  <c r="AD125" i="28"/>
  <c r="AB86" i="28"/>
  <c r="AD128" i="22"/>
  <c r="AG101" i="28"/>
  <c r="AG65" i="28"/>
  <c r="Z107" i="28"/>
  <c r="X77" i="28"/>
  <c r="AF128" i="28"/>
  <c r="AE89" i="28"/>
  <c r="AG128" i="22"/>
  <c r="AA83" i="22"/>
  <c r="AA143" i="22"/>
  <c r="AD65" i="28"/>
  <c r="AC92" i="22"/>
  <c r="X47" i="28"/>
  <c r="Y116" i="22"/>
  <c r="Z68" i="22"/>
  <c r="Z110" i="22"/>
  <c r="AC74" i="22"/>
  <c r="AC131" i="22"/>
  <c r="AD23" i="28"/>
  <c r="Y26" i="22"/>
  <c r="AA26" i="22"/>
  <c r="AE20" i="22"/>
  <c r="AF17" i="22"/>
  <c r="AF23" i="22"/>
  <c r="AF81" i="22"/>
  <c r="X129" i="22"/>
  <c r="X41" i="28"/>
  <c r="AC56" i="28"/>
  <c r="AG140" i="28"/>
  <c r="AA110" i="28"/>
  <c r="AE86" i="28"/>
  <c r="AA128" i="22"/>
  <c r="Z116" i="28"/>
  <c r="AD74" i="28"/>
  <c r="Y134" i="28"/>
  <c r="AE95" i="28"/>
  <c r="AA65" i="28"/>
  <c r="AF110" i="28"/>
  <c r="AD83" i="28"/>
  <c r="Z59" i="28"/>
  <c r="AA98" i="28"/>
  <c r="Y65" i="28"/>
  <c r="AB119" i="28"/>
  <c r="Z74" i="28"/>
  <c r="AG143" i="28"/>
  <c r="AA83" i="28"/>
  <c r="Y128" i="28"/>
  <c r="AA86" i="22"/>
  <c r="Y131" i="22"/>
  <c r="X140" i="28"/>
  <c r="AB95" i="22"/>
  <c r="Z56" i="28"/>
  <c r="AG116" i="22"/>
  <c r="AB71" i="22"/>
  <c r="AD143" i="22"/>
  <c r="AE77" i="22"/>
  <c r="AA134" i="22"/>
  <c r="AF26" i="28"/>
  <c r="Z14" i="28"/>
  <c r="AB14" i="28"/>
  <c r="AG11" i="22"/>
  <c r="Y17" i="22"/>
  <c r="X17" i="28"/>
  <c r="AG81" i="22"/>
  <c r="Y129" i="22"/>
  <c r="X99" i="22"/>
  <c r="Z129" i="22"/>
  <c r="Y99" i="22"/>
  <c r="AA129" i="22"/>
  <c r="X81" i="22"/>
  <c r="Z99" i="22"/>
  <c r="AB129" i="22"/>
  <c r="AC23" i="28"/>
  <c r="X20" i="22"/>
  <c r="Z20" i="22"/>
  <c r="AE11" i="28"/>
  <c r="Y11" i="28"/>
  <c r="AA11" i="28"/>
  <c r="AE11" i="22"/>
  <c r="Y81" i="22"/>
  <c r="AA99" i="22"/>
  <c r="AC129" i="22"/>
  <c r="AE26" i="28"/>
  <c r="X26" i="22"/>
  <c r="Z26" i="22"/>
  <c r="AD20" i="22"/>
  <c r="AD23" i="22"/>
  <c r="Z17" i="22"/>
  <c r="AB23" i="22"/>
  <c r="Z81" i="22"/>
  <c r="AB99" i="22"/>
  <c r="AD129" i="22"/>
  <c r="X11" i="28"/>
  <c r="AC20" i="28"/>
  <c r="AA14" i="28"/>
  <c r="AB20" i="22"/>
  <c r="AF14" i="22"/>
  <c r="Z23" i="22"/>
  <c r="AA81" i="22"/>
  <c r="AC99" i="22"/>
  <c r="AE129" i="22"/>
  <c r="AB81" i="22"/>
  <c r="AD99" i="22"/>
  <c r="AF129" i="22"/>
  <c r="AC81" i="22"/>
  <c r="AE99" i="22"/>
  <c r="P119" i="22"/>
  <c r="P71" i="28"/>
  <c r="O134" i="28"/>
  <c r="M92" i="22"/>
  <c r="N62" i="28"/>
  <c r="S99" i="22"/>
  <c r="N113" i="28"/>
  <c r="R80" i="28"/>
  <c r="M131" i="22"/>
  <c r="N71" i="28"/>
  <c r="P92" i="22"/>
  <c r="Q92" i="22"/>
  <c r="P62" i="28"/>
  <c r="T116" i="22"/>
  <c r="V116" i="28"/>
  <c r="P134" i="28"/>
  <c r="S131" i="22"/>
  <c r="T35" i="28"/>
  <c r="M140" i="22"/>
  <c r="M98" i="22"/>
  <c r="Q35" i="28"/>
  <c r="M59" i="22"/>
  <c r="R71" i="22"/>
  <c r="T107" i="28"/>
  <c r="Q119" i="22"/>
  <c r="O53" i="28"/>
  <c r="M83" i="28"/>
  <c r="N116" i="22"/>
  <c r="R134" i="28"/>
  <c r="N68" i="28"/>
  <c r="U101" i="22"/>
  <c r="M131" i="28"/>
  <c r="U65" i="28"/>
  <c r="Q80" i="22"/>
  <c r="S101" i="28"/>
  <c r="V128" i="28"/>
  <c r="S35" i="28"/>
  <c r="O128" i="22"/>
  <c r="P50" i="28"/>
  <c r="P128" i="22"/>
  <c r="R81" i="22"/>
  <c r="T99" i="22"/>
  <c r="V129" i="22"/>
  <c r="V47" i="28"/>
  <c r="M119" i="22"/>
  <c r="M71" i="28"/>
  <c r="N128" i="22"/>
  <c r="U38" i="28"/>
  <c r="R53" i="28"/>
  <c r="Q81" i="22"/>
  <c r="T143" i="28"/>
  <c r="T101" i="28"/>
  <c r="O134" i="22"/>
  <c r="T80" i="28"/>
  <c r="V101" i="22"/>
  <c r="M116" i="22"/>
  <c r="V71" i="28"/>
  <c r="Q110" i="22"/>
  <c r="R110" i="28"/>
  <c r="V32" i="28"/>
  <c r="U62" i="28"/>
  <c r="U134" i="22"/>
  <c r="P47" i="28"/>
  <c r="P77" i="28"/>
  <c r="U92" i="22"/>
  <c r="S131" i="28"/>
  <c r="Q128" i="22"/>
  <c r="P68" i="22"/>
  <c r="R119" i="28"/>
  <c r="O116" i="22"/>
  <c r="M50" i="28"/>
  <c r="U77" i="28"/>
  <c r="V98" i="22"/>
  <c r="P131" i="28"/>
  <c r="S98" i="22"/>
  <c r="U125" i="28"/>
  <c r="S62" i="28"/>
  <c r="S65" i="22"/>
  <c r="Q98" i="28"/>
  <c r="N113" i="22"/>
  <c r="Q32" i="28"/>
  <c r="S143" i="22"/>
  <c r="T38" i="28"/>
  <c r="T59" i="28"/>
  <c r="S81" i="22"/>
  <c r="U99" i="22"/>
  <c r="O86" i="28"/>
  <c r="U116" i="28"/>
  <c r="U129" i="22"/>
  <c r="R50" i="28"/>
  <c r="P113" i="28"/>
  <c r="Q140" i="22"/>
  <c r="P92" i="28"/>
  <c r="S113" i="22"/>
  <c r="O71" i="28"/>
  <c r="T113" i="22"/>
  <c r="R83" i="28"/>
  <c r="N134" i="28"/>
  <c r="P74" i="22"/>
  <c r="Q74" i="28"/>
  <c r="T86" i="22"/>
  <c r="R98" i="28"/>
  <c r="Q86" i="22"/>
  <c r="Q143" i="28"/>
  <c r="U59" i="28"/>
  <c r="N65" i="22"/>
  <c r="T92" i="28"/>
  <c r="M101" i="22"/>
  <c r="U44" i="28"/>
  <c r="S74" i="28"/>
  <c r="T95" i="22"/>
  <c r="N143" i="28"/>
  <c r="T128" i="22"/>
  <c r="Q95" i="22"/>
  <c r="S110" i="28"/>
  <c r="U86" i="28"/>
  <c r="U119" i="22"/>
  <c r="U131" i="28"/>
  <c r="O110" i="22"/>
  <c r="V134" i="28"/>
  <c r="T98" i="28"/>
  <c r="N26" i="22"/>
  <c r="T81" i="22"/>
  <c r="V99" i="22"/>
  <c r="R89" i="28"/>
  <c r="U95" i="22"/>
  <c r="S41" i="28"/>
  <c r="Q71" i="28"/>
  <c r="V80" i="22"/>
  <c r="V110" i="28"/>
  <c r="P128" i="28"/>
  <c r="S80" i="22"/>
  <c r="Q113" i="28"/>
  <c r="S128" i="28"/>
  <c r="Q80" i="28"/>
  <c r="S116" i="22"/>
  <c r="Q101" i="28"/>
  <c r="V107" i="22"/>
  <c r="V107" i="28"/>
  <c r="T47" i="28"/>
  <c r="S77" i="28"/>
  <c r="Q17" i="22"/>
  <c r="U81" i="22"/>
  <c r="M129" i="22"/>
  <c r="O107" i="28"/>
  <c r="P59" i="28"/>
  <c r="U53" i="28"/>
  <c r="S65" i="28"/>
  <c r="Q101" i="22"/>
  <c r="O98" i="28"/>
  <c r="T119" i="22"/>
  <c r="T119" i="28"/>
  <c r="U98" i="28"/>
  <c r="S14" i="22"/>
  <c r="V81" i="22"/>
  <c r="N129" i="22"/>
  <c r="V14" i="22"/>
  <c r="M99" i="22"/>
  <c r="O129" i="22"/>
  <c r="N99" i="22"/>
  <c r="P129" i="22"/>
  <c r="N110" i="22"/>
  <c r="U92" i="28"/>
  <c r="T107" i="22"/>
  <c r="P35" i="28"/>
  <c r="N65" i="28"/>
  <c r="M83" i="22"/>
  <c r="O143" i="28"/>
  <c r="O128" i="28"/>
  <c r="V62" i="22"/>
  <c r="R92" i="28"/>
  <c r="N59" i="28"/>
  <c r="O92" i="28"/>
  <c r="P113" i="22"/>
  <c r="U35" i="28"/>
  <c r="U59" i="22"/>
  <c r="O80" i="22"/>
  <c r="S86" i="28"/>
  <c r="N80" i="22"/>
  <c r="N98" i="28"/>
  <c r="S77" i="22"/>
  <c r="M23" i="28"/>
  <c r="M81" i="22"/>
  <c r="O99" i="22"/>
  <c r="Q129" i="22"/>
  <c r="M107" i="22"/>
  <c r="Q110" i="28"/>
  <c r="M128" i="22"/>
  <c r="U71" i="22"/>
  <c r="Q83" i="28"/>
  <c r="T71" i="22"/>
  <c r="T89" i="28"/>
  <c r="U98" i="22"/>
  <c r="O17" i="28"/>
  <c r="N81" i="22"/>
  <c r="P99" i="22"/>
  <c r="R129" i="22"/>
  <c r="Q77" i="28"/>
  <c r="Q98" i="22"/>
  <c r="O113" i="28"/>
  <c r="Q59" i="28"/>
  <c r="O80" i="28"/>
  <c r="P65" i="22"/>
  <c r="N80" i="28"/>
  <c r="O81" i="22"/>
  <c r="Q99" i="22"/>
  <c r="S129" i="22"/>
  <c r="Q116" i="22"/>
  <c r="M47" i="28"/>
  <c r="M80" i="28"/>
  <c r="V77" i="22"/>
  <c r="T134" i="28"/>
  <c r="R128" i="22"/>
  <c r="M101" i="28"/>
  <c r="R107" i="22"/>
  <c r="P56" i="28"/>
  <c r="R74" i="28"/>
  <c r="O107" i="22"/>
  <c r="S47" i="28"/>
  <c r="O74" i="28"/>
  <c r="O95" i="22"/>
  <c r="M107" i="28"/>
  <c r="U128" i="28"/>
  <c r="M44" i="28"/>
  <c r="O62" i="28"/>
  <c r="R68" i="28"/>
  <c r="P81" i="22"/>
  <c r="R99" i="22"/>
  <c r="B59" i="22"/>
  <c r="D80" i="22"/>
  <c r="F98" i="22"/>
  <c r="H128" i="22"/>
  <c r="H59" i="28"/>
  <c r="J80" i="28"/>
  <c r="B128" i="28"/>
  <c r="C12" i="22"/>
  <c r="E15" i="22"/>
  <c r="G18" i="22"/>
  <c r="I21" i="22"/>
  <c r="K24" i="22"/>
  <c r="C60" i="22"/>
  <c r="E63" i="22"/>
  <c r="G66" i="22"/>
  <c r="I69" i="22"/>
  <c r="K72" i="22"/>
  <c r="C78" i="22"/>
  <c r="E81" i="22"/>
  <c r="G84" i="22"/>
  <c r="I87" i="22"/>
  <c r="K90" i="22"/>
  <c r="C96" i="22"/>
  <c r="E99" i="22"/>
  <c r="G102" i="22"/>
  <c r="I117" i="22"/>
  <c r="K120" i="22"/>
  <c r="C114" i="22"/>
  <c r="E111" i="22"/>
  <c r="G126" i="22"/>
  <c r="I144" i="22"/>
  <c r="K129" i="22"/>
  <c r="C135" i="22"/>
  <c r="E141" i="22"/>
  <c r="C59" i="22"/>
  <c r="E80" i="22"/>
  <c r="G98" i="22"/>
  <c r="I128" i="22"/>
  <c r="I59" i="28"/>
  <c r="K80" i="28"/>
  <c r="C128" i="28"/>
  <c r="D12" i="22"/>
  <c r="F15" i="22"/>
  <c r="H18" i="22"/>
  <c r="J21" i="22"/>
  <c r="B27" i="22"/>
  <c r="D60" i="22"/>
  <c r="F63" i="22"/>
  <c r="H66" i="22"/>
  <c r="J69" i="22"/>
  <c r="B75" i="22"/>
  <c r="D78" i="22"/>
  <c r="F81" i="22"/>
  <c r="H84" i="22"/>
  <c r="J87" i="22"/>
  <c r="B93" i="22"/>
  <c r="D96" i="22"/>
  <c r="F99" i="22"/>
  <c r="H102" i="22"/>
  <c r="J117" i="22"/>
  <c r="B108" i="22"/>
  <c r="D114" i="22"/>
  <c r="F111" i="22"/>
  <c r="H126" i="22"/>
  <c r="J144" i="22"/>
  <c r="B132" i="22"/>
  <c r="D135" i="22"/>
  <c r="F141" i="22"/>
  <c r="D59" i="22"/>
  <c r="F80" i="22"/>
  <c r="H98" i="22"/>
  <c r="J128" i="22"/>
  <c r="J59" i="28"/>
  <c r="B98" i="28"/>
  <c r="D128" i="28"/>
  <c r="E12" i="22"/>
  <c r="G15" i="22"/>
  <c r="I18" i="22"/>
  <c r="K21" i="22"/>
  <c r="C27" i="22"/>
  <c r="E60" i="22"/>
  <c r="G63" i="22"/>
  <c r="I66" i="22"/>
  <c r="K69" i="22"/>
  <c r="C75" i="22"/>
  <c r="E78" i="22"/>
  <c r="G81" i="22"/>
  <c r="I84" i="22"/>
  <c r="K87" i="22"/>
  <c r="C93" i="22"/>
  <c r="E96" i="22"/>
  <c r="G99" i="22"/>
  <c r="I102" i="22"/>
  <c r="K117" i="22"/>
  <c r="C108" i="22"/>
  <c r="E114" i="22"/>
  <c r="G111" i="22"/>
  <c r="I126" i="22"/>
  <c r="K144" i="22"/>
  <c r="C132" i="22"/>
  <c r="E135" i="22"/>
  <c r="G141" i="22"/>
  <c r="E59" i="22"/>
  <c r="G80" i="22"/>
  <c r="I98" i="22"/>
  <c r="K128" i="22"/>
  <c r="K59" i="28"/>
  <c r="C98" i="28"/>
  <c r="E128" i="28"/>
  <c r="F12" i="22"/>
  <c r="H15" i="22"/>
  <c r="J18" i="22"/>
  <c r="B24" i="22"/>
  <c r="D27" i="22"/>
  <c r="F60" i="22"/>
  <c r="H63" i="22"/>
  <c r="J66" i="22"/>
  <c r="B72" i="22"/>
  <c r="D75" i="22"/>
  <c r="F78" i="22"/>
  <c r="H81" i="22"/>
  <c r="J84" i="22"/>
  <c r="B90" i="22"/>
  <c r="D93" i="22"/>
  <c r="F96" i="22"/>
  <c r="H99" i="22"/>
  <c r="J102" i="22"/>
  <c r="B120" i="22"/>
  <c r="D108" i="22"/>
  <c r="F114" i="22"/>
  <c r="H111" i="22"/>
  <c r="J126" i="22"/>
  <c r="B129" i="22"/>
  <c r="D132" i="22"/>
  <c r="F135" i="22"/>
  <c r="H141" i="22"/>
  <c r="F59" i="22"/>
  <c r="H80" i="22"/>
  <c r="J98" i="22"/>
  <c r="B80" i="28"/>
  <c r="D98" i="28"/>
  <c r="F128" i="28"/>
  <c r="G12" i="22"/>
  <c r="I15" i="22"/>
  <c r="K18" i="22"/>
  <c r="C24" i="22"/>
  <c r="E27" i="22"/>
  <c r="G60" i="22"/>
  <c r="I63" i="22"/>
  <c r="K66" i="22"/>
  <c r="C72" i="22"/>
  <c r="E75" i="22"/>
  <c r="G78" i="22"/>
  <c r="I81" i="22"/>
  <c r="K84" i="22"/>
  <c r="C90" i="22"/>
  <c r="E93" i="22"/>
  <c r="G96" i="22"/>
  <c r="I99" i="22"/>
  <c r="K102" i="22"/>
  <c r="C120" i="22"/>
  <c r="E108" i="22"/>
  <c r="G114" i="22"/>
  <c r="I111" i="22"/>
  <c r="K126" i="22"/>
  <c r="C129" i="22"/>
  <c r="E132" i="22"/>
  <c r="G135" i="22"/>
  <c r="I141" i="22"/>
  <c r="G59" i="22"/>
  <c r="I80" i="22"/>
  <c r="K98" i="22"/>
  <c r="C80" i="28"/>
  <c r="E98" i="28"/>
  <c r="G128" i="28"/>
  <c r="H12" i="22"/>
  <c r="J15" i="22"/>
  <c r="B21" i="22"/>
  <c r="D24" i="22"/>
  <c r="F27" i="22"/>
  <c r="H60" i="22"/>
  <c r="J63" i="22"/>
  <c r="B69" i="22"/>
  <c r="D72" i="22"/>
  <c r="F75" i="22"/>
  <c r="H78" i="22"/>
  <c r="J81" i="22"/>
  <c r="B87" i="22"/>
  <c r="D90" i="22"/>
  <c r="F93" i="22"/>
  <c r="H96" i="22"/>
  <c r="J99" i="22"/>
  <c r="B117" i="22"/>
  <c r="D120" i="22"/>
  <c r="F108" i="22"/>
  <c r="H114" i="22"/>
  <c r="J111" i="22"/>
  <c r="B144" i="22"/>
  <c r="D129" i="22"/>
  <c r="F132" i="22"/>
  <c r="H135" i="22"/>
  <c r="J141" i="22"/>
  <c r="H59" i="22"/>
  <c r="J80" i="22"/>
  <c r="B128" i="22"/>
  <c r="B59" i="28"/>
  <c r="D80" i="28"/>
  <c r="F98" i="28"/>
  <c r="H128" i="28"/>
  <c r="I12" i="22"/>
  <c r="K15" i="22"/>
  <c r="C21" i="22"/>
  <c r="E24" i="22"/>
  <c r="G27" i="22"/>
  <c r="I60" i="22"/>
  <c r="K63" i="22"/>
  <c r="C69" i="22"/>
  <c r="E72" i="22"/>
  <c r="G75" i="22"/>
  <c r="I78" i="22"/>
  <c r="K81" i="22"/>
  <c r="C87" i="22"/>
  <c r="E90" i="22"/>
  <c r="G93" i="22"/>
  <c r="I96" i="22"/>
  <c r="K99" i="22"/>
  <c r="C117" i="22"/>
  <c r="E120" i="22"/>
  <c r="G108" i="22"/>
  <c r="I114" i="22"/>
  <c r="K111" i="22"/>
  <c r="C144" i="22"/>
  <c r="E129" i="22"/>
  <c r="G132" i="22"/>
  <c r="I135" i="22"/>
  <c r="K141" i="22"/>
  <c r="I59" i="22"/>
  <c r="K80" i="22"/>
  <c r="C128" i="22"/>
  <c r="C59" i="28"/>
  <c r="E80" i="28"/>
  <c r="G98" i="28"/>
  <c r="I128" i="28"/>
  <c r="J12" i="22"/>
  <c r="B18" i="22"/>
  <c r="D21" i="22"/>
  <c r="F24" i="22"/>
  <c r="H27" i="22"/>
  <c r="J60" i="22"/>
  <c r="B66" i="22"/>
  <c r="D69" i="22"/>
  <c r="F72" i="22"/>
  <c r="H75" i="22"/>
  <c r="J78" i="22"/>
  <c r="B84" i="22"/>
  <c r="D87" i="22"/>
  <c r="F90" i="22"/>
  <c r="H93" i="22"/>
  <c r="J96" i="22"/>
  <c r="B102" i="22"/>
  <c r="D117" i="22"/>
  <c r="F120" i="22"/>
  <c r="H108" i="22"/>
  <c r="J114" i="22"/>
  <c r="B126" i="22"/>
  <c r="D144" i="22"/>
  <c r="F129" i="22"/>
  <c r="H132" i="22"/>
  <c r="J135" i="22"/>
  <c r="J59" i="22"/>
  <c r="B98" i="22"/>
  <c r="D128" i="22"/>
  <c r="D59" i="28"/>
  <c r="F80" i="28"/>
  <c r="H98" i="28"/>
  <c r="J128" i="28"/>
  <c r="K12" i="22"/>
  <c r="C18" i="22"/>
  <c r="E21" i="22"/>
  <c r="G24" i="22"/>
  <c r="I27" i="22"/>
  <c r="K60" i="22"/>
  <c r="C66" i="22"/>
  <c r="E69" i="22"/>
  <c r="G72" i="22"/>
  <c r="I75" i="22"/>
  <c r="K78" i="22"/>
  <c r="C84" i="22"/>
  <c r="E87" i="22"/>
  <c r="G90" i="22"/>
  <c r="I93" i="22"/>
  <c r="K96" i="22"/>
  <c r="C102" i="22"/>
  <c r="E117" i="22"/>
  <c r="G120" i="22"/>
  <c r="I108" i="22"/>
  <c r="K114" i="22"/>
  <c r="C126" i="22"/>
  <c r="E144" i="22"/>
  <c r="G129" i="22"/>
  <c r="I132" i="22"/>
  <c r="K135" i="22"/>
  <c r="K59" i="22"/>
  <c r="C98" i="22"/>
  <c r="E128" i="22"/>
  <c r="E59" i="28"/>
  <c r="G80" i="28"/>
  <c r="I98" i="28"/>
  <c r="K128" i="28"/>
  <c r="B15" i="22"/>
  <c r="D18" i="22"/>
  <c r="F21" i="22"/>
  <c r="H24" i="22"/>
  <c r="J27" i="22"/>
  <c r="B63" i="22"/>
  <c r="D66" i="22"/>
  <c r="F69" i="22"/>
  <c r="H72" i="22"/>
  <c r="J75" i="22"/>
  <c r="B81" i="22"/>
  <c r="D84" i="22"/>
  <c r="F87" i="22"/>
  <c r="H90" i="22"/>
  <c r="J93" i="22"/>
  <c r="B99" i="22"/>
  <c r="D102" i="22"/>
  <c r="F117" i="22"/>
  <c r="H120" i="22"/>
  <c r="J108" i="22"/>
  <c r="B111" i="22"/>
  <c r="D126" i="22"/>
  <c r="F144" i="22"/>
  <c r="H129" i="22"/>
  <c r="J132" i="22"/>
  <c r="B141" i="22"/>
  <c r="B80" i="22"/>
  <c r="D98" i="22"/>
  <c r="F128" i="22"/>
  <c r="F59" i="28"/>
  <c r="H80" i="28"/>
  <c r="J98" i="28"/>
  <c r="C15" i="22"/>
  <c r="E18" i="22"/>
  <c r="G21" i="22"/>
  <c r="I24" i="22"/>
  <c r="K27" i="22"/>
  <c r="C63" i="22"/>
  <c r="E66" i="22"/>
  <c r="G69" i="22"/>
  <c r="I72" i="22"/>
  <c r="K75" i="22"/>
  <c r="C81" i="22"/>
  <c r="E84" i="22"/>
  <c r="G87" i="22"/>
  <c r="I90" i="22"/>
  <c r="K93" i="22"/>
  <c r="C99" i="22"/>
  <c r="E102" i="22"/>
  <c r="G117" i="22"/>
  <c r="I120" i="22"/>
  <c r="K108" i="22"/>
  <c r="C111" i="22"/>
  <c r="E126" i="22"/>
  <c r="G144" i="22"/>
  <c r="I129" i="22"/>
  <c r="K132" i="22"/>
  <c r="C141" i="22"/>
  <c r="Y86" i="28"/>
  <c r="AB59" i="22"/>
  <c r="AG62" i="22"/>
  <c r="Y101" i="22"/>
  <c r="AE134" i="22"/>
  <c r="X71" i="22"/>
  <c r="AF116" i="22"/>
  <c r="AA77" i="22"/>
  <c r="AC107" i="22"/>
  <c r="X86" i="28"/>
  <c r="AB113" i="22"/>
  <c r="AB29" i="28"/>
  <c r="AE83" i="22"/>
  <c r="AA110" i="22"/>
  <c r="X11" i="22"/>
  <c r="AA17" i="28"/>
  <c r="AF23" i="28"/>
  <c r="AE17" i="22"/>
  <c r="AB14" i="22"/>
  <c r="AC26" i="22"/>
  <c r="AG17" i="28"/>
  <c r="AB26" i="28"/>
  <c r="AE26" i="22"/>
  <c r="AB17" i="22"/>
  <c r="AB66" i="22"/>
  <c r="AD69" i="22"/>
  <c r="Y107" i="28"/>
  <c r="AG68" i="22"/>
  <c r="AE116" i="22"/>
  <c r="Z77" i="22"/>
  <c r="AB107" i="22"/>
  <c r="AC83" i="22"/>
  <c r="Y110" i="22"/>
  <c r="X38" i="28"/>
  <c r="AD86" i="22"/>
  <c r="X125" i="22"/>
  <c r="AF47" i="28"/>
  <c r="AG89" i="22"/>
  <c r="AG125" i="22"/>
  <c r="Z17" i="28"/>
  <c r="AE23" i="28"/>
  <c r="AD17" i="22"/>
  <c r="AA14" i="22"/>
  <c r="AB26" i="22"/>
  <c r="AF17" i="28"/>
  <c r="AA26" i="28"/>
  <c r="AD26" i="22"/>
  <c r="AA17" i="22"/>
  <c r="AC11" i="22"/>
  <c r="AF72" i="22"/>
  <c r="AB84" i="22"/>
  <c r="AF92" i="28"/>
  <c r="Z65" i="28"/>
  <c r="AC125" i="28"/>
  <c r="AG89" i="28"/>
  <c r="AA62" i="28"/>
  <c r="X113" i="28"/>
  <c r="AB83" i="28"/>
  <c r="AA119" i="28"/>
  <c r="AE77" i="28"/>
  <c r="AC59" i="28"/>
  <c r="Y74" i="22"/>
  <c r="AC119" i="22"/>
  <c r="Z113" i="22"/>
  <c r="AD140" i="28"/>
  <c r="AC86" i="22"/>
  <c r="AG110" i="22"/>
  <c r="Z47" i="28"/>
  <c r="AF89" i="22"/>
  <c r="AF125" i="22"/>
  <c r="AF92" i="22"/>
  <c r="AE143" i="22"/>
  <c r="Y17" i="28"/>
  <c r="AB20" i="28"/>
  <c r="AG26" i="28"/>
  <c r="AG20" i="22"/>
  <c r="AA20" i="22"/>
  <c r="AC14" i="28"/>
  <c r="X23" i="28"/>
  <c r="Z11" i="28"/>
  <c r="AF20" i="22"/>
  <c r="AA23" i="22"/>
  <c r="X78" i="22"/>
  <c r="AD87" i="22"/>
  <c r="Z102" i="22"/>
  <c r="AB11" i="22"/>
  <c r="AF90" i="22"/>
  <c r="AB117" i="22"/>
  <c r="AD120" i="22"/>
  <c r="AF108" i="22"/>
  <c r="AG141" i="22"/>
  <c r="AE96" i="22"/>
  <c r="AC27" i="22"/>
  <c r="AA24" i="22"/>
  <c r="Y21" i="22"/>
  <c r="AG15" i="22"/>
  <c r="AE12" i="22"/>
  <c r="AG135" i="22"/>
  <c r="AE132" i="22"/>
  <c r="AC144" i="22"/>
  <c r="Y126" i="22"/>
  <c r="AG114" i="22"/>
  <c r="AE108" i="22"/>
  <c r="AC120" i="22"/>
  <c r="AA117" i="22"/>
  <c r="Y102" i="22"/>
  <c r="AG93" i="22"/>
  <c r="AE90" i="22"/>
  <c r="AC87" i="22"/>
  <c r="AA84" i="22"/>
  <c r="AG75" i="22"/>
  <c r="AE72" i="22"/>
  <c r="AC69" i="22"/>
  <c r="AA66" i="22"/>
  <c r="Y63" i="22"/>
  <c r="AF141" i="22"/>
  <c r="AD96" i="22"/>
  <c r="AB27" i="22"/>
  <c r="Z24" i="22"/>
  <c r="X21" i="22"/>
  <c r="AF15" i="22"/>
  <c r="AD12" i="22"/>
  <c r="AF135" i="22"/>
  <c r="AD132" i="22"/>
  <c r="AB144" i="22"/>
  <c r="X126" i="22"/>
  <c r="AF114" i="22"/>
  <c r="AD108" i="22"/>
  <c r="AB120" i="22"/>
  <c r="Z117" i="22"/>
  <c r="X102" i="22"/>
  <c r="AF93" i="22"/>
  <c r="AD90" i="22"/>
  <c r="AB87" i="22"/>
  <c r="Z84" i="22"/>
  <c r="AF75" i="22"/>
  <c r="AD72" i="22"/>
  <c r="AB69" i="22"/>
  <c r="Z66" i="22"/>
  <c r="X63" i="22"/>
  <c r="AE141" i="22"/>
  <c r="AC96" i="22"/>
  <c r="AA27" i="22"/>
  <c r="Y24" i="22"/>
  <c r="AG18" i="22"/>
  <c r="AE15" i="22"/>
  <c r="AC12" i="22"/>
  <c r="AE135" i="22"/>
  <c r="AC132" i="22"/>
  <c r="AA144" i="22"/>
  <c r="AG111" i="22"/>
  <c r="AE114" i="22"/>
  <c r="AC108" i="22"/>
  <c r="AA120" i="22"/>
  <c r="Y117" i="22"/>
  <c r="AE93" i="22"/>
  <c r="AC90" i="22"/>
  <c r="AA87" i="22"/>
  <c r="Y84" i="22"/>
  <c r="AG78" i="22"/>
  <c r="AE75" i="22"/>
  <c r="AC72" i="22"/>
  <c r="AA69" i="22"/>
  <c r="Y66" i="22"/>
  <c r="AG60" i="22"/>
  <c r="AD141" i="22"/>
  <c r="AB96" i="22"/>
  <c r="Z27" i="22"/>
  <c r="X24" i="22"/>
  <c r="AF18" i="22"/>
  <c r="AD15" i="22"/>
  <c r="AB12" i="22"/>
  <c r="AD135" i="22"/>
  <c r="AB132" i="22"/>
  <c r="Z144" i="22"/>
  <c r="AF111" i="22"/>
  <c r="AD114" i="22"/>
  <c r="AB108" i="22"/>
  <c r="Z120" i="22"/>
  <c r="X117" i="22"/>
  <c r="AD93" i="22"/>
  <c r="AB90" i="22"/>
  <c r="Z87" i="22"/>
  <c r="X84" i="22"/>
  <c r="AF78" i="22"/>
  <c r="AD75" i="22"/>
  <c r="AB72" i="22"/>
  <c r="Z69" i="22"/>
  <c r="X66" i="22"/>
  <c r="AF60" i="22"/>
  <c r="AC141" i="22"/>
  <c r="AA96" i="22"/>
  <c r="Y27" i="22"/>
  <c r="AG21" i="22"/>
  <c r="AE18" i="22"/>
  <c r="AC15" i="22"/>
  <c r="AA12" i="22"/>
  <c r="AC135" i="22"/>
  <c r="AA132" i="22"/>
  <c r="Y144" i="22"/>
  <c r="AG126" i="22"/>
  <c r="AE111" i="22"/>
  <c r="AC114" i="22"/>
  <c r="AA108" i="22"/>
  <c r="Y120" i="22"/>
  <c r="AG102" i="22"/>
  <c r="AC93" i="22"/>
  <c r="AA90" i="22"/>
  <c r="Y87" i="22"/>
  <c r="AE78" i="22"/>
  <c r="AC75" i="22"/>
  <c r="AA72" i="22"/>
  <c r="Y69" i="22"/>
  <c r="AG63" i="22"/>
  <c r="AE60" i="22"/>
  <c r="AB141" i="22"/>
  <c r="Z96" i="22"/>
  <c r="X27" i="22"/>
  <c r="AF21" i="22"/>
  <c r="AD18" i="22"/>
  <c r="AB15" i="22"/>
  <c r="Z12" i="22"/>
  <c r="AB135" i="22"/>
  <c r="Z132" i="22"/>
  <c r="X144" i="22"/>
  <c r="AF126" i="22"/>
  <c r="AD111" i="22"/>
  <c r="AB114" i="22"/>
  <c r="Z108" i="22"/>
  <c r="X120" i="22"/>
  <c r="AF102" i="22"/>
  <c r="AB93" i="22"/>
  <c r="Z90" i="22"/>
  <c r="X87" i="22"/>
  <c r="AD78" i="22"/>
  <c r="AB75" i="22"/>
  <c r="Z72" i="22"/>
  <c r="X69" i="22"/>
  <c r="AF63" i="22"/>
  <c r="AD60" i="22"/>
  <c r="AA141" i="22"/>
  <c r="Y96" i="22"/>
  <c r="AG24" i="22"/>
  <c r="AE21" i="22"/>
  <c r="AC18" i="22"/>
  <c r="AA15" i="22"/>
  <c r="Y12" i="22"/>
  <c r="AA135" i="22"/>
  <c r="Y132" i="22"/>
  <c r="AE126" i="22"/>
  <c r="AC111" i="22"/>
  <c r="AA114" i="22"/>
  <c r="Y108" i="22"/>
  <c r="AG117" i="22"/>
  <c r="AE102" i="22"/>
  <c r="AA93" i="22"/>
  <c r="Y90" i="22"/>
  <c r="AG84" i="22"/>
  <c r="AC78" i="22"/>
  <c r="AA75" i="22"/>
  <c r="Y72" i="22"/>
  <c r="AG66" i="22"/>
  <c r="AE63" i="22"/>
  <c r="AC60" i="22"/>
  <c r="Z141" i="22"/>
  <c r="X96" i="22"/>
  <c r="AF24" i="22"/>
  <c r="AD21" i="22"/>
  <c r="AB18" i="22"/>
  <c r="Z15" i="22"/>
  <c r="X12" i="22"/>
  <c r="Z135" i="22"/>
  <c r="X132" i="22"/>
  <c r="AD126" i="22"/>
  <c r="AB111" i="22"/>
  <c r="Z114" i="22"/>
  <c r="X108" i="22"/>
  <c r="AF117" i="22"/>
  <c r="AD102" i="22"/>
  <c r="Z93" i="22"/>
  <c r="X90" i="22"/>
  <c r="AF84" i="22"/>
  <c r="AB78" i="22"/>
  <c r="Z75" i="22"/>
  <c r="X72" i="22"/>
  <c r="AF66" i="22"/>
  <c r="AD63" i="22"/>
  <c r="AB60" i="22"/>
  <c r="Y141" i="22"/>
  <c r="AG27" i="22"/>
  <c r="AE24" i="22"/>
  <c r="AC21" i="22"/>
  <c r="AA18" i="22"/>
  <c r="Y15" i="22"/>
  <c r="Y135" i="22"/>
  <c r="AG144" i="22"/>
  <c r="AC126" i="22"/>
  <c r="AA111" i="22"/>
  <c r="Y114" i="22"/>
  <c r="AG120" i="22"/>
  <c r="AE117" i="22"/>
  <c r="AC102" i="22"/>
  <c r="Y93" i="22"/>
  <c r="AG87" i="22"/>
  <c r="AE84" i="22"/>
  <c r="AA78" i="22"/>
  <c r="Y75" i="22"/>
  <c r="AG69" i="22"/>
  <c r="AE66" i="22"/>
  <c r="AC63" i="22"/>
  <c r="AA60" i="22"/>
  <c r="X141" i="22"/>
  <c r="AF27" i="22"/>
  <c r="AD24" i="22"/>
  <c r="AB21" i="22"/>
  <c r="Z18" i="22"/>
  <c r="X15" i="22"/>
  <c r="X135" i="22"/>
  <c r="AF144" i="22"/>
  <c r="AB126" i="22"/>
  <c r="Z111" i="22"/>
  <c r="X114" i="22"/>
  <c r="AF120" i="22"/>
  <c r="AD117" i="22"/>
  <c r="AB102" i="22"/>
  <c r="X93" i="22"/>
  <c r="AF87" i="22"/>
  <c r="AD84" i="22"/>
  <c r="Z78" i="22"/>
  <c r="X75" i="22"/>
  <c r="AF69" i="22"/>
  <c r="AD66" i="22"/>
  <c r="AB63" i="22"/>
  <c r="Z60" i="22"/>
  <c r="AG96" i="22"/>
  <c r="AE27" i="22"/>
  <c r="AC24" i="22"/>
  <c r="AA21" i="22"/>
  <c r="Y18" i="22"/>
  <c r="AG12" i="22"/>
  <c r="AG132" i="22"/>
  <c r="AE144" i="22"/>
  <c r="AA126" i="22"/>
  <c r="Y111" i="22"/>
  <c r="AG108" i="22"/>
  <c r="AE120" i="22"/>
  <c r="AC117" i="22"/>
  <c r="AA102" i="22"/>
  <c r="AG90" i="22"/>
  <c r="AE87" i="22"/>
  <c r="AC84" i="22"/>
  <c r="Y78" i="22"/>
  <c r="AG72" i="22"/>
  <c r="AE69" i="22"/>
  <c r="AC66" i="22"/>
  <c r="AA63" i="22"/>
  <c r="Y60" i="22"/>
  <c r="X111" i="22"/>
  <c r="AD144" i="22"/>
  <c r="X18" i="22"/>
  <c r="Z126" i="22"/>
  <c r="AF132" i="22"/>
  <c r="Z21" i="22"/>
  <c r="X23" i="22"/>
  <c r="AF14" i="28"/>
  <c r="AA23" i="28"/>
  <c r="AC11" i="28"/>
  <c r="AB24" i="22"/>
  <c r="X60" i="22"/>
  <c r="AD27" i="22"/>
  <c r="AG83" i="28"/>
  <c r="AD59" i="22"/>
  <c r="AF119" i="28"/>
  <c r="X59" i="28"/>
  <c r="AG116" i="28"/>
  <c r="AA77" i="28"/>
  <c r="AG59" i="28"/>
  <c r="X116" i="28"/>
  <c r="AB74" i="28"/>
  <c r="AE134" i="28"/>
  <c r="Y101" i="28"/>
  <c r="AC71" i="28"/>
  <c r="Z143" i="28"/>
  <c r="AD92" i="28"/>
  <c r="X65" i="28"/>
  <c r="AC110" i="28"/>
  <c r="AG86" i="28"/>
  <c r="AG131" i="22"/>
  <c r="X68" i="22"/>
  <c r="X116" i="22"/>
  <c r="AD140" i="22"/>
  <c r="AA74" i="22"/>
  <c r="AE119" i="22"/>
  <c r="AB77" i="22"/>
  <c r="AD107" i="22"/>
  <c r="AC113" i="22"/>
  <c r="AC23" i="22"/>
  <c r="Y14" i="28"/>
  <c r="AD20" i="28"/>
  <c r="AF11" i="28"/>
  <c r="AG26" i="22"/>
  <c r="AC20" i="22"/>
  <c r="AE14" i="28"/>
  <c r="Z23" i="28"/>
  <c r="AB11" i="28"/>
  <c r="AF26" i="22"/>
  <c r="Z63" i="22"/>
  <c r="AF96" i="22"/>
  <c r="U29" i="28"/>
  <c r="T116" i="28"/>
  <c r="P131" i="22"/>
  <c r="R62" i="28"/>
  <c r="T83" i="22"/>
  <c r="R44" i="28"/>
  <c r="M35" i="28"/>
  <c r="V56" i="28"/>
  <c r="O32" i="28"/>
  <c r="O83" i="28"/>
  <c r="R119" i="22"/>
  <c r="P53" i="28"/>
  <c r="P116" i="28"/>
  <c r="V59" i="28"/>
  <c r="M65" i="22"/>
  <c r="M125" i="28"/>
  <c r="M65" i="28"/>
  <c r="R92" i="22"/>
  <c r="N35" i="28"/>
  <c r="P89" i="28"/>
  <c r="M59" i="28"/>
  <c r="O92" i="22"/>
  <c r="Q44" i="28"/>
  <c r="M89" i="28"/>
  <c r="O77" i="22"/>
  <c r="S32" i="28"/>
  <c r="T143" i="22"/>
  <c r="S68" i="22"/>
  <c r="S143" i="28"/>
  <c r="P83" i="22"/>
  <c r="R35" i="28"/>
  <c r="R86" i="28"/>
  <c r="V125" i="28"/>
  <c r="O89" i="22"/>
  <c r="P140" i="22"/>
  <c r="M26" i="22"/>
  <c r="O17" i="22"/>
  <c r="T20" i="22"/>
  <c r="M11" i="28"/>
  <c r="Q26" i="28"/>
  <c r="S20" i="28"/>
  <c r="M17" i="28"/>
  <c r="R134" i="22"/>
  <c r="N74" i="28"/>
  <c r="P95" i="22"/>
  <c r="N56" i="28"/>
  <c r="O56" i="28"/>
  <c r="R65" i="22"/>
  <c r="T65" i="22"/>
  <c r="U74" i="22"/>
  <c r="M29" i="28"/>
  <c r="T92" i="22"/>
  <c r="N50" i="28"/>
  <c r="N101" i="28"/>
  <c r="U113" i="28"/>
  <c r="P89" i="22"/>
  <c r="V29" i="28"/>
  <c r="N86" i="28"/>
  <c r="M89" i="22"/>
  <c r="S29" i="28"/>
  <c r="U83" i="28"/>
  <c r="V143" i="22"/>
  <c r="M74" i="22"/>
  <c r="Q29" i="28"/>
  <c r="M74" i="28"/>
  <c r="R125" i="22"/>
  <c r="Q65" i="22"/>
  <c r="Q125" i="28"/>
  <c r="P32" i="28"/>
  <c r="R140" i="28"/>
  <c r="R23" i="22"/>
  <c r="N17" i="22"/>
  <c r="T17" i="22"/>
  <c r="Q11" i="28"/>
  <c r="P26" i="28"/>
  <c r="R20" i="28"/>
  <c r="V14" i="28"/>
  <c r="P29" i="28"/>
  <c r="N92" i="28"/>
  <c r="Q113" i="22"/>
  <c r="M53" i="28"/>
  <c r="V131" i="28"/>
  <c r="T140" i="22"/>
  <c r="T83" i="28"/>
  <c r="V116" i="22"/>
  <c r="T62" i="22"/>
  <c r="Q74" i="22"/>
  <c r="N77" i="22"/>
  <c r="P77" i="22"/>
  <c r="R143" i="22"/>
  <c r="S71" i="22"/>
  <c r="U134" i="28"/>
  <c r="U74" i="28"/>
  <c r="R89" i="22"/>
  <c r="V44" i="28"/>
  <c r="V95" i="28"/>
  <c r="P143" i="22"/>
  <c r="S107" i="28"/>
  <c r="O59" i="22"/>
  <c r="T140" i="28"/>
  <c r="R59" i="22"/>
  <c r="U83" i="22"/>
  <c r="Q140" i="28"/>
  <c r="T125" i="22"/>
  <c r="U68" i="22"/>
  <c r="O140" i="28"/>
  <c r="U68" i="28"/>
  <c r="P110" i="22"/>
  <c r="O62" i="22"/>
  <c r="S116" i="28"/>
  <c r="S59" i="28"/>
  <c r="V74" i="22"/>
  <c r="N29" i="28"/>
  <c r="T71" i="28"/>
  <c r="N38" i="28"/>
  <c r="M68" i="28"/>
  <c r="O140" i="22"/>
  <c r="Q23" i="22"/>
  <c r="M17" i="22"/>
  <c r="T14" i="22"/>
  <c r="P11" i="28"/>
  <c r="O26" i="28"/>
  <c r="Q20" i="28"/>
  <c r="T14" i="28"/>
  <c r="P23" i="22"/>
  <c r="O14" i="22"/>
  <c r="U11" i="22"/>
  <c r="O11" i="28"/>
  <c r="U23" i="28"/>
  <c r="P20" i="28"/>
  <c r="S14" i="28"/>
  <c r="U56" i="28"/>
  <c r="Q125" i="22"/>
  <c r="R68" i="22"/>
  <c r="N110" i="28"/>
  <c r="P65" i="28"/>
  <c r="M11" i="22"/>
  <c r="O23" i="22"/>
  <c r="N14" i="22"/>
  <c r="U26" i="22"/>
  <c r="N11" i="28"/>
  <c r="T23" i="28"/>
  <c r="O20" i="28"/>
  <c r="O14" i="28"/>
  <c r="M143" i="28"/>
  <c r="R11" i="22"/>
  <c r="N23" i="22"/>
  <c r="M14" i="22"/>
  <c r="U23" i="22"/>
  <c r="R11" i="28"/>
  <c r="S23" i="28"/>
  <c r="N20" i="28"/>
  <c r="N14" i="28"/>
  <c r="M113" i="22"/>
  <c r="R77" i="22"/>
  <c r="S140" i="28"/>
  <c r="Q11" i="22"/>
  <c r="P20" i="22"/>
  <c r="S11" i="22"/>
  <c r="U20" i="22"/>
  <c r="V11" i="28"/>
  <c r="R23" i="28"/>
  <c r="M20" i="28"/>
  <c r="M14" i="28"/>
  <c r="N89" i="22"/>
  <c r="U143" i="22"/>
  <c r="O38" i="28"/>
  <c r="P11" i="22"/>
  <c r="O20" i="22"/>
  <c r="S26" i="22"/>
  <c r="U17" i="22"/>
  <c r="V26" i="28"/>
  <c r="Q23" i="28"/>
  <c r="V17" i="28"/>
  <c r="S141" i="22"/>
  <c r="Q135" i="22"/>
  <c r="O132" i="22"/>
  <c r="M144" i="22"/>
  <c r="U126" i="22"/>
  <c r="S111" i="22"/>
  <c r="Q114" i="22"/>
  <c r="O108" i="22"/>
  <c r="M120" i="22"/>
  <c r="U102" i="22"/>
  <c r="Q96" i="22"/>
  <c r="O93" i="22"/>
  <c r="M90" i="22"/>
  <c r="U84" i="22"/>
  <c r="Q78" i="22"/>
  <c r="O75" i="22"/>
  <c r="M72" i="22"/>
  <c r="U66" i="22"/>
  <c r="S63" i="22"/>
  <c r="Q60" i="22"/>
  <c r="O27" i="22"/>
  <c r="M24" i="22"/>
  <c r="U18" i="22"/>
  <c r="S15" i="22"/>
  <c r="N12" i="22"/>
  <c r="R141" i="22"/>
  <c r="P135" i="22"/>
  <c r="N132" i="22"/>
  <c r="T126" i="22"/>
  <c r="R111" i="22"/>
  <c r="P114" i="22"/>
  <c r="N108" i="22"/>
  <c r="V117" i="22"/>
  <c r="T102" i="22"/>
  <c r="P96" i="22"/>
  <c r="N93" i="22"/>
  <c r="V87" i="22"/>
  <c r="T84" i="22"/>
  <c r="P78" i="22"/>
  <c r="N75" i="22"/>
  <c r="V69" i="22"/>
  <c r="T66" i="22"/>
  <c r="R63" i="22"/>
  <c r="P60" i="22"/>
  <c r="N27" i="22"/>
  <c r="V21" i="22"/>
  <c r="T18" i="22"/>
  <c r="R15" i="22"/>
  <c r="O12" i="22"/>
  <c r="Q141" i="22"/>
  <c r="O135" i="22"/>
  <c r="M132" i="22"/>
  <c r="S126" i="22"/>
  <c r="Q111" i="22"/>
  <c r="O114" i="22"/>
  <c r="M108" i="22"/>
  <c r="U117" i="22"/>
  <c r="S102" i="22"/>
  <c r="O96" i="22"/>
  <c r="M93" i="22"/>
  <c r="U87" i="22"/>
  <c r="S84" i="22"/>
  <c r="O78" i="22"/>
  <c r="M75" i="22"/>
  <c r="U69" i="22"/>
  <c r="S66" i="22"/>
  <c r="Q63" i="22"/>
  <c r="O60" i="22"/>
  <c r="M27" i="22"/>
  <c r="U21" i="22"/>
  <c r="S18" i="22"/>
  <c r="Q15" i="22"/>
  <c r="P12" i="22"/>
  <c r="P141" i="22"/>
  <c r="N135" i="22"/>
  <c r="V144" i="22"/>
  <c r="R126" i="22"/>
  <c r="P111" i="22"/>
  <c r="N114" i="22"/>
  <c r="V120" i="22"/>
  <c r="T117" i="22"/>
  <c r="R102" i="22"/>
  <c r="N96" i="22"/>
  <c r="V90" i="22"/>
  <c r="T87" i="22"/>
  <c r="R84" i="22"/>
  <c r="N78" i="22"/>
  <c r="V72" i="22"/>
  <c r="T69" i="22"/>
  <c r="R66" i="22"/>
  <c r="P63" i="22"/>
  <c r="N60" i="22"/>
  <c r="V24" i="22"/>
  <c r="T21" i="22"/>
  <c r="R18" i="22"/>
  <c r="P15" i="22"/>
  <c r="Q12" i="22"/>
  <c r="O141" i="22"/>
  <c r="M135" i="22"/>
  <c r="U144" i="22"/>
  <c r="Q126" i="22"/>
  <c r="O111" i="22"/>
  <c r="M114" i="22"/>
  <c r="U120" i="22"/>
  <c r="S117" i="22"/>
  <c r="Q102" i="22"/>
  <c r="M96" i="22"/>
  <c r="U90" i="22"/>
  <c r="S87" i="22"/>
  <c r="Q84" i="22"/>
  <c r="M78" i="22"/>
  <c r="U72" i="22"/>
  <c r="S69" i="22"/>
  <c r="Q66" i="22"/>
  <c r="O63" i="22"/>
  <c r="M60" i="22"/>
  <c r="U24" i="22"/>
  <c r="S21" i="22"/>
  <c r="Q18" i="22"/>
  <c r="O15" i="22"/>
  <c r="M12" i="22"/>
  <c r="N141" i="22"/>
  <c r="V132" i="22"/>
  <c r="T144" i="22"/>
  <c r="P126" i="22"/>
  <c r="N111" i="22"/>
  <c r="V108" i="22"/>
  <c r="T120" i="22"/>
  <c r="R117" i="22"/>
  <c r="P102" i="22"/>
  <c r="V93" i="22"/>
  <c r="T90" i="22"/>
  <c r="R87" i="22"/>
  <c r="P84" i="22"/>
  <c r="V75" i="22"/>
  <c r="T72" i="22"/>
  <c r="R69" i="22"/>
  <c r="P66" i="22"/>
  <c r="N63" i="22"/>
  <c r="V27" i="22"/>
  <c r="T24" i="22"/>
  <c r="R21" i="22"/>
  <c r="P18" i="22"/>
  <c r="N15" i="22"/>
  <c r="M141" i="22"/>
  <c r="U132" i="22"/>
  <c r="S144" i="22"/>
  <c r="O126" i="22"/>
  <c r="M111" i="22"/>
  <c r="U108" i="22"/>
  <c r="S120" i="22"/>
  <c r="Q117" i="22"/>
  <c r="O102" i="22"/>
  <c r="U93" i="22"/>
  <c r="S90" i="22"/>
  <c r="Q87" i="22"/>
  <c r="O84" i="22"/>
  <c r="U75" i="22"/>
  <c r="S72" i="22"/>
  <c r="Q69" i="22"/>
  <c r="O66" i="22"/>
  <c r="M63" i="22"/>
  <c r="U27" i="22"/>
  <c r="S24" i="22"/>
  <c r="Q21" i="22"/>
  <c r="O18" i="22"/>
  <c r="M15" i="22"/>
  <c r="V135" i="22"/>
  <c r="T132" i="22"/>
  <c r="R144" i="22"/>
  <c r="N126" i="22"/>
  <c r="V114" i="22"/>
  <c r="T108" i="22"/>
  <c r="R120" i="22"/>
  <c r="P117" i="22"/>
  <c r="N102" i="22"/>
  <c r="V96" i="22"/>
  <c r="T93" i="22"/>
  <c r="R90" i="22"/>
  <c r="P87" i="22"/>
  <c r="N84" i="22"/>
  <c r="V78" i="22"/>
  <c r="T75" i="22"/>
  <c r="R72" i="22"/>
  <c r="P69" i="22"/>
  <c r="N66" i="22"/>
  <c r="V60" i="22"/>
  <c r="T27" i="22"/>
  <c r="R24" i="22"/>
  <c r="P21" i="22"/>
  <c r="N18" i="22"/>
  <c r="V12" i="22"/>
  <c r="U135" i="22"/>
  <c r="S132" i="22"/>
  <c r="Q144" i="22"/>
  <c r="M126" i="22"/>
  <c r="U114" i="22"/>
  <c r="S108" i="22"/>
  <c r="Q120" i="22"/>
  <c r="O117" i="22"/>
  <c r="M102" i="22"/>
  <c r="U96" i="22"/>
  <c r="S93" i="22"/>
  <c r="Q90" i="22"/>
  <c r="O87" i="22"/>
  <c r="M84" i="22"/>
  <c r="U78" i="22"/>
  <c r="S75" i="22"/>
  <c r="Q72" i="22"/>
  <c r="O69" i="22"/>
  <c r="M66" i="22"/>
  <c r="U60" i="22"/>
  <c r="S27" i="22"/>
  <c r="Q24" i="22"/>
  <c r="O21" i="22"/>
  <c r="M18" i="22"/>
  <c r="U12" i="22"/>
  <c r="V141" i="22"/>
  <c r="T135" i="22"/>
  <c r="R132" i="22"/>
  <c r="P144" i="22"/>
  <c r="V111" i="22"/>
  <c r="T114" i="22"/>
  <c r="R108" i="22"/>
  <c r="P120" i="22"/>
  <c r="N117" i="22"/>
  <c r="T96" i="22"/>
  <c r="R93" i="22"/>
  <c r="P90" i="22"/>
  <c r="N87" i="22"/>
  <c r="T78" i="22"/>
  <c r="R75" i="22"/>
  <c r="P72" i="22"/>
  <c r="N69" i="22"/>
  <c r="V63" i="22"/>
  <c r="T60" i="22"/>
  <c r="R27" i="22"/>
  <c r="P24" i="22"/>
  <c r="N21" i="22"/>
  <c r="V15" i="22"/>
  <c r="T12" i="22"/>
  <c r="U141" i="22"/>
  <c r="S135" i="22"/>
  <c r="Q132" i="22"/>
  <c r="O144" i="22"/>
  <c r="U111" i="22"/>
  <c r="S114" i="22"/>
  <c r="Q108" i="22"/>
  <c r="O120" i="22"/>
  <c r="M117" i="22"/>
  <c r="S96" i="22"/>
  <c r="Q93" i="22"/>
  <c r="O90" i="22"/>
  <c r="M87" i="22"/>
  <c r="S78" i="22"/>
  <c r="Q75" i="22"/>
  <c r="O72" i="22"/>
  <c r="M69" i="22"/>
  <c r="U63" i="22"/>
  <c r="S60" i="22"/>
  <c r="Q27" i="22"/>
  <c r="O24" i="22"/>
  <c r="M21" i="22"/>
  <c r="U15" i="22"/>
  <c r="S12" i="22"/>
  <c r="T141" i="22"/>
  <c r="R135" i="22"/>
  <c r="P132" i="22"/>
  <c r="N144" i="22"/>
  <c r="V126" i="22"/>
  <c r="T111" i="22"/>
  <c r="R114" i="22"/>
  <c r="P108" i="22"/>
  <c r="N120" i="22"/>
  <c r="V102" i="22"/>
  <c r="R96" i="22"/>
  <c r="P93" i="22"/>
  <c r="N90" i="22"/>
  <c r="V84" i="22"/>
  <c r="R78" i="22"/>
  <c r="P75" i="22"/>
  <c r="N72" i="22"/>
  <c r="V66" i="22"/>
  <c r="T63" i="22"/>
  <c r="R60" i="22"/>
  <c r="P27" i="22"/>
  <c r="N24" i="22"/>
  <c r="V18" i="22"/>
  <c r="T15" i="22"/>
  <c r="R12" i="22"/>
  <c r="U14" i="28"/>
  <c r="P17" i="22"/>
  <c r="N17" i="28"/>
  <c r="P14" i="28"/>
  <c r="R17" i="28"/>
  <c r="T20" i="28"/>
  <c r="V23" i="28"/>
  <c r="U11" i="28"/>
  <c r="V23" i="22"/>
  <c r="T23" i="22"/>
  <c r="P14" i="22"/>
  <c r="Q20" i="22"/>
  <c r="Q26" i="22"/>
  <c r="R101" i="22"/>
  <c r="M134" i="22"/>
  <c r="Q107" i="28"/>
  <c r="V89" i="22"/>
  <c r="V131" i="22"/>
  <c r="P107" i="28"/>
  <c r="V74" i="28"/>
  <c r="P125" i="28"/>
  <c r="T56" i="28"/>
  <c r="Q65" i="28"/>
  <c r="U119" i="28"/>
  <c r="O47" i="28"/>
  <c r="S86" i="22"/>
  <c r="R59" i="28"/>
  <c r="O77" i="28"/>
  <c r="S125" i="28"/>
  <c r="O59" i="28"/>
  <c r="Q95" i="28"/>
  <c r="U32" i="28"/>
  <c r="O74" i="22"/>
  <c r="T110" i="22"/>
  <c r="P59" i="22"/>
  <c r="P38" i="28"/>
  <c r="T77" i="22"/>
  <c r="O143" i="22"/>
  <c r="Q89" i="28"/>
  <c r="U140" i="28"/>
  <c r="O68" i="22"/>
  <c r="S107" i="22"/>
  <c r="T74" i="28"/>
  <c r="N125" i="28"/>
  <c r="R56" i="28"/>
  <c r="V95" i="22"/>
  <c r="M62" i="28"/>
  <c r="Q116" i="28"/>
  <c r="U41" i="28"/>
  <c r="O83" i="22"/>
  <c r="N107" i="22"/>
  <c r="V86" i="28"/>
  <c r="N140" i="28"/>
  <c r="U62" i="22"/>
  <c r="N119" i="22"/>
  <c r="Q14" i="28"/>
  <c r="S17" i="28"/>
  <c r="U20" i="28"/>
  <c r="M26" i="28"/>
  <c r="T11" i="28"/>
  <c r="V26" i="22"/>
  <c r="T26" i="22"/>
  <c r="Q14" i="22"/>
  <c r="R20" i="22"/>
  <c r="R26" i="22"/>
  <c r="V38" i="28"/>
  <c r="N143" i="22"/>
  <c r="M143" i="22"/>
  <c r="R143" i="28"/>
  <c r="P101" i="22"/>
  <c r="S68" i="28"/>
  <c r="M113" i="28"/>
  <c r="Q50" i="28"/>
  <c r="U89" i="22"/>
  <c r="U143" i="28"/>
  <c r="S101" i="22"/>
  <c r="S59" i="22"/>
  <c r="M38" i="28"/>
  <c r="Q77" i="22"/>
  <c r="V125" i="22"/>
  <c r="N116" i="28"/>
  <c r="R41" i="28"/>
  <c r="S92" i="28"/>
  <c r="M32" i="28"/>
  <c r="Q71" i="22"/>
  <c r="V113" i="22"/>
  <c r="V77" i="28"/>
  <c r="P143" i="28"/>
  <c r="N101" i="22"/>
  <c r="O65" i="28"/>
  <c r="S119" i="28"/>
  <c r="R14" i="28"/>
  <c r="T17" i="28"/>
  <c r="V20" i="28"/>
  <c r="N26" i="28"/>
  <c r="S11" i="28"/>
  <c r="V11" i="22"/>
  <c r="T11" i="22"/>
  <c r="R14" i="22"/>
  <c r="M23" i="22"/>
  <c r="N11" i="22"/>
  <c r="Q107" i="22"/>
  <c r="O89" i="28"/>
  <c r="P107" i="22"/>
  <c r="N89" i="28"/>
  <c r="P83" i="28"/>
  <c r="T131" i="28"/>
  <c r="N62" i="22"/>
  <c r="R116" i="22"/>
  <c r="U71" i="28"/>
  <c r="O110" i="28"/>
  <c r="S53" i="28"/>
  <c r="M95" i="22"/>
  <c r="V59" i="22"/>
  <c r="S83" i="28"/>
  <c r="M134" i="28"/>
  <c r="Q62" i="22"/>
  <c r="U116" i="22"/>
  <c r="U101" i="28"/>
  <c r="O41" i="28"/>
  <c r="V62" i="28"/>
  <c r="P119" i="28"/>
  <c r="T44" i="28"/>
  <c r="N86" i="22"/>
  <c r="U95" i="28"/>
  <c r="O35" i="28"/>
  <c r="S74" i="22"/>
  <c r="N125" i="22"/>
  <c r="N83" i="28"/>
  <c r="R131" i="28"/>
  <c r="P116" i="22"/>
  <c r="Q68" i="28"/>
  <c r="U107" i="28"/>
  <c r="O50" i="28"/>
  <c r="S89" i="22"/>
  <c r="V86" i="22"/>
  <c r="T65" i="28"/>
  <c r="T131" i="22"/>
  <c r="V119" i="28"/>
  <c r="S44" i="28"/>
  <c r="O11" i="22"/>
  <c r="N20" i="22"/>
  <c r="S23" i="22"/>
  <c r="U14" i="22"/>
  <c r="U26" i="28"/>
  <c r="P23" i="28"/>
  <c r="U17" i="28"/>
  <c r="U86" i="22"/>
  <c r="O44" i="28"/>
  <c r="O95" i="28"/>
  <c r="O29" i="28"/>
  <c r="V92" i="22"/>
  <c r="N47" i="28"/>
  <c r="V65" i="28"/>
  <c r="N140" i="22"/>
  <c r="P26" i="22"/>
  <c r="M20" i="22"/>
  <c r="S20" i="22"/>
  <c r="V20" i="22"/>
  <c r="T26" i="28"/>
  <c r="O23" i="28"/>
  <c r="Q17" i="28"/>
  <c r="N53" i="28"/>
  <c r="T95" i="28"/>
  <c r="Q59" i="22"/>
  <c r="U50" i="28"/>
  <c r="T59" i="22"/>
  <c r="S83" i="22"/>
  <c r="M41" i="28"/>
  <c r="M92" i="28"/>
  <c r="M77" i="22"/>
  <c r="M140" i="28"/>
  <c r="M77" i="28"/>
  <c r="T89" i="22"/>
  <c r="V41" i="28"/>
  <c r="V92" i="28"/>
  <c r="R77" i="28"/>
  <c r="M68" i="22"/>
  <c r="O26" i="22"/>
  <c r="R17" i="22"/>
  <c r="S17" i="22"/>
  <c r="V17" i="22"/>
  <c r="S26" i="28"/>
  <c r="N23" i="28"/>
  <c r="P17" i="28"/>
  <c r="K23" i="28" l="1"/>
  <c r="H26" i="22"/>
  <c r="E44" i="28"/>
  <c r="C32" i="28"/>
  <c r="K11" i="22"/>
  <c r="D26" i="22"/>
  <c r="K101" i="28"/>
  <c r="G110" i="22"/>
  <c r="H125" i="28"/>
  <c r="F20" i="22"/>
  <c r="C50" i="28"/>
  <c r="I50" i="28"/>
  <c r="J140" i="28"/>
  <c r="E17" i="22"/>
  <c r="J17" i="22"/>
  <c r="F23" i="22"/>
  <c r="G116" i="22"/>
  <c r="H110" i="22"/>
  <c r="I113" i="22"/>
  <c r="E116" i="22"/>
  <c r="F14" i="22"/>
  <c r="K45" i="28"/>
  <c r="G75" i="28"/>
  <c r="C117" i="28"/>
  <c r="I135" i="28"/>
  <c r="F35" i="22"/>
  <c r="B50" i="22"/>
  <c r="H15" i="28"/>
  <c r="D45" i="28"/>
  <c r="F102" i="28"/>
  <c r="B135" i="28"/>
  <c r="E33" i="22"/>
  <c r="I48" i="22"/>
  <c r="K12" i="28"/>
  <c r="G42" i="28"/>
  <c r="E132" i="28"/>
  <c r="J48" i="22"/>
  <c r="J15" i="28"/>
  <c r="F45" i="28"/>
  <c r="B75" i="28"/>
  <c r="H102" i="28"/>
  <c r="D135" i="28"/>
  <c r="C48" i="22"/>
  <c r="C15" i="28"/>
  <c r="I42" i="28"/>
  <c r="G132" i="28"/>
  <c r="G104" i="22"/>
  <c r="K104" i="28"/>
  <c r="K138" i="22"/>
  <c r="D137" i="22"/>
  <c r="E123" i="28"/>
  <c r="C104" i="22"/>
  <c r="K137" i="28"/>
  <c r="J123" i="22"/>
  <c r="E122" i="28"/>
  <c r="C105" i="28"/>
  <c r="E20" i="28"/>
  <c r="B35" i="22"/>
  <c r="E17" i="28"/>
  <c r="D20" i="28"/>
  <c r="H44" i="28"/>
  <c r="K35" i="28"/>
  <c r="D90" i="28"/>
  <c r="F44" i="22"/>
  <c r="G119" i="28"/>
  <c r="G113" i="28"/>
  <c r="D77" i="28"/>
  <c r="J77" i="22"/>
  <c r="J78" i="28"/>
  <c r="H38" i="22"/>
  <c r="E116" i="28"/>
  <c r="E107" i="28"/>
  <c r="B74" i="28"/>
  <c r="H74" i="22"/>
  <c r="H47" i="28"/>
  <c r="I116" i="22"/>
  <c r="H23" i="22"/>
  <c r="F44" i="28"/>
  <c r="H86" i="22"/>
  <c r="B125" i="22"/>
  <c r="I101" i="22"/>
  <c r="H119" i="22"/>
  <c r="C20" i="22"/>
  <c r="F17" i="22"/>
  <c r="D110" i="28"/>
  <c r="I83" i="22"/>
  <c r="B140" i="22"/>
  <c r="K125" i="22"/>
  <c r="H17" i="22"/>
  <c r="C23" i="28"/>
  <c r="H113" i="22"/>
  <c r="B134" i="22"/>
  <c r="C101" i="22"/>
  <c r="E65" i="22"/>
  <c r="F65" i="22"/>
  <c r="K143" i="22"/>
  <c r="C65" i="22"/>
  <c r="D92" i="22"/>
  <c r="G62" i="22"/>
  <c r="D89" i="22"/>
  <c r="I77" i="22"/>
  <c r="I134" i="28"/>
  <c r="H101" i="28"/>
  <c r="E68" i="28"/>
  <c r="I48" i="28"/>
  <c r="E78" i="28"/>
  <c r="K117" i="28"/>
  <c r="G141" i="28"/>
  <c r="H36" i="22"/>
  <c r="J50" i="22"/>
  <c r="F18" i="28"/>
  <c r="B48" i="28"/>
  <c r="H75" i="28"/>
  <c r="D117" i="28"/>
  <c r="J135" i="28"/>
  <c r="G35" i="22"/>
  <c r="C50" i="22"/>
  <c r="I15" i="28"/>
  <c r="E45" i="28"/>
  <c r="G102" i="28"/>
  <c r="C135" i="28"/>
  <c r="D50" i="22"/>
  <c r="H18" i="28"/>
  <c r="D48" i="28"/>
  <c r="J75" i="28"/>
  <c r="F117" i="28"/>
  <c r="B141" i="28"/>
  <c r="K48" i="22"/>
  <c r="K15" i="28"/>
  <c r="G45" i="28"/>
  <c r="C75" i="28"/>
  <c r="I102" i="28"/>
  <c r="E135" i="28"/>
  <c r="K104" i="22"/>
  <c r="E105" i="28"/>
  <c r="D122" i="28"/>
  <c r="B123" i="28"/>
  <c r="F104" i="28"/>
  <c r="E105" i="22"/>
  <c r="E138" i="28"/>
  <c r="H137" i="22"/>
  <c r="F105" i="28"/>
  <c r="K105" i="28"/>
  <c r="I38" i="28"/>
  <c r="G33" i="22"/>
  <c r="I35" i="28"/>
  <c r="H38" i="28"/>
  <c r="B143" i="28"/>
  <c r="C113" i="28"/>
  <c r="J36" i="22"/>
  <c r="K77" i="28"/>
  <c r="B23" i="28"/>
  <c r="E14" i="28"/>
  <c r="K83" i="22"/>
  <c r="G36" i="22"/>
  <c r="I74" i="28"/>
  <c r="J17" i="28"/>
  <c r="C11" i="28"/>
  <c r="G125" i="28"/>
  <c r="G14" i="22"/>
  <c r="B110" i="22"/>
  <c r="E110" i="28"/>
  <c r="G20" i="22"/>
  <c r="G134" i="22"/>
  <c r="K44" i="28"/>
  <c r="E86" i="22"/>
  <c r="C11" i="22"/>
  <c r="B113" i="22"/>
  <c r="G23" i="22"/>
  <c r="B26" i="22"/>
  <c r="D101" i="22"/>
  <c r="E143" i="28"/>
  <c r="D113" i="22"/>
  <c r="J47" i="28"/>
  <c r="I110" i="22"/>
  <c r="I26" i="22"/>
  <c r="B62" i="22"/>
  <c r="I71" i="22"/>
  <c r="H68" i="22"/>
  <c r="F62" i="22"/>
  <c r="G65" i="22"/>
  <c r="F95" i="22"/>
  <c r="C92" i="22"/>
  <c r="F92" i="22"/>
  <c r="G92" i="22"/>
  <c r="E71" i="28"/>
  <c r="G62" i="28"/>
  <c r="K95" i="28"/>
  <c r="F123" i="28"/>
  <c r="D104" i="28"/>
  <c r="H105" i="28"/>
  <c r="C122" i="22"/>
  <c r="B104" i="22"/>
  <c r="F138" i="22"/>
  <c r="I104" i="22"/>
  <c r="E137" i="28"/>
  <c r="K113" i="28"/>
  <c r="I32" i="22"/>
  <c r="K107" i="28"/>
  <c r="J113" i="28"/>
  <c r="D92" i="28"/>
  <c r="C77" i="28"/>
  <c r="F33" i="22"/>
  <c r="C14" i="28"/>
  <c r="B17" i="28"/>
  <c r="F41" i="28"/>
  <c r="I32" i="28"/>
  <c r="K14" i="28"/>
  <c r="C33" i="22"/>
  <c r="K56" i="28"/>
  <c r="E11" i="28"/>
  <c r="D38" i="28"/>
  <c r="G29" i="28"/>
  <c r="G131" i="28"/>
  <c r="F47" i="28"/>
  <c r="C107" i="22"/>
  <c r="D83" i="22"/>
  <c r="B41" i="28"/>
  <c r="F50" i="28"/>
  <c r="E23" i="22"/>
  <c r="D134" i="22"/>
  <c r="J131" i="28"/>
  <c r="H134" i="22"/>
  <c r="G86" i="22"/>
  <c r="H107" i="22"/>
  <c r="H125" i="22"/>
  <c r="G50" i="28"/>
  <c r="J110" i="22"/>
  <c r="G38" i="28"/>
  <c r="I47" i="28"/>
  <c r="E119" i="28"/>
  <c r="K26" i="22"/>
  <c r="I89" i="22"/>
  <c r="K89" i="22"/>
  <c r="F113" i="22"/>
  <c r="H95" i="22"/>
  <c r="G131" i="22"/>
  <c r="E54" i="28"/>
  <c r="G108" i="28"/>
  <c r="J38" i="22"/>
  <c r="F53" i="22"/>
  <c r="B24" i="28"/>
  <c r="H51" i="28"/>
  <c r="J120" i="28"/>
  <c r="C38" i="22"/>
  <c r="E51" i="22"/>
  <c r="E21" i="28"/>
  <c r="K48" i="28"/>
  <c r="G78" i="28"/>
  <c r="C120" i="28"/>
  <c r="I141" i="28"/>
  <c r="H53" i="22"/>
  <c r="D24" i="28"/>
  <c r="J51" i="28"/>
  <c r="B108" i="28"/>
  <c r="K36" i="22"/>
  <c r="G51" i="22"/>
  <c r="G21" i="28"/>
  <c r="C51" i="28"/>
  <c r="I78" i="28"/>
  <c r="E120" i="28"/>
  <c r="K141" i="28"/>
  <c r="G122" i="22"/>
  <c r="I138" i="28"/>
  <c r="K123" i="28"/>
  <c r="G105" i="22"/>
  <c r="B137" i="28"/>
  <c r="K122" i="22"/>
  <c r="B137" i="22"/>
  <c r="H122" i="28"/>
  <c r="C105" i="22"/>
  <c r="G138" i="28"/>
  <c r="E86" i="28"/>
  <c r="B54" i="28"/>
  <c r="D29" i="22"/>
  <c r="K74" i="28"/>
  <c r="D86" i="28"/>
  <c r="C26" i="28"/>
  <c r="D14" i="28"/>
  <c r="H32" i="22"/>
  <c r="G32" i="28"/>
  <c r="F35" i="28"/>
  <c r="J125" i="28"/>
  <c r="K119" i="28"/>
  <c r="I11" i="22"/>
  <c r="D51" i="28"/>
  <c r="F32" i="22"/>
  <c r="E29" i="28"/>
  <c r="D32" i="28"/>
  <c r="H110" i="28"/>
  <c r="I116" i="28"/>
  <c r="K140" i="22"/>
  <c r="D20" i="22"/>
  <c r="D11" i="22"/>
  <c r="K113" i="22"/>
  <c r="H131" i="22"/>
  <c r="F53" i="28"/>
  <c r="C86" i="22"/>
  <c r="I20" i="22"/>
  <c r="J134" i="28"/>
  <c r="I14" i="22"/>
  <c r="C14" i="22"/>
  <c r="K14" i="22"/>
  <c r="J86" i="22"/>
  <c r="E50" i="28"/>
  <c r="B86" i="22"/>
  <c r="D140" i="22"/>
  <c r="B56" i="28"/>
  <c r="H140" i="22"/>
  <c r="E125" i="22"/>
  <c r="F68" i="22"/>
  <c r="K131" i="22"/>
  <c r="B77" i="22"/>
  <c r="J68" i="22"/>
  <c r="K68" i="22"/>
  <c r="H14" i="22"/>
  <c r="K65" i="22"/>
  <c r="D143" i="22"/>
  <c r="C68" i="28"/>
  <c r="B77" i="28"/>
  <c r="C92" i="28"/>
  <c r="J92" i="28"/>
  <c r="C57" i="28"/>
  <c r="I84" i="28"/>
  <c r="E114" i="28"/>
  <c r="D39" i="22"/>
  <c r="H54" i="22"/>
  <c r="J24" i="28"/>
  <c r="F54" i="28"/>
  <c r="B84" i="28"/>
  <c r="H108" i="28"/>
  <c r="K38" i="22"/>
  <c r="G53" i="22"/>
  <c r="C24" i="28"/>
  <c r="I51" i="28"/>
  <c r="K120" i="28"/>
  <c r="F39" i="22"/>
  <c r="B54" i="22"/>
  <c r="B27" i="28"/>
  <c r="H54" i="28"/>
  <c r="D84" i="28"/>
  <c r="J108" i="28"/>
  <c r="E38" i="22"/>
  <c r="I53" i="22"/>
  <c r="E24" i="28"/>
  <c r="K51" i="28"/>
  <c r="C108" i="28"/>
  <c r="J137" i="22"/>
  <c r="E123" i="22"/>
  <c r="F122" i="22"/>
  <c r="E104" i="28"/>
  <c r="D104" i="22"/>
  <c r="J137" i="28"/>
  <c r="I123" i="22"/>
  <c r="F104" i="22"/>
  <c r="C123" i="28"/>
  <c r="E122" i="22"/>
  <c r="G20" i="28"/>
  <c r="F23" i="28"/>
  <c r="J42" i="28"/>
  <c r="D17" i="28"/>
  <c r="D23" i="28"/>
  <c r="G44" i="28"/>
  <c r="H32" i="28"/>
  <c r="F51" i="28"/>
  <c r="K30" i="22"/>
  <c r="I119" i="28"/>
  <c r="H107" i="28"/>
  <c r="B89" i="28"/>
  <c r="E119" i="22"/>
  <c r="B42" i="28"/>
  <c r="J30" i="22"/>
  <c r="G116" i="28"/>
  <c r="F119" i="28"/>
  <c r="J83" i="28"/>
  <c r="C116" i="22"/>
  <c r="B83" i="22"/>
  <c r="J116" i="22"/>
  <c r="J23" i="22"/>
  <c r="H11" i="22"/>
  <c r="D143" i="28"/>
  <c r="J140" i="22"/>
  <c r="H20" i="22"/>
  <c r="B116" i="28"/>
  <c r="G101" i="22"/>
  <c r="B14" i="22"/>
  <c r="F131" i="22"/>
  <c r="G17" i="22"/>
  <c r="F26" i="28"/>
  <c r="G107" i="28"/>
  <c r="F101" i="22"/>
  <c r="J86" i="28"/>
  <c r="B119" i="22"/>
  <c r="C17" i="22"/>
  <c r="H71" i="22"/>
  <c r="G74" i="28"/>
  <c r="J89" i="22"/>
  <c r="B74" i="22"/>
  <c r="E95" i="22"/>
  <c r="I62" i="28"/>
  <c r="G77" i="22"/>
  <c r="D11" i="28"/>
  <c r="E68" i="22"/>
  <c r="J89" i="28"/>
  <c r="H62" i="28"/>
  <c r="C62" i="28"/>
  <c r="J44" i="28"/>
  <c r="J84" i="28"/>
  <c r="F114" i="28"/>
  <c r="E39" i="22"/>
  <c r="I54" i="22"/>
  <c r="K24" i="28"/>
  <c r="G54" i="28"/>
  <c r="C84" i="28"/>
  <c r="I108" i="28"/>
  <c r="H41" i="22"/>
  <c r="J54" i="22"/>
  <c r="J27" i="28"/>
  <c r="F57" i="28"/>
  <c r="B87" i="28"/>
  <c r="H114" i="28"/>
  <c r="G39" i="22"/>
  <c r="C54" i="22"/>
  <c r="C27" i="28"/>
  <c r="I54" i="28"/>
  <c r="E84" i="28"/>
  <c r="K108" i="28"/>
  <c r="B122" i="28"/>
  <c r="C137" i="22"/>
  <c r="H122" i="22"/>
  <c r="G105" i="28"/>
  <c r="F105" i="22"/>
  <c r="D138" i="28"/>
  <c r="G137" i="22"/>
  <c r="F123" i="22"/>
  <c r="H104" i="28"/>
  <c r="C123" i="22"/>
  <c r="K38" i="28"/>
  <c r="J41" i="28"/>
  <c r="H33" i="28"/>
  <c r="H35" i="28"/>
  <c r="H41" i="28"/>
  <c r="I125" i="28"/>
  <c r="J119" i="28"/>
  <c r="D42" i="28"/>
  <c r="B29" i="22"/>
  <c r="B83" i="28"/>
  <c r="K20" i="28"/>
  <c r="B11" i="28"/>
  <c r="J30" i="28"/>
  <c r="H144" i="22"/>
  <c r="J77" i="28"/>
  <c r="I17" i="28"/>
  <c r="J53" i="28"/>
  <c r="G107" i="22"/>
  <c r="C86" i="28"/>
  <c r="E101" i="22"/>
  <c r="D119" i="22"/>
  <c r="G134" i="28"/>
  <c r="B116" i="22"/>
  <c r="D110" i="22"/>
  <c r="K125" i="28"/>
  <c r="B23" i="22"/>
  <c r="F116" i="22"/>
  <c r="C143" i="22"/>
  <c r="C113" i="22"/>
  <c r="J11" i="28"/>
  <c r="E131" i="22"/>
  <c r="I143" i="22"/>
  <c r="C134" i="28"/>
  <c r="E140" i="22"/>
  <c r="J26" i="22"/>
  <c r="J74" i="22"/>
  <c r="E35" i="28"/>
  <c r="B95" i="22"/>
  <c r="D77" i="22"/>
  <c r="I125" i="22"/>
  <c r="I95" i="28"/>
  <c r="E92" i="22"/>
  <c r="G71" i="22"/>
  <c r="I68" i="22"/>
  <c r="B113" i="28"/>
  <c r="D74" i="28"/>
  <c r="K92" i="28"/>
  <c r="G114" i="28"/>
  <c r="B42" i="22"/>
  <c r="D56" i="22"/>
  <c r="H30" i="28"/>
  <c r="J87" i="28"/>
  <c r="F111" i="28"/>
  <c r="I41" i="22"/>
  <c r="K54" i="22"/>
  <c r="K27" i="28"/>
  <c r="G57" i="28"/>
  <c r="C87" i="28"/>
  <c r="I114" i="28"/>
  <c r="H123" i="28"/>
  <c r="K137" i="22"/>
  <c r="J138" i="28"/>
  <c r="I137" i="28"/>
  <c r="B122" i="22"/>
  <c r="H105" i="22"/>
  <c r="E138" i="22"/>
  <c r="B138" i="28"/>
  <c r="B105" i="28"/>
  <c r="K123" i="22"/>
  <c r="C110" i="28"/>
  <c r="B125" i="28"/>
  <c r="F24" i="28"/>
  <c r="J107" i="28"/>
  <c r="J110" i="28"/>
  <c r="K86" i="28"/>
  <c r="B33" i="28"/>
  <c r="B14" i="28"/>
  <c r="B20" i="28"/>
  <c r="E41" i="28"/>
  <c r="F29" i="28"/>
  <c r="I113" i="28"/>
  <c r="H21" i="28"/>
  <c r="J56" i="28"/>
  <c r="J14" i="28"/>
  <c r="C38" i="28"/>
  <c r="D140" i="28"/>
  <c r="K86" i="22"/>
  <c r="J14" i="22"/>
  <c r="J143" i="22"/>
  <c r="K107" i="22"/>
  <c r="C23" i="22"/>
  <c r="D107" i="28"/>
  <c r="K17" i="22"/>
  <c r="F83" i="22"/>
  <c r="B131" i="28"/>
  <c r="J125" i="22"/>
  <c r="I53" i="28"/>
  <c r="G83" i="22"/>
  <c r="D14" i="22"/>
  <c r="H11" i="28"/>
  <c r="E53" i="28"/>
  <c r="H143" i="22"/>
  <c r="F17" i="28"/>
  <c r="I17" i="22"/>
  <c r="D125" i="22"/>
  <c r="H89" i="22"/>
  <c r="K95" i="22"/>
  <c r="H116" i="22"/>
  <c r="H83" i="22"/>
  <c r="C26" i="22"/>
  <c r="I74" i="22"/>
  <c r="C119" i="22"/>
  <c r="H62" i="22"/>
  <c r="C95" i="22"/>
  <c r="E62" i="28"/>
  <c r="F95" i="28"/>
  <c r="K33" i="28"/>
  <c r="C93" i="28"/>
  <c r="I126" i="28"/>
  <c r="F29" i="22"/>
  <c r="B44" i="22"/>
  <c r="D57" i="22"/>
  <c r="D33" i="28"/>
  <c r="F90" i="28"/>
  <c r="B126" i="28"/>
  <c r="D111" i="22"/>
  <c r="I42" i="22"/>
  <c r="K56" i="22"/>
  <c r="G30" i="28"/>
  <c r="I87" i="28"/>
  <c r="E111" i="28"/>
  <c r="J42" i="22"/>
  <c r="F57" i="22"/>
  <c r="F33" i="28"/>
  <c r="H90" i="28"/>
  <c r="D126" i="28"/>
  <c r="C42" i="22"/>
  <c r="E56" i="22"/>
  <c r="I30" i="28"/>
  <c r="K87" i="28"/>
  <c r="G111" i="28"/>
  <c r="B104" i="28"/>
  <c r="I138" i="22"/>
  <c r="K105" i="22"/>
  <c r="C138" i="28"/>
  <c r="J122" i="22"/>
  <c r="J122" i="28"/>
  <c r="G122" i="28"/>
  <c r="E104" i="22"/>
  <c r="J105" i="28"/>
  <c r="I137" i="22"/>
  <c r="E83" i="28"/>
  <c r="F89" i="28"/>
  <c r="D15" i="28"/>
  <c r="J74" i="28"/>
  <c r="B86" i="28"/>
  <c r="J20" i="28"/>
  <c r="G119" i="22"/>
  <c r="J21" i="28"/>
  <c r="F32" i="28"/>
  <c r="F38" i="28"/>
  <c r="G110" i="28"/>
  <c r="H116" i="28"/>
  <c r="J144" i="28"/>
  <c r="F12" i="28"/>
  <c r="D29" i="28"/>
  <c r="D35" i="28"/>
  <c r="E113" i="28"/>
  <c r="F101" i="28"/>
  <c r="F107" i="22"/>
  <c r="I119" i="22"/>
  <c r="J107" i="22"/>
  <c r="D131" i="22"/>
  <c r="K116" i="28"/>
  <c r="C134" i="22"/>
  <c r="I107" i="22"/>
  <c r="I20" i="28"/>
  <c r="C116" i="28"/>
  <c r="B101" i="28"/>
  <c r="G11" i="22"/>
  <c r="J119" i="22"/>
  <c r="B26" i="28"/>
  <c r="F11" i="22"/>
  <c r="E20" i="22"/>
  <c r="F83" i="28"/>
  <c r="E113" i="22"/>
  <c r="F86" i="22"/>
  <c r="J92" i="22"/>
  <c r="C62" i="22"/>
  <c r="B11" i="22"/>
  <c r="B92" i="22"/>
  <c r="G92" i="28"/>
  <c r="K71" i="22"/>
  <c r="J62" i="22"/>
  <c r="I62" i="22"/>
  <c r="E77" i="22"/>
  <c r="C95" i="28"/>
  <c r="C89" i="28"/>
  <c r="H20" i="28"/>
  <c r="K20" i="22"/>
  <c r="K131" i="28"/>
  <c r="D86" i="22"/>
  <c r="B107" i="22"/>
  <c r="F125" i="22"/>
  <c r="E74" i="28"/>
  <c r="K74" i="22"/>
  <c r="I86" i="22"/>
  <c r="F110" i="22"/>
  <c r="C74" i="22"/>
  <c r="I140" i="22"/>
  <c r="D71" i="22"/>
  <c r="C89" i="22"/>
  <c r="D68" i="22"/>
  <c r="F62" i="28"/>
  <c r="B68" i="28"/>
  <c r="B15" i="28"/>
  <c r="H42" i="28"/>
  <c r="F132" i="28"/>
  <c r="I47" i="22"/>
  <c r="E12" i="28"/>
  <c r="K39" i="28"/>
  <c r="I144" i="28"/>
  <c r="H138" i="28"/>
  <c r="C104" i="28"/>
  <c r="C138" i="22"/>
  <c r="B105" i="22"/>
  <c r="C122" i="28"/>
  <c r="H137" i="28"/>
  <c r="C137" i="28"/>
  <c r="B123" i="22"/>
  <c r="B138" i="22"/>
  <c r="I104" i="28"/>
  <c r="D83" i="28"/>
  <c r="J90" i="28"/>
  <c r="H44" i="22"/>
  <c r="C83" i="28"/>
  <c r="D26" i="28"/>
  <c r="G17" i="28"/>
  <c r="J45" i="22"/>
  <c r="E32" i="28"/>
  <c r="C35" i="28"/>
  <c r="D113" i="28"/>
  <c r="F119" i="22"/>
  <c r="B90" i="28"/>
  <c r="H45" i="22"/>
  <c r="C29" i="28"/>
  <c r="K29" i="28"/>
  <c r="B107" i="28"/>
  <c r="D116" i="22"/>
  <c r="I29" i="28"/>
  <c r="J101" i="22"/>
  <c r="K134" i="22"/>
  <c r="C131" i="28"/>
  <c r="H101" i="22"/>
  <c r="E23" i="28"/>
  <c r="G140" i="22"/>
  <c r="D17" i="22"/>
  <c r="E107" i="22"/>
  <c r="E14" i="22"/>
  <c r="G83" i="28"/>
  <c r="C131" i="22"/>
  <c r="G26" i="28"/>
  <c r="K110" i="22"/>
  <c r="G125" i="22"/>
  <c r="F56" i="28"/>
  <c r="D23" i="22"/>
  <c r="K83" i="28"/>
  <c r="C125" i="22"/>
  <c r="G89" i="22"/>
  <c r="E89" i="28"/>
  <c r="B89" i="22"/>
  <c r="G56" i="28"/>
  <c r="H77" i="22"/>
  <c r="G74" i="22"/>
  <c r="J95"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tc={258133A0-6D55-47E8-9A7B-56428911FBC7}</author>
  </authors>
  <commentList>
    <comment ref="A52" authorId="0" shapeId="0" xr:uid="{258133A0-6D55-47E8-9A7B-56428911FBC7}">
      <text>
        <t>[Threaded comment]
Your version of Excel allows you to read this threaded comment; however, any edits to it will get removed if the file is opened in a newer version of Excel. Learn more: https://go.microsoft.com/fwlink/?linkid=870924
Comment:
    These are new for this week. I added them at the bottom for copy-paste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tc={41AA1F1D-94EB-4EAD-B2C3-C8F84E02122D}</author>
  </authors>
  <commentList>
    <comment ref="A50" authorId="0" shapeId="0" xr:uid="{41AA1F1D-94EB-4EAD-B2C3-C8F84E02122D}">
      <text>
        <t>[Threaded comment]
Your version of Excel allows you to read this threaded comment; however, any edits to it will get removed if the file is opened in a newer version of Excel. Learn more: https://go.microsoft.com/fwlink/?linkid=870924
Comment:
    These are new for this week. I added them at the bottom for copy-paste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tc={67D1A9DD-7A61-43CA-9B14-D430984C3971}</author>
  </authors>
  <commentList>
    <comment ref="A50" authorId="0" shapeId="0" xr:uid="{67D1A9DD-7A61-43CA-9B14-D430984C3971}">
      <text>
        <t>[Threaded comment]
Your version of Excel allows you to read this threaded comment; however, any edits to it will get removed if the file is opened in a newer version of Excel. Learn more: https://go.microsoft.com/fwlink/?linkid=870924
Comment:
    These are new for this week. I added them at the bottom for copy-paste</t>
      </text>
    </comment>
  </commentList>
</comments>
</file>

<file path=xl/sharedStrings.xml><?xml version="1.0" encoding="utf-8"?>
<sst xmlns="http://schemas.openxmlformats.org/spreadsheetml/2006/main" count="927" uniqueCount="144">
  <si>
    <t>Occupancy</t>
  </si>
  <si>
    <t>ADR</t>
  </si>
  <si>
    <t>RevPAR</t>
  </si>
  <si>
    <t>WD Total</t>
  </si>
  <si>
    <t>WE Total</t>
  </si>
  <si>
    <t>Total Week</t>
  </si>
  <si>
    <t>SUN</t>
  </si>
  <si>
    <t>MON</t>
  </si>
  <si>
    <t>TUE</t>
  </si>
  <si>
    <t>WED</t>
  </si>
  <si>
    <t>THU</t>
  </si>
  <si>
    <t>FRI</t>
  </si>
  <si>
    <t>SAT</t>
  </si>
  <si>
    <t>United States</t>
  </si>
  <si>
    <t>Virginia</t>
  </si>
  <si>
    <t>Virginia Class Scales</t>
  </si>
  <si>
    <t>Luxury</t>
  </si>
  <si>
    <t>Upper Upscale</t>
  </si>
  <si>
    <t>Upscale</t>
  </si>
  <si>
    <t>Upper Midscale</t>
  </si>
  <si>
    <t>Midscale</t>
  </si>
  <si>
    <t>Economy</t>
  </si>
  <si>
    <t>VTC Defined Tourism Regions</t>
  </si>
  <si>
    <t>Central Virginia</t>
  </si>
  <si>
    <t>Chesapeake Bay</t>
  </si>
  <si>
    <t>Coastal Virginia - Eastern Shore</t>
  </si>
  <si>
    <t>Coastal Virginia - Hampton Roads</t>
  </si>
  <si>
    <t>Northern Virginia</t>
  </si>
  <si>
    <t>Shenandoah Valley</t>
  </si>
  <si>
    <t>Southern Virginia</t>
  </si>
  <si>
    <t>Southwest Virginia - Blue Ridge Highlands</t>
  </si>
  <si>
    <t>Southwest Virginia - Heart of Appalachia</t>
  </si>
  <si>
    <t>Virginia Mountains</t>
  </si>
  <si>
    <t>Washington, DC</t>
  </si>
  <si>
    <t>Arlington, VA</t>
  </si>
  <si>
    <t>Alexandria, VA</t>
  </si>
  <si>
    <t>Fairfax/Tysons Corner, VA</t>
  </si>
  <si>
    <t>Suburban Virginia Area</t>
  </si>
  <si>
    <t>I-95 Fredericksburg, VA</t>
  </si>
  <si>
    <t>Dulles Airport Area, VA</t>
  </si>
  <si>
    <t>Norfolk/Virginia Beach, VA</t>
  </si>
  <si>
    <t>Chesapeake/Suffolk, VA</t>
  </si>
  <si>
    <t>Newport News/Hampton, VA</t>
  </si>
  <si>
    <t>Norfolk/Portsmouth, VA</t>
  </si>
  <si>
    <t>Virginia Beach, VA</t>
  </si>
  <si>
    <t>Williamsburg, VA</t>
  </si>
  <si>
    <t>Virginia Area</t>
  </si>
  <si>
    <t>Virginia South Central</t>
  </si>
  <si>
    <t>Virginia Area (non-MSA)</t>
  </si>
  <si>
    <t>Lynchburg, VA</t>
  </si>
  <si>
    <t>Blacksburg &amp; Wytheville, VA</t>
  </si>
  <si>
    <t>Staunton &amp; Harrisonburg, VA</t>
  </si>
  <si>
    <t>Virginia Shenandoah Valley Regional</t>
  </si>
  <si>
    <t>Roanoke, VA</t>
  </si>
  <si>
    <t>Charlottesville, VA</t>
  </si>
  <si>
    <t>Bristol-Kingsport MSA</t>
  </si>
  <si>
    <t>Richmond - Petersburg, VA</t>
  </si>
  <si>
    <t>Petersburg/Chester, VA</t>
  </si>
  <si>
    <t>Richmond CBD, VA</t>
  </si>
  <si>
    <t>Richmond East-Airport</t>
  </si>
  <si>
    <t>Richmond North/Glen Allen, VA</t>
  </si>
  <si>
    <t>Richmond West/Midlothian, VA</t>
  </si>
  <si>
    <t>Tab 2 - Weekly Year Over Year Translation Table</t>
  </si>
  <si>
    <t>Sun</t>
  </si>
  <si>
    <t>Mon</t>
  </si>
  <si>
    <t>Tue</t>
  </si>
  <si>
    <t>Wed</t>
  </si>
  <si>
    <t>Thu</t>
  </si>
  <si>
    <t>Fri</t>
  </si>
  <si>
    <t>Sat</t>
  </si>
  <si>
    <t>→</t>
  </si>
  <si>
    <t>This Year</t>
  </si>
  <si>
    <t>Last Year</t>
  </si>
  <si>
    <t>Number of Weekdays:</t>
  </si>
  <si>
    <t>Number of Weekend Days:</t>
  </si>
  <si>
    <t>Update Current Week Date Here</t>
  </si>
  <si>
    <t>Update Rolling 28 day period date here.</t>
  </si>
  <si>
    <t>Currency</t>
  </si>
  <si>
    <t>Current Week Occupancy (%)</t>
  </si>
  <si>
    <t>Current Week Occupancy Percent Change (%)</t>
  </si>
  <si>
    <t>Running 28 Day Occupancy (%)</t>
  </si>
  <si>
    <t>Running 28 Day Occupancy Percent Change (%)</t>
  </si>
  <si>
    <t>ISO Code</t>
  </si>
  <si>
    <t>Rate</t>
  </si>
  <si>
    <t>Tues</t>
  </si>
  <si>
    <t>Thur</t>
  </si>
  <si>
    <t>WD</t>
  </si>
  <si>
    <t>WE</t>
  </si>
  <si>
    <t>Total</t>
  </si>
  <si>
    <t>USD</t>
  </si>
  <si>
    <t>1.00000000</t>
  </si>
  <si>
    <t xml:space="preserve">Virginia </t>
  </si>
  <si>
    <t>Richmond/Petersburg, VA</t>
  </si>
  <si>
    <t xml:space="preserve">Virginia Area </t>
  </si>
  <si>
    <t xml:space="preserve">Washington, DC </t>
  </si>
  <si>
    <t xml:space="preserve">Arlington, VA </t>
  </si>
  <si>
    <t xml:space="preserve">Alexandria, VA </t>
  </si>
  <si>
    <t xml:space="preserve">Dulles Airport Area, VA </t>
  </si>
  <si>
    <t xml:space="preserve">Virginia Beach, VA </t>
  </si>
  <si>
    <t xml:space="preserve">Norfolk/Portsmouth, VA </t>
  </si>
  <si>
    <t xml:space="preserve">Chesapeake/Suffolk, VA </t>
  </si>
  <si>
    <t xml:space="preserve">Richmond North/Glen Allen, VA </t>
  </si>
  <si>
    <t>Virginia Regional</t>
  </si>
  <si>
    <t>Bristol/Kingsport, TN</t>
  </si>
  <si>
    <t>Virginia Luxury</t>
  </si>
  <si>
    <t>Virginia Upper Upscale</t>
  </si>
  <si>
    <t>Virginia Upscale</t>
  </si>
  <si>
    <t>Virginia Upper Midscale</t>
  </si>
  <si>
    <t>Virginia Midscale</t>
  </si>
  <si>
    <t>Virginia Economy</t>
  </si>
  <si>
    <t>Current Week ADR</t>
  </si>
  <si>
    <t>Current Week ADR Percent Change (%)</t>
  </si>
  <si>
    <t>Running 28 Day ADR</t>
  </si>
  <si>
    <t>Running 28 Day ADR Percent Change (%)</t>
  </si>
  <si>
    <t>Current Week RevPAR</t>
  </si>
  <si>
    <t>Current Week RevPAR Percent Change (%)</t>
  </si>
  <si>
    <t>Running 28 Day RevPAR</t>
  </si>
  <si>
    <t>Running 28 Day RevPAR Percent Change (%)</t>
  </si>
  <si>
    <t>Tab 21 - Help</t>
  </si>
  <si>
    <t>Glossary:</t>
  </si>
  <si>
    <t>Frequently Asked Questions (FAQ):</t>
  </si>
  <si>
    <t xml:space="preserve">Virginia Tourism Regions. </t>
  </si>
  <si>
    <t>Refer to tabs to the right for STR Submarket Maps</t>
  </si>
  <si>
    <t>2026 © CoStar Group. This STR Report is a publication of STR, LLC and STR Global, Ltd., CoStar Group companies, and is intended solely for use by paid subscribers. The information in the STR Report is provided on an “as is” and “as available” basis and should not be construed as investment, tax, accounting or legal advice. Reproduction or distribution of this STR Report, in whole or part, without written permission is prohibited and subject to legal action. If you have received this report and are NOT a subscriber to this STR Report, please contact us immediately. Source: 2026 STR, LLC / STR Global, Ltd. trading as "STR".</t>
  </si>
  <si>
    <t>SOURCE: COSTAR REALTY INFORMATION, INC. 
REPUBLICATION OR OTHER RE-USE OF THIS DATA WITHOUT THE EXPRESS WRITTEN PERMISSION OF COSTAR IS STRICTLY PROHIBITED.
ANY REDISTRIBUTION OR REPUBLICATION OF THIS DATA BY PARTIES OTHER THAN VTC IS STRICTLY PROHIBITED.</t>
  </si>
  <si>
    <t>SOURCE: COSTAR REALTY INFORMATION, INC. 
REPUBLICATION OR OTHER RE-USE OF THIS DATA WITHOUT THE EXPRESS WRITTEN PERMISSION OF COSTAR IS STRICTLY PROHIBITED
ANY REDISTRIBUTION OR REPUBLICATION OF THIS DATA BY PARTIES OTHER THAN VTC IS STRICTLY PROHIBITED.</t>
  </si>
  <si>
    <t>% Change Vs. 2025</t>
  </si>
  <si>
    <t>Mar / Apr</t>
  </si>
  <si>
    <t>Thursday, Apr 2nd</t>
  </si>
  <si>
    <t xml:space="preserve"> - First Day of Passover</t>
  </si>
  <si>
    <t>Friday, Apr 3rd</t>
  </si>
  <si>
    <t xml:space="preserve"> - Good Friday</t>
  </si>
  <si>
    <t>Apr</t>
  </si>
  <si>
    <t>Sunday, Apr 13th</t>
  </si>
  <si>
    <t>Friday, Apr 18th</t>
  </si>
  <si>
    <t>Sunday, Apr 5th</t>
  </si>
  <si>
    <t xml:space="preserve"> - Easter Sunday</t>
  </si>
  <si>
    <t>Sunday, Apr 20th</t>
  </si>
  <si>
    <t>Apr / May</t>
  </si>
  <si>
    <r>
      <t>Note:</t>
    </r>
    <r>
      <rPr>
        <sz val="10"/>
        <rFont val="Arial"/>
        <family val="2"/>
      </rPr>
      <t xml:space="preserve"> Weekdays - Sunday through Thursday,  Weekends - Friday and Saturday</t>
    </r>
  </si>
  <si>
    <t xml:space="preserve">Week of April 19-25, 2026 </t>
  </si>
  <si>
    <t>March 29 - April 25, 2026
Rolling-28 Day Period</t>
  </si>
  <si>
    <t>For the Week of April 19, 2026 to April 25, 2026</t>
  </si>
  <si>
    <t>May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</si>
</sst>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0"/>
    <numFmt numFmtId="166" formatCode="&quot;$&quot;#,##0.00"/>
    <numFmt numFmtId="167" formatCode="0.0&quot;%&quot;"/>
    <numFmt numFmtId="168" formatCode="0.0%"/>
  </numFmts>
  <fonts count="32" x14ac:knownFonts="1">
    <font>
      <sz val="10"/>
      <name val="Arial"/>
    </font>
    <font>
      <sz val="10"/>
      <name val="Arial"/>
      <family val="2"/>
    </font>
    <font>
      <sz val="12"/>
      <name val="Arial"/>
      <family val="2"/>
    </font>
    <font>
      <b/>
      <sz val="9"/>
      <name val="Arial"/>
      <family val="2"/>
    </font>
    <font>
      <sz val="9"/>
      <name val="Arial"/>
      <family val="2"/>
    </font>
    <font>
      <b/>
      <sz val="10"/>
      <name val="Arial"/>
      <family val="2"/>
    </font>
    <font>
      <sz val="8"/>
      <name val="Arial"/>
      <family val="2"/>
    </font>
    <font>
      <b/>
      <sz val="10"/>
      <color indexed="9"/>
      <name val="Arial"/>
      <family val="2"/>
    </font>
    <font>
      <b/>
      <sz val="11"/>
      <color indexed="9"/>
      <name val="Arial"/>
      <family val="2"/>
    </font>
    <font>
      <sz val="11"/>
      <name val="Arial"/>
      <family val="2"/>
    </font>
    <font>
      <b/>
      <sz val="8"/>
      <name val="Arial"/>
      <family val="2"/>
    </font>
    <font>
      <sz val="11"/>
      <color indexed="8"/>
      <name val="Calibri"/>
      <family val="2"/>
    </font>
    <font>
      <b/>
      <sz val="18"/>
      <color indexed="8"/>
      <name val="Arial"/>
      <family val="2"/>
    </font>
    <font>
      <sz val="18"/>
      <color indexed="8"/>
      <name val="Arial"/>
      <family val="2"/>
    </font>
    <font>
      <sz val="11"/>
      <color indexed="10"/>
      <name val="Calibri"/>
      <family val="2"/>
    </font>
    <font>
      <b/>
      <sz val="11"/>
      <color indexed="8"/>
      <name val="Arial"/>
      <family val="2"/>
    </font>
    <font>
      <sz val="11"/>
      <color indexed="8"/>
      <name val="Arial"/>
      <family val="2"/>
    </font>
    <font>
      <sz val="10"/>
      <name val="Segoe UI"/>
      <family val="2"/>
    </font>
    <font>
      <sz val="18"/>
      <name val="Arial"/>
      <family val="2"/>
    </font>
    <font>
      <sz val="14"/>
      <name val="Arial"/>
      <family val="2"/>
    </font>
    <font>
      <sz val="14"/>
      <color indexed="9"/>
      <name val="Arial"/>
      <family val="2"/>
    </font>
    <font>
      <b/>
      <sz val="12"/>
      <name val="Arial"/>
      <family val="2"/>
    </font>
    <font>
      <b/>
      <sz val="10"/>
      <color indexed="10"/>
      <name val="Arial"/>
      <family val="2"/>
    </font>
    <font>
      <b/>
      <sz val="14"/>
      <name val="Arial"/>
      <family val="2"/>
    </font>
    <font>
      <sz val="10"/>
      <name val="Arial"/>
      <family val="2"/>
    </font>
    <font>
      <sz val="10"/>
      <name val="Arial"/>
      <family val="2"/>
    </font>
    <font>
      <sz val="11"/>
      <name val="Asap"/>
      <family val="2"/>
    </font>
    <font>
      <b/>
      <sz val="11"/>
      <name val="Asap"/>
      <family val="2"/>
    </font>
    <font>
      <b/>
      <sz val="11"/>
      <color theme="0"/>
      <name val="Asap"/>
      <family val="2"/>
    </font>
    <font>
      <sz val="8"/>
      <name val="Arial"/>
      <family val="2"/>
    </font>
    <font>
      <sz val="10"/>
      <name val="Arial"/>
      <family val="2"/>
    </font>
    <font>
      <sz val="26"/>
      <name val="Arial"/>
      <family val="2"/>
    </font>
  </fonts>
  <fills count="10">
    <fill>
      <patternFill patternType="none"/>
    </fill>
    <fill>
      <patternFill patternType="gray125"/>
    </fill>
    <fill>
      <patternFill patternType="solid">
        <fgColor indexed="25"/>
        <bgColor indexed="64"/>
      </patternFill>
    </fill>
    <fill>
      <patternFill patternType="solid">
        <fgColor indexed="9"/>
        <bgColor indexed="64"/>
      </patternFill>
    </fill>
    <fill>
      <patternFill patternType="solid">
        <fgColor indexed="31"/>
        <bgColor indexed="64"/>
      </patternFill>
    </fill>
    <fill>
      <patternFill patternType="solid">
        <fgColor indexed="55"/>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DC5858"/>
        <bgColor indexed="64"/>
      </patternFill>
    </fill>
    <fill>
      <patternFill patternType="solid">
        <fgColor theme="0" tint="-0.499984740745262"/>
        <bgColor indexed="64"/>
      </patternFill>
    </fill>
  </fills>
  <borders count="41">
    <border>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bottom/>
      <diagonal/>
    </border>
    <border>
      <left/>
      <right style="thin">
        <color indexed="55"/>
      </right>
      <top/>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style="thin">
        <color indexed="23"/>
      </left>
      <right/>
      <top style="thin">
        <color indexed="23"/>
      </top>
      <bottom style="thin">
        <color indexed="55"/>
      </bottom>
      <diagonal/>
    </border>
    <border>
      <left/>
      <right/>
      <top style="thin">
        <color indexed="23"/>
      </top>
      <bottom style="thin">
        <color indexed="55"/>
      </bottom>
      <diagonal/>
    </border>
    <border>
      <left style="thin">
        <color indexed="55"/>
      </left>
      <right style="thin">
        <color indexed="55"/>
      </right>
      <top style="thin">
        <color indexed="55"/>
      </top>
      <bottom/>
      <diagonal/>
    </border>
    <border>
      <left style="thin">
        <color indexed="55"/>
      </left>
      <right style="thin">
        <color indexed="55"/>
      </right>
      <top/>
      <bottom style="thin">
        <color indexed="55"/>
      </bottom>
      <diagonal/>
    </border>
    <border>
      <left/>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55"/>
      </left>
      <right/>
      <top/>
      <bottom style="thin">
        <color indexed="8"/>
      </bottom>
      <diagonal/>
    </border>
    <border>
      <left/>
      <right/>
      <top/>
      <bottom style="thin">
        <color indexed="8"/>
      </bottom>
      <diagonal/>
    </border>
    <border>
      <left/>
      <right style="thin">
        <color indexed="55"/>
      </right>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top style="medium">
        <color indexed="64"/>
      </top>
      <bottom/>
      <diagonal/>
    </border>
  </borders>
  <cellStyleXfs count="3">
    <xf numFmtId="0" fontId="0" fillId="0" borderId="0"/>
    <xf numFmtId="9" fontId="24" fillId="0" borderId="0" applyFont="0" applyFill="0" applyBorder="0" applyAlignment="0" applyProtection="0"/>
    <xf numFmtId="0" fontId="1" fillId="0" borderId="0"/>
  </cellStyleXfs>
  <cellXfs count="293">
    <xf numFmtId="0" fontId="0" fillId="0" borderId="0" xfId="0"/>
    <xf numFmtId="0" fontId="4" fillId="0" borderId="0" xfId="0" applyFont="1"/>
    <xf numFmtId="0" fontId="1" fillId="0" borderId="0" xfId="0" applyFont="1"/>
    <xf numFmtId="0" fontId="8" fillId="2" borderId="9" xfId="0" applyFont="1" applyFill="1" applyBorder="1" applyAlignment="1">
      <alignment horizontal="center"/>
    </xf>
    <xf numFmtId="0" fontId="6" fillId="0" borderId="0" xfId="0" applyFont="1"/>
    <xf numFmtId="164" fontId="1" fillId="0" borderId="0" xfId="0" applyNumberFormat="1" applyFont="1" applyAlignment="1">
      <alignment horizontal="right"/>
    </xf>
    <xf numFmtId="0" fontId="1" fillId="3" borderId="0" xfId="0" applyFont="1" applyFill="1"/>
    <xf numFmtId="165" fontId="1" fillId="3" borderId="0" xfId="0" applyNumberFormat="1" applyFont="1" applyFill="1" applyAlignment="1">
      <alignment horizontal="center"/>
    </xf>
    <xf numFmtId="0" fontId="5" fillId="0" borderId="0" xfId="0" applyFont="1"/>
    <xf numFmtId="0" fontId="10" fillId="0" borderId="0" xfId="0" applyFont="1" applyAlignment="1">
      <alignment horizontal="center"/>
    </xf>
    <xf numFmtId="0" fontId="11" fillId="0" borderId="0" xfId="0" applyFont="1"/>
    <xf numFmtId="0" fontId="12" fillId="0" borderId="0" xfId="0" applyFont="1"/>
    <xf numFmtId="0" fontId="13" fillId="0" borderId="0" xfId="0" applyFont="1"/>
    <xf numFmtId="0" fontId="14" fillId="0" borderId="0" xfId="0" applyFont="1" applyAlignment="1">
      <alignment vertical="top"/>
    </xf>
    <xf numFmtId="0" fontId="15" fillId="0" borderId="0" xfId="0" applyFont="1"/>
    <xf numFmtId="0" fontId="16" fillId="0" borderId="0" xfId="0" applyFont="1"/>
    <xf numFmtId="0" fontId="16" fillId="0" borderId="0" xfId="0" applyFont="1" applyAlignment="1">
      <alignment vertical="top" wrapText="1"/>
    </xf>
    <xf numFmtId="0" fontId="11" fillId="0" borderId="0" xfId="0" applyFont="1" applyAlignment="1">
      <alignment vertical="top" wrapText="1"/>
    </xf>
    <xf numFmtId="0" fontId="1" fillId="0" borderId="10" xfId="0" applyFont="1" applyBorder="1"/>
    <xf numFmtId="1" fontId="1" fillId="0" borderId="14" xfId="0" applyNumberFormat="1" applyFont="1" applyBorder="1" applyAlignment="1">
      <alignment horizontal="left"/>
    </xf>
    <xf numFmtId="0" fontId="1" fillId="0" borderId="14" xfId="0" applyFont="1" applyBorder="1"/>
    <xf numFmtId="0" fontId="1" fillId="0" borderId="11" xfId="0" applyFont="1" applyBorder="1"/>
    <xf numFmtId="0" fontId="1" fillId="0" borderId="10" xfId="0" applyFont="1" applyBorder="1" applyAlignment="1">
      <alignment horizontal="left"/>
    </xf>
    <xf numFmtId="0" fontId="1" fillId="0" borderId="14" xfId="0" applyFont="1" applyBorder="1" applyAlignment="1">
      <alignment horizontal="left"/>
    </xf>
    <xf numFmtId="0" fontId="1" fillId="0" borderId="11" xfId="0" applyFont="1" applyBorder="1" applyAlignment="1">
      <alignment horizontal="left"/>
    </xf>
    <xf numFmtId="164" fontId="1" fillId="0" borderId="10" xfId="0" applyNumberFormat="1" applyFont="1" applyBorder="1" applyAlignment="1">
      <alignment horizontal="right"/>
    </xf>
    <xf numFmtId="164" fontId="1" fillId="0" borderId="14" xfId="0" applyNumberFormat="1" applyFont="1" applyBorder="1" applyAlignment="1">
      <alignment horizontal="right"/>
    </xf>
    <xf numFmtId="164" fontId="1" fillId="0" borderId="11" xfId="0" applyNumberFormat="1" applyFont="1" applyBorder="1" applyAlignment="1">
      <alignment horizontal="right"/>
    </xf>
    <xf numFmtId="165" fontId="1" fillId="0" borderId="1" xfId="0" applyNumberFormat="1" applyFont="1" applyBorder="1" applyAlignment="1">
      <alignment horizontal="center"/>
    </xf>
    <xf numFmtId="165" fontId="1" fillId="0" borderId="4" xfId="0" applyNumberFormat="1" applyFont="1" applyBorder="1" applyAlignment="1">
      <alignment horizontal="center"/>
    </xf>
    <xf numFmtId="165" fontId="1" fillId="0" borderId="15" xfId="0" applyNumberFormat="1" applyFont="1" applyBorder="1" applyAlignment="1">
      <alignment horizontal="center"/>
    </xf>
    <xf numFmtId="0" fontId="5" fillId="0" borderId="0" xfId="0" applyFont="1" applyAlignment="1">
      <alignment horizontal="center" vertical="center" wrapText="1"/>
    </xf>
    <xf numFmtId="0" fontId="9" fillId="3" borderId="0" xfId="0" applyFont="1" applyFill="1" applyAlignment="1">
      <alignment horizontal="center"/>
    </xf>
    <xf numFmtId="0" fontId="0" fillId="0" borderId="14" xfId="0" applyBorder="1"/>
    <xf numFmtId="1" fontId="0" fillId="0" borderId="14" xfId="0" applyNumberFormat="1" applyBorder="1" applyAlignment="1">
      <alignment horizontal="left"/>
    </xf>
    <xf numFmtId="0" fontId="0" fillId="0" borderId="11" xfId="0" applyBorder="1"/>
    <xf numFmtId="0" fontId="3" fillId="0" borderId="1" xfId="0" applyFont="1" applyBorder="1" applyAlignment="1">
      <alignment horizontal="center" wrapText="1"/>
    </xf>
    <xf numFmtId="0" fontId="3" fillId="0" borderId="6" xfId="0" applyFont="1" applyBorder="1" applyAlignment="1">
      <alignment horizontal="center" wrapText="1"/>
    </xf>
    <xf numFmtId="0" fontId="1" fillId="0" borderId="0" xfId="0" applyFont="1" applyAlignment="1">
      <alignment horizontal="center"/>
    </xf>
    <xf numFmtId="165" fontId="0" fillId="0" borderId="0" xfId="0" applyNumberFormat="1"/>
    <xf numFmtId="0" fontId="17" fillId="0" borderId="0" xfId="0" applyFont="1" applyAlignment="1">
      <alignment horizontal="left"/>
    </xf>
    <xf numFmtId="0" fontId="1" fillId="0" borderId="0" xfId="0" applyFont="1" applyAlignment="1">
      <alignment horizontal="left"/>
    </xf>
    <xf numFmtId="0" fontId="23" fillId="6" borderId="29" xfId="0" applyFont="1" applyFill="1" applyBorder="1" applyAlignment="1">
      <alignment vertical="center" wrapText="1"/>
    </xf>
    <xf numFmtId="168" fontId="26" fillId="7" borderId="18" xfId="1" applyNumberFormat="1" applyFont="1" applyFill="1" applyBorder="1" applyAlignment="1">
      <alignment horizontal="center" vertical="center"/>
    </xf>
    <xf numFmtId="168" fontId="26" fillId="7" borderId="0" xfId="1" applyNumberFormat="1" applyFont="1" applyFill="1" applyBorder="1" applyAlignment="1">
      <alignment horizontal="center" vertical="center"/>
    </xf>
    <xf numFmtId="168" fontId="26" fillId="7" borderId="0" xfId="0" applyNumberFormat="1" applyFont="1" applyFill="1" applyAlignment="1">
      <alignment horizontal="center" vertical="center"/>
    </xf>
    <xf numFmtId="168" fontId="26" fillId="7" borderId="19" xfId="1" applyNumberFormat="1" applyFont="1" applyFill="1" applyBorder="1" applyAlignment="1">
      <alignment horizontal="center" vertical="center"/>
    </xf>
    <xf numFmtId="168" fontId="26" fillId="0" borderId="18" xfId="0" applyNumberFormat="1" applyFont="1" applyBorder="1" applyAlignment="1">
      <alignment horizontal="center" vertical="center"/>
    </xf>
    <xf numFmtId="168" fontId="27" fillId="0" borderId="19" xfId="0" applyNumberFormat="1" applyFont="1" applyBorder="1" applyAlignment="1">
      <alignment horizontal="center" vertical="center"/>
    </xf>
    <xf numFmtId="168" fontId="26" fillId="7" borderId="20" xfId="1" applyNumberFormat="1" applyFont="1" applyFill="1" applyBorder="1" applyAlignment="1">
      <alignment horizontal="center" vertical="center"/>
    </xf>
    <xf numFmtId="168" fontId="26" fillId="7" borderId="21" xfId="1" applyNumberFormat="1" applyFont="1" applyFill="1" applyBorder="1" applyAlignment="1">
      <alignment horizontal="center" vertical="center"/>
    </xf>
    <xf numFmtId="168" fontId="26" fillId="7" borderId="21" xfId="0" applyNumberFormat="1" applyFont="1" applyFill="1" applyBorder="1" applyAlignment="1">
      <alignment horizontal="center" vertical="center"/>
    </xf>
    <xf numFmtId="168" fontId="26" fillId="7" borderId="22" xfId="1" applyNumberFormat="1" applyFont="1" applyFill="1" applyBorder="1" applyAlignment="1">
      <alignment horizontal="center" vertical="center"/>
    </xf>
    <xf numFmtId="168" fontId="26" fillId="0" borderId="0" xfId="0" applyNumberFormat="1" applyFont="1" applyAlignment="1">
      <alignment horizontal="center" vertical="center"/>
    </xf>
    <xf numFmtId="168" fontId="27" fillId="0" borderId="0" xfId="0" applyNumberFormat="1" applyFont="1" applyAlignment="1">
      <alignment horizontal="center" vertical="center"/>
    </xf>
    <xf numFmtId="0" fontId="26" fillId="7" borderId="38" xfId="0" applyFont="1" applyFill="1" applyBorder="1" applyAlignment="1">
      <alignment horizontal="right" vertical="center"/>
    </xf>
    <xf numFmtId="0" fontId="26" fillId="0" borderId="0" xfId="0" applyFont="1" applyAlignment="1">
      <alignment vertical="center"/>
    </xf>
    <xf numFmtId="0" fontId="27" fillId="0" borderId="0" xfId="0" applyFont="1" applyAlignment="1">
      <alignment horizontal="center" vertical="center"/>
    </xf>
    <xf numFmtId="166" fontId="26" fillId="0" borderId="0" xfId="0" applyNumberFormat="1" applyFont="1" applyAlignment="1">
      <alignment vertical="center"/>
    </xf>
    <xf numFmtId="0" fontId="26" fillId="7" borderId="30" xfId="0" applyFont="1" applyFill="1" applyBorder="1" applyAlignment="1">
      <alignment horizontal="right" vertical="center"/>
    </xf>
    <xf numFmtId="0" fontId="27" fillId="0" borderId="40" xfId="0" applyFont="1" applyBorder="1" applyAlignment="1">
      <alignment horizontal="center" vertical="center"/>
    </xf>
    <xf numFmtId="0" fontId="27" fillId="0" borderId="18" xfId="0" applyFont="1" applyBorder="1" applyAlignment="1">
      <alignment vertical="center"/>
    </xf>
    <xf numFmtId="0" fontId="27" fillId="0" borderId="0" xfId="0" applyFont="1" applyAlignment="1">
      <alignment vertical="center"/>
    </xf>
    <xf numFmtId="0" fontId="27" fillId="0" borderId="0" xfId="0" applyFont="1" applyAlignment="1">
      <alignment vertical="center" wrapText="1"/>
    </xf>
    <xf numFmtId="0" fontId="27" fillId="0" borderId="36" xfId="0" applyFont="1" applyBorder="1" applyAlignment="1">
      <alignment vertical="center"/>
    </xf>
    <xf numFmtId="0" fontId="27" fillId="0" borderId="32" xfId="0" applyFont="1" applyBorder="1" applyAlignment="1">
      <alignment vertical="center"/>
    </xf>
    <xf numFmtId="0" fontId="27" fillId="0" borderId="32" xfId="0" applyFont="1" applyBorder="1" applyAlignment="1">
      <alignment vertical="center" wrapText="1"/>
    </xf>
    <xf numFmtId="0" fontId="27" fillId="0" borderId="33" xfId="0" applyFont="1" applyBorder="1" applyAlignment="1">
      <alignment horizontal="center" vertical="center"/>
    </xf>
    <xf numFmtId="0" fontId="27" fillId="0" borderId="34" xfId="0" applyFont="1" applyBorder="1" applyAlignment="1">
      <alignment horizontal="center" vertical="center"/>
    </xf>
    <xf numFmtId="0" fontId="27" fillId="0" borderId="34" xfId="0" applyFont="1" applyBorder="1" applyAlignment="1">
      <alignment horizontal="center" vertical="center" wrapText="1"/>
    </xf>
    <xf numFmtId="0" fontId="27" fillId="0" borderId="38" xfId="0" applyFont="1" applyBorder="1" applyAlignment="1">
      <alignment horizontal="right" vertical="center"/>
    </xf>
    <xf numFmtId="168" fontId="26" fillId="0" borderId="18" xfId="1" applyNumberFormat="1" applyFont="1" applyBorder="1" applyAlignment="1">
      <alignment horizontal="center" vertical="center"/>
    </xf>
    <xf numFmtId="168" fontId="26" fillId="0" borderId="0" xfId="1" applyNumberFormat="1" applyFont="1" applyBorder="1" applyAlignment="1">
      <alignment horizontal="center" vertical="center"/>
    </xf>
    <xf numFmtId="168" fontId="27" fillId="0" borderId="0" xfId="1" applyNumberFormat="1" applyFont="1" applyBorder="1" applyAlignment="1">
      <alignment horizontal="center" vertical="center"/>
    </xf>
    <xf numFmtId="168" fontId="27" fillId="0" borderId="19" xfId="1" applyNumberFormat="1" applyFont="1" applyBorder="1" applyAlignment="1">
      <alignment horizontal="center" vertical="center"/>
    </xf>
    <xf numFmtId="166" fontId="26" fillId="0" borderId="18" xfId="0" applyNumberFormat="1" applyFont="1" applyBorder="1" applyAlignment="1">
      <alignment horizontal="center" vertical="center"/>
    </xf>
    <xf numFmtId="166" fontId="26" fillId="0" borderId="0" xfId="0" applyNumberFormat="1" applyFont="1" applyAlignment="1">
      <alignment horizontal="center" vertical="center"/>
    </xf>
    <xf numFmtId="166" fontId="27" fillId="0" borderId="0" xfId="0" applyNumberFormat="1" applyFont="1" applyAlignment="1">
      <alignment horizontal="center" vertical="center"/>
    </xf>
    <xf numFmtId="166" fontId="27" fillId="0" borderId="19" xfId="0" applyNumberFormat="1" applyFont="1" applyBorder="1" applyAlignment="1">
      <alignment horizontal="center" vertical="center"/>
    </xf>
    <xf numFmtId="168" fontId="26" fillId="0" borderId="18" xfId="1" applyNumberFormat="1" applyFont="1" applyFill="1" applyBorder="1" applyAlignment="1">
      <alignment horizontal="center" vertical="center"/>
    </xf>
    <xf numFmtId="168" fontId="26" fillId="0" borderId="0" xfId="1" applyNumberFormat="1" applyFont="1" applyFill="1" applyBorder="1" applyAlignment="1">
      <alignment horizontal="center" vertical="center"/>
    </xf>
    <xf numFmtId="168" fontId="27" fillId="0" borderId="0" xfId="1" applyNumberFormat="1" applyFont="1" applyFill="1" applyBorder="1" applyAlignment="1">
      <alignment horizontal="center" vertical="center"/>
    </xf>
    <xf numFmtId="168" fontId="27" fillId="0" borderId="19" xfId="1" applyNumberFormat="1" applyFont="1" applyFill="1" applyBorder="1" applyAlignment="1">
      <alignment horizontal="center" vertical="center"/>
    </xf>
    <xf numFmtId="0" fontId="27" fillId="9" borderId="38" xfId="0" applyFont="1" applyFill="1" applyBorder="1" applyAlignment="1">
      <alignment horizontal="right" vertical="center"/>
    </xf>
    <xf numFmtId="167" fontId="26" fillId="9" borderId="18" xfId="0" applyNumberFormat="1" applyFont="1" applyFill="1" applyBorder="1" applyAlignment="1">
      <alignment horizontal="center" vertical="center"/>
    </xf>
    <xf numFmtId="167" fontId="26" fillId="9" borderId="0" xfId="0" applyNumberFormat="1" applyFont="1" applyFill="1" applyAlignment="1">
      <alignment horizontal="center" vertical="center"/>
    </xf>
    <xf numFmtId="167" fontId="27" fillId="9" borderId="0" xfId="0" applyNumberFormat="1" applyFont="1" applyFill="1" applyAlignment="1">
      <alignment horizontal="center" vertical="center"/>
    </xf>
    <xf numFmtId="167" fontId="27" fillId="9" borderId="19" xfId="0" applyNumberFormat="1" applyFont="1" applyFill="1" applyBorder="1" applyAlignment="1">
      <alignment horizontal="center" vertical="center"/>
    </xf>
    <xf numFmtId="0" fontId="27" fillId="0" borderId="38" xfId="0" applyFont="1" applyBorder="1" applyAlignment="1">
      <alignment horizontal="left" vertical="center"/>
    </xf>
    <xf numFmtId="167" fontId="26" fillId="0" borderId="18" xfId="0" applyNumberFormat="1" applyFont="1" applyBorder="1" applyAlignment="1">
      <alignment horizontal="center" vertical="center"/>
    </xf>
    <xf numFmtId="167" fontId="26" fillId="0" borderId="0" xfId="0" applyNumberFormat="1" applyFont="1" applyAlignment="1">
      <alignment horizontal="center" vertical="center"/>
    </xf>
    <xf numFmtId="167" fontId="27" fillId="0" borderId="0" xfId="0" applyNumberFormat="1" applyFont="1" applyAlignment="1">
      <alignment horizontal="center" vertical="center"/>
    </xf>
    <xf numFmtId="167" fontId="27" fillId="0" borderId="19" xfId="0" applyNumberFormat="1" applyFont="1" applyBorder="1" applyAlignment="1">
      <alignment horizontal="center" vertical="center"/>
    </xf>
    <xf numFmtId="0" fontId="26" fillId="0" borderId="38" xfId="0" applyFont="1" applyBorder="1" applyAlignment="1">
      <alignment horizontal="right" vertical="center"/>
    </xf>
    <xf numFmtId="1" fontId="26" fillId="0" borderId="38" xfId="0" applyNumberFormat="1" applyFont="1" applyBorder="1" applyAlignment="1">
      <alignment horizontal="right" vertical="center"/>
    </xf>
    <xf numFmtId="168" fontId="26" fillId="0" borderId="19" xfId="1" applyNumberFormat="1" applyFont="1" applyBorder="1" applyAlignment="1">
      <alignment horizontal="center" vertical="center"/>
    </xf>
    <xf numFmtId="0" fontId="26" fillId="0" borderId="38" xfId="0" applyFont="1" applyBorder="1" applyAlignment="1">
      <alignment vertical="center"/>
    </xf>
    <xf numFmtId="0" fontId="27" fillId="0" borderId="38" xfId="0" applyFont="1" applyBorder="1" applyAlignment="1">
      <alignment vertical="center"/>
    </xf>
    <xf numFmtId="0" fontId="26" fillId="0" borderId="19" xfId="0" applyFont="1" applyBorder="1" applyAlignment="1">
      <alignment vertical="center"/>
    </xf>
    <xf numFmtId="0" fontId="26" fillId="0" borderId="21" xfId="0" applyFont="1" applyBorder="1" applyAlignment="1">
      <alignment vertical="center"/>
    </xf>
    <xf numFmtId="0" fontId="27" fillId="0" borderId="21" xfId="0" applyFont="1" applyBorder="1" applyAlignment="1">
      <alignment vertical="center"/>
    </xf>
    <xf numFmtId="0" fontId="26" fillId="0" borderId="22" xfId="0" applyFont="1" applyBorder="1" applyAlignment="1">
      <alignment vertical="center"/>
    </xf>
    <xf numFmtId="10" fontId="27" fillId="0" borderId="0" xfId="0" applyNumberFormat="1" applyFont="1" applyAlignment="1">
      <alignment vertical="center"/>
    </xf>
    <xf numFmtId="10" fontId="26" fillId="0" borderId="0" xfId="0" applyNumberFormat="1" applyFont="1" applyAlignment="1">
      <alignment vertical="center"/>
    </xf>
    <xf numFmtId="10" fontId="26" fillId="0" borderId="21" xfId="0" applyNumberFormat="1" applyFont="1" applyBorder="1" applyAlignment="1">
      <alignment vertical="center"/>
    </xf>
    <xf numFmtId="10" fontId="27" fillId="0" borderId="21" xfId="0" applyNumberFormat="1" applyFont="1" applyBorder="1" applyAlignment="1">
      <alignment vertical="center"/>
    </xf>
    <xf numFmtId="10" fontId="26" fillId="0" borderId="19" xfId="0" applyNumberFormat="1" applyFont="1" applyBorder="1" applyAlignment="1">
      <alignment vertical="center"/>
    </xf>
    <xf numFmtId="10" fontId="26" fillId="0" borderId="22" xfId="0" applyNumberFormat="1" applyFont="1" applyBorder="1" applyAlignment="1">
      <alignment vertical="center"/>
    </xf>
    <xf numFmtId="0" fontId="28" fillId="9" borderId="38" xfId="0" applyFont="1" applyFill="1" applyBorder="1" applyAlignment="1">
      <alignment horizontal="center" vertical="center"/>
    </xf>
    <xf numFmtId="0" fontId="25" fillId="0" borderId="14" xfId="0" applyFont="1" applyBorder="1"/>
    <xf numFmtId="0" fontId="25" fillId="0" borderId="11" xfId="0" applyFont="1" applyBorder="1"/>
    <xf numFmtId="0" fontId="18" fillId="3" borderId="0" xfId="0" applyFont="1" applyFill="1"/>
    <xf numFmtId="0" fontId="18" fillId="3" borderId="0" xfId="0" applyFont="1" applyFill="1" applyAlignment="1">
      <alignment vertical="center"/>
    </xf>
    <xf numFmtId="0" fontId="19" fillId="3" borderId="0" xfId="0" applyFont="1" applyFill="1" applyAlignment="1">
      <alignment horizontal="center"/>
    </xf>
    <xf numFmtId="0" fontId="3" fillId="3" borderId="0" xfId="0" applyFont="1" applyFill="1" applyAlignment="1">
      <alignment horizontal="center"/>
    </xf>
    <xf numFmtId="0" fontId="4" fillId="3" borderId="0" xfId="0" applyFont="1" applyFill="1" applyAlignment="1">
      <alignment horizontal="center"/>
    </xf>
    <xf numFmtId="0" fontId="21" fillId="3" borderId="0" xfId="0" applyFont="1" applyFill="1" applyAlignment="1">
      <alignment horizontal="center"/>
    </xf>
    <xf numFmtId="0" fontId="4" fillId="5" borderId="0" xfId="0" applyFont="1" applyFill="1" applyAlignment="1">
      <alignment horizontal="center"/>
    </xf>
    <xf numFmtId="0" fontId="4" fillId="0" borderId="0" xfId="0" applyFont="1" applyAlignment="1">
      <alignment horizontal="center"/>
    </xf>
    <xf numFmtId="16" fontId="4" fillId="3" borderId="0" xfId="0" applyNumberFormat="1" applyFont="1" applyFill="1" applyAlignment="1">
      <alignment horizontal="right"/>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0" xfId="0" applyFont="1" applyFill="1" applyAlignment="1">
      <alignment horizontal="center" vertical="center"/>
    </xf>
    <xf numFmtId="0" fontId="2" fillId="4" borderId="5"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0" xfId="0" applyFont="1" applyFill="1" applyAlignment="1">
      <alignment horizontal="center" vertical="center"/>
    </xf>
    <xf numFmtId="0" fontId="2" fillId="3" borderId="5" xfId="0" applyFont="1" applyFill="1" applyBorder="1" applyAlignment="1">
      <alignment horizontal="center" vertical="center"/>
    </xf>
    <xf numFmtId="0" fontId="21" fillId="4" borderId="4" xfId="0" applyFont="1" applyFill="1" applyBorder="1" applyAlignment="1">
      <alignment horizontal="center" vertical="center"/>
    </xf>
    <xf numFmtId="0" fontId="21" fillId="4" borderId="0" xfId="0" applyFont="1" applyFill="1" applyAlignment="1">
      <alignment horizontal="center" vertical="center"/>
    </xf>
    <xf numFmtId="0" fontId="21" fillId="4" borderId="5" xfId="0" applyFont="1" applyFill="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4" borderId="26" xfId="0" applyFont="1" applyFill="1" applyBorder="1" applyAlignment="1">
      <alignment horizontal="center" vertical="center"/>
    </xf>
    <xf numFmtId="0" fontId="2" fillId="4" borderId="27" xfId="0" applyFont="1" applyFill="1" applyBorder="1" applyAlignment="1">
      <alignment horizontal="center" vertical="center"/>
    </xf>
    <xf numFmtId="0" fontId="2" fillId="4" borderId="28" xfId="0" applyFont="1" applyFill="1" applyBorder="1" applyAlignment="1">
      <alignment horizontal="center" vertical="center"/>
    </xf>
    <xf numFmtId="0" fontId="4" fillId="3" borderId="0" xfId="0" applyFont="1" applyFill="1"/>
    <xf numFmtId="0" fontId="4" fillId="5" borderId="0" xfId="0" applyFont="1" applyFill="1"/>
    <xf numFmtId="49" fontId="4" fillId="3" borderId="0" xfId="0" applyNumberFormat="1" applyFont="1" applyFill="1" applyAlignment="1">
      <alignment horizontal="left"/>
    </xf>
    <xf numFmtId="49" fontId="1" fillId="3" borderId="0" xfId="0" applyNumberFormat="1" applyFont="1" applyFill="1" applyAlignment="1">
      <alignment horizontal="left"/>
    </xf>
    <xf numFmtId="0" fontId="5" fillId="3" borderId="0" xfId="0" applyFont="1" applyFill="1" applyAlignment="1">
      <alignment horizontal="right"/>
    </xf>
    <xf numFmtId="0" fontId="22" fillId="3" borderId="0" xfId="0" applyFont="1" applyFill="1" applyAlignment="1">
      <alignment horizontal="left" indent="2"/>
    </xf>
    <xf numFmtId="0" fontId="22" fillId="3" borderId="0" xfId="0" applyFont="1" applyFill="1"/>
    <xf numFmtId="0" fontId="5" fillId="3" borderId="0" xfId="0" applyFont="1" applyFill="1" applyAlignment="1">
      <alignment horizontal="left" indent="2"/>
    </xf>
    <xf numFmtId="165" fontId="30" fillId="0" borderId="1" xfId="0" applyNumberFormat="1" applyFont="1" applyBorder="1" applyAlignment="1">
      <alignment horizontal="center"/>
    </xf>
    <xf numFmtId="165" fontId="30" fillId="0" borderId="2" xfId="0" applyNumberFormat="1" applyFont="1" applyBorder="1" applyAlignment="1">
      <alignment horizontal="center"/>
    </xf>
    <xf numFmtId="165" fontId="30" fillId="0" borderId="3" xfId="0" applyNumberFormat="1" applyFont="1" applyBorder="1" applyAlignment="1">
      <alignment horizontal="center"/>
    </xf>
    <xf numFmtId="165" fontId="30" fillId="0" borderId="0" xfId="0" applyNumberFormat="1" applyFont="1" applyAlignment="1">
      <alignment horizontal="center"/>
    </xf>
    <xf numFmtId="165" fontId="30" fillId="4" borderId="1" xfId="0" applyNumberFormat="1" applyFont="1" applyFill="1" applyBorder="1" applyAlignment="1">
      <alignment horizontal="center"/>
    </xf>
    <xf numFmtId="165" fontId="30" fillId="4" borderId="2" xfId="0" applyNumberFormat="1" applyFont="1" applyFill="1" applyBorder="1" applyAlignment="1">
      <alignment horizontal="center"/>
    </xf>
    <xf numFmtId="165" fontId="30" fillId="4" borderId="3" xfId="0" applyNumberFormat="1" applyFont="1" applyFill="1" applyBorder="1" applyAlignment="1">
      <alignment horizontal="center"/>
    </xf>
    <xf numFmtId="165" fontId="30" fillId="0" borderId="10" xfId="0" applyNumberFormat="1" applyFont="1" applyBorder="1" applyAlignment="1">
      <alignment horizontal="center"/>
    </xf>
    <xf numFmtId="0" fontId="30" fillId="0" borderId="0" xfId="0" applyFont="1" applyAlignment="1">
      <alignment horizontal="center"/>
    </xf>
    <xf numFmtId="165" fontId="30" fillId="0" borderId="4" xfId="0" applyNumberFormat="1" applyFont="1" applyBorder="1" applyAlignment="1">
      <alignment horizontal="center"/>
    </xf>
    <xf numFmtId="165" fontId="30" fillId="0" borderId="5" xfId="0" applyNumberFormat="1" applyFont="1" applyBorder="1" applyAlignment="1">
      <alignment horizontal="center"/>
    </xf>
    <xf numFmtId="165" fontId="30" fillId="4" borderId="4" xfId="0" applyNumberFormat="1" applyFont="1" applyFill="1" applyBorder="1" applyAlignment="1">
      <alignment horizontal="center"/>
    </xf>
    <xf numFmtId="165" fontId="30" fillId="4" borderId="0" xfId="0" applyNumberFormat="1" applyFont="1" applyFill="1" applyAlignment="1">
      <alignment horizontal="center"/>
    </xf>
    <xf numFmtId="165" fontId="30" fillId="4" borderId="5" xfId="0" applyNumberFormat="1" applyFont="1" applyFill="1" applyBorder="1" applyAlignment="1">
      <alignment horizontal="center"/>
    </xf>
    <xf numFmtId="165" fontId="30" fillId="0" borderId="14" xfId="0" applyNumberFormat="1" applyFont="1" applyBorder="1" applyAlignment="1">
      <alignment horizontal="center"/>
    </xf>
    <xf numFmtId="165" fontId="30" fillId="0" borderId="15" xfId="0" applyNumberFormat="1" applyFont="1" applyBorder="1" applyAlignment="1">
      <alignment horizontal="center"/>
    </xf>
    <xf numFmtId="165" fontId="30" fillId="0" borderId="16" xfId="0" applyNumberFormat="1" applyFont="1" applyBorder="1" applyAlignment="1">
      <alignment horizontal="center"/>
    </xf>
    <xf numFmtId="165" fontId="30" fillId="0" borderId="17" xfId="0" applyNumberFormat="1" applyFont="1" applyBorder="1" applyAlignment="1">
      <alignment horizontal="center"/>
    </xf>
    <xf numFmtId="165" fontId="30" fillId="4" borderId="15" xfId="0" applyNumberFormat="1" applyFont="1" applyFill="1" applyBorder="1" applyAlignment="1">
      <alignment horizontal="center"/>
    </xf>
    <xf numFmtId="165" fontId="30" fillId="4" borderId="16" xfId="0" applyNumberFormat="1" applyFont="1" applyFill="1" applyBorder="1" applyAlignment="1">
      <alignment horizontal="center"/>
    </xf>
    <xf numFmtId="165" fontId="30" fillId="4" borderId="17" xfId="0" applyNumberFormat="1" applyFont="1" applyFill="1" applyBorder="1" applyAlignment="1">
      <alignment horizontal="center"/>
    </xf>
    <xf numFmtId="165" fontId="30" fillId="0" borderId="11" xfId="0" applyNumberFormat="1" applyFont="1" applyBorder="1" applyAlignment="1">
      <alignment horizontal="center"/>
    </xf>
    <xf numFmtId="2" fontId="30" fillId="0" borderId="0" xfId="0" applyNumberFormat="1" applyFont="1" applyAlignment="1">
      <alignment horizontal="center"/>
    </xf>
    <xf numFmtId="2" fontId="30" fillId="0" borderId="1" xfId="0" applyNumberFormat="1" applyFont="1" applyBorder="1" applyAlignment="1">
      <alignment horizontal="center"/>
    </xf>
    <xf numFmtId="2" fontId="30" fillId="0" borderId="2" xfId="0" applyNumberFormat="1" applyFont="1" applyBorder="1" applyAlignment="1">
      <alignment horizontal="center"/>
    </xf>
    <xf numFmtId="2" fontId="30" fillId="0" borderId="3" xfId="0" applyNumberFormat="1" applyFont="1" applyBorder="1" applyAlignment="1">
      <alignment horizontal="center"/>
    </xf>
    <xf numFmtId="2" fontId="30" fillId="0" borderId="4" xfId="0" applyNumberFormat="1" applyFont="1" applyBorder="1" applyAlignment="1">
      <alignment horizontal="center"/>
    </xf>
    <xf numFmtId="2" fontId="30" fillId="0" borderId="5" xfId="0" applyNumberFormat="1" applyFont="1" applyBorder="1" applyAlignment="1">
      <alignment horizontal="center"/>
    </xf>
    <xf numFmtId="2" fontId="30" fillId="0" borderId="15" xfId="0" applyNumberFormat="1" applyFont="1" applyBorder="1" applyAlignment="1">
      <alignment horizontal="center"/>
    </xf>
    <xf numFmtId="2" fontId="30" fillId="0" borderId="16" xfId="0" applyNumberFormat="1" applyFont="1" applyBorder="1" applyAlignment="1">
      <alignment horizontal="center"/>
    </xf>
    <xf numFmtId="2" fontId="30" fillId="0" borderId="17" xfId="0" applyNumberFormat="1" applyFont="1" applyBorder="1" applyAlignment="1">
      <alignment horizontal="center"/>
    </xf>
    <xf numFmtId="2" fontId="30" fillId="4" borderId="1" xfId="0" applyNumberFormat="1" applyFont="1" applyFill="1" applyBorder="1" applyAlignment="1">
      <alignment horizontal="center"/>
    </xf>
    <xf numFmtId="2" fontId="30" fillId="4" borderId="2" xfId="0" applyNumberFormat="1" applyFont="1" applyFill="1" applyBorder="1" applyAlignment="1">
      <alignment horizontal="center"/>
    </xf>
    <xf numFmtId="2" fontId="30" fillId="4" borderId="3" xfId="0" applyNumberFormat="1" applyFont="1" applyFill="1" applyBorder="1" applyAlignment="1">
      <alignment horizontal="center"/>
    </xf>
    <xf numFmtId="2" fontId="30" fillId="4" borderId="4" xfId="0" applyNumberFormat="1" applyFont="1" applyFill="1" applyBorder="1" applyAlignment="1">
      <alignment horizontal="center"/>
    </xf>
    <xf numFmtId="2" fontId="30" fillId="4" borderId="5" xfId="0" applyNumberFormat="1" applyFont="1" applyFill="1" applyBorder="1" applyAlignment="1">
      <alignment horizontal="center"/>
    </xf>
    <xf numFmtId="2" fontId="30" fillId="4" borderId="15" xfId="0" applyNumberFormat="1" applyFont="1" applyFill="1" applyBorder="1" applyAlignment="1">
      <alignment horizontal="center"/>
    </xf>
    <xf numFmtId="2" fontId="30" fillId="4" borderId="16" xfId="0" applyNumberFormat="1" applyFont="1" applyFill="1" applyBorder="1" applyAlignment="1">
      <alignment horizontal="center"/>
    </xf>
    <xf numFmtId="2" fontId="30" fillId="4" borderId="17" xfId="0" applyNumberFormat="1" applyFont="1" applyFill="1" applyBorder="1" applyAlignment="1">
      <alignment horizontal="center"/>
    </xf>
    <xf numFmtId="2" fontId="30" fillId="0" borderId="10" xfId="0" applyNumberFormat="1" applyFont="1" applyBorder="1" applyAlignment="1">
      <alignment horizontal="center"/>
    </xf>
    <xf numFmtId="2" fontId="30" fillId="0" borderId="14" xfId="0" applyNumberFormat="1" applyFont="1" applyBorder="1" applyAlignment="1">
      <alignment horizontal="center"/>
    </xf>
    <xf numFmtId="2" fontId="30" fillId="0" borderId="11" xfId="0" applyNumberFormat="1" applyFont="1" applyBorder="1" applyAlignment="1">
      <alignment horizontal="center"/>
    </xf>
    <xf numFmtId="2" fontId="30" fillId="4" borderId="0" xfId="0" applyNumberFormat="1" applyFont="1" applyFill="1" applyAlignment="1">
      <alignment horizontal="center"/>
    </xf>
    <xf numFmtId="3" fontId="30" fillId="0" borderId="1" xfId="0" applyNumberFormat="1" applyFont="1" applyBorder="1" applyAlignment="1">
      <alignment horizontal="right"/>
    </xf>
    <xf numFmtId="3" fontId="30" fillId="0" borderId="2" xfId="0" applyNumberFormat="1" applyFont="1" applyBorder="1" applyAlignment="1">
      <alignment horizontal="right"/>
    </xf>
    <xf numFmtId="3" fontId="30" fillId="0" borderId="3" xfId="0" applyNumberFormat="1" applyFont="1" applyBorder="1" applyAlignment="1">
      <alignment horizontal="right"/>
    </xf>
    <xf numFmtId="3" fontId="30" fillId="0" borderId="0" xfId="0" applyNumberFormat="1" applyFont="1" applyAlignment="1">
      <alignment horizontal="right"/>
    </xf>
    <xf numFmtId="3" fontId="30" fillId="4" borderId="1" xfId="0" applyNumberFormat="1" applyFont="1" applyFill="1" applyBorder="1" applyAlignment="1">
      <alignment horizontal="right"/>
    </xf>
    <xf numFmtId="3" fontId="30" fillId="4" borderId="2" xfId="0" applyNumberFormat="1" applyFont="1" applyFill="1" applyBorder="1" applyAlignment="1">
      <alignment horizontal="right"/>
    </xf>
    <xf numFmtId="3" fontId="30" fillId="4" borderId="3" xfId="0" applyNumberFormat="1" applyFont="1" applyFill="1" applyBorder="1" applyAlignment="1">
      <alignment horizontal="right"/>
    </xf>
    <xf numFmtId="3" fontId="30" fillId="0" borderId="10" xfId="0" applyNumberFormat="1" applyFont="1" applyBorder="1" applyAlignment="1">
      <alignment horizontal="right"/>
    </xf>
    <xf numFmtId="3" fontId="30" fillId="0" borderId="4" xfId="0" applyNumberFormat="1" applyFont="1" applyBorder="1" applyAlignment="1">
      <alignment horizontal="right"/>
    </xf>
    <xf numFmtId="3" fontId="30" fillId="0" borderId="5" xfId="0" applyNumberFormat="1" applyFont="1" applyBorder="1" applyAlignment="1">
      <alignment horizontal="right"/>
    </xf>
    <xf numFmtId="3" fontId="30" fillId="4" borderId="4" xfId="0" applyNumberFormat="1" applyFont="1" applyFill="1" applyBorder="1" applyAlignment="1">
      <alignment horizontal="right"/>
    </xf>
    <xf numFmtId="3" fontId="30" fillId="4" borderId="0" xfId="0" applyNumberFormat="1" applyFont="1" applyFill="1" applyAlignment="1">
      <alignment horizontal="right"/>
    </xf>
    <xf numFmtId="3" fontId="30" fillId="4" borderId="5" xfId="0" applyNumberFormat="1" applyFont="1" applyFill="1" applyBorder="1" applyAlignment="1">
      <alignment horizontal="right"/>
    </xf>
    <xf numFmtId="3" fontId="30" fillId="0" borderId="14" xfId="0" applyNumberFormat="1" applyFont="1" applyBorder="1" applyAlignment="1">
      <alignment horizontal="right"/>
    </xf>
    <xf numFmtId="0" fontId="28" fillId="8" borderId="23" xfId="0" applyFont="1" applyFill="1" applyBorder="1" applyAlignment="1">
      <alignment horizontal="center" vertical="center"/>
    </xf>
    <xf numFmtId="0" fontId="28" fillId="8" borderId="24" xfId="0" applyFont="1" applyFill="1" applyBorder="1" applyAlignment="1">
      <alignment horizontal="center" vertical="center"/>
    </xf>
    <xf numFmtId="0" fontId="28" fillId="8" borderId="25" xfId="0" applyFont="1" applyFill="1" applyBorder="1" applyAlignment="1">
      <alignment horizontal="center" vertical="center"/>
    </xf>
    <xf numFmtId="0" fontId="27" fillId="0" borderId="0" xfId="0" applyFont="1" applyAlignment="1">
      <alignment horizontal="center" vertical="center" wrapText="1"/>
    </xf>
    <xf numFmtId="0" fontId="27" fillId="0" borderId="34"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35" xfId="0" applyFont="1" applyBorder="1" applyAlignment="1">
      <alignment horizontal="center" vertical="center" wrapText="1"/>
    </xf>
    <xf numFmtId="0" fontId="27" fillId="0" borderId="32" xfId="0" applyFont="1" applyBorder="1" applyAlignment="1">
      <alignment horizontal="center" vertical="center" wrapText="1"/>
    </xf>
    <xf numFmtId="0" fontId="27" fillId="0" borderId="31" xfId="0" applyFont="1" applyBorder="1" applyAlignment="1">
      <alignment horizontal="center" vertical="center" wrapText="1"/>
    </xf>
    <xf numFmtId="0" fontId="27" fillId="0" borderId="18" xfId="0" applyFont="1" applyBorder="1" applyAlignment="1">
      <alignment horizontal="left" vertical="center" wrapText="1"/>
    </xf>
    <xf numFmtId="0" fontId="27" fillId="0" borderId="0" xfId="0" applyFont="1" applyAlignment="1">
      <alignment horizontal="left" vertical="center" wrapText="1"/>
    </xf>
    <xf numFmtId="0" fontId="27" fillId="0" borderId="20" xfId="0" applyFont="1" applyBorder="1" applyAlignment="1">
      <alignment horizontal="left" vertical="center" wrapText="1"/>
    </xf>
    <xf numFmtId="0" fontId="27" fillId="0" borderId="21" xfId="0" applyFont="1" applyBorder="1" applyAlignment="1">
      <alignment horizontal="left" vertical="center" wrapText="1"/>
    </xf>
    <xf numFmtId="0" fontId="27" fillId="0" borderId="37" xfId="0" applyFont="1" applyBorder="1" applyAlignment="1">
      <alignment horizontal="left" vertical="center" wrapText="1"/>
    </xf>
    <xf numFmtId="0" fontId="27" fillId="0" borderId="38" xfId="0" applyFont="1" applyBorder="1" applyAlignment="1">
      <alignment horizontal="left" vertical="center" wrapText="1"/>
    </xf>
    <xf numFmtId="0" fontId="27" fillId="0" borderId="39" xfId="0" applyFont="1" applyBorder="1" applyAlignment="1">
      <alignment horizontal="left" vertical="center" wrapText="1"/>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8" fillId="2" borderId="8" xfId="0" applyFont="1" applyFill="1" applyBorder="1" applyAlignment="1">
      <alignment horizontal="center"/>
    </xf>
    <xf numFmtId="0" fontId="8" fillId="2" borderId="9" xfId="0" applyFont="1" applyFill="1" applyBorder="1" applyAlignment="1">
      <alignment horizont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164" fontId="5" fillId="0" borderId="10" xfId="0" applyNumberFormat="1" applyFont="1" applyBorder="1" applyAlignment="1">
      <alignment horizontal="center" vertical="center"/>
    </xf>
    <xf numFmtId="164" fontId="5" fillId="0" borderId="11" xfId="0" applyNumberFormat="1" applyFont="1" applyBorder="1" applyAlignment="1">
      <alignment horizontal="center" vertical="center"/>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 xfId="0" applyFont="1" applyBorder="1" applyAlignment="1">
      <alignment horizontal="center" wrapText="1"/>
    </xf>
    <xf numFmtId="0" fontId="5" fillId="0" borderId="7" xfId="0" applyFont="1" applyBorder="1" applyAlignment="1">
      <alignment horizontal="center" wrapText="1"/>
    </xf>
    <xf numFmtId="0" fontId="5" fillId="0" borderId="10" xfId="0" applyFont="1" applyBorder="1" applyAlignment="1">
      <alignment horizontal="center" wrapText="1"/>
    </xf>
    <xf numFmtId="0" fontId="5" fillId="0" borderId="13" xfId="0" applyFont="1" applyBorder="1" applyAlignment="1">
      <alignment horizontal="center" wrapText="1"/>
    </xf>
    <xf numFmtId="0" fontId="3" fillId="0" borderId="10" xfId="0" applyFont="1" applyBorder="1" applyAlignment="1">
      <alignment horizontal="center" wrapText="1"/>
    </xf>
    <xf numFmtId="0" fontId="3" fillId="0" borderId="13" xfId="0" applyFont="1" applyBorder="1" applyAlignment="1">
      <alignment horizont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wrapText="1"/>
    </xf>
    <xf numFmtId="0" fontId="5" fillId="0" borderId="11" xfId="0" applyFont="1" applyBorder="1" applyAlignment="1">
      <alignment horizontal="center" wrapText="1"/>
    </xf>
    <xf numFmtId="0" fontId="3" fillId="0" borderId="11" xfId="0" applyFont="1" applyBorder="1" applyAlignment="1">
      <alignment horizontal="center" wrapText="1"/>
    </xf>
    <xf numFmtId="49" fontId="20" fillId="2" borderId="0" xfId="0" applyNumberFormat="1" applyFont="1" applyFill="1" applyAlignment="1">
      <alignment horizontal="center"/>
    </xf>
    <xf numFmtId="0" fontId="1" fillId="3" borderId="0" xfId="0" applyFont="1" applyFill="1" applyAlignment="1">
      <alignment horizontal="right"/>
    </xf>
    <xf numFmtId="0" fontId="31" fillId="3" borderId="0" xfId="0" applyFont="1" applyFill="1" applyAlignment="1">
      <alignment horizontal="center" vertical="center"/>
    </xf>
    <xf numFmtId="0" fontId="5" fillId="3" borderId="0" xfId="0" applyFont="1" applyFill="1" applyAlignment="1">
      <alignment horizontal="center"/>
    </xf>
    <xf numFmtId="0" fontId="6" fillId="3" borderId="0" xfId="0" applyFont="1" applyFill="1" applyAlignment="1">
      <alignment horizontal="left" vertical="center" wrapText="1"/>
    </xf>
    <xf numFmtId="0" fontId="9" fillId="0" borderId="0" xfId="0" applyFont="1" applyAlignment="1">
      <alignment horizontal="left" vertical="top" wrapText="1"/>
    </xf>
    <xf numFmtId="0" fontId="9" fillId="0" borderId="0" xfId="0" applyFont="1" applyAlignment="1">
      <alignment horizontal="left"/>
    </xf>
    <xf numFmtId="0" fontId="1" fillId="5" borderId="0" xfId="0" applyFont="1" applyFill="1"/>
    <xf numFmtId="0" fontId="1" fillId="3" borderId="0" xfId="0" applyFont="1" applyFill="1" applyAlignment="1">
      <alignment horizontal="center"/>
    </xf>
    <xf numFmtId="0" fontId="1" fillId="3" borderId="0" xfId="0" applyFont="1" applyFill="1" applyAlignment="1">
      <alignment horizontal="center" vertical="center"/>
    </xf>
    <xf numFmtId="0" fontId="1" fillId="0" borderId="0" xfId="0" applyFont="1" applyAlignment="1">
      <alignment horizontal="right"/>
    </xf>
    <xf numFmtId="0" fontId="1" fillId="3" borderId="0" xfId="0" applyFont="1" applyFill="1" applyAlignment="1">
      <alignment horizontal="left"/>
    </xf>
    <xf numFmtId="165" fontId="1" fillId="0" borderId="2" xfId="0" applyNumberFormat="1" applyFont="1" applyBorder="1" applyAlignment="1">
      <alignment horizontal="center"/>
    </xf>
    <xf numFmtId="165" fontId="1" fillId="0" borderId="3" xfId="0" applyNumberFormat="1" applyFont="1" applyBorder="1" applyAlignment="1">
      <alignment horizontal="center"/>
    </xf>
    <xf numFmtId="165" fontId="1" fillId="0" borderId="0" xfId="0" applyNumberFormat="1" applyFont="1" applyAlignment="1">
      <alignment horizontal="center"/>
    </xf>
    <xf numFmtId="165" fontId="1" fillId="4" borderId="1" xfId="0" applyNumberFormat="1" applyFont="1" applyFill="1" applyBorder="1" applyAlignment="1">
      <alignment horizontal="center"/>
    </xf>
    <xf numFmtId="165" fontId="1" fillId="4" borderId="2" xfId="0" applyNumberFormat="1" applyFont="1" applyFill="1" applyBorder="1" applyAlignment="1">
      <alignment horizontal="center"/>
    </xf>
    <xf numFmtId="165" fontId="1" fillId="4" borderId="3" xfId="0" applyNumberFormat="1" applyFont="1" applyFill="1" applyBorder="1" applyAlignment="1">
      <alignment horizontal="center"/>
    </xf>
    <xf numFmtId="165" fontId="1" fillId="0" borderId="10" xfId="0" applyNumberFormat="1" applyFont="1" applyBorder="1" applyAlignment="1">
      <alignment horizontal="center"/>
    </xf>
    <xf numFmtId="165" fontId="1" fillId="0" borderId="5" xfId="0" applyNumberFormat="1" applyFont="1" applyBorder="1" applyAlignment="1">
      <alignment horizontal="center"/>
    </xf>
    <xf numFmtId="165" fontId="1" fillId="4" borderId="4" xfId="0" applyNumberFormat="1" applyFont="1" applyFill="1" applyBorder="1" applyAlignment="1">
      <alignment horizontal="center"/>
    </xf>
    <xf numFmtId="165" fontId="1" fillId="4" borderId="0" xfId="0" applyNumberFormat="1" applyFont="1" applyFill="1" applyAlignment="1">
      <alignment horizontal="center"/>
    </xf>
    <xf numFmtId="165" fontId="1" fillId="4" borderId="5" xfId="0" applyNumberFormat="1" applyFont="1" applyFill="1" applyBorder="1" applyAlignment="1">
      <alignment horizontal="center"/>
    </xf>
    <xf numFmtId="165" fontId="1" fillId="0" borderId="14" xfId="0" applyNumberFormat="1" applyFont="1" applyBorder="1" applyAlignment="1">
      <alignment horizontal="center"/>
    </xf>
    <xf numFmtId="165" fontId="1" fillId="0" borderId="16" xfId="0" applyNumberFormat="1" applyFont="1" applyBorder="1" applyAlignment="1">
      <alignment horizontal="center"/>
    </xf>
    <xf numFmtId="165" fontId="1" fillId="0" borderId="17" xfId="0" applyNumberFormat="1" applyFont="1" applyBorder="1" applyAlignment="1">
      <alignment horizontal="center"/>
    </xf>
    <xf numFmtId="165" fontId="1" fillId="4" borderId="15" xfId="0" applyNumberFormat="1" applyFont="1" applyFill="1" applyBorder="1" applyAlignment="1">
      <alignment horizontal="center"/>
    </xf>
    <xf numFmtId="165" fontId="1" fillId="4" borderId="16" xfId="0" applyNumberFormat="1" applyFont="1" applyFill="1" applyBorder="1" applyAlignment="1">
      <alignment horizontal="center"/>
    </xf>
    <xf numFmtId="165" fontId="1" fillId="4" borderId="17" xfId="0" applyNumberFormat="1" applyFont="1" applyFill="1" applyBorder="1" applyAlignment="1">
      <alignment horizontal="center"/>
    </xf>
    <xf numFmtId="165" fontId="1" fillId="0" borderId="11" xfId="0" applyNumberFormat="1" applyFont="1" applyBorder="1" applyAlignment="1">
      <alignment horizontal="center"/>
    </xf>
    <xf numFmtId="2" fontId="1" fillId="0" borderId="1" xfId="0" applyNumberFormat="1" applyFont="1" applyBorder="1" applyAlignment="1">
      <alignment horizontal="center"/>
    </xf>
    <xf numFmtId="2" fontId="1" fillId="0" borderId="2" xfId="0" applyNumberFormat="1" applyFont="1" applyBorder="1" applyAlignment="1">
      <alignment horizontal="center"/>
    </xf>
    <xf numFmtId="2" fontId="1" fillId="0" borderId="3" xfId="0" applyNumberFormat="1" applyFont="1" applyBorder="1" applyAlignment="1">
      <alignment horizontal="center"/>
    </xf>
    <xf numFmtId="2" fontId="1" fillId="0" borderId="0" xfId="0" applyNumberFormat="1" applyFont="1" applyAlignment="1">
      <alignment horizontal="center"/>
    </xf>
    <xf numFmtId="2" fontId="1" fillId="4" borderId="1" xfId="0" applyNumberFormat="1" applyFont="1" applyFill="1" applyBorder="1" applyAlignment="1">
      <alignment horizontal="center"/>
    </xf>
    <xf numFmtId="2" fontId="1" fillId="4" borderId="2" xfId="0" applyNumberFormat="1" applyFont="1" applyFill="1" applyBorder="1" applyAlignment="1">
      <alignment horizontal="center"/>
    </xf>
    <xf numFmtId="2" fontId="1" fillId="4" borderId="3" xfId="0" applyNumberFormat="1" applyFont="1" applyFill="1" applyBorder="1" applyAlignment="1">
      <alignment horizontal="center"/>
    </xf>
    <xf numFmtId="2" fontId="1" fillId="0" borderId="10" xfId="0" applyNumberFormat="1" applyFont="1" applyBorder="1" applyAlignment="1">
      <alignment horizontal="center"/>
    </xf>
    <xf numFmtId="2" fontId="1" fillId="0" borderId="4" xfId="0" applyNumberFormat="1" applyFont="1" applyBorder="1" applyAlignment="1">
      <alignment horizontal="center"/>
    </xf>
    <xf numFmtId="2" fontId="1" fillId="0" borderId="5" xfId="0" applyNumberFormat="1" applyFont="1" applyBorder="1" applyAlignment="1">
      <alignment horizontal="center"/>
    </xf>
    <xf numFmtId="2" fontId="1" fillId="4" borderId="4" xfId="0" applyNumberFormat="1" applyFont="1" applyFill="1" applyBorder="1" applyAlignment="1">
      <alignment horizontal="center"/>
    </xf>
    <xf numFmtId="2" fontId="1" fillId="4" borderId="0" xfId="0" applyNumberFormat="1" applyFont="1" applyFill="1" applyAlignment="1">
      <alignment horizontal="center"/>
    </xf>
    <xf numFmtId="2" fontId="1" fillId="4" borderId="5" xfId="0" applyNumberFormat="1" applyFont="1" applyFill="1" applyBorder="1" applyAlignment="1">
      <alignment horizontal="center"/>
    </xf>
    <xf numFmtId="2" fontId="1" fillId="0" borderId="14" xfId="0" applyNumberFormat="1" applyFont="1" applyBorder="1" applyAlignment="1">
      <alignment horizontal="center"/>
    </xf>
    <xf numFmtId="2" fontId="1" fillId="0" borderId="15" xfId="0" applyNumberFormat="1" applyFont="1" applyBorder="1" applyAlignment="1">
      <alignment horizontal="center"/>
    </xf>
    <xf numFmtId="2" fontId="1" fillId="0" borderId="16" xfId="0" applyNumberFormat="1" applyFont="1" applyBorder="1" applyAlignment="1">
      <alignment horizontal="center"/>
    </xf>
    <xf numFmtId="2" fontId="1" fillId="0" borderId="17" xfId="0" applyNumberFormat="1" applyFont="1" applyBorder="1" applyAlignment="1">
      <alignment horizontal="center"/>
    </xf>
    <xf numFmtId="2" fontId="1" fillId="4" borderId="15" xfId="0" applyNumberFormat="1" applyFont="1" applyFill="1" applyBorder="1" applyAlignment="1">
      <alignment horizontal="center"/>
    </xf>
    <xf numFmtId="2" fontId="1" fillId="4" borderId="16" xfId="0" applyNumberFormat="1" applyFont="1" applyFill="1" applyBorder="1" applyAlignment="1">
      <alignment horizontal="center"/>
    </xf>
    <xf numFmtId="2" fontId="1" fillId="4" borderId="17" xfId="0" applyNumberFormat="1" applyFont="1" applyFill="1" applyBorder="1" applyAlignment="1">
      <alignment horizontal="center"/>
    </xf>
    <xf numFmtId="2" fontId="1" fillId="0" borderId="11" xfId="0" applyNumberFormat="1" applyFont="1" applyBorder="1" applyAlignment="1">
      <alignment horizontal="center"/>
    </xf>
  </cellXfs>
  <cellStyles count="3">
    <cellStyle name="Normal" xfId="0" builtinId="0"/>
    <cellStyle name="Normal 2" xfId="2" xr:uid="{0E3B69F8-38DB-47A3-B369-560CDD5695C6}"/>
    <cellStyle name="Percent" xfId="1"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A54F0F"/>
      <rgbColor rgb="0000FFFF"/>
      <rgbColor rgb="00800000"/>
      <rgbColor rgb="00008000"/>
      <rgbColor rgb="00000080"/>
      <rgbColor rgb="00808000"/>
      <rgbColor rgb="00D0006F"/>
      <rgbColor rgb="00008080"/>
      <rgbColor rgb="00C0C0C0"/>
      <rgbColor rgb="00808080"/>
      <rgbColor rgb="009999FF"/>
      <rgbColor rgb="006E6259"/>
      <rgbColor rgb="00620C0B"/>
      <rgbColor rgb="00590001"/>
      <rgbColor rgb="00404549"/>
      <rgbColor rgb="00CD9B7A"/>
      <rgbColor rgb="00990033"/>
      <rgbColor rgb="00EAEAEA"/>
      <rgbColor rgb="00000080"/>
      <rgbColor rgb="00579A32"/>
      <rgbColor rgb="003366FF"/>
      <rgbColor rgb="00CC9900"/>
      <rgbColor rgb="00D22630"/>
      <rgbColor rgb="00A54F0F"/>
      <rgbColor rgb="0000BFB3"/>
      <rgbColor rgb="00666666"/>
      <rgbColor rgb="00009CDE"/>
      <rgbColor rgb="00CCFFFF"/>
      <rgbColor rgb="00CCFFCC"/>
      <rgbColor rgb="00CDE499"/>
      <rgbColor rgb="0099D7F2"/>
      <rgbColor rgb="00666666"/>
      <rgbColor rgb="00CC99FF"/>
      <rgbColor rgb="00F0A8AB"/>
      <rgbColor rgb="003366FF"/>
      <rgbColor rgb="0033CCCC"/>
      <rgbColor rgb="0084BD00"/>
      <rgbColor rgb="00FEDB00"/>
      <rgbColor rgb="00FF9900"/>
      <rgbColor rgb="00FE5000"/>
      <rgbColor rgb="00666699"/>
      <rgbColor rgb="00969696"/>
      <rgbColor rgb="00003366"/>
      <rgbColor rgb="00339966"/>
      <rgbColor rgb="00003300"/>
      <rgbColor rgb="00333300"/>
      <rgbColor rgb="00993300"/>
      <rgbColor rgb="00993366"/>
      <rgbColor rgb="00333399"/>
      <rgbColor rgb="00333333"/>
    </indexedColors>
    <mruColors>
      <color rgb="FF9ED6C3"/>
      <color rgb="FF73C3A8"/>
      <color rgb="FF1D7A8F"/>
      <color rgb="FFDC5858"/>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28</xdr:col>
      <xdr:colOff>171449</xdr:colOff>
      <xdr:row>144</xdr:row>
      <xdr:rowOff>85726</xdr:rowOff>
    </xdr:from>
    <xdr:to>
      <xdr:col>32</xdr:col>
      <xdr:colOff>450849</xdr:colOff>
      <xdr:row>146</xdr:row>
      <xdr:rowOff>69846</xdr:rowOff>
    </xdr:to>
    <xdr:pic>
      <xdr:nvPicPr>
        <xdr:cNvPr id="3" name="Picture 2">
          <a:extLst>
            <a:ext uri="{FF2B5EF4-FFF2-40B4-BE49-F238E27FC236}">
              <a16:creationId xmlns:a16="http://schemas.microsoft.com/office/drawing/2014/main" id="{540205F6-610C-0028-08FE-F6623D4D25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16599" y="28394026"/>
          <a:ext cx="2676525" cy="37147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19</xdr:col>
      <xdr:colOff>279611</xdr:colOff>
      <xdr:row>35</xdr:row>
      <xdr:rowOff>133350</xdr:rowOff>
    </xdr:to>
    <xdr:pic>
      <xdr:nvPicPr>
        <xdr:cNvPr id="2" name="Picture 1">
          <a:extLst>
            <a:ext uri="{FF2B5EF4-FFF2-40B4-BE49-F238E27FC236}">
              <a16:creationId xmlns:a16="http://schemas.microsoft.com/office/drawing/2014/main" id="{F1C6A269-9BA4-9C45-2A81-A4489AE4DD7A}"/>
            </a:ext>
          </a:extLst>
        </xdr:cNvPr>
        <xdr:cNvPicPr>
          <a:picLocks noChangeAspect="1"/>
        </xdr:cNvPicPr>
      </xdr:nvPicPr>
      <xdr:blipFill>
        <a:blip xmlns:r="http://schemas.openxmlformats.org/officeDocument/2006/relationships" r:embed="rId1"/>
        <a:stretch>
          <a:fillRect/>
        </a:stretch>
      </xdr:blipFill>
      <xdr:spPr>
        <a:xfrm>
          <a:off x="0" y="161925"/>
          <a:ext cx="11862011" cy="5638800"/>
        </a:xfrm>
        <a:prstGeom prst="rect">
          <a:avLst/>
        </a:prstGeom>
      </xdr:spPr>
    </xdr:pic>
    <xdr:clientData/>
  </xdr:twoCellAnchor>
  <xdr:twoCellAnchor>
    <xdr:from>
      <xdr:col>7</xdr:col>
      <xdr:colOff>428625</xdr:colOff>
      <xdr:row>25</xdr:row>
      <xdr:rowOff>104775</xdr:rowOff>
    </xdr:from>
    <xdr:to>
      <xdr:col>12</xdr:col>
      <xdr:colOff>447675</xdr:colOff>
      <xdr:row>29</xdr:row>
      <xdr:rowOff>152400</xdr:rowOff>
    </xdr:to>
    <xdr:sp macro="" textlink="">
      <xdr:nvSpPr>
        <xdr:cNvPr id="3" name="TextBox 2">
          <a:extLst>
            <a:ext uri="{FF2B5EF4-FFF2-40B4-BE49-F238E27FC236}">
              <a16:creationId xmlns:a16="http://schemas.microsoft.com/office/drawing/2014/main" id="{B2811038-62EB-4DB7-A958-1D5DF3983E1F}"/>
            </a:ext>
          </a:extLst>
        </xdr:cNvPr>
        <xdr:cNvSpPr txBox="1"/>
      </xdr:nvSpPr>
      <xdr:spPr>
        <a:xfrm>
          <a:off x="4695825" y="4152900"/>
          <a:ext cx="3067050" cy="695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rPr>
            <a:t>Virginia South Central</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22860</xdr:colOff>
      <xdr:row>0</xdr:row>
      <xdr:rowOff>0</xdr:rowOff>
    </xdr:from>
    <xdr:to>
      <xdr:col>12</xdr:col>
      <xdr:colOff>584834</xdr:colOff>
      <xdr:row>40</xdr:row>
      <xdr:rowOff>125184</xdr:rowOff>
    </xdr:to>
    <xdr:pic>
      <xdr:nvPicPr>
        <xdr:cNvPr id="2" name="Picture 5">
          <a:extLst>
            <a:ext uri="{FF2B5EF4-FFF2-40B4-BE49-F238E27FC236}">
              <a16:creationId xmlns:a16="http://schemas.microsoft.com/office/drawing/2014/main" id="{02ED4F6F-0563-4A9D-B73B-7DC5D64F1D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 y="0"/>
          <a:ext cx="7877174" cy="68307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419100</xdr:colOff>
      <xdr:row>9</xdr:row>
      <xdr:rowOff>47624</xdr:rowOff>
    </xdr:from>
    <xdr:to>
      <xdr:col>24</xdr:col>
      <xdr:colOff>242410</xdr:colOff>
      <xdr:row>38</xdr:row>
      <xdr:rowOff>161924</xdr:rowOff>
    </xdr:to>
    <xdr:pic>
      <xdr:nvPicPr>
        <xdr:cNvPr id="3" name="Picture 2">
          <a:extLst>
            <a:ext uri="{FF2B5EF4-FFF2-40B4-BE49-F238E27FC236}">
              <a16:creationId xmlns:a16="http://schemas.microsoft.com/office/drawing/2014/main" id="{E01F1D5B-63C2-7A53-E4CC-22AE54EBC7C9}"/>
            </a:ext>
          </a:extLst>
        </xdr:cNvPr>
        <xdr:cNvPicPr>
          <a:picLocks noChangeAspect="1"/>
        </xdr:cNvPicPr>
      </xdr:nvPicPr>
      <xdr:blipFill>
        <a:blip xmlns:r="http://schemas.openxmlformats.org/officeDocument/2006/relationships" r:embed="rId2"/>
        <a:stretch>
          <a:fillRect/>
        </a:stretch>
      </xdr:blipFill>
      <xdr:spPr>
        <a:xfrm>
          <a:off x="8343900" y="1504949"/>
          <a:ext cx="6528910" cy="4810125"/>
        </a:xfrm>
        <a:prstGeom prst="rect">
          <a:avLst/>
        </a:prstGeom>
      </xdr:spPr>
    </xdr:pic>
    <xdr:clientData/>
  </xdr:twoCellAnchor>
  <xdr:twoCellAnchor>
    <xdr:from>
      <xdr:col>18</xdr:col>
      <xdr:colOff>600074</xdr:colOff>
      <xdr:row>20</xdr:row>
      <xdr:rowOff>133350</xdr:rowOff>
    </xdr:from>
    <xdr:to>
      <xdr:col>21</xdr:col>
      <xdr:colOff>47625</xdr:colOff>
      <xdr:row>25</xdr:row>
      <xdr:rowOff>19050</xdr:rowOff>
    </xdr:to>
    <xdr:sp macro="" textlink="">
      <xdr:nvSpPr>
        <xdr:cNvPr id="4" name="TextBox 3">
          <a:extLst>
            <a:ext uri="{FF2B5EF4-FFF2-40B4-BE49-F238E27FC236}">
              <a16:creationId xmlns:a16="http://schemas.microsoft.com/office/drawing/2014/main" id="{31C0E293-2EC2-0D75-04C7-428384AD2B72}"/>
            </a:ext>
          </a:extLst>
        </xdr:cNvPr>
        <xdr:cNvSpPr txBox="1"/>
      </xdr:nvSpPr>
      <xdr:spPr>
        <a:xfrm>
          <a:off x="11572874" y="3371850"/>
          <a:ext cx="1276351" cy="695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rPr>
            <a:t>Richmond</a:t>
          </a:r>
          <a:r>
            <a:rPr lang="en-US" sz="1600" b="1" baseline="0">
              <a:solidFill>
                <a:schemeClr val="bg1"/>
              </a:solidFill>
            </a:rPr>
            <a:t> East-Airport</a:t>
          </a:r>
          <a:endParaRPr lang="en-US" sz="1600" b="1">
            <a:solidFill>
              <a:schemeClr val="bg1"/>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219074</xdr:colOff>
      <xdr:row>38</xdr:row>
      <xdr:rowOff>161635</xdr:rowOff>
    </xdr:to>
    <xdr:pic>
      <xdr:nvPicPr>
        <xdr:cNvPr id="2" name="Picture 6">
          <a:extLst>
            <a:ext uri="{FF2B5EF4-FFF2-40B4-BE49-F238E27FC236}">
              <a16:creationId xmlns:a16="http://schemas.microsoft.com/office/drawing/2014/main" id="{16B0B312-2B44-40DE-9A91-82DAB675CC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534274" cy="6314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104775</xdr:colOff>
      <xdr:row>1</xdr:row>
      <xdr:rowOff>85725</xdr:rowOff>
    </xdr:from>
    <xdr:to>
      <xdr:col>18</xdr:col>
      <xdr:colOff>278130</xdr:colOff>
      <xdr:row>40</xdr:row>
      <xdr:rowOff>103022</xdr:rowOff>
    </xdr:to>
    <xdr:pic>
      <xdr:nvPicPr>
        <xdr:cNvPr id="2" name="Picture 1">
          <a:extLst>
            <a:ext uri="{FF2B5EF4-FFF2-40B4-BE49-F238E27FC236}">
              <a16:creationId xmlns:a16="http://schemas.microsoft.com/office/drawing/2014/main" id="{19287FBD-7DAF-4A2E-AC3F-ADACF7730152}"/>
            </a:ext>
          </a:extLst>
        </xdr:cNvPr>
        <xdr:cNvPicPr>
          <a:picLocks noChangeAspect="1"/>
        </xdr:cNvPicPr>
      </xdr:nvPicPr>
      <xdr:blipFill>
        <a:blip xmlns:r="http://schemas.openxmlformats.org/officeDocument/2006/relationships" r:embed="rId1"/>
        <a:stretch>
          <a:fillRect/>
        </a:stretch>
      </xdr:blipFill>
      <xdr:spPr>
        <a:xfrm>
          <a:off x="104775" y="257175"/>
          <a:ext cx="11146155" cy="67038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28</xdr:col>
      <xdr:colOff>168671</xdr:colOff>
      <xdr:row>144</xdr:row>
      <xdr:rowOff>138906</xdr:rowOff>
    </xdr:from>
    <xdr:to>
      <xdr:col>32</xdr:col>
      <xdr:colOff>463946</xdr:colOff>
      <xdr:row>146</xdr:row>
      <xdr:rowOff>123423</xdr:rowOff>
    </xdr:to>
    <xdr:pic>
      <xdr:nvPicPr>
        <xdr:cNvPr id="2" name="Picture 1">
          <a:extLst>
            <a:ext uri="{FF2B5EF4-FFF2-40B4-BE49-F238E27FC236}">
              <a16:creationId xmlns:a16="http://schemas.microsoft.com/office/drawing/2014/main" id="{A1B66679-994C-4F7E-8002-0AE5C2DDBF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86015" y="28277344"/>
          <a:ext cx="2676525" cy="3714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3092824</xdr:colOff>
      <xdr:row>0</xdr:row>
      <xdr:rowOff>22411</xdr:rowOff>
    </xdr:from>
    <xdr:to>
      <xdr:col>0</xdr:col>
      <xdr:colOff>3395383</xdr:colOff>
      <xdr:row>0</xdr:row>
      <xdr:rowOff>190500</xdr:rowOff>
    </xdr:to>
    <xdr:sp macro="" textlink="">
      <xdr:nvSpPr>
        <xdr:cNvPr id="2" name="Arrow: Right 1">
          <a:extLst>
            <a:ext uri="{FF2B5EF4-FFF2-40B4-BE49-F238E27FC236}">
              <a16:creationId xmlns:a16="http://schemas.microsoft.com/office/drawing/2014/main" id="{C90E1769-BB85-6456-4F39-8C3BCDCC1624}"/>
            </a:ext>
          </a:extLst>
        </xdr:cNvPr>
        <xdr:cNvSpPr/>
      </xdr:nvSpPr>
      <xdr:spPr bwMode="auto">
        <a:xfrm>
          <a:off x="3092824" y="22411"/>
          <a:ext cx="302559" cy="168089"/>
        </a:xfrm>
        <a:prstGeom prst="rightArrow">
          <a:avLst/>
        </a:prstGeom>
        <a:solidFill>
          <a:schemeClr val="accent2"/>
        </a:solidFill>
        <a:ln w="9525" cap="flat" cmpd="sng" algn="ctr">
          <a:solidFill>
            <a:schemeClr val="accent1"/>
          </a:solidFill>
          <a:prstDash val="solid"/>
          <a:round/>
          <a:headEnd type="none" w="med" len="med"/>
          <a:tailEnd type="none" w="med" len="med"/>
        </a:ln>
        <a:effectLst/>
      </xdr:spPr>
      <xdr:txBody>
        <a:bodyPr wrap="none" lIns="18288" tIns="0" rIns="0" bIns="0" rtlCol="0" anchor="ctr" upright="1">
          <a:spAutoFit/>
        </a:bodyPr>
        <a:lstStyle/>
        <a:p>
          <a:pPr algn="l"/>
          <a:endParaRPr lang="en-US" sz="1100"/>
        </a:p>
      </xdr:txBody>
    </xdr:sp>
    <xdr:clientData/>
  </xdr:twoCellAnchor>
  <xdr:twoCellAnchor>
    <xdr:from>
      <xdr:col>0</xdr:col>
      <xdr:colOff>3083523</xdr:colOff>
      <xdr:row>1</xdr:row>
      <xdr:rowOff>60065</xdr:rowOff>
    </xdr:from>
    <xdr:to>
      <xdr:col>0</xdr:col>
      <xdr:colOff>3386082</xdr:colOff>
      <xdr:row>1</xdr:row>
      <xdr:rowOff>252247</xdr:rowOff>
    </xdr:to>
    <xdr:sp macro="" textlink="">
      <xdr:nvSpPr>
        <xdr:cNvPr id="3" name="Arrow: Right 2">
          <a:extLst>
            <a:ext uri="{FF2B5EF4-FFF2-40B4-BE49-F238E27FC236}">
              <a16:creationId xmlns:a16="http://schemas.microsoft.com/office/drawing/2014/main" id="{082AE5C7-87EB-4043-B06D-5DE65332FA13}"/>
            </a:ext>
          </a:extLst>
        </xdr:cNvPr>
        <xdr:cNvSpPr/>
      </xdr:nvSpPr>
      <xdr:spPr bwMode="auto">
        <a:xfrm>
          <a:off x="3083523" y="284183"/>
          <a:ext cx="302559" cy="192182"/>
        </a:xfrm>
        <a:prstGeom prst="rightArrow">
          <a:avLst/>
        </a:prstGeom>
        <a:solidFill>
          <a:schemeClr val="accent2"/>
        </a:solidFill>
        <a:ln w="9525" cap="flat" cmpd="sng" algn="ctr">
          <a:solidFill>
            <a:schemeClr val="accent1"/>
          </a:solidFill>
          <a:prstDash val="solid"/>
          <a:round/>
          <a:headEnd type="none" w="med" len="med"/>
          <a:tailEnd type="none" w="med" len="med"/>
        </a:ln>
        <a:effectLst/>
      </xdr:spPr>
      <xdr:txBody>
        <a:bodyPr wrap="none" lIns="18288" tIns="0" rIns="0" bIns="0" rtlCol="0" anchor="ctr" upright="1">
          <a:noAutofit/>
        </a:bodyPr>
        <a:lstStyle/>
        <a:p>
          <a:pPr algn="l"/>
          <a:endParaRPr lang="en-US" sz="1100"/>
        </a:p>
      </xdr:txBody>
    </xdr:sp>
    <xdr:clientData/>
  </xdr:twoCellAnchor>
  <xdr:twoCellAnchor>
    <xdr:from>
      <xdr:col>0</xdr:col>
      <xdr:colOff>3092824</xdr:colOff>
      <xdr:row>0</xdr:row>
      <xdr:rowOff>22411</xdr:rowOff>
    </xdr:from>
    <xdr:to>
      <xdr:col>0</xdr:col>
      <xdr:colOff>3395383</xdr:colOff>
      <xdr:row>0</xdr:row>
      <xdr:rowOff>190500</xdr:rowOff>
    </xdr:to>
    <xdr:sp macro="" textlink="">
      <xdr:nvSpPr>
        <xdr:cNvPr id="4" name="Arrow: Right 3">
          <a:extLst>
            <a:ext uri="{FF2B5EF4-FFF2-40B4-BE49-F238E27FC236}">
              <a16:creationId xmlns:a16="http://schemas.microsoft.com/office/drawing/2014/main" id="{A7FE7878-2691-47ED-9133-7B85DAD4055C}"/>
            </a:ext>
          </a:extLst>
        </xdr:cNvPr>
        <xdr:cNvSpPr/>
      </xdr:nvSpPr>
      <xdr:spPr bwMode="auto">
        <a:xfrm>
          <a:off x="1864099" y="22411"/>
          <a:ext cx="7284" cy="168089"/>
        </a:xfrm>
        <a:prstGeom prst="rightArrow">
          <a:avLst/>
        </a:prstGeom>
        <a:solidFill>
          <a:schemeClr val="accent2"/>
        </a:solidFill>
        <a:ln w="9525" cap="flat" cmpd="sng" algn="ctr">
          <a:solidFill>
            <a:schemeClr val="accent1"/>
          </a:solidFill>
          <a:prstDash val="solid"/>
          <a:round/>
          <a:headEnd type="none" w="med" len="med"/>
          <a:tailEnd type="none" w="med" len="med"/>
        </a:ln>
        <a:effectLst/>
      </xdr:spPr>
      <xdr:txBody>
        <a:bodyPr wrap="none" lIns="18288" tIns="0" rIns="0" bIns="0" rtlCol="0" anchor="ctr" upright="1">
          <a:spAutoFit/>
        </a:bodyPr>
        <a:lstStyle/>
        <a:p>
          <a:pPr algn="l"/>
          <a:endParaRPr lang="en-US" sz="1100"/>
        </a:p>
      </xdr:txBody>
    </xdr:sp>
    <xdr:clientData/>
  </xdr:twoCellAnchor>
  <xdr:twoCellAnchor>
    <xdr:from>
      <xdr:col>0</xdr:col>
      <xdr:colOff>3083523</xdr:colOff>
      <xdr:row>1</xdr:row>
      <xdr:rowOff>60065</xdr:rowOff>
    </xdr:from>
    <xdr:to>
      <xdr:col>0</xdr:col>
      <xdr:colOff>3386082</xdr:colOff>
      <xdr:row>1</xdr:row>
      <xdr:rowOff>252247</xdr:rowOff>
    </xdr:to>
    <xdr:sp macro="" textlink="">
      <xdr:nvSpPr>
        <xdr:cNvPr id="5" name="Arrow: Right 4">
          <a:extLst>
            <a:ext uri="{FF2B5EF4-FFF2-40B4-BE49-F238E27FC236}">
              <a16:creationId xmlns:a16="http://schemas.microsoft.com/office/drawing/2014/main" id="{5FBA6FA8-F8BB-49E6-B424-E00F6FB655B5}"/>
            </a:ext>
          </a:extLst>
        </xdr:cNvPr>
        <xdr:cNvSpPr/>
      </xdr:nvSpPr>
      <xdr:spPr bwMode="auto">
        <a:xfrm>
          <a:off x="1864323" y="288665"/>
          <a:ext cx="7284" cy="192182"/>
        </a:xfrm>
        <a:prstGeom prst="rightArrow">
          <a:avLst/>
        </a:prstGeom>
        <a:solidFill>
          <a:schemeClr val="accent2"/>
        </a:solidFill>
        <a:ln w="9525" cap="flat" cmpd="sng" algn="ctr">
          <a:solidFill>
            <a:schemeClr val="accent1"/>
          </a:solidFill>
          <a:prstDash val="solid"/>
          <a:round/>
          <a:headEnd type="none" w="med" len="med"/>
          <a:tailEnd type="none" w="med" len="med"/>
        </a:ln>
        <a:effectLst/>
      </xdr:spPr>
      <xdr:txBody>
        <a:bodyPr wrap="none" lIns="18288" tIns="0" rIns="0" bIns="0" rtlCol="0" anchor="ctr" upright="1">
          <a:noAutofit/>
        </a:bodyPr>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600075</xdr:colOff>
      <xdr:row>2</xdr:row>
      <xdr:rowOff>9525</xdr:rowOff>
    </xdr:to>
    <xdr:pic>
      <xdr:nvPicPr>
        <xdr:cNvPr id="41986" name="Picture 2">
          <a:extLst>
            <a:ext uri="{FF2B5EF4-FFF2-40B4-BE49-F238E27FC236}">
              <a16:creationId xmlns:a16="http://schemas.microsoft.com/office/drawing/2014/main" id="{DA832D4E-7AC0-4EED-B0BE-8CFB0CA7BA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258175" cy="1266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114300</xdr:colOff>
      <xdr:row>2</xdr:row>
      <xdr:rowOff>95251</xdr:rowOff>
    </xdr:from>
    <xdr:to>
      <xdr:col>18</xdr:col>
      <xdr:colOff>295275</xdr:colOff>
      <xdr:row>41</xdr:row>
      <xdr:rowOff>116358</xdr:rowOff>
    </xdr:to>
    <xdr:pic>
      <xdr:nvPicPr>
        <xdr:cNvPr id="2" name="Picture 1">
          <a:extLst>
            <a:ext uri="{FF2B5EF4-FFF2-40B4-BE49-F238E27FC236}">
              <a16:creationId xmlns:a16="http://schemas.microsoft.com/office/drawing/2014/main" id="{D7CFBF9A-57FA-4F55-A95A-8FF40ED84E4C}"/>
            </a:ext>
          </a:extLst>
        </xdr:cNvPr>
        <xdr:cNvPicPr>
          <a:picLocks noChangeAspect="1"/>
        </xdr:cNvPicPr>
      </xdr:nvPicPr>
      <xdr:blipFill>
        <a:blip xmlns:r="http://schemas.openxmlformats.org/officeDocument/2006/relationships" r:embed="rId1"/>
        <a:stretch>
          <a:fillRect/>
        </a:stretch>
      </xdr:blipFill>
      <xdr:spPr>
        <a:xfrm>
          <a:off x="114300" y="419101"/>
          <a:ext cx="11153775" cy="633618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215230</xdr:colOff>
      <xdr:row>0</xdr:row>
      <xdr:rowOff>0</xdr:rowOff>
    </xdr:from>
    <xdr:to>
      <xdr:col>16</xdr:col>
      <xdr:colOff>163795</xdr:colOff>
      <xdr:row>48</xdr:row>
      <xdr:rowOff>105770</xdr:rowOff>
    </xdr:to>
    <xdr:pic>
      <xdr:nvPicPr>
        <xdr:cNvPr id="2" name="Picture 1">
          <a:extLst>
            <a:ext uri="{FF2B5EF4-FFF2-40B4-BE49-F238E27FC236}">
              <a16:creationId xmlns:a16="http://schemas.microsoft.com/office/drawing/2014/main" id="{0C0053B2-EED2-4134-9FC9-2096B5D126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230" y="0"/>
          <a:ext cx="9678719" cy="7843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190500</xdr:colOff>
      <xdr:row>1</xdr:row>
      <xdr:rowOff>84604</xdr:rowOff>
    </xdr:from>
    <xdr:to>
      <xdr:col>15</xdr:col>
      <xdr:colOff>42582</xdr:colOff>
      <xdr:row>48</xdr:row>
      <xdr:rowOff>10358</xdr:rowOff>
    </xdr:to>
    <xdr:pic>
      <xdr:nvPicPr>
        <xdr:cNvPr id="2" name="Picture 2">
          <a:extLst>
            <a:ext uri="{FF2B5EF4-FFF2-40B4-BE49-F238E27FC236}">
              <a16:creationId xmlns:a16="http://schemas.microsoft.com/office/drawing/2014/main" id="{E2925DDD-9F4D-449A-9882-9EC262E97B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246529"/>
          <a:ext cx="8996082" cy="75362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57150</xdr:rowOff>
    </xdr:from>
    <xdr:to>
      <xdr:col>11</xdr:col>
      <xdr:colOff>180974</xdr:colOff>
      <xdr:row>35</xdr:row>
      <xdr:rowOff>136189</xdr:rowOff>
    </xdr:to>
    <xdr:pic>
      <xdr:nvPicPr>
        <xdr:cNvPr id="2" name="Picture 3">
          <a:extLst>
            <a:ext uri="{FF2B5EF4-FFF2-40B4-BE49-F238E27FC236}">
              <a16:creationId xmlns:a16="http://schemas.microsoft.com/office/drawing/2014/main" id="{8FB43473-4C04-44A2-A658-F0AEE54C71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150"/>
          <a:ext cx="6886574" cy="5746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190500</xdr:colOff>
      <xdr:row>0</xdr:row>
      <xdr:rowOff>47625</xdr:rowOff>
    </xdr:from>
    <xdr:to>
      <xdr:col>22</xdr:col>
      <xdr:colOff>266700</xdr:colOff>
      <xdr:row>35</xdr:row>
      <xdr:rowOff>96014</xdr:rowOff>
    </xdr:to>
    <xdr:pic>
      <xdr:nvPicPr>
        <xdr:cNvPr id="3" name="Picture 4">
          <a:extLst>
            <a:ext uri="{FF2B5EF4-FFF2-40B4-BE49-F238E27FC236}">
              <a16:creationId xmlns:a16="http://schemas.microsoft.com/office/drawing/2014/main" id="{A7E7AACD-5CE4-434D-B542-7B91DA0031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96100" y="47625"/>
          <a:ext cx="6781800" cy="57157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381001</xdr:colOff>
      <xdr:row>0</xdr:row>
      <xdr:rowOff>1</xdr:rowOff>
    </xdr:from>
    <xdr:to>
      <xdr:col>9</xdr:col>
      <xdr:colOff>357435</xdr:colOff>
      <xdr:row>36</xdr:row>
      <xdr:rowOff>19051</xdr:rowOff>
    </xdr:to>
    <xdr:pic>
      <xdr:nvPicPr>
        <xdr:cNvPr id="2" name="Picture 1">
          <a:extLst>
            <a:ext uri="{FF2B5EF4-FFF2-40B4-BE49-F238E27FC236}">
              <a16:creationId xmlns:a16="http://schemas.microsoft.com/office/drawing/2014/main" id="{CDDB9736-8EFA-9D20-8510-418A11DF7942}"/>
            </a:ext>
          </a:extLst>
        </xdr:cNvPr>
        <xdr:cNvPicPr>
          <a:picLocks noChangeAspect="1"/>
        </xdr:cNvPicPr>
      </xdr:nvPicPr>
      <xdr:blipFill>
        <a:blip xmlns:r="http://schemas.openxmlformats.org/officeDocument/2006/relationships" r:embed="rId1"/>
        <a:stretch>
          <a:fillRect/>
        </a:stretch>
      </xdr:blipFill>
      <xdr:spPr>
        <a:xfrm>
          <a:off x="381001" y="1"/>
          <a:ext cx="5462834" cy="58483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wrap="none" lIns="18288" tIns="0" rIns="0" bIns="0" upright="1">
        <a:spAutoFit/>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wrap="none" lIns="18288" tIns="0" rIns="0" bIns="0" upright="1">
        <a:spAutoFit/>
      </a:bodyPr>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52" dT="2025-05-29T15:27:27.11" personId="{00000000-0000-0000-0000-000000000000}" id="{258133A0-6D55-47E8-9A7B-56428911FBC7}">
    <text>These are new for this week. I added them at the bottom for copy-paste</text>
  </threadedComment>
</ThreadedComments>
</file>

<file path=xl/threadedComments/threadedComment2.xml><?xml version="1.0" encoding="utf-8"?>
<ThreadedComments xmlns="http://schemas.microsoft.com/office/spreadsheetml/2018/threadedcomments" xmlns:x="http://schemas.openxmlformats.org/spreadsheetml/2006/main">
  <threadedComment ref="A50" dT="2025-05-29T15:27:27.11" personId="{00000000-0000-0000-0000-000000000000}" id="{41AA1F1D-94EB-4EAD-B2C3-C8F84E02122D}">
    <text>These are new for this week. I added them at the bottom for copy-paste</text>
  </threadedComment>
</ThreadedComments>
</file>

<file path=xl/threadedComments/threadedComment3.xml><?xml version="1.0" encoding="utf-8"?>
<ThreadedComments xmlns="http://schemas.microsoft.com/office/spreadsheetml/2018/threadedcomments" xmlns:x="http://schemas.openxmlformats.org/spreadsheetml/2006/main">
  <threadedComment ref="A50" dT="2025-05-29T15:27:27.11" personId="{00000000-0000-0000-0000-000000000000}" id="{67D1A9DD-7A61-43CA-9B14-D430984C3971}">
    <text>These are new for this week. I added them at the bottom for copy-paste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microsoft.com/office/2017/10/relationships/threadedComment" Target="../threadedComments/threadedComment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sheetPr>
  <dimension ref="A1:AH147"/>
  <sheetViews>
    <sheetView showGridLines="0" tabSelected="1" zoomScale="80" zoomScaleNormal="80" zoomScaleSheetLayoutView="100" workbookViewId="0">
      <pane xSplit="1" ySplit="3" topLeftCell="B4" activePane="bottomRight" state="frozen"/>
      <selection activeCell="S19" sqref="S19"/>
      <selection pane="topRight" activeCell="S19" sqref="S19"/>
      <selection pane="bottomLeft" activeCell="S19" sqref="S19"/>
      <selection pane="bottomRight" sqref="A1:A3"/>
    </sheetView>
  </sheetViews>
  <sheetFormatPr defaultColWidth="9.1796875" defaultRowHeight="15.5" x14ac:dyDescent="0.25"/>
  <cols>
    <col min="1" max="1" width="39.1796875" style="56" customWidth="1"/>
    <col min="2" max="6" width="9" style="56" customWidth="1"/>
    <col min="7" max="7" width="9" style="62" customWidth="1"/>
    <col min="8" max="9" width="9" style="56" customWidth="1"/>
    <col min="10" max="11" width="9" style="62" customWidth="1"/>
    <col min="12" max="12" width="2.7265625" style="56" customWidth="1"/>
    <col min="13" max="17" width="9" style="56" customWidth="1"/>
    <col min="18" max="18" width="9" style="62" customWidth="1"/>
    <col min="19" max="22" width="9" style="56" customWidth="1"/>
    <col min="23" max="23" width="2.7265625" style="56" customWidth="1"/>
    <col min="24" max="33" width="9" style="56" customWidth="1"/>
    <col min="34" max="16384" width="9.1796875" style="56"/>
  </cols>
  <sheetData>
    <row r="1" spans="1:34" x14ac:dyDescent="0.25">
      <c r="A1" s="216" t="str">
        <f>'Occupancy Raw Data'!B1</f>
        <v xml:space="preserve">Week of April 19-25, 2026 </v>
      </c>
      <c r="B1" s="203" t="s">
        <v>0</v>
      </c>
      <c r="C1" s="204"/>
      <c r="D1" s="204"/>
      <c r="E1" s="204"/>
      <c r="F1" s="204"/>
      <c r="G1" s="204"/>
      <c r="H1" s="204"/>
      <c r="I1" s="204"/>
      <c r="J1" s="204"/>
      <c r="K1" s="205"/>
      <c r="L1" s="60"/>
      <c r="M1" s="203" t="s">
        <v>1</v>
      </c>
      <c r="N1" s="204"/>
      <c r="O1" s="204"/>
      <c r="P1" s="204"/>
      <c r="Q1" s="204"/>
      <c r="R1" s="204"/>
      <c r="S1" s="204"/>
      <c r="T1" s="204"/>
      <c r="U1" s="204"/>
      <c r="V1" s="205"/>
      <c r="W1" s="60"/>
      <c r="X1" s="203" t="s">
        <v>2</v>
      </c>
      <c r="Y1" s="204"/>
      <c r="Z1" s="204"/>
      <c r="AA1" s="204"/>
      <c r="AB1" s="204"/>
      <c r="AC1" s="204"/>
      <c r="AD1" s="204"/>
      <c r="AE1" s="204"/>
      <c r="AF1" s="204"/>
      <c r="AG1" s="205"/>
      <c r="AH1" s="57"/>
    </row>
    <row r="2" spans="1:34" x14ac:dyDescent="0.25">
      <c r="A2" s="217"/>
      <c r="B2" s="61"/>
      <c r="C2" s="62"/>
      <c r="D2" s="62"/>
      <c r="E2" s="62"/>
      <c r="F2" s="63"/>
      <c r="G2" s="206" t="s">
        <v>3</v>
      </c>
      <c r="H2" s="62"/>
      <c r="I2" s="62"/>
      <c r="J2" s="206" t="s">
        <v>4</v>
      </c>
      <c r="K2" s="208" t="s">
        <v>5</v>
      </c>
      <c r="L2" s="57"/>
      <c r="M2" s="61"/>
      <c r="N2" s="62"/>
      <c r="O2" s="62"/>
      <c r="P2" s="62"/>
      <c r="Q2" s="62"/>
      <c r="R2" s="206" t="s">
        <v>3</v>
      </c>
      <c r="S2" s="62"/>
      <c r="T2" s="62"/>
      <c r="U2" s="206" t="s">
        <v>4</v>
      </c>
      <c r="V2" s="208" t="s">
        <v>5</v>
      </c>
      <c r="W2" s="57"/>
      <c r="X2" s="64"/>
      <c r="Y2" s="65"/>
      <c r="Z2" s="65"/>
      <c r="AA2" s="65"/>
      <c r="AB2" s="65"/>
      <c r="AC2" s="210" t="s">
        <v>3</v>
      </c>
      <c r="AD2" s="66"/>
      <c r="AE2" s="66"/>
      <c r="AF2" s="210" t="s">
        <v>4</v>
      </c>
      <c r="AG2" s="211" t="s">
        <v>5</v>
      </c>
      <c r="AH2" s="57"/>
    </row>
    <row r="3" spans="1:34" x14ac:dyDescent="0.25">
      <c r="A3" s="218"/>
      <c r="B3" s="67" t="s">
        <v>6</v>
      </c>
      <c r="C3" s="68" t="s">
        <v>7</v>
      </c>
      <c r="D3" s="68" t="s">
        <v>8</v>
      </c>
      <c r="E3" s="68" t="s">
        <v>9</v>
      </c>
      <c r="F3" s="69" t="s">
        <v>10</v>
      </c>
      <c r="G3" s="207"/>
      <c r="H3" s="68" t="s">
        <v>11</v>
      </c>
      <c r="I3" s="68" t="s">
        <v>12</v>
      </c>
      <c r="J3" s="207"/>
      <c r="K3" s="209"/>
      <c r="L3" s="57"/>
      <c r="M3" s="67" t="s">
        <v>6</v>
      </c>
      <c r="N3" s="68" t="s">
        <v>7</v>
      </c>
      <c r="O3" s="68" t="s">
        <v>8</v>
      </c>
      <c r="P3" s="68" t="s">
        <v>9</v>
      </c>
      <c r="Q3" s="68" t="s">
        <v>10</v>
      </c>
      <c r="R3" s="207"/>
      <c r="S3" s="68" t="s">
        <v>11</v>
      </c>
      <c r="T3" s="68" t="s">
        <v>12</v>
      </c>
      <c r="U3" s="207"/>
      <c r="V3" s="209"/>
      <c r="W3" s="57"/>
      <c r="X3" s="67" t="s">
        <v>6</v>
      </c>
      <c r="Y3" s="68" t="s">
        <v>7</v>
      </c>
      <c r="Z3" s="68" t="s">
        <v>8</v>
      </c>
      <c r="AA3" s="68" t="s">
        <v>9</v>
      </c>
      <c r="AB3" s="68" t="s">
        <v>10</v>
      </c>
      <c r="AC3" s="207"/>
      <c r="AD3" s="69" t="s">
        <v>11</v>
      </c>
      <c r="AE3" s="69" t="s">
        <v>12</v>
      </c>
      <c r="AF3" s="207"/>
      <c r="AG3" s="209"/>
      <c r="AH3" s="57"/>
    </row>
    <row r="4" spans="1:34" x14ac:dyDescent="0.25">
      <c r="A4" s="88" t="s">
        <v>13</v>
      </c>
      <c r="B4" s="71">
        <f>(VLOOKUP($A4,'Occupancy Raw Data'!$B$8:$BE$45,'Occupancy Raw Data'!G$3,FALSE))/100</f>
        <v>0.52878986794483196</v>
      </c>
      <c r="C4" s="72">
        <f>(VLOOKUP($A4,'Occupancy Raw Data'!$B$8:$BE$45,'Occupancy Raw Data'!H$3,FALSE))/100</f>
        <v>0.641682985984523</v>
      </c>
      <c r="D4" s="72">
        <f>(VLOOKUP($A4,'Occupancy Raw Data'!$B$8:$BE$45,'Occupancy Raw Data'!I$3,FALSE))/100</f>
        <v>0.68948097750066395</v>
      </c>
      <c r="E4" s="72">
        <f>(VLOOKUP($A4,'Occupancy Raw Data'!$B$8:$BE$45,'Occupancy Raw Data'!J$3,FALSE))/100</f>
        <v>0.69316829061835605</v>
      </c>
      <c r="F4" s="72">
        <f>(VLOOKUP($A4,'Occupancy Raw Data'!$B$8:$BE$45,'Occupancy Raw Data'!K$3,FALSE))/100</f>
        <v>0.67468613619675599</v>
      </c>
      <c r="G4" s="73">
        <f>(VLOOKUP($A4,'Occupancy Raw Data'!$B$8:$BE$45,'Occupancy Raw Data'!L$3,FALSE))/100</f>
        <v>0.64556195661660698</v>
      </c>
      <c r="H4" s="53">
        <f>(VLOOKUP($A4,'Occupancy Raw Data'!$B$8:$BE$45,'Occupancy Raw Data'!N$3,FALSE))/100</f>
        <v>0.74528785054310898</v>
      </c>
      <c r="I4" s="53">
        <f>(VLOOKUP($A4,'Occupancy Raw Data'!$B$8:$BE$45,'Occupancy Raw Data'!O$3,FALSE))/100</f>
        <v>0.76264483211362599</v>
      </c>
      <c r="J4" s="73">
        <f>(VLOOKUP($A4,'Occupancy Raw Data'!$B$8:$BE$45,'Occupancy Raw Data'!P$3,FALSE))/100</f>
        <v>0.75396625177877297</v>
      </c>
      <c r="K4" s="74">
        <f>(VLOOKUP($A4,'Occupancy Raw Data'!$B$8:$BE$45,'Occupancy Raw Data'!R$3,FALSE))/100</f>
        <v>0.67653635014213409</v>
      </c>
      <c r="M4" s="75">
        <f>VLOOKUP($A4,'ADR Raw Data'!$B$6:$BE$43,'ADR Raw Data'!G$1,FALSE)</f>
        <v>156.94150790388801</v>
      </c>
      <c r="N4" s="76">
        <f>VLOOKUP($A4,'ADR Raw Data'!$B$6:$BE$43,'ADR Raw Data'!H$1,FALSE)</f>
        <v>164.85205079949199</v>
      </c>
      <c r="O4" s="76">
        <f>VLOOKUP($A4,'ADR Raw Data'!$B$6:$BE$43,'ADR Raw Data'!I$1,FALSE)</f>
        <v>172.208956054738</v>
      </c>
      <c r="P4" s="76">
        <f>VLOOKUP($A4,'ADR Raw Data'!$B$6:$BE$43,'ADR Raw Data'!J$1,FALSE)</f>
        <v>168.37221527760201</v>
      </c>
      <c r="Q4" s="76">
        <f>VLOOKUP($A4,'ADR Raw Data'!$B$6:$BE$43,'ADR Raw Data'!K$1,FALSE)</f>
        <v>163.483241437603</v>
      </c>
      <c r="R4" s="77">
        <f>VLOOKUP($A4,'ADR Raw Data'!$B$6:$BE$43,'ADR Raw Data'!L$1,FALSE)</f>
        <v>165.59740916509099</v>
      </c>
      <c r="S4" s="76">
        <f>VLOOKUP($A4,'ADR Raw Data'!$B$6:$BE$43,'ADR Raw Data'!N$1,FALSE)</f>
        <v>176.45347281504399</v>
      </c>
      <c r="T4" s="76">
        <f>VLOOKUP($A4,'ADR Raw Data'!$B$6:$BE$43,'ADR Raw Data'!O$1,FALSE)</f>
        <v>177.16281908483001</v>
      </c>
      <c r="U4" s="77">
        <f>VLOOKUP($A4,'ADR Raw Data'!$B$6:$BE$43,'ADR Raw Data'!P$1,FALSE)</f>
        <v>176.812224737577</v>
      </c>
      <c r="V4" s="78">
        <f>VLOOKUP($A4,'ADR Raw Data'!$B$6:$BE$43,'ADR Raw Data'!R$1,FALSE)</f>
        <v>169.16856850712301</v>
      </c>
      <c r="X4" s="75">
        <f>VLOOKUP($A4,'RevPAR Raw Data'!$B$6:$BE$43,'RevPAR Raw Data'!G$1,FALSE)</f>
        <v>82.989079239559999</v>
      </c>
      <c r="Y4" s="76">
        <f>VLOOKUP($A4,'RevPAR Raw Data'!$B$6:$BE$43,'RevPAR Raw Data'!H$1,FALSE)</f>
        <v>105.78275620269</v>
      </c>
      <c r="Z4" s="76">
        <f>VLOOKUP($A4,'RevPAR Raw Data'!$B$6:$BE$43,'RevPAR Raw Data'!I$1,FALSE)</f>
        <v>118.73479935498899</v>
      </c>
      <c r="AA4" s="76">
        <f>VLOOKUP($A4,'RevPAR Raw Data'!$B$6:$BE$43,'RevPAR Raw Data'!J$1,FALSE)</f>
        <v>116.710280651601</v>
      </c>
      <c r="AB4" s="76">
        <f>VLOOKUP($A4,'RevPAR Raw Data'!$B$6:$BE$43,'RevPAR Raw Data'!K$1,FALSE)</f>
        <v>110.299876498457</v>
      </c>
      <c r="AC4" s="77">
        <f>VLOOKUP($A4,'RevPAR Raw Data'!$B$6:$BE$43,'RevPAR Raw Data'!L$1,FALSE)</f>
        <v>106.90338747125701</v>
      </c>
      <c r="AD4" s="76">
        <f>VLOOKUP($A4,'RevPAR Raw Data'!$B$6:$BE$43,'RevPAR Raw Data'!N$1,FALSE)</f>
        <v>131.50862947519099</v>
      </c>
      <c r="AE4" s="76">
        <f>VLOOKUP($A4,'RevPAR Raw Data'!$B$6:$BE$43,'RevPAR Raw Data'!O$1,FALSE)</f>
        <v>135.11230841772701</v>
      </c>
      <c r="AF4" s="77">
        <f>VLOOKUP($A4,'RevPAR Raw Data'!$B$6:$BE$43,'RevPAR Raw Data'!P$1,FALSE)</f>
        <v>133.310450354057</v>
      </c>
      <c r="AG4" s="78">
        <f>VLOOKUP($A4,'RevPAR Raw Data'!$B$6:$BE$43,'RevPAR Raw Data'!R$1,FALSE)</f>
        <v>114.448685896578</v>
      </c>
    </row>
    <row r="5" spans="1:34" x14ac:dyDescent="0.25">
      <c r="A5" s="55" t="s">
        <v>126</v>
      </c>
      <c r="B5" s="43">
        <f>(VLOOKUP($A4,'Occupancy Raw Data'!$B$8:$BE$51,'Occupancy Raw Data'!T$3,FALSE))/100</f>
        <v>0.19970701334000801</v>
      </c>
      <c r="C5" s="44">
        <f>(VLOOKUP($A4,'Occupancy Raw Data'!$B$8:$BE$51,'Occupancy Raw Data'!U$3,FALSE))/100</f>
        <v>0.13223410607428301</v>
      </c>
      <c r="D5" s="44">
        <f>(VLOOKUP($A4,'Occupancy Raw Data'!$B$8:$BE$51,'Occupancy Raw Data'!V$3,FALSE))/100</f>
        <v>7.0824194021940595E-2</v>
      </c>
      <c r="E5" s="44">
        <f>(VLOOKUP($A4,'Occupancy Raw Data'!$B$8:$BE$51,'Occupancy Raw Data'!W$3,FALSE))/100</f>
        <v>2.6966638789034797E-2</v>
      </c>
      <c r="F5" s="44">
        <f>(VLOOKUP($A4,'Occupancy Raw Data'!$B$8:$BE$51,'Occupancy Raw Data'!X$3,FALSE))/100</f>
        <v>-7.1611930157763201E-3</v>
      </c>
      <c r="G5" s="44">
        <f>(VLOOKUP($A4,'Occupancy Raw Data'!$B$8:$BE$51,'Occupancy Raw Data'!Y$3,FALSE))/100</f>
        <v>7.3822239902378795E-2</v>
      </c>
      <c r="H5" s="45">
        <f>(VLOOKUP($A4,'Occupancy Raw Data'!$B$8:$BE$51,'Occupancy Raw Data'!AA$3,FALSE))/100</f>
        <v>-2.44220675874968E-2</v>
      </c>
      <c r="I5" s="45">
        <f>(VLOOKUP($A4,'Occupancy Raw Data'!$B$8:$BE$51,'Occupancy Raw Data'!AB$3,FALSE))/100</f>
        <v>-2.4698033758626302E-2</v>
      </c>
      <c r="J5" s="44">
        <f>(VLOOKUP($A4,'Occupancy Raw Data'!$B$8:$BE$51,'Occupancy Raw Data'!AC$3,FALSE))/100</f>
        <v>-2.4561649453604902E-2</v>
      </c>
      <c r="K5" s="46">
        <f>(VLOOKUP($A4,'Occupancy Raw Data'!$B$8:$BE$51,'Occupancy Raw Data'!AE$3,FALSE))/100</f>
        <v>4.0403492464407907E-2</v>
      </c>
      <c r="M5" s="43">
        <f>(VLOOKUP($A4,'ADR Raw Data'!$B$6:$BE$43,'ADR Raw Data'!T$1,FALSE))/100</f>
        <v>9.837910956268249E-2</v>
      </c>
      <c r="N5" s="44">
        <f>(VLOOKUP($A4,'ADR Raw Data'!$B$6:$BE$43,'ADR Raw Data'!U$1,FALSE))/100</f>
        <v>0.133812807279411</v>
      </c>
      <c r="O5" s="44">
        <f>(VLOOKUP($A4,'ADR Raw Data'!$B$6:$BE$43,'ADR Raw Data'!V$1,FALSE))/100</f>
        <v>0.113122363251787</v>
      </c>
      <c r="P5" s="44">
        <f>(VLOOKUP($A4,'ADR Raw Data'!$B$6:$BE$43,'ADR Raw Data'!W$1,FALSE))/100</f>
        <v>5.4876961182548804E-2</v>
      </c>
      <c r="Q5" s="44">
        <f>(VLOOKUP($A4,'ADR Raw Data'!$B$6:$BE$43,'ADR Raw Data'!X$1,FALSE))/100</f>
        <v>9.8458018079730196E-3</v>
      </c>
      <c r="R5" s="44">
        <f>(VLOOKUP($A4,'ADR Raw Data'!$B$6:$BE$43,'ADR Raw Data'!Y$1,FALSE))/100</f>
        <v>7.5701129196168102E-2</v>
      </c>
      <c r="S5" s="45">
        <f>(VLOOKUP($A4,'ADR Raw Data'!$B$6:$BE$43,'ADR Raw Data'!AA$1,FALSE))/100</f>
        <v>-6.6981599037383103E-3</v>
      </c>
      <c r="T5" s="45">
        <f>(VLOOKUP($A4,'ADR Raw Data'!$B$6:$BE$43,'ADR Raw Data'!AB$1,FALSE))/100</f>
        <v>-9.6511853524523412E-3</v>
      </c>
      <c r="U5" s="44">
        <f>(VLOOKUP($A4,'ADR Raw Data'!$B$6:$BE$43,'ADR Raw Data'!AC$1,FALSE))/100</f>
        <v>-8.1972996236858702E-3</v>
      </c>
      <c r="V5" s="46">
        <f>(VLOOKUP($A4,'ADR Raw Data'!$B$6:$BE$43,'ADR Raw Data'!AE$1,FALSE))/100</f>
        <v>4.2914750869152904E-2</v>
      </c>
      <c r="X5" s="43">
        <f>(VLOOKUP($A4,'RevPAR Raw Data'!$B$6:$BE$43,'RevPAR Raw Data'!T$1,FALSE))/100</f>
        <v>0.31773312104850399</v>
      </c>
      <c r="Y5" s="44">
        <f>(VLOOKUP($A4,'RevPAR Raw Data'!$B$6:$BE$43,'RevPAR Raw Data'!U$1,FALSE))/100</f>
        <v>0.28374153030557703</v>
      </c>
      <c r="Z5" s="44">
        <f>(VLOOKUP($A4,'RevPAR Raw Data'!$B$6:$BE$43,'RevPAR Raw Data'!V$1,FALSE))/100</f>
        <v>0.19195835747689199</v>
      </c>
      <c r="AA5" s="44">
        <f>(VLOOKUP($A4,'RevPAR Raw Data'!$B$6:$BE$43,'RevPAR Raw Data'!W$1,FALSE))/100</f>
        <v>8.3323447161633299E-2</v>
      </c>
      <c r="AB5" s="44">
        <f>(VLOOKUP($A4,'RevPAR Raw Data'!$B$6:$BE$43,'RevPAR Raw Data'!X$1,FALSE))/100</f>
        <v>2.6141011050547203E-3</v>
      </c>
      <c r="AC5" s="44">
        <f>(VLOOKUP($A4,'RevPAR Raw Data'!$B$6:$BE$43,'RevPAR Raw Data'!Y$1,FALSE))/100</f>
        <v>0.15511179601894701</v>
      </c>
      <c r="AD5" s="45">
        <f>(VLOOKUP($A4,'RevPAR Raw Data'!$B$6:$BE$43,'RevPAR Raw Data'!AA$1,FALSE))/100</f>
        <v>-3.0956644577354201E-2</v>
      </c>
      <c r="AE5" s="45">
        <f>(VLOOKUP($A4,'RevPAR Raw Data'!$B$6:$BE$43,'RevPAR Raw Data'!AB$1,FALSE))/100</f>
        <v>-3.4110853809432996E-2</v>
      </c>
      <c r="AF5" s="44">
        <f>(VLOOKUP($A4,'RevPAR Raw Data'!$B$6:$BE$43,'RevPAR Raw Data'!AC$1,FALSE))/100</f>
        <v>-3.25576098774676E-2</v>
      </c>
      <c r="AG5" s="46">
        <f>(VLOOKUP($A4,'RevPAR Raw Data'!$B$6:$BE$43,'RevPAR Raw Data'!AE$1,FALSE))/100</f>
        <v>8.5052149146914613E-2</v>
      </c>
    </row>
    <row r="6" spans="1:34" x14ac:dyDescent="0.25">
      <c r="A6" s="70"/>
      <c r="B6" s="71"/>
      <c r="C6" s="72"/>
      <c r="D6" s="72"/>
      <c r="E6" s="72"/>
      <c r="F6" s="72"/>
      <c r="G6" s="73"/>
      <c r="H6" s="53"/>
      <c r="I6" s="53"/>
      <c r="J6" s="73"/>
      <c r="K6" s="74"/>
      <c r="M6" s="75"/>
      <c r="N6" s="76"/>
      <c r="O6" s="76"/>
      <c r="P6" s="76"/>
      <c r="Q6" s="76"/>
      <c r="R6" s="77"/>
      <c r="S6" s="76"/>
      <c r="T6" s="76"/>
      <c r="U6" s="77"/>
      <c r="V6" s="78"/>
      <c r="X6" s="75"/>
      <c r="Y6" s="76"/>
      <c r="Z6" s="76"/>
      <c r="AA6" s="76"/>
      <c r="AB6" s="76"/>
      <c r="AC6" s="77"/>
      <c r="AD6" s="76"/>
      <c r="AE6" s="76"/>
      <c r="AF6" s="77"/>
      <c r="AG6" s="78"/>
    </row>
    <row r="7" spans="1:34" x14ac:dyDescent="0.25">
      <c r="A7" s="88" t="s">
        <v>14</v>
      </c>
      <c r="B7" s="79">
        <f>(VLOOKUP($A7,'Occupancy Raw Data'!$B$8:$BE$45,'Occupancy Raw Data'!G$3,FALSE))/100</f>
        <v>0.55117142350430204</v>
      </c>
      <c r="C7" s="80">
        <f>(VLOOKUP($A7,'Occupancy Raw Data'!$B$8:$BE$45,'Occupancy Raw Data'!H$3,FALSE))/100</f>
        <v>0.69644506143016993</v>
      </c>
      <c r="D7" s="80">
        <f>(VLOOKUP($A7,'Occupancy Raw Data'!$B$8:$BE$45,'Occupancy Raw Data'!I$3,FALSE))/100</f>
        <v>0.74058060531191994</v>
      </c>
      <c r="E7" s="80">
        <f>(VLOOKUP($A7,'Occupancy Raw Data'!$B$8:$BE$45,'Occupancy Raw Data'!J$3,FALSE))/100</f>
        <v>0.74496541686287199</v>
      </c>
      <c r="F7" s="80">
        <f>(VLOOKUP($A7,'Occupancy Raw Data'!$B$8:$BE$45,'Occupancy Raw Data'!K$3,FALSE))/100</f>
        <v>0.72124340290730704</v>
      </c>
      <c r="G7" s="81">
        <f>(VLOOKUP($A7,'Occupancy Raw Data'!$B$8:$BE$45,'Occupancy Raw Data'!L$3,FALSE))/100</f>
        <v>0.69088118200331394</v>
      </c>
      <c r="H7" s="53">
        <f>(VLOOKUP($A7,'Occupancy Raw Data'!$B$8:$BE$45,'Occupancy Raw Data'!N$3,FALSE))/100</f>
        <v>0.75977103578177407</v>
      </c>
      <c r="I7" s="53">
        <f>(VLOOKUP($A7,'Occupancy Raw Data'!$B$8:$BE$45,'Occupancy Raw Data'!O$3,FALSE))/100</f>
        <v>0.76541563977274807</v>
      </c>
      <c r="J7" s="81">
        <f>(VLOOKUP($A7,'Occupancy Raw Data'!$B$8:$BE$45,'Occupancy Raw Data'!P$3,FALSE))/100</f>
        <v>0.76259333777726102</v>
      </c>
      <c r="K7" s="82">
        <f>(VLOOKUP($A7,'Occupancy Raw Data'!$B$8:$BE$45,'Occupancy Raw Data'!R$3,FALSE))/100</f>
        <v>0.71137036936729903</v>
      </c>
      <c r="M7" s="75">
        <f>VLOOKUP($A7,'ADR Raw Data'!$B$6:$BE$43,'ADR Raw Data'!G$1,FALSE)</f>
        <v>129.05535540625999</v>
      </c>
      <c r="N7" s="76">
        <f>VLOOKUP($A7,'ADR Raw Data'!$B$6:$BE$43,'ADR Raw Data'!H$1,FALSE)</f>
        <v>147.29010380569301</v>
      </c>
      <c r="O7" s="76">
        <f>VLOOKUP($A7,'ADR Raw Data'!$B$6:$BE$43,'ADR Raw Data'!I$1,FALSE)</f>
        <v>156.000621089356</v>
      </c>
      <c r="P7" s="76">
        <f>VLOOKUP($A7,'ADR Raw Data'!$B$6:$BE$43,'ADR Raw Data'!J$1,FALSE)</f>
        <v>150.669786319531</v>
      </c>
      <c r="Q7" s="76">
        <f>VLOOKUP($A7,'ADR Raw Data'!$B$6:$BE$43,'ADR Raw Data'!K$1,FALSE)</f>
        <v>139.060910498825</v>
      </c>
      <c r="R7" s="77">
        <f>VLOOKUP($A7,'ADR Raw Data'!$B$6:$BE$43,'ADR Raw Data'!L$1,FALSE)</f>
        <v>145.258745290257</v>
      </c>
      <c r="S7" s="76">
        <f>VLOOKUP($A7,'ADR Raw Data'!$B$6:$BE$43,'ADR Raw Data'!N$1,FALSE)</f>
        <v>149.45944505823499</v>
      </c>
      <c r="T7" s="76">
        <f>VLOOKUP($A7,'ADR Raw Data'!$B$6:$BE$43,'ADR Raw Data'!O$1,FALSE)</f>
        <v>148.788233572227</v>
      </c>
      <c r="U7" s="77">
        <f>VLOOKUP($A7,'ADR Raw Data'!$B$6:$BE$43,'ADR Raw Data'!P$1,FALSE)</f>
        <v>149.122597262998</v>
      </c>
      <c r="V7" s="78">
        <f>VLOOKUP($A7,'ADR Raw Data'!$B$6:$BE$43,'ADR Raw Data'!R$1,FALSE)</f>
        <v>146.44219462750101</v>
      </c>
      <c r="X7" s="75">
        <f>VLOOKUP($A7,'RevPAR Raw Data'!$B$6:$BE$43,'RevPAR Raw Data'!G$1,FALSE)</f>
        <v>71.131623950122005</v>
      </c>
      <c r="Y7" s="76">
        <f>VLOOKUP($A7,'RevPAR Raw Data'!$B$6:$BE$43,'RevPAR Raw Data'!H$1,FALSE)</f>
        <v>102.579465393012</v>
      </c>
      <c r="Z7" s="76">
        <f>VLOOKUP($A7,'RevPAR Raw Data'!$B$6:$BE$43,'RevPAR Raw Data'!I$1,FALSE)</f>
        <v>115.531034395391</v>
      </c>
      <c r="AA7" s="76">
        <f>VLOOKUP($A7,'RevPAR Raw Data'!$B$6:$BE$43,'RevPAR Raw Data'!J$1,FALSE)</f>
        <v>112.243780174169</v>
      </c>
      <c r="AB7" s="76">
        <f>VLOOKUP($A7,'RevPAR Raw Data'!$B$6:$BE$43,'RevPAR Raw Data'!K$1,FALSE)</f>
        <v>100.296764299561</v>
      </c>
      <c r="AC7" s="77">
        <f>VLOOKUP($A7,'RevPAR Raw Data'!$B$6:$BE$43,'RevPAR Raw Data'!L$1,FALSE)</f>
        <v>100.356533642451</v>
      </c>
      <c r="AD7" s="76">
        <f>VLOOKUP($A7,'RevPAR Raw Data'!$B$6:$BE$43,'RevPAR Raw Data'!N$1,FALSE)</f>
        <v>113.554957379264</v>
      </c>
      <c r="AE7" s="76">
        <f>VLOOKUP($A7,'RevPAR Raw Data'!$B$6:$BE$43,'RevPAR Raw Data'!O$1,FALSE)</f>
        <v>113.88484099034299</v>
      </c>
      <c r="AF7" s="77">
        <f>VLOOKUP($A7,'RevPAR Raw Data'!$B$6:$BE$43,'RevPAR Raw Data'!P$1,FALSE)</f>
        <v>113.71989918480401</v>
      </c>
      <c r="AG7" s="78">
        <f>VLOOKUP($A7,'RevPAR Raw Data'!$B$6:$BE$43,'RevPAR Raw Data'!R$1,FALSE)</f>
        <v>104.174638083123</v>
      </c>
    </row>
    <row r="8" spans="1:34" x14ac:dyDescent="0.25">
      <c r="A8" s="55" t="s">
        <v>126</v>
      </c>
      <c r="B8" s="43">
        <f>(VLOOKUP($A7,'Occupancy Raw Data'!$B$8:$BE$51,'Occupancy Raw Data'!T$3,FALSE))/100</f>
        <v>0.25051593949141499</v>
      </c>
      <c r="C8" s="44">
        <f>(VLOOKUP($A7,'Occupancy Raw Data'!$B$8:$BE$51,'Occupancy Raw Data'!U$3,FALSE))/100</f>
        <v>0.186786655601962</v>
      </c>
      <c r="D8" s="44">
        <f>(VLOOKUP($A7,'Occupancy Raw Data'!$B$8:$BE$51,'Occupancy Raw Data'!V$3,FALSE))/100</f>
        <v>0.10061361542698201</v>
      </c>
      <c r="E8" s="44">
        <f>(VLOOKUP($A7,'Occupancy Raw Data'!$B$8:$BE$51,'Occupancy Raw Data'!W$3,FALSE))/100</f>
        <v>4.8830670569245803E-2</v>
      </c>
      <c r="F8" s="44">
        <f>(VLOOKUP($A7,'Occupancy Raw Data'!$B$8:$BE$51,'Occupancy Raw Data'!X$3,FALSE))/100</f>
        <v>2.3560238866418101E-2</v>
      </c>
      <c r="G8" s="44">
        <f>(VLOOKUP($A7,'Occupancy Raw Data'!$B$8:$BE$51,'Occupancy Raw Data'!Y$3,FALSE))/100</f>
        <v>0.108819279746508</v>
      </c>
      <c r="H8" s="45">
        <f>(VLOOKUP($A7,'Occupancy Raw Data'!$B$8:$BE$51,'Occupancy Raw Data'!AA$3,FALSE))/100</f>
        <v>-1.7784507415318701E-2</v>
      </c>
      <c r="I8" s="45">
        <f>(VLOOKUP($A7,'Occupancy Raw Data'!$B$8:$BE$51,'Occupancy Raw Data'!AB$3,FALSE))/100</f>
        <v>-2.3593879910595403E-2</v>
      </c>
      <c r="J8" s="44">
        <f>(VLOOKUP($A7,'Occupancy Raw Data'!$B$8:$BE$51,'Occupancy Raw Data'!AC$3,FALSE))/100</f>
        <v>-2.0708558929969902E-2</v>
      </c>
      <c r="K8" s="46">
        <f>(VLOOKUP($A7,'Occupancy Raw Data'!$B$8:$BE$51,'Occupancy Raw Data'!AE$3,FALSE))/100</f>
        <v>6.56480762090524E-2</v>
      </c>
      <c r="M8" s="43">
        <f>(VLOOKUP($A7,'ADR Raw Data'!$B$6:$BE$43,'ADR Raw Data'!T$1,FALSE))/100</f>
        <v>0.16511404455284601</v>
      </c>
      <c r="N8" s="44">
        <f>(VLOOKUP($A7,'ADR Raw Data'!$B$6:$BE$43,'ADR Raw Data'!U$1,FALSE))/100</f>
        <v>0.16522235686686301</v>
      </c>
      <c r="O8" s="44">
        <f>(VLOOKUP($A7,'ADR Raw Data'!$B$6:$BE$43,'ADR Raw Data'!V$1,FALSE))/100</f>
        <v>0.120682083702986</v>
      </c>
      <c r="P8" s="44">
        <f>(VLOOKUP($A7,'ADR Raw Data'!$B$6:$BE$43,'ADR Raw Data'!W$1,FALSE))/100</f>
        <v>5.9955675741640305E-2</v>
      </c>
      <c r="Q8" s="44">
        <f>(VLOOKUP($A7,'ADR Raw Data'!$B$6:$BE$43,'ADR Raw Data'!X$1,FALSE))/100</f>
        <v>2.0712428110686999E-2</v>
      </c>
      <c r="R8" s="44">
        <f>(VLOOKUP($A7,'ADR Raw Data'!$B$6:$BE$43,'ADR Raw Data'!Y$1,FALSE))/100</f>
        <v>9.40650930593529E-2</v>
      </c>
      <c r="S8" s="45">
        <f>(VLOOKUP($A7,'ADR Raw Data'!$B$6:$BE$43,'ADR Raw Data'!AA$1,FALSE))/100</f>
        <v>1.55203858192171E-2</v>
      </c>
      <c r="T8" s="45">
        <f>(VLOOKUP($A7,'ADR Raw Data'!$B$6:$BE$43,'ADR Raw Data'!AB$1,FALSE))/100</f>
        <v>1.4517356506390199E-2</v>
      </c>
      <c r="U8" s="44">
        <f>(VLOOKUP($A7,'ADR Raw Data'!$B$6:$BE$43,'ADR Raw Data'!AC$1,FALSE))/100</f>
        <v>1.50231837769969E-2</v>
      </c>
      <c r="V8" s="46">
        <f>(VLOOKUP($A7,'ADR Raw Data'!$B$6:$BE$43,'ADR Raw Data'!AE$1,FALSE))/100</f>
        <v>6.5154475778356299E-2</v>
      </c>
      <c r="X8" s="43">
        <f>(VLOOKUP($A7,'RevPAR Raw Data'!$B$6:$BE$43,'RevPAR Raw Data'!T$1,FALSE))/100</f>
        <v>0.45699368403864599</v>
      </c>
      <c r="Y8" s="44">
        <f>(VLOOKUP($A7,'RevPAR Raw Data'!$B$6:$BE$43,'RevPAR Raw Data'!U$1,FALSE))/100</f>
        <v>0.38287034393866004</v>
      </c>
      <c r="Z8" s="44">
        <f>(VLOOKUP($A7,'RevPAR Raw Data'!$B$6:$BE$43,'RevPAR Raw Data'!V$1,FALSE))/100</f>
        <v>0.23343795988858801</v>
      </c>
      <c r="AA8" s="44">
        <f>(VLOOKUP($A7,'RevPAR Raw Data'!$B$6:$BE$43,'RevPAR Raw Data'!W$1,FALSE))/100</f>
        <v>0.111714022161782</v>
      </c>
      <c r="AB8" s="44">
        <f>(VLOOKUP($A7,'RevPAR Raw Data'!$B$6:$BE$43,'RevPAR Raw Data'!X$1,FALSE))/100</f>
        <v>4.4760656730896499E-2</v>
      </c>
      <c r="AC8" s="44">
        <f>(VLOOKUP($A7,'RevPAR Raw Data'!$B$6:$BE$43,'RevPAR Raw Data'!Y$1,FALSE))/100</f>
        <v>0.213120468481868</v>
      </c>
      <c r="AD8" s="45">
        <f>(VLOOKUP($A7,'RevPAR Raw Data'!$B$6:$BE$43,'RevPAR Raw Data'!AA$1,FALSE))/100</f>
        <v>-2.5401440127920797E-3</v>
      </c>
      <c r="AE8" s="45">
        <f>(VLOOKUP($A7,'RevPAR Raw Data'!$B$6:$BE$43,'RevPAR Raw Data'!AB$1,FALSE))/100</f>
        <v>-9.4190441702363195E-3</v>
      </c>
      <c r="AF8" s="44">
        <f>(VLOOKUP($A7,'RevPAR Raw Data'!$B$6:$BE$43,'RevPAR Raw Data'!AC$1,FALSE))/100</f>
        <v>-5.9964836395346895E-3</v>
      </c>
      <c r="AG8" s="46">
        <f>(VLOOKUP($A7,'RevPAR Raw Data'!$B$6:$BE$43,'RevPAR Raw Data'!AE$1,FALSE))/100</f>
        <v>0.135079817978667</v>
      </c>
    </row>
    <row r="9" spans="1:34" x14ac:dyDescent="0.25">
      <c r="A9" s="83"/>
      <c r="B9" s="84"/>
      <c r="C9" s="85"/>
      <c r="D9" s="85"/>
      <c r="E9" s="85"/>
      <c r="F9" s="85"/>
      <c r="G9" s="86"/>
      <c r="H9" s="85"/>
      <c r="I9" s="85"/>
      <c r="J9" s="86"/>
      <c r="K9" s="87"/>
      <c r="M9" s="84"/>
      <c r="N9" s="85"/>
      <c r="O9" s="85"/>
      <c r="P9" s="85"/>
      <c r="Q9" s="85"/>
      <c r="R9" s="86"/>
      <c r="S9" s="85"/>
      <c r="T9" s="85"/>
      <c r="U9" s="86"/>
      <c r="V9" s="87"/>
      <c r="X9" s="84"/>
      <c r="Y9" s="85"/>
      <c r="Z9" s="85"/>
      <c r="AA9" s="85"/>
      <c r="AB9" s="85"/>
      <c r="AC9" s="86"/>
      <c r="AD9" s="85"/>
      <c r="AE9" s="85"/>
      <c r="AF9" s="86"/>
      <c r="AG9" s="87"/>
    </row>
    <row r="10" spans="1:34" x14ac:dyDescent="0.25">
      <c r="A10" s="88" t="s">
        <v>15</v>
      </c>
      <c r="B10" s="89"/>
      <c r="C10" s="90"/>
      <c r="D10" s="90"/>
      <c r="E10" s="90"/>
      <c r="F10" s="90"/>
      <c r="G10" s="91"/>
      <c r="H10" s="90"/>
      <c r="I10" s="90"/>
      <c r="J10" s="91"/>
      <c r="K10" s="92"/>
      <c r="M10" s="75"/>
      <c r="N10" s="76"/>
      <c r="O10" s="76"/>
      <c r="P10" s="76"/>
      <c r="Q10" s="76"/>
      <c r="R10" s="77"/>
      <c r="S10" s="76"/>
      <c r="T10" s="76"/>
      <c r="U10" s="77"/>
      <c r="V10" s="78"/>
      <c r="X10" s="75"/>
      <c r="Y10" s="76"/>
      <c r="Z10" s="76"/>
      <c r="AA10" s="76"/>
      <c r="AB10" s="76"/>
      <c r="AC10" s="77"/>
      <c r="AD10" s="76"/>
      <c r="AE10" s="76"/>
      <c r="AF10" s="77"/>
      <c r="AG10" s="78"/>
    </row>
    <row r="11" spans="1:34" x14ac:dyDescent="0.25">
      <c r="A11" s="70" t="s">
        <v>16</v>
      </c>
      <c r="B11" s="47">
        <f>(VLOOKUP($A11,'Occupancy Raw Data'!$B$8:$BE$51,'Occupancy Raw Data'!G$3,FALSE))/100</f>
        <v>0.48148148148148101</v>
      </c>
      <c r="C11" s="53">
        <f>(VLOOKUP($A11,'Occupancy Raw Data'!$B$8:$BE$51,'Occupancy Raw Data'!H$3,FALSE))/100</f>
        <v>0.69844400613631297</v>
      </c>
      <c r="D11" s="53">
        <f>(VLOOKUP($A11,'Occupancy Raw Data'!$B$8:$BE$51,'Occupancy Raw Data'!I$3,FALSE))/100</f>
        <v>0.78742055665132493</v>
      </c>
      <c r="E11" s="53">
        <f>(VLOOKUP($A11,'Occupancy Raw Data'!$B$8:$BE$51,'Occupancy Raw Data'!J$3,FALSE))/100</f>
        <v>0.81919789612097305</v>
      </c>
      <c r="F11" s="53">
        <f>(VLOOKUP($A11,'Occupancy Raw Data'!$B$8:$BE$51,'Occupancy Raw Data'!K$3,FALSE))/100</f>
        <v>0.71992110453648905</v>
      </c>
      <c r="G11" s="54">
        <f>(VLOOKUP($A11,'Occupancy Raw Data'!$B$8:$BE$51,'Occupancy Raw Data'!L$3,FALSE))/100</f>
        <v>0.70129300898531599</v>
      </c>
      <c r="H11" s="53">
        <f>(VLOOKUP($A11,'Occupancy Raw Data'!$B$8:$BE$51,'Occupancy Raw Data'!N$3,FALSE))/100</f>
        <v>0.739206662283585</v>
      </c>
      <c r="I11" s="53">
        <f>(VLOOKUP($A11,'Occupancy Raw Data'!$B$8:$BE$51,'Occupancy Raw Data'!O$3,FALSE))/100</f>
        <v>0.75805391190006499</v>
      </c>
      <c r="J11" s="54">
        <f>(VLOOKUP($A11,'Occupancy Raw Data'!$B$8:$BE$51,'Occupancy Raw Data'!P$3,FALSE))/100</f>
        <v>0.748630287091825</v>
      </c>
      <c r="K11" s="48">
        <f>(VLOOKUP($A11,'Occupancy Raw Data'!$B$8:$BE$51,'Occupancy Raw Data'!R$3,FALSE))/100</f>
        <v>0.71481794558717593</v>
      </c>
      <c r="M11" s="75">
        <f>VLOOKUP($A11,'ADR Raw Data'!$B$6:$BE$49,'ADR Raw Data'!G$1,FALSE)</f>
        <v>306.779358215748</v>
      </c>
      <c r="N11" s="76">
        <f>VLOOKUP($A11,'ADR Raw Data'!$B$6:$BE$49,'ADR Raw Data'!H$1,FALSE)</f>
        <v>313.96154063382397</v>
      </c>
      <c r="O11" s="76">
        <f>VLOOKUP($A11,'ADR Raw Data'!$B$6:$BE$49,'ADR Raw Data'!I$1,FALSE)</f>
        <v>316.08654606178601</v>
      </c>
      <c r="P11" s="76">
        <f>VLOOKUP($A11,'ADR Raw Data'!$B$6:$BE$49,'ADR Raw Data'!J$1,FALSE)</f>
        <v>303.13771535580503</v>
      </c>
      <c r="Q11" s="76">
        <f>VLOOKUP($A11,'ADR Raw Data'!$B$6:$BE$49,'ADR Raw Data'!K$1,FALSE)</f>
        <v>304.563257229832</v>
      </c>
      <c r="R11" s="77">
        <f>VLOOKUP($A11,'ADR Raw Data'!$B$6:$BE$49,'ADR Raw Data'!L$1,FALSE)</f>
        <v>308.99423250000001</v>
      </c>
      <c r="S11" s="76">
        <f>VLOOKUP($A11,'ADR Raw Data'!$B$6:$BE$49,'ADR Raw Data'!N$1,FALSE)</f>
        <v>357.82429884375898</v>
      </c>
      <c r="T11" s="76">
        <f>VLOOKUP($A11,'ADR Raw Data'!$B$6:$BE$49,'ADR Raw Data'!O$1,FALSE)</f>
        <v>355.16637467476102</v>
      </c>
      <c r="U11" s="77">
        <f>VLOOKUP($A11,'ADR Raw Data'!$B$6:$BE$49,'ADR Raw Data'!P$1,FALSE)</f>
        <v>356.47860802107698</v>
      </c>
      <c r="V11" s="78">
        <f>VLOOKUP($A11,'ADR Raw Data'!$B$6:$BE$49,'ADR Raw Data'!R$1,FALSE)</f>
        <v>323.20294192361501</v>
      </c>
      <c r="X11" s="75">
        <f>VLOOKUP($A11,'RevPAR Raw Data'!$B$6:$BE$49,'RevPAR Raw Data'!G$1,FALSE)</f>
        <v>147.70857988165599</v>
      </c>
      <c r="Y11" s="76">
        <f>VLOOKUP($A11,'RevPAR Raw Data'!$B$6:$BE$49,'RevPAR Raw Data'!H$1,FALSE)</f>
        <v>219.284556213017</v>
      </c>
      <c r="Z11" s="76">
        <f>VLOOKUP($A11,'RevPAR Raw Data'!$B$6:$BE$49,'RevPAR Raw Data'!I$1,FALSE)</f>
        <v>248.89304404996699</v>
      </c>
      <c r="AA11" s="76">
        <f>VLOOKUP($A11,'RevPAR Raw Data'!$B$6:$BE$49,'RevPAR Raw Data'!J$1,FALSE)</f>
        <v>248.329778654394</v>
      </c>
      <c r="AB11" s="76">
        <f>VLOOKUP($A11,'RevPAR Raw Data'!$B$6:$BE$49,'RevPAR Raw Data'!K$1,FALSE)</f>
        <v>219.26151654613099</v>
      </c>
      <c r="AC11" s="77">
        <f>VLOOKUP($A11,'RevPAR Raw Data'!$B$6:$BE$49,'RevPAR Raw Data'!L$1,FALSE)</f>
        <v>216.695495069033</v>
      </c>
      <c r="AD11" s="76">
        <f>VLOOKUP($A11,'RevPAR Raw Data'!$B$6:$BE$49,'RevPAR Raw Data'!N$1,FALSE)</f>
        <v>264.50610563225899</v>
      </c>
      <c r="AE11" s="76">
        <f>VLOOKUP($A11,'RevPAR Raw Data'!$B$6:$BE$49,'RevPAR Raw Data'!O$1,FALSE)</f>
        <v>269.23525969756702</v>
      </c>
      <c r="AF11" s="77">
        <f>VLOOKUP($A11,'RevPAR Raw Data'!$B$6:$BE$49,'RevPAR Raw Data'!P$1,FALSE)</f>
        <v>266.87068266491298</v>
      </c>
      <c r="AG11" s="78">
        <f>VLOOKUP($A11,'RevPAR Raw Data'!$B$6:$BE$49,'RevPAR Raw Data'!R$1,FALSE)</f>
        <v>231.03126295357001</v>
      </c>
    </row>
    <row r="12" spans="1:34" x14ac:dyDescent="0.25">
      <c r="A12" s="55" t="s">
        <v>126</v>
      </c>
      <c r="B12" s="43">
        <f>(VLOOKUP($A11,'Occupancy Raw Data'!$B$8:$BE$51,'Occupancy Raw Data'!T$3,FALSE))/100</f>
        <v>0.26447606142727997</v>
      </c>
      <c r="C12" s="44">
        <f>(VLOOKUP($A11,'Occupancy Raw Data'!$B$8:$BE$51,'Occupancy Raw Data'!U$3,FALSE))/100</f>
        <v>0.28008439762940501</v>
      </c>
      <c r="D12" s="44">
        <f>(VLOOKUP($A11,'Occupancy Raw Data'!$B$8:$BE$51,'Occupancy Raw Data'!V$3,FALSE))/100</f>
        <v>7.3234284018120405E-2</v>
      </c>
      <c r="E12" s="44">
        <f>(VLOOKUP($A11,'Occupancy Raw Data'!$B$8:$BE$51,'Occupancy Raw Data'!W$3,FALSE))/100</f>
        <v>0.109174894244901</v>
      </c>
      <c r="F12" s="44">
        <f>(VLOOKUP($A11,'Occupancy Raw Data'!$B$8:$BE$51,'Occupancy Raw Data'!X$3,FALSE))/100</f>
        <v>5.6096797424611294E-2</v>
      </c>
      <c r="G12" s="44">
        <f>(VLOOKUP($A11,'Occupancy Raw Data'!$B$8:$BE$51,'Occupancy Raw Data'!Y$3,FALSE))/100</f>
        <v>0.13833910820070799</v>
      </c>
      <c r="H12" s="45">
        <f>(VLOOKUP($A11,'Occupancy Raw Data'!$B$8:$BE$51,'Occupancy Raw Data'!AA$3,FALSE))/100</f>
        <v>-2.6074305764636797E-2</v>
      </c>
      <c r="I12" s="45">
        <f>(VLOOKUP($A11,'Occupancy Raw Data'!$B$8:$BE$51,'Occupancy Raw Data'!AB$3,FALSE))/100</f>
        <v>-8.2204743154364601E-3</v>
      </c>
      <c r="J12" s="44">
        <f>(VLOOKUP($A11,'Occupancy Raw Data'!$B$8:$BE$51,'Occupancy Raw Data'!AC$3,FALSE))/100</f>
        <v>-1.7116096172994099E-2</v>
      </c>
      <c r="K12" s="46">
        <f>(VLOOKUP($A11,'Occupancy Raw Data'!$B$8:$BE$51,'Occupancy Raw Data'!AE$3,FALSE))/100</f>
        <v>8.6899649057281605E-2</v>
      </c>
      <c r="M12" s="43">
        <f>(VLOOKUP($A11,'ADR Raw Data'!$B$6:$BE$49,'ADR Raw Data'!T$1,FALSE))/100</f>
        <v>1.6637616061340999E-2</v>
      </c>
      <c r="N12" s="44">
        <f>(VLOOKUP($A11,'ADR Raw Data'!$B$6:$BE$49,'ADR Raw Data'!U$1,FALSE))/100</f>
        <v>7.1532535125329103E-2</v>
      </c>
      <c r="O12" s="44">
        <f>(VLOOKUP($A11,'ADR Raw Data'!$B$6:$BE$49,'ADR Raw Data'!V$1,FALSE))/100</f>
        <v>4.4573335908124706E-2</v>
      </c>
      <c r="P12" s="44">
        <f>(VLOOKUP($A11,'ADR Raw Data'!$B$6:$BE$49,'ADR Raw Data'!W$1,FALSE))/100</f>
        <v>1.2244167057405799E-2</v>
      </c>
      <c r="Q12" s="44">
        <f>(VLOOKUP($A11,'ADR Raw Data'!$B$6:$BE$49,'ADR Raw Data'!X$1,FALSE))/100</f>
        <v>9.2923911437950008E-3</v>
      </c>
      <c r="R12" s="44">
        <f>(VLOOKUP($A11,'ADR Raw Data'!$B$6:$BE$49,'ADR Raw Data'!Y$1,FALSE))/100</f>
        <v>3.0463905442800501E-2</v>
      </c>
      <c r="S12" s="45">
        <f>(VLOOKUP($A11,'ADR Raw Data'!$B$6:$BE$49,'ADR Raw Data'!AA$1,FALSE))/100</f>
        <v>1.60109642823892E-3</v>
      </c>
      <c r="T12" s="45">
        <f>(VLOOKUP($A11,'ADR Raw Data'!$B$6:$BE$49,'ADR Raw Data'!AB$1,FALSE))/100</f>
        <v>-2.9480388594657798E-2</v>
      </c>
      <c r="U12" s="44">
        <f>(VLOOKUP($A11,'ADR Raw Data'!$B$6:$BE$49,'ADR Raw Data'!AC$1,FALSE))/100</f>
        <v>-1.4214498864659199E-2</v>
      </c>
      <c r="V12" s="46">
        <f>(VLOOKUP($A11,'ADR Raw Data'!$B$6:$BE$49,'ADR Raw Data'!AE$1,FALSE))/100</f>
        <v>9.0780145840393001E-3</v>
      </c>
      <c r="X12" s="43">
        <f>(VLOOKUP($A11,'RevPAR Raw Data'!$B$6:$BE$49,'RevPAR Raw Data'!T$1,FALSE))/100</f>
        <v>0.28551392865606401</v>
      </c>
      <c r="Y12" s="44">
        <f>(VLOOKUP($A11,'RevPAR Raw Data'!$B$6:$BE$49,'RevPAR Raw Data'!U$1,FALSE))/100</f>
        <v>0.371652079766217</v>
      </c>
      <c r="Z12" s="44">
        <f>(VLOOKUP($A11,'RevPAR Raw Data'!$B$6:$BE$49,'RevPAR Raw Data'!V$1,FALSE))/100</f>
        <v>0.121071916267775</v>
      </c>
      <c r="AA12" s="44">
        <f>(VLOOKUP($A11,'RevPAR Raw Data'!$B$6:$BE$49,'RevPAR Raw Data'!W$1,FALSE))/100</f>
        <v>0.12275581694591599</v>
      </c>
      <c r="AB12" s="44">
        <f>(VLOOKUP($A11,'RevPAR Raw Data'!$B$6:$BE$49,'RevPAR Raw Data'!X$1,FALSE))/100</f>
        <v>6.591046195198999E-2</v>
      </c>
      <c r="AC12" s="44">
        <f>(VLOOKUP($A11,'RevPAR Raw Data'!$B$6:$BE$49,'RevPAR Raw Data'!Y$1,FALSE))/100</f>
        <v>0.173017363154776</v>
      </c>
      <c r="AD12" s="45">
        <f>(VLOOKUP($A11,'RevPAR Raw Data'!$B$6:$BE$49,'RevPAR Raw Data'!AA$1,FALSE))/100</f>
        <v>-2.4514956814226399E-2</v>
      </c>
      <c r="AE12" s="45">
        <f>(VLOOKUP($A11,'RevPAR Raw Data'!$B$6:$BE$49,'RevPAR Raw Data'!AB$1,FALSE))/100</f>
        <v>-3.7458520132842801E-2</v>
      </c>
      <c r="AF12" s="44">
        <f>(VLOOKUP($A11,'RevPAR Raw Data'!$B$6:$BE$49,'RevPAR Raw Data'!AC$1,FALSE))/100</f>
        <v>-3.1087298308035E-2</v>
      </c>
      <c r="AG12" s="46">
        <f>(VLOOKUP($A11,'RevPAR Raw Data'!$B$6:$BE$49,'RevPAR Raw Data'!AE$1,FALSE))/100</f>
        <v>9.6766539922810799E-2</v>
      </c>
    </row>
    <row r="13" spans="1:34" x14ac:dyDescent="0.25">
      <c r="A13" s="93"/>
      <c r="B13" s="71"/>
      <c r="C13" s="72"/>
      <c r="D13" s="72"/>
      <c r="E13" s="72"/>
      <c r="F13" s="72"/>
      <c r="G13" s="73"/>
      <c r="H13" s="53"/>
      <c r="I13" s="53"/>
      <c r="J13" s="73"/>
      <c r="K13" s="74"/>
      <c r="M13" s="75"/>
      <c r="N13" s="76"/>
      <c r="O13" s="76"/>
      <c r="P13" s="76"/>
      <c r="Q13" s="76"/>
      <c r="R13" s="77"/>
      <c r="S13" s="76"/>
      <c r="T13" s="76"/>
      <c r="U13" s="77"/>
      <c r="V13" s="78"/>
      <c r="X13" s="75"/>
      <c r="Y13" s="76"/>
      <c r="Z13" s="76"/>
      <c r="AA13" s="76"/>
      <c r="AB13" s="76"/>
      <c r="AC13" s="77"/>
      <c r="AD13" s="76"/>
      <c r="AE13" s="76"/>
      <c r="AF13" s="77"/>
      <c r="AG13" s="78"/>
    </row>
    <row r="14" spans="1:34" x14ac:dyDescent="0.25">
      <c r="A14" s="70" t="s">
        <v>17</v>
      </c>
      <c r="B14" s="47">
        <f>(VLOOKUP($A14,'Occupancy Raw Data'!$B$8:$BE$51,'Occupancy Raw Data'!G$3,FALSE))/100</f>
        <v>0.59538426557526103</v>
      </c>
      <c r="C14" s="53">
        <f>(VLOOKUP($A14,'Occupancy Raw Data'!$B$8:$BE$51,'Occupancy Raw Data'!H$3,FALSE))/100</f>
        <v>0.820221312717902</v>
      </c>
      <c r="D14" s="53">
        <f>(VLOOKUP($A14,'Occupancy Raw Data'!$B$8:$BE$51,'Occupancy Raw Data'!I$3,FALSE))/100</f>
        <v>0.886804608155222</v>
      </c>
      <c r="E14" s="53">
        <f>(VLOOKUP($A14,'Occupancy Raw Data'!$B$8:$BE$51,'Occupancy Raw Data'!J$3,FALSE))/100</f>
        <v>0.86372593603152892</v>
      </c>
      <c r="F14" s="53">
        <f>(VLOOKUP($A14,'Occupancy Raw Data'!$B$8:$BE$51,'Occupancy Raw Data'!K$3,FALSE))/100</f>
        <v>0.79179930271335397</v>
      </c>
      <c r="G14" s="54">
        <f>(VLOOKUP($A14,'Occupancy Raw Data'!$B$8:$BE$51,'Occupancy Raw Data'!L$3,FALSE))/100</f>
        <v>0.79158708503865294</v>
      </c>
      <c r="H14" s="53">
        <f>(VLOOKUP($A14,'Occupancy Raw Data'!$B$8:$BE$51,'Occupancy Raw Data'!N$3,FALSE))/100</f>
        <v>0.76242989237532199</v>
      </c>
      <c r="I14" s="53">
        <f>(VLOOKUP($A14,'Occupancy Raw Data'!$B$8:$BE$51,'Occupancy Raw Data'!O$3,FALSE))/100</f>
        <v>0.77709564953766797</v>
      </c>
      <c r="J14" s="54">
        <f>(VLOOKUP($A14,'Occupancy Raw Data'!$B$8:$BE$51,'Occupancy Raw Data'!P$3,FALSE))/100</f>
        <v>0.76976277095649492</v>
      </c>
      <c r="K14" s="48">
        <f>(VLOOKUP($A14,'Occupancy Raw Data'!$B$8:$BE$51,'Occupancy Raw Data'!R$3,FALSE))/100</f>
        <v>0.78535156672946504</v>
      </c>
      <c r="M14" s="75">
        <f>VLOOKUP($A14,'ADR Raw Data'!$B$6:$BE$49,'ADR Raw Data'!G$1,FALSE)</f>
        <v>199.51544204697299</v>
      </c>
      <c r="N14" s="76">
        <f>VLOOKUP($A14,'ADR Raw Data'!$B$6:$BE$49,'ADR Raw Data'!H$1,FALSE)</f>
        <v>232.79747505082199</v>
      </c>
      <c r="O14" s="76">
        <f>VLOOKUP($A14,'ADR Raw Data'!$B$6:$BE$49,'ADR Raw Data'!I$1,FALSE)</f>
        <v>246.504462202469</v>
      </c>
      <c r="P14" s="76">
        <f>VLOOKUP($A14,'ADR Raw Data'!$B$6:$BE$49,'ADR Raw Data'!J$1,FALSE)</f>
        <v>235.46757063882001</v>
      </c>
      <c r="Q14" s="76">
        <f>VLOOKUP($A14,'ADR Raw Data'!$B$6:$BE$49,'ADR Raw Data'!K$1,FALSE)</f>
        <v>203.742941992916</v>
      </c>
      <c r="R14" s="77">
        <f>VLOOKUP($A14,'ADR Raw Data'!$B$6:$BE$49,'ADR Raw Data'!L$1,FALSE)</f>
        <v>225.63229811761499</v>
      </c>
      <c r="S14" s="76">
        <f>VLOOKUP($A14,'ADR Raw Data'!$B$6:$BE$49,'ADR Raw Data'!N$1,FALSE)</f>
        <v>202.146177742432</v>
      </c>
      <c r="T14" s="76">
        <f>VLOOKUP($A14,'ADR Raw Data'!$B$6:$BE$49,'ADR Raw Data'!O$1,FALSE)</f>
        <v>203.43633473129799</v>
      </c>
      <c r="U14" s="77">
        <f>VLOOKUP($A14,'ADR Raw Data'!$B$6:$BE$49,'ADR Raw Data'!P$1,FALSE)</f>
        <v>202.797401353846</v>
      </c>
      <c r="V14" s="78">
        <f>VLOOKUP($A14,'ADR Raw Data'!$B$6:$BE$49,'ADR Raw Data'!R$1,FALSE)</f>
        <v>219.23754478964801</v>
      </c>
      <c r="X14" s="75">
        <f>VLOOKUP($A14,'RevPAR Raw Data'!$B$6:$BE$49,'RevPAR Raw Data'!G$1,FALSE)</f>
        <v>118.78835493406</v>
      </c>
      <c r="Y14" s="76">
        <f>VLOOKUP($A14,'RevPAR Raw Data'!$B$6:$BE$49,'RevPAR Raw Data'!H$1,FALSE)</f>
        <v>190.94545058359799</v>
      </c>
      <c r="Z14" s="76">
        <f>VLOOKUP($A14,'RevPAR Raw Data'!$B$6:$BE$49,'RevPAR Raw Data'!I$1,FALSE)</f>
        <v>218.601293011975</v>
      </c>
      <c r="AA14" s="76">
        <f>VLOOKUP($A14,'RevPAR Raw Data'!$B$6:$BE$49,'RevPAR Raw Data'!J$1,FALSE)</f>
        <v>203.379447855085</v>
      </c>
      <c r="AB14" s="76">
        <f>VLOOKUP($A14,'RevPAR Raw Data'!$B$6:$BE$49,'RevPAR Raw Data'!K$1,FALSE)</f>
        <v>161.323519402758</v>
      </c>
      <c r="AC14" s="77">
        <f>VLOOKUP($A14,'RevPAR Raw Data'!$B$6:$BE$49,'RevPAR Raw Data'!L$1,FALSE)</f>
        <v>178.607613157495</v>
      </c>
      <c r="AD14" s="76">
        <f>VLOOKUP($A14,'RevPAR Raw Data'!$B$6:$BE$49,'RevPAR Raw Data'!N$1,FALSE)</f>
        <v>154.12228854024499</v>
      </c>
      <c r="AE14" s="76">
        <f>VLOOKUP($A14,'RevPAR Raw Data'!$B$6:$BE$49,'RevPAR Raw Data'!O$1,FALSE)</f>
        <v>158.08949067757999</v>
      </c>
      <c r="AF14" s="77">
        <f>VLOOKUP($A14,'RevPAR Raw Data'!$B$6:$BE$49,'RevPAR Raw Data'!P$1,FALSE)</f>
        <v>156.105889608913</v>
      </c>
      <c r="AG14" s="78">
        <f>VLOOKUP($A14,'RevPAR Raw Data'!$B$6:$BE$49,'RevPAR Raw Data'!R$1,FALSE)</f>
        <v>172.17854928647199</v>
      </c>
    </row>
    <row r="15" spans="1:34" x14ac:dyDescent="0.25">
      <c r="A15" s="55" t="s">
        <v>126</v>
      </c>
      <c r="B15" s="43">
        <f>(VLOOKUP($A14,'Occupancy Raw Data'!$B$8:$BE$51,'Occupancy Raw Data'!T$3,FALSE))/100</f>
        <v>0.41941148226109598</v>
      </c>
      <c r="C15" s="44">
        <f>(VLOOKUP($A14,'Occupancy Raw Data'!$B$8:$BE$51,'Occupancy Raw Data'!U$3,FALSE))/100</f>
        <v>0.24535689932746302</v>
      </c>
      <c r="D15" s="44">
        <f>(VLOOKUP($A14,'Occupancy Raw Data'!$B$8:$BE$51,'Occupancy Raw Data'!V$3,FALSE))/100</f>
        <v>0.10991362537978899</v>
      </c>
      <c r="E15" s="44">
        <f>(VLOOKUP($A14,'Occupancy Raw Data'!$B$8:$BE$51,'Occupancy Raw Data'!W$3,FALSE))/100</f>
        <v>1.6340349211469301E-2</v>
      </c>
      <c r="F15" s="44">
        <f>(VLOOKUP($A14,'Occupancy Raw Data'!$B$8:$BE$51,'Occupancy Raw Data'!X$3,FALSE))/100</f>
        <v>-2.5062416102050501E-2</v>
      </c>
      <c r="G15" s="44">
        <f>(VLOOKUP($A14,'Occupancy Raw Data'!$B$8:$BE$51,'Occupancy Raw Data'!Y$3,FALSE))/100</f>
        <v>0.11835769896651099</v>
      </c>
      <c r="H15" s="45">
        <f>(VLOOKUP($A14,'Occupancy Raw Data'!$B$8:$BE$51,'Occupancy Raw Data'!AA$3,FALSE))/100</f>
        <v>-0.10014731252338401</v>
      </c>
      <c r="I15" s="45">
        <f>(VLOOKUP($A14,'Occupancy Raw Data'!$B$8:$BE$51,'Occupancy Raw Data'!AB$3,FALSE))/100</f>
        <v>-6.7752412628330705E-2</v>
      </c>
      <c r="J15" s="44">
        <f>(VLOOKUP($A14,'Occupancy Raw Data'!$B$8:$BE$51,'Occupancy Raw Data'!AC$3,FALSE))/100</f>
        <v>-8.4081986113380594E-2</v>
      </c>
      <c r="K15" s="46">
        <f>(VLOOKUP($A14,'Occupancy Raw Data'!$B$8:$BE$51,'Occupancy Raw Data'!AE$3,FALSE))/100</f>
        <v>5.3170477096425299E-2</v>
      </c>
      <c r="M15" s="43">
        <f>(VLOOKUP($A14,'ADR Raw Data'!$B$6:$BE$49,'ADR Raw Data'!T$1,FALSE))/100</f>
        <v>0.23608310298585303</v>
      </c>
      <c r="N15" s="44">
        <f>(VLOOKUP($A14,'ADR Raw Data'!$B$6:$BE$49,'ADR Raw Data'!U$1,FALSE))/100</f>
        <v>0.20409832265322098</v>
      </c>
      <c r="O15" s="44">
        <f>(VLOOKUP($A14,'ADR Raw Data'!$B$6:$BE$49,'ADR Raw Data'!V$1,FALSE))/100</f>
        <v>0.13753516623519699</v>
      </c>
      <c r="P15" s="44">
        <f>(VLOOKUP($A14,'ADR Raw Data'!$B$6:$BE$49,'ADR Raw Data'!W$1,FALSE))/100</f>
        <v>7.4119535558856101E-2</v>
      </c>
      <c r="Q15" s="44">
        <f>(VLOOKUP($A14,'ADR Raw Data'!$B$6:$BE$49,'ADR Raw Data'!X$1,FALSE))/100</f>
        <v>-7.6264518901715903E-3</v>
      </c>
      <c r="R15" s="44">
        <f>(VLOOKUP($A14,'ADR Raw Data'!$B$6:$BE$49,'ADR Raw Data'!Y$1,FALSE))/100</f>
        <v>0.10718050543415</v>
      </c>
      <c r="S15" s="45">
        <f>(VLOOKUP($A14,'ADR Raw Data'!$B$6:$BE$49,'ADR Raw Data'!AA$1,FALSE))/100</f>
        <v>-2.3244546811771898E-3</v>
      </c>
      <c r="T15" s="45">
        <f>(VLOOKUP($A14,'ADR Raw Data'!$B$6:$BE$49,'ADR Raw Data'!AB$1,FALSE))/100</f>
        <v>6.9294688868393193E-3</v>
      </c>
      <c r="U15" s="44">
        <f>(VLOOKUP($A14,'ADR Raw Data'!$B$6:$BE$49,'ADR Raw Data'!AC$1,FALSE))/100</f>
        <v>2.3145026258534298E-3</v>
      </c>
      <c r="V15" s="46">
        <f>(VLOOKUP($A14,'ADR Raw Data'!$B$6:$BE$49,'ADR Raw Data'!AE$1,FALSE))/100</f>
        <v>7.8290415282742304E-2</v>
      </c>
      <c r="X15" s="43">
        <f>(VLOOKUP($A14,'RevPAR Raw Data'!$B$6:$BE$49,'RevPAR Raw Data'!T$1,FALSE))/100</f>
        <v>0.75451054940704598</v>
      </c>
      <c r="Y15" s="44">
        <f>(VLOOKUP($A14,'RevPAR Raw Data'!$B$6:$BE$49,'RevPAR Raw Data'!U$1,FALSE))/100</f>
        <v>0.49953215358481501</v>
      </c>
      <c r="Z15" s="44">
        <f>(VLOOKUP($A14,'RevPAR Raw Data'!$B$6:$BE$49,'RevPAR Raw Data'!V$1,FALSE))/100</f>
        <v>0.26256578035310896</v>
      </c>
      <c r="AA15" s="44">
        <f>(VLOOKUP($A14,'RevPAR Raw Data'!$B$6:$BE$49,'RevPAR Raw Data'!W$1,FALSE))/100</f>
        <v>9.1671023864748999E-2</v>
      </c>
      <c r="AB15" s="44">
        <f>(VLOOKUP($A14,'RevPAR Raw Data'!$B$6:$BE$49,'RevPAR Raw Data'!X$1,FALSE))/100</f>
        <v>-3.2497730681568401E-2</v>
      </c>
      <c r="AC15" s="44">
        <f>(VLOOKUP($A14,'RevPAR Raw Data'!$B$6:$BE$49,'RevPAR Raw Data'!Y$1,FALSE))/100</f>
        <v>0.238223842397916</v>
      </c>
      <c r="AD15" s="45">
        <f>(VLOOKUP($A14,'RevPAR Raw Data'!$B$6:$BE$49,'RevPAR Raw Data'!AA$1,FALSE))/100</f>
        <v>-0.102238979315159</v>
      </c>
      <c r="AE15" s="45">
        <f>(VLOOKUP($A14,'RevPAR Raw Data'!$B$6:$BE$49,'RevPAR Raw Data'!AB$1,FALSE))/100</f>
        <v>-6.1292431976807601E-2</v>
      </c>
      <c r="AF15" s="44">
        <f>(VLOOKUP($A14,'RevPAR Raw Data'!$B$6:$BE$49,'RevPAR Raw Data'!AC$1,FALSE))/100</f>
        <v>-8.1962091465173512E-2</v>
      </c>
      <c r="AG15" s="46">
        <f>(VLOOKUP($A14,'RevPAR Raw Data'!$B$6:$BE$49,'RevPAR Raw Data'!AE$1,FALSE))/100</f>
        <v>0.13562363111182799</v>
      </c>
    </row>
    <row r="16" spans="1:34" x14ac:dyDescent="0.25">
      <c r="A16" s="93"/>
      <c r="B16" s="47"/>
      <c r="C16" s="53"/>
      <c r="D16" s="53"/>
      <c r="E16" s="53"/>
      <c r="F16" s="53"/>
      <c r="G16" s="54"/>
      <c r="H16" s="53"/>
      <c r="I16" s="53"/>
      <c r="J16" s="54"/>
      <c r="K16" s="48"/>
      <c r="M16" s="75"/>
      <c r="N16" s="76"/>
      <c r="O16" s="76"/>
      <c r="P16" s="76"/>
      <c r="Q16" s="76"/>
      <c r="R16" s="77"/>
      <c r="S16" s="76"/>
      <c r="T16" s="76"/>
      <c r="U16" s="77"/>
      <c r="V16" s="78"/>
      <c r="X16" s="75"/>
      <c r="Y16" s="76"/>
      <c r="Z16" s="76"/>
      <c r="AA16" s="76"/>
      <c r="AB16" s="76"/>
      <c r="AC16" s="77"/>
      <c r="AD16" s="76"/>
      <c r="AE16" s="76"/>
      <c r="AF16" s="77"/>
      <c r="AG16" s="78"/>
    </row>
    <row r="17" spans="1:33" x14ac:dyDescent="0.25">
      <c r="A17" s="70" t="s">
        <v>18</v>
      </c>
      <c r="B17" s="47">
        <f>(VLOOKUP($A17,'Occupancy Raw Data'!$B$8:$BE$51,'Occupancy Raw Data'!G$3,FALSE))/100</f>
        <v>0.59215281362932304</v>
      </c>
      <c r="C17" s="53">
        <f>(VLOOKUP($A17,'Occupancy Raw Data'!$B$8:$BE$51,'Occupancy Raw Data'!H$3,FALSE))/100</f>
        <v>0.76917340675729906</v>
      </c>
      <c r="D17" s="53">
        <f>(VLOOKUP($A17,'Occupancy Raw Data'!$B$8:$BE$51,'Occupancy Raw Data'!I$3,FALSE))/100</f>
        <v>0.831813227786382</v>
      </c>
      <c r="E17" s="53">
        <f>(VLOOKUP($A17,'Occupancy Raw Data'!$B$8:$BE$51,'Occupancy Raw Data'!J$3,FALSE))/100</f>
        <v>0.84698560201915896</v>
      </c>
      <c r="F17" s="53">
        <f>(VLOOKUP($A17,'Occupancy Raw Data'!$B$8:$BE$51,'Occupancy Raw Data'!K$3,FALSE))/100</f>
        <v>0.79627717547180599</v>
      </c>
      <c r="G17" s="54">
        <f>(VLOOKUP($A17,'Occupancy Raw Data'!$B$8:$BE$51,'Occupancy Raw Data'!L$3,FALSE))/100</f>
        <v>0.76728044513279403</v>
      </c>
      <c r="H17" s="53">
        <f>(VLOOKUP($A17,'Occupancy Raw Data'!$B$8:$BE$51,'Occupancy Raw Data'!N$3,FALSE))/100</f>
        <v>0.84672747088854394</v>
      </c>
      <c r="I17" s="53">
        <f>(VLOOKUP($A17,'Occupancy Raw Data'!$B$8:$BE$51,'Occupancy Raw Data'!O$3,FALSE))/100</f>
        <v>0.83318992714965801</v>
      </c>
      <c r="J17" s="54">
        <f>(VLOOKUP($A17,'Occupancy Raw Data'!$B$8:$BE$51,'Occupancy Raw Data'!P$3,FALSE))/100</f>
        <v>0.83995869901910103</v>
      </c>
      <c r="K17" s="48">
        <f>(VLOOKUP($A17,'Occupancy Raw Data'!$B$8:$BE$51,'Occupancy Raw Data'!R$3,FALSE))/100</f>
        <v>0.78804566052888203</v>
      </c>
      <c r="M17" s="75">
        <f>VLOOKUP($A17,'ADR Raw Data'!$B$6:$BE$49,'ADR Raw Data'!G$1,FALSE)</f>
        <v>148.74496851690401</v>
      </c>
      <c r="N17" s="76">
        <f>VLOOKUP($A17,'ADR Raw Data'!$B$6:$BE$49,'ADR Raw Data'!H$1,FALSE)</f>
        <v>167.302365575359</v>
      </c>
      <c r="O17" s="76">
        <f>VLOOKUP($A17,'ADR Raw Data'!$B$6:$BE$49,'ADR Raw Data'!I$1,FALSE)</f>
        <v>178.98995414109299</v>
      </c>
      <c r="P17" s="76">
        <f>VLOOKUP($A17,'ADR Raw Data'!$B$6:$BE$49,'ADR Raw Data'!J$1,FALSE)</f>
        <v>170.47395753614799</v>
      </c>
      <c r="Q17" s="76">
        <f>VLOOKUP($A17,'ADR Raw Data'!$B$6:$BE$49,'ADR Raw Data'!K$1,FALSE)</f>
        <v>159.75188056045801</v>
      </c>
      <c r="R17" s="77">
        <f>VLOOKUP($A17,'ADR Raw Data'!$B$6:$BE$49,'ADR Raw Data'!L$1,FALSE)</f>
        <v>166.10517351973601</v>
      </c>
      <c r="S17" s="76">
        <f>VLOOKUP($A17,'ADR Raw Data'!$B$6:$BE$49,'ADR Raw Data'!N$1,FALSE)</f>
        <v>169.632546914165</v>
      </c>
      <c r="T17" s="76">
        <f>VLOOKUP($A17,'ADR Raw Data'!$B$6:$BE$49,'ADR Raw Data'!O$1,FALSE)</f>
        <v>167.162097418244</v>
      </c>
      <c r="U17" s="77">
        <f>VLOOKUP($A17,'ADR Raw Data'!$B$6:$BE$49,'ADR Raw Data'!P$1,FALSE)</f>
        <v>168.407276172915</v>
      </c>
      <c r="V17" s="78">
        <f>VLOOKUP($A17,'ADR Raw Data'!$B$6:$BE$49,'ADR Raw Data'!R$1,FALSE)</f>
        <v>166.80624643844999</v>
      </c>
      <c r="X17" s="75">
        <f>VLOOKUP($A17,'RevPAR Raw Data'!$B$6:$BE$49,'RevPAR Raw Data'!G$1,FALSE)</f>
        <v>88.079751620489802</v>
      </c>
      <c r="Y17" s="76">
        <f>VLOOKUP($A17,'RevPAR Raw Data'!$B$6:$BE$49,'RevPAR Raw Data'!H$1,FALSE)</f>
        <v>128.684530488154</v>
      </c>
      <c r="Z17" s="76">
        <f>VLOOKUP($A17,'RevPAR Raw Data'!$B$6:$BE$49,'RevPAR Raw Data'!I$1,FALSE)</f>
        <v>148.886211495439</v>
      </c>
      <c r="AA17" s="76">
        <f>VLOOKUP($A17,'RevPAR Raw Data'!$B$6:$BE$49,'RevPAR Raw Data'!J$1,FALSE)</f>
        <v>144.388987552343</v>
      </c>
      <c r="AB17" s="76">
        <f>VLOOKUP($A17,'RevPAR Raw Data'!$B$6:$BE$49,'RevPAR Raw Data'!K$1,FALSE)</f>
        <v>127.20677622898999</v>
      </c>
      <c r="AC17" s="77">
        <f>VLOOKUP($A17,'RevPAR Raw Data'!$B$6:$BE$49,'RevPAR Raw Data'!L$1,FALSE)</f>
        <v>127.449251477083</v>
      </c>
      <c r="AD17" s="76">
        <f>VLOOKUP($A17,'RevPAR Raw Data'!$B$6:$BE$49,'RevPAR Raw Data'!N$1,FALSE)</f>
        <v>143.63253742901301</v>
      </c>
      <c r="AE17" s="76">
        <f>VLOOKUP($A17,'RevPAR Raw Data'!$B$6:$BE$49,'RevPAR Raw Data'!O$1,FALSE)</f>
        <v>139.27777577009101</v>
      </c>
      <c r="AF17" s="77">
        <f>VLOOKUP($A17,'RevPAR Raw Data'!$B$6:$BE$49,'RevPAR Raw Data'!P$1,FALSE)</f>
        <v>141.455156599552</v>
      </c>
      <c r="AG17" s="78">
        <f>VLOOKUP($A17,'RevPAR Raw Data'!$B$6:$BE$49,'RevPAR Raw Data'!R$1,FALSE)</f>
        <v>131.45093865493101</v>
      </c>
    </row>
    <row r="18" spans="1:33" x14ac:dyDescent="0.25">
      <c r="A18" s="55" t="s">
        <v>126</v>
      </c>
      <c r="B18" s="43">
        <f>(VLOOKUP($A17,'Occupancy Raw Data'!$B$8:$BE$51,'Occupancy Raw Data'!T$3,FALSE))/100</f>
        <v>0.36822375478959002</v>
      </c>
      <c r="C18" s="44">
        <f>(VLOOKUP($A17,'Occupancy Raw Data'!$B$8:$BE$51,'Occupancy Raw Data'!U$3,FALSE))/100</f>
        <v>0.24288838536068699</v>
      </c>
      <c r="D18" s="44">
        <f>(VLOOKUP($A17,'Occupancy Raw Data'!$B$8:$BE$51,'Occupancy Raw Data'!V$3,FALSE))/100</f>
        <v>0.111321314839383</v>
      </c>
      <c r="E18" s="44">
        <f>(VLOOKUP($A17,'Occupancy Raw Data'!$B$8:$BE$51,'Occupancy Raw Data'!W$3,FALSE))/100</f>
        <v>7.6873207926909798E-2</v>
      </c>
      <c r="F18" s="44">
        <f>(VLOOKUP($A17,'Occupancy Raw Data'!$B$8:$BE$51,'Occupancy Raw Data'!X$3,FALSE))/100</f>
        <v>3.8153262120099E-2</v>
      </c>
      <c r="G18" s="44">
        <f>(VLOOKUP($A17,'Occupancy Raw Data'!$B$8:$BE$51,'Occupancy Raw Data'!Y$3,FALSE))/100</f>
        <v>0.14393959399527101</v>
      </c>
      <c r="H18" s="45">
        <f>(VLOOKUP($A17,'Occupancy Raw Data'!$B$8:$BE$51,'Occupancy Raw Data'!AA$3,FALSE))/100</f>
        <v>2.5300791256285201E-2</v>
      </c>
      <c r="I18" s="45">
        <f>(VLOOKUP($A17,'Occupancy Raw Data'!$B$8:$BE$51,'Occupancy Raw Data'!AB$3,FALSE))/100</f>
        <v>-7.0103508272086005E-3</v>
      </c>
      <c r="J18" s="44">
        <f>(VLOOKUP($A17,'Occupancy Raw Data'!$B$8:$BE$51,'Occupancy Raw Data'!AC$3,FALSE))/100</f>
        <v>9.0167554498636008E-3</v>
      </c>
      <c r="K18" s="46">
        <f>(VLOOKUP($A17,'Occupancy Raw Data'!$B$8:$BE$51,'Occupancy Raw Data'!AE$3,FALSE))/100</f>
        <v>9.9179180370228395E-2</v>
      </c>
      <c r="M18" s="43">
        <f>(VLOOKUP($A17,'ADR Raw Data'!$B$6:$BE$49,'ADR Raw Data'!T$1,FALSE))/100</f>
        <v>0.13746345713661701</v>
      </c>
      <c r="N18" s="44">
        <f>(VLOOKUP($A17,'ADR Raw Data'!$B$6:$BE$49,'ADR Raw Data'!U$1,FALSE))/100</f>
        <v>0.14380428140224699</v>
      </c>
      <c r="O18" s="44">
        <f>(VLOOKUP($A17,'ADR Raw Data'!$B$6:$BE$49,'ADR Raw Data'!V$1,FALSE))/100</f>
        <v>0.124544116755685</v>
      </c>
      <c r="P18" s="44">
        <f>(VLOOKUP($A17,'ADR Raw Data'!$B$6:$BE$49,'ADR Raw Data'!W$1,FALSE))/100</f>
        <v>4.0203665056837104E-2</v>
      </c>
      <c r="Q18" s="44">
        <f>(VLOOKUP($A17,'ADR Raw Data'!$B$6:$BE$49,'ADR Raw Data'!X$1,FALSE))/100</f>
        <v>2.91596341893323E-2</v>
      </c>
      <c r="R18" s="44">
        <f>(VLOOKUP($A17,'ADR Raw Data'!$B$6:$BE$49,'ADR Raw Data'!Y$1,FALSE))/100</f>
        <v>8.33388566872445E-2</v>
      </c>
      <c r="S18" s="45">
        <f>(VLOOKUP($A17,'ADR Raw Data'!$B$6:$BE$49,'ADR Raw Data'!AA$1,FALSE))/100</f>
        <v>2.7312920178578601E-2</v>
      </c>
      <c r="T18" s="45">
        <f>(VLOOKUP($A17,'ADR Raw Data'!$B$6:$BE$49,'ADR Raw Data'!AB$1,FALSE))/100</f>
        <v>2.4339661234966399E-2</v>
      </c>
      <c r="U18" s="44">
        <f>(VLOOKUP($A17,'ADR Raw Data'!$B$6:$BE$49,'ADR Raw Data'!AC$1,FALSE))/100</f>
        <v>2.5943696921167901E-2</v>
      </c>
      <c r="V18" s="46">
        <f>(VLOOKUP($A17,'ADR Raw Data'!$B$6:$BE$49,'ADR Raw Data'!AE$1,FALSE))/100</f>
        <v>6.3021391888697098E-2</v>
      </c>
      <c r="X18" s="43">
        <f>(VLOOKUP($A17,'RevPAR Raw Data'!$B$6:$BE$49,'RevPAR Raw Data'!T$1,FALSE))/100</f>
        <v>0.55630452225940996</v>
      </c>
      <c r="Y18" s="44">
        <f>(VLOOKUP($A17,'RevPAR Raw Data'!$B$6:$BE$49,'RevPAR Raw Data'!U$1,FALSE))/100</f>
        <v>0.42162105648067999</v>
      </c>
      <c r="Z18" s="44">
        <f>(VLOOKUP($A17,'RevPAR Raw Data'!$B$6:$BE$49,'RevPAR Raw Data'!V$1,FALSE))/100</f>
        <v>0.24972984642782201</v>
      </c>
      <c r="AA18" s="44">
        <f>(VLOOKUP($A17,'RevPAR Raw Data'!$B$6:$BE$49,'RevPAR Raw Data'!W$1,FALSE))/100</f>
        <v>0.12016745768708499</v>
      </c>
      <c r="AB18" s="44">
        <f>(VLOOKUP($A17,'RevPAR Raw Data'!$B$6:$BE$49,'RevPAR Raw Data'!X$1,FALSE))/100</f>
        <v>6.8425431475983206E-2</v>
      </c>
      <c r="AC18" s="44">
        <f>(VLOOKUP($A17,'RevPAR Raw Data'!$B$6:$BE$49,'RevPAR Raw Data'!Y$1,FALSE))/100</f>
        <v>0.23927421187810802</v>
      </c>
      <c r="AD18" s="45">
        <f>(VLOOKUP($A17,'RevPAR Raw Data'!$B$6:$BE$49,'RevPAR Raw Data'!AA$1,FALSE))/100</f>
        <v>5.3304749926901603E-2</v>
      </c>
      <c r="AE18" s="45">
        <f>(VLOOKUP($A17,'RevPAR Raw Data'!$B$6:$BE$49,'RevPAR Raw Data'!AB$1,FALSE))/100</f>
        <v>1.7158680843485302E-2</v>
      </c>
      <c r="AF18" s="44">
        <f>(VLOOKUP($A17,'RevPAR Raw Data'!$B$6:$BE$49,'RevPAR Raw Data'!AC$1,FALSE))/100</f>
        <v>3.5194380341635099E-2</v>
      </c>
      <c r="AG18" s="46">
        <f>(VLOOKUP($A17,'RevPAR Raw Data'!$B$6:$BE$49,'RevPAR Raw Data'!AE$1,FALSE))/100</f>
        <v>0.16845098225223701</v>
      </c>
    </row>
    <row r="19" spans="1:33" x14ac:dyDescent="0.25">
      <c r="A19" s="93"/>
      <c r="B19" s="71"/>
      <c r="C19" s="72"/>
      <c r="D19" s="72"/>
      <c r="E19" s="72"/>
      <c r="F19" s="72"/>
      <c r="G19" s="73"/>
      <c r="H19" s="53"/>
      <c r="I19" s="53"/>
      <c r="J19" s="73"/>
      <c r="K19" s="74"/>
      <c r="M19" s="75"/>
      <c r="N19" s="76"/>
      <c r="O19" s="76"/>
      <c r="P19" s="76"/>
      <c r="Q19" s="76"/>
      <c r="R19" s="77"/>
      <c r="S19" s="76"/>
      <c r="T19" s="76"/>
      <c r="U19" s="77"/>
      <c r="V19" s="78"/>
      <c r="X19" s="75"/>
      <c r="Y19" s="76"/>
      <c r="Z19" s="76"/>
      <c r="AA19" s="76"/>
      <c r="AB19" s="76"/>
      <c r="AC19" s="77"/>
      <c r="AD19" s="76"/>
      <c r="AE19" s="76"/>
      <c r="AF19" s="77"/>
      <c r="AG19" s="78"/>
    </row>
    <row r="20" spans="1:33" x14ac:dyDescent="0.25">
      <c r="A20" s="70" t="s">
        <v>19</v>
      </c>
      <c r="B20" s="47">
        <f>(VLOOKUP($A20,'Occupancy Raw Data'!$B$8:$BE$51,'Occupancy Raw Data'!G$3,FALSE))/100</f>
        <v>0.55062932584546398</v>
      </c>
      <c r="C20" s="53">
        <f>(VLOOKUP($A20,'Occupancy Raw Data'!$B$8:$BE$51,'Occupancy Raw Data'!H$3,FALSE))/100</f>
        <v>0.71863839010812991</v>
      </c>
      <c r="D20" s="53">
        <f>(VLOOKUP($A20,'Occupancy Raw Data'!$B$8:$BE$51,'Occupancy Raw Data'!I$3,FALSE))/100</f>
        <v>0.77105347422350301</v>
      </c>
      <c r="E20" s="53">
        <f>(VLOOKUP($A20,'Occupancy Raw Data'!$B$8:$BE$51,'Occupancy Raw Data'!J$3,FALSE))/100</f>
        <v>0.77452646616911691</v>
      </c>
      <c r="F20" s="53">
        <f>(VLOOKUP($A20,'Occupancy Raw Data'!$B$8:$BE$51,'Occupancy Raw Data'!K$3,FALSE))/100</f>
        <v>0.76521589201704399</v>
      </c>
      <c r="G20" s="54">
        <f>(VLOOKUP($A20,'Occupancy Raw Data'!$B$8:$BE$51,'Occupancy Raw Data'!L$3,FALSE))/100</f>
        <v>0.71601270967265196</v>
      </c>
      <c r="H20" s="53">
        <f>(VLOOKUP($A20,'Occupancy Raw Data'!$B$8:$BE$51,'Occupancy Raw Data'!N$3,FALSE))/100</f>
        <v>0.81307421365058208</v>
      </c>
      <c r="I20" s="53">
        <f>(VLOOKUP($A20,'Occupancy Raw Data'!$B$8:$BE$51,'Occupancy Raw Data'!O$3,FALSE))/100</f>
        <v>0.81583290228823302</v>
      </c>
      <c r="J20" s="54">
        <f>(VLOOKUP($A20,'Occupancy Raw Data'!$B$8:$BE$51,'Occupancy Raw Data'!P$3,FALSE))/100</f>
        <v>0.81445355796940799</v>
      </c>
      <c r="K20" s="48">
        <f>(VLOOKUP($A20,'Occupancy Raw Data'!$B$8:$BE$51,'Occupancy Raw Data'!R$3,FALSE))/100</f>
        <v>0.74413866632886794</v>
      </c>
      <c r="M20" s="75">
        <f>VLOOKUP($A20,'ADR Raw Data'!$B$6:$BE$49,'ADR Raw Data'!G$1,FALSE)</f>
        <v>118.50746007604501</v>
      </c>
      <c r="N20" s="76">
        <f>VLOOKUP($A20,'ADR Raw Data'!$B$6:$BE$49,'ADR Raw Data'!H$1,FALSE)</f>
        <v>128.761212297778</v>
      </c>
      <c r="O20" s="76">
        <f>VLOOKUP($A20,'ADR Raw Data'!$B$6:$BE$49,'ADR Raw Data'!I$1,FALSE)</f>
        <v>133.65785043444899</v>
      </c>
      <c r="P20" s="76">
        <f>VLOOKUP($A20,'ADR Raw Data'!$B$6:$BE$49,'ADR Raw Data'!J$1,FALSE)</f>
        <v>132.50197265065901</v>
      </c>
      <c r="Q20" s="76">
        <f>VLOOKUP($A20,'ADR Raw Data'!$B$6:$BE$49,'ADR Raw Data'!K$1,FALSE)</f>
        <v>129.39123539446999</v>
      </c>
      <c r="R20" s="77">
        <f>VLOOKUP($A20,'ADR Raw Data'!$B$6:$BE$49,'ADR Raw Data'!L$1,FALSE)</f>
        <v>129.18270614460499</v>
      </c>
      <c r="S20" s="76">
        <f>VLOOKUP($A20,'ADR Raw Data'!$B$6:$BE$49,'ADR Raw Data'!N$1,FALSE)</f>
        <v>150.57554831869101</v>
      </c>
      <c r="T20" s="76">
        <f>VLOOKUP($A20,'ADR Raw Data'!$B$6:$BE$49,'ADR Raw Data'!O$1,FALSE)</f>
        <v>149.928270333917</v>
      </c>
      <c r="U20" s="77">
        <f>VLOOKUP($A20,'ADR Raw Data'!$B$6:$BE$49,'ADR Raw Data'!P$1,FALSE)</f>
        <v>150.25136121695999</v>
      </c>
      <c r="V20" s="78">
        <f>VLOOKUP($A20,'ADR Raw Data'!$B$6:$BE$49,'ADR Raw Data'!R$1,FALSE)</f>
        <v>135.77112531267801</v>
      </c>
      <c r="X20" s="75">
        <f>VLOOKUP($A20,'RevPAR Raw Data'!$B$6:$BE$49,'RevPAR Raw Data'!G$1,FALSE)</f>
        <v>65.253682849331199</v>
      </c>
      <c r="Y20" s="76">
        <f>VLOOKUP($A20,'RevPAR Raw Data'!$B$6:$BE$49,'RevPAR Raw Data'!H$1,FALSE)</f>
        <v>92.532750314047107</v>
      </c>
      <c r="Z20" s="76">
        <f>VLOOKUP($A20,'RevPAR Raw Data'!$B$6:$BE$49,'RevPAR Raw Data'!I$1,FALSE)</f>
        <v>103.057349934727</v>
      </c>
      <c r="AA20" s="76">
        <f>VLOOKUP($A20,'RevPAR Raw Data'!$B$6:$BE$49,'RevPAR Raw Data'!J$1,FALSE)</f>
        <v>102.626284637552</v>
      </c>
      <c r="AB20" s="76">
        <f>VLOOKUP($A20,'RevPAR Raw Data'!$B$6:$BE$49,'RevPAR Raw Data'!K$1,FALSE)</f>
        <v>99.012229611566696</v>
      </c>
      <c r="AC20" s="77">
        <f>VLOOKUP($A20,'RevPAR Raw Data'!$B$6:$BE$49,'RevPAR Raw Data'!L$1,FALSE)</f>
        <v>92.496459469445</v>
      </c>
      <c r="AD20" s="76">
        <f>VLOOKUP($A20,'RevPAR Raw Data'!$B$6:$BE$49,'RevPAR Raw Data'!N$1,FALSE)</f>
        <v>122.42909554422501</v>
      </c>
      <c r="AE20" s="76">
        <f>VLOOKUP($A20,'RevPAR Raw Data'!$B$6:$BE$49,'RevPAR Raw Data'!O$1,FALSE)</f>
        <v>122.31641592157401</v>
      </c>
      <c r="AF20" s="77">
        <f>VLOOKUP($A20,'RevPAR Raw Data'!$B$6:$BE$49,'RevPAR Raw Data'!P$1,FALSE)</f>
        <v>122.37275573289899</v>
      </c>
      <c r="AG20" s="78">
        <f>VLOOKUP($A20,'RevPAR Raw Data'!$B$6:$BE$49,'RevPAR Raw Data'!R$1,FALSE)</f>
        <v>101.032544116146</v>
      </c>
    </row>
    <row r="21" spans="1:33" x14ac:dyDescent="0.25">
      <c r="A21" s="55" t="s">
        <v>126</v>
      </c>
      <c r="B21" s="43">
        <f>(VLOOKUP($A20,'Occupancy Raw Data'!$B$8:$BE$51,'Occupancy Raw Data'!T$3,FALSE))/100</f>
        <v>0.27523970037019596</v>
      </c>
      <c r="C21" s="44">
        <f>(VLOOKUP($A20,'Occupancy Raw Data'!$B$8:$BE$51,'Occupancy Raw Data'!U$3,FALSE))/100</f>
        <v>0.19368909167172901</v>
      </c>
      <c r="D21" s="44">
        <f>(VLOOKUP($A20,'Occupancy Raw Data'!$B$8:$BE$51,'Occupancy Raw Data'!V$3,FALSE))/100</f>
        <v>0.115780221088108</v>
      </c>
      <c r="E21" s="44">
        <f>(VLOOKUP($A20,'Occupancy Raw Data'!$B$8:$BE$51,'Occupancy Raw Data'!W$3,FALSE))/100</f>
        <v>4.7397259771396902E-2</v>
      </c>
      <c r="F21" s="44">
        <f>(VLOOKUP($A20,'Occupancy Raw Data'!$B$8:$BE$51,'Occupancy Raw Data'!X$3,FALSE))/100</f>
        <v>3.7657119671717296E-2</v>
      </c>
      <c r="G21" s="44">
        <f>(VLOOKUP($A20,'Occupancy Raw Data'!$B$8:$BE$51,'Occupancy Raw Data'!Y$3,FALSE))/100</f>
        <v>0.11814658874716001</v>
      </c>
      <c r="H21" s="45">
        <f>(VLOOKUP($A20,'Occupancy Raw Data'!$B$8:$BE$51,'Occupancy Raw Data'!AA$3,FALSE))/100</f>
        <v>1.5178710407617799E-3</v>
      </c>
      <c r="I21" s="45">
        <f>(VLOOKUP($A20,'Occupancy Raw Data'!$B$8:$BE$51,'Occupancy Raw Data'!AB$3,FALSE))/100</f>
        <v>-1.14344650316836E-2</v>
      </c>
      <c r="J21" s="44">
        <f>(VLOOKUP($A20,'Occupancy Raw Data'!$B$8:$BE$51,'Occupancy Raw Data'!AC$3,FALSE))/100</f>
        <v>-5.0114140784129199E-3</v>
      </c>
      <c r="K21" s="46">
        <f>(VLOOKUP($A20,'Occupancy Raw Data'!$B$8:$BE$51,'Occupancy Raw Data'!AE$3,FALSE))/100</f>
        <v>7.6479356470614199E-2</v>
      </c>
      <c r="M21" s="43">
        <f>(VLOOKUP($A20,'ADR Raw Data'!$B$6:$BE$49,'ADR Raw Data'!T$1,FALSE))/100</f>
        <v>0.11244159804559001</v>
      </c>
      <c r="N21" s="44">
        <f>(VLOOKUP($A20,'ADR Raw Data'!$B$6:$BE$49,'ADR Raw Data'!U$1,FALSE))/100</f>
        <v>0.13693851470169999</v>
      </c>
      <c r="O21" s="44">
        <f>(VLOOKUP($A20,'ADR Raw Data'!$B$6:$BE$49,'ADR Raw Data'!V$1,FALSE))/100</f>
        <v>0.12097720233517499</v>
      </c>
      <c r="P21" s="44">
        <f>(VLOOKUP($A20,'ADR Raw Data'!$B$6:$BE$49,'ADR Raw Data'!W$1,FALSE))/100</f>
        <v>7.5876647491777999E-2</v>
      </c>
      <c r="Q21" s="44">
        <f>(VLOOKUP($A20,'ADR Raw Data'!$B$6:$BE$49,'ADR Raw Data'!X$1,FALSE))/100</f>
        <v>4.4950937759131102E-2</v>
      </c>
      <c r="R21" s="44">
        <f>(VLOOKUP($A20,'ADR Raw Data'!$B$6:$BE$49,'ADR Raw Data'!Y$1,FALSE))/100</f>
        <v>9.1444632060715902E-2</v>
      </c>
      <c r="S21" s="45">
        <f>(VLOOKUP($A20,'ADR Raw Data'!$B$6:$BE$49,'ADR Raw Data'!AA$1,FALSE))/100</f>
        <v>3.6479799898048802E-2</v>
      </c>
      <c r="T21" s="45">
        <f>(VLOOKUP($A20,'ADR Raw Data'!$B$6:$BE$49,'ADR Raw Data'!AB$1,FALSE))/100</f>
        <v>3.0320651156211399E-2</v>
      </c>
      <c r="U21" s="44">
        <f>(VLOOKUP($A20,'ADR Raw Data'!$B$6:$BE$49,'ADR Raw Data'!AC$1,FALSE))/100</f>
        <v>3.3386910239738603E-2</v>
      </c>
      <c r="V21" s="46">
        <f>(VLOOKUP($A20,'ADR Raw Data'!$B$6:$BE$49,'ADR Raw Data'!AE$1,FALSE))/100</f>
        <v>6.4814461131824194E-2</v>
      </c>
      <c r="X21" s="43">
        <f>(VLOOKUP($A20,'RevPAR Raw Data'!$B$6:$BE$49,'RevPAR Raw Data'!T$1,FALSE))/100</f>
        <v>0.41862969017100199</v>
      </c>
      <c r="Y21" s="44">
        <f>(VLOOKUP($A20,'RevPAR Raw Data'!$B$6:$BE$49,'RevPAR Raw Data'!U$1,FALSE))/100</f>
        <v>0.35715110290087798</v>
      </c>
      <c r="Z21" s="44">
        <f>(VLOOKUP($A20,'RevPAR Raw Data'!$B$6:$BE$49,'RevPAR Raw Data'!V$1,FALSE))/100</f>
        <v>0.25076419065627098</v>
      </c>
      <c r="AA21" s="44">
        <f>(VLOOKUP($A20,'RevPAR Raw Data'!$B$6:$BE$49,'RevPAR Raw Data'!W$1,FALSE))/100</f>
        <v>0.126870252434925</v>
      </c>
      <c r="AB21" s="44">
        <f>(VLOOKUP($A20,'RevPAR Raw Data'!$B$6:$BE$49,'RevPAR Raw Data'!X$1,FALSE))/100</f>
        <v>8.43007802734001E-2</v>
      </c>
      <c r="AC21" s="44">
        <f>(VLOOKUP($A20,'RevPAR Raw Data'!$B$6:$BE$49,'RevPAR Raw Data'!Y$1,FALSE))/100</f>
        <v>0.22039509214508901</v>
      </c>
      <c r="AD21" s="45">
        <f>(VLOOKUP($A20,'RevPAR Raw Data'!$B$6:$BE$49,'RevPAR Raw Data'!AA$1,FALSE))/100</f>
        <v>3.80530425706486E-2</v>
      </c>
      <c r="AE21" s="45">
        <f>(VLOOKUP($A20,'RevPAR Raw Data'!$B$6:$BE$49,'RevPAR Raw Data'!AB$1,FALSE))/100</f>
        <v>1.8539485699144102E-2</v>
      </c>
      <c r="AF21" s="44">
        <f>(VLOOKUP($A20,'RevPAR Raw Data'!$B$6:$BE$49,'RevPAR Raw Data'!AC$1,FALSE))/100</f>
        <v>2.8208180529315497E-2</v>
      </c>
      <c r="AG21" s="46">
        <f>(VLOOKUP($A20,'RevPAR Raw Data'!$B$6:$BE$49,'RevPAR Raw Data'!AE$1,FALSE))/100</f>
        <v>0.14625078587979001</v>
      </c>
    </row>
    <row r="22" spans="1:33" x14ac:dyDescent="0.25">
      <c r="A22" s="93"/>
      <c r="B22" s="71"/>
      <c r="C22" s="72"/>
      <c r="D22" s="72"/>
      <c r="E22" s="72"/>
      <c r="F22" s="72"/>
      <c r="G22" s="73"/>
      <c r="H22" s="53"/>
      <c r="I22" s="53"/>
      <c r="J22" s="73"/>
      <c r="K22" s="74"/>
      <c r="M22" s="75"/>
      <c r="N22" s="76"/>
      <c r="O22" s="76"/>
      <c r="P22" s="76"/>
      <c r="Q22" s="76"/>
      <c r="R22" s="77"/>
      <c r="S22" s="76"/>
      <c r="T22" s="76"/>
      <c r="U22" s="77"/>
      <c r="V22" s="78"/>
      <c r="X22" s="75"/>
      <c r="Y22" s="76"/>
      <c r="Z22" s="76"/>
      <c r="AA22" s="76"/>
      <c r="AB22" s="76"/>
      <c r="AC22" s="77"/>
      <c r="AD22" s="76"/>
      <c r="AE22" s="76"/>
      <c r="AF22" s="77"/>
      <c r="AG22" s="78"/>
    </row>
    <row r="23" spans="1:33" x14ac:dyDescent="0.25">
      <c r="A23" s="70" t="s">
        <v>20</v>
      </c>
      <c r="B23" s="47">
        <f>(VLOOKUP($A23,'Occupancy Raw Data'!$B$8:$BE$51,'Occupancy Raw Data'!G$3,FALSE))/100</f>
        <v>0.53235155210166996</v>
      </c>
      <c r="C23" s="53">
        <f>(VLOOKUP($A23,'Occupancy Raw Data'!$B$8:$BE$51,'Occupancy Raw Data'!H$3,FALSE))/100</f>
        <v>0.63350650465845104</v>
      </c>
      <c r="D23" s="53">
        <f>(VLOOKUP($A23,'Occupancy Raw Data'!$B$8:$BE$51,'Occupancy Raw Data'!I$3,FALSE))/100</f>
        <v>0.66223004594049195</v>
      </c>
      <c r="E23" s="53">
        <f>(VLOOKUP($A23,'Occupancy Raw Data'!$B$8:$BE$51,'Occupancy Raw Data'!J$3,FALSE))/100</f>
        <v>0.66523549869048093</v>
      </c>
      <c r="F23" s="53">
        <f>(VLOOKUP($A23,'Occupancy Raw Data'!$B$8:$BE$51,'Occupancy Raw Data'!K$3,FALSE))/100</f>
        <v>0.67687089433686798</v>
      </c>
      <c r="G23" s="54">
        <f>(VLOOKUP($A23,'Occupancy Raw Data'!$B$8:$BE$51,'Occupancy Raw Data'!L$3,FALSE))/100</f>
        <v>0.63403889914559197</v>
      </c>
      <c r="H23" s="53">
        <f>(VLOOKUP($A23,'Occupancy Raw Data'!$B$8:$BE$51,'Occupancy Raw Data'!N$3,FALSE))/100</f>
        <v>0.73547722296165896</v>
      </c>
      <c r="I23" s="53">
        <f>(VLOOKUP($A23,'Occupancy Raw Data'!$B$8:$BE$51,'Occupancy Raw Data'!O$3,FALSE))/100</f>
        <v>0.73959898673307189</v>
      </c>
      <c r="J23" s="54">
        <f>(VLOOKUP($A23,'Occupancy Raw Data'!$B$8:$BE$51,'Occupancy Raw Data'!P$3,FALSE))/100</f>
        <v>0.73753810484736504</v>
      </c>
      <c r="K23" s="48">
        <f>(VLOOKUP($A23,'Occupancy Raw Data'!$B$8:$BE$51,'Occupancy Raw Data'!R$3,FALSE))/100</f>
        <v>0.66361010077466998</v>
      </c>
      <c r="M23" s="75">
        <f>VLOOKUP($A23,'ADR Raw Data'!$B$6:$BE$49,'ADR Raw Data'!G$1,FALSE)</f>
        <v>83.760150012097697</v>
      </c>
      <c r="N23" s="76">
        <f>VLOOKUP($A23,'ADR Raw Data'!$B$6:$BE$49,'ADR Raw Data'!H$1,FALSE)</f>
        <v>89.696260928498802</v>
      </c>
      <c r="O23" s="76">
        <f>VLOOKUP($A23,'ADR Raw Data'!$B$6:$BE$49,'ADR Raw Data'!I$1,FALSE)</f>
        <v>92.910199040456405</v>
      </c>
      <c r="P23" s="76">
        <f>VLOOKUP($A23,'ADR Raw Data'!$B$6:$BE$49,'ADR Raw Data'!J$1,FALSE)</f>
        <v>93.215739641151401</v>
      </c>
      <c r="Q23" s="76">
        <f>VLOOKUP($A23,'ADR Raw Data'!$B$6:$BE$49,'ADR Raw Data'!K$1,FALSE)</f>
        <v>92.138267681573097</v>
      </c>
      <c r="R23" s="77">
        <f>VLOOKUP($A23,'ADR Raw Data'!$B$6:$BE$49,'ADR Raw Data'!L$1,FALSE)</f>
        <v>90.630737976895006</v>
      </c>
      <c r="S23" s="76">
        <f>VLOOKUP($A23,'ADR Raw Data'!$B$6:$BE$49,'ADR Raw Data'!N$1,FALSE)</f>
        <v>105.076014594279</v>
      </c>
      <c r="T23" s="76">
        <f>VLOOKUP($A23,'ADR Raw Data'!$B$6:$BE$49,'ADR Raw Data'!O$1,FALSE)</f>
        <v>105.176046673632</v>
      </c>
      <c r="U23" s="77">
        <f>VLOOKUP($A23,'ADR Raw Data'!$B$6:$BE$49,'ADR Raw Data'!P$1,FALSE)</f>
        <v>105.126170392362</v>
      </c>
      <c r="V23" s="78">
        <f>VLOOKUP($A23,'ADR Raw Data'!$B$6:$BE$49,'ADR Raw Data'!R$1,FALSE)</f>
        <v>95.2336704777573</v>
      </c>
      <c r="X23" s="75">
        <f>VLOOKUP($A23,'RevPAR Raw Data'!$B$6:$BE$49,'RevPAR Raw Data'!G$1,FALSE)</f>
        <v>44.5898458632089</v>
      </c>
      <c r="Y23" s="76">
        <f>VLOOKUP($A23,'RevPAR Raw Data'!$B$6:$BE$49,'RevPAR Raw Data'!H$1,FALSE)</f>
        <v>56.8231647417457</v>
      </c>
      <c r="Z23" s="76">
        <f>VLOOKUP($A23,'RevPAR Raw Data'!$B$6:$BE$49,'RevPAR Raw Data'!I$1,FALSE)</f>
        <v>61.527925378901699</v>
      </c>
      <c r="AA23" s="76">
        <f>VLOOKUP($A23,'RevPAR Raw Data'!$B$6:$BE$49,'RevPAR Raw Data'!J$1,FALSE)</f>
        <v>62.010419045983397</v>
      </c>
      <c r="AB23" s="76">
        <f>VLOOKUP($A23,'RevPAR Raw Data'!$B$6:$BE$49,'RevPAR Raw Data'!K$1,FALSE)</f>
        <v>62.365711648276097</v>
      </c>
      <c r="AC23" s="77">
        <f>VLOOKUP($A23,'RevPAR Raw Data'!$B$6:$BE$49,'RevPAR Raw Data'!L$1,FALSE)</f>
        <v>57.463413335623201</v>
      </c>
      <c r="AD23" s="76">
        <f>VLOOKUP($A23,'RevPAR Raw Data'!$B$6:$BE$49,'RevPAR Raw Data'!N$1,FALSE)</f>
        <v>77.2810154136791</v>
      </c>
      <c r="AE23" s="76">
        <f>VLOOKUP($A23,'RevPAR Raw Data'!$B$6:$BE$49,'RevPAR Raw Data'!O$1,FALSE)</f>
        <v>77.788097548409198</v>
      </c>
      <c r="AF23" s="77">
        <f>VLOOKUP($A23,'RevPAR Raw Data'!$B$6:$BE$49,'RevPAR Raw Data'!P$1,FALSE)</f>
        <v>77.534556481044106</v>
      </c>
      <c r="AG23" s="78">
        <f>VLOOKUP($A23,'RevPAR Raw Data'!$B$6:$BE$49,'RevPAR Raw Data'!R$1,FALSE)</f>
        <v>63.198025662886302</v>
      </c>
    </row>
    <row r="24" spans="1:33" x14ac:dyDescent="0.25">
      <c r="A24" s="55" t="s">
        <v>126</v>
      </c>
      <c r="B24" s="43">
        <f>(VLOOKUP($A23,'Occupancy Raw Data'!$B$8:$BE$51,'Occupancy Raw Data'!T$3,FALSE))/100</f>
        <v>0.15253707427621799</v>
      </c>
      <c r="C24" s="44">
        <f>(VLOOKUP($A23,'Occupancy Raw Data'!$B$8:$BE$51,'Occupancy Raw Data'!U$3,FALSE))/100</f>
        <v>0.13678863395823801</v>
      </c>
      <c r="D24" s="44">
        <f>(VLOOKUP($A23,'Occupancy Raw Data'!$B$8:$BE$51,'Occupancy Raw Data'!V$3,FALSE))/100</f>
        <v>0.10259058374102001</v>
      </c>
      <c r="E24" s="44">
        <f>(VLOOKUP($A23,'Occupancy Raw Data'!$B$8:$BE$51,'Occupancy Raw Data'!W$3,FALSE))/100</f>
        <v>4.6142009195569898E-2</v>
      </c>
      <c r="F24" s="44">
        <f>(VLOOKUP($A23,'Occupancy Raw Data'!$B$8:$BE$51,'Occupancy Raw Data'!X$3,FALSE))/100</f>
        <v>3.2526414337991201E-2</v>
      </c>
      <c r="G24" s="44">
        <f>(VLOOKUP($A23,'Occupancy Raw Data'!$B$8:$BE$51,'Occupancy Raw Data'!Y$3,FALSE))/100</f>
        <v>8.8954444718681108E-2</v>
      </c>
      <c r="H24" s="45">
        <f>(VLOOKUP($A23,'Occupancy Raw Data'!$B$8:$BE$51,'Occupancy Raw Data'!AA$3,FALSE))/100</f>
        <v>1.08276476091384E-2</v>
      </c>
      <c r="I24" s="45">
        <f>(VLOOKUP($A23,'Occupancy Raw Data'!$B$8:$BE$51,'Occupancy Raw Data'!AB$3,FALSE))/100</f>
        <v>-8.8497183130727096E-3</v>
      </c>
      <c r="J24" s="44">
        <f>(VLOOKUP($A23,'Occupancy Raw Data'!$B$8:$BE$51,'Occupancy Raw Data'!AC$3,FALSE))/100</f>
        <v>8.6477205964387294E-4</v>
      </c>
      <c r="K24" s="46">
        <f>(VLOOKUP($A23,'Occupancy Raw Data'!$B$8:$BE$51,'Occupancy Raw Data'!AE$3,FALSE))/100</f>
        <v>5.93476408059962E-2</v>
      </c>
      <c r="M24" s="43">
        <f>(VLOOKUP($A23,'ADR Raw Data'!$B$6:$BE$49,'ADR Raw Data'!T$1,FALSE))/100</f>
        <v>3.8025517029815999E-2</v>
      </c>
      <c r="N24" s="44">
        <f>(VLOOKUP($A23,'ADR Raw Data'!$B$6:$BE$49,'ADR Raw Data'!U$1,FALSE))/100</f>
        <v>7.3643878016061995E-2</v>
      </c>
      <c r="O24" s="44">
        <f>(VLOOKUP($A23,'ADR Raw Data'!$B$6:$BE$49,'ADR Raw Data'!V$1,FALSE))/100</f>
        <v>8.2945297192057107E-2</v>
      </c>
      <c r="P24" s="44">
        <f>(VLOOKUP($A23,'ADR Raw Data'!$B$6:$BE$49,'ADR Raw Data'!W$1,FALSE))/100</f>
        <v>5.3307699498585499E-2</v>
      </c>
      <c r="Q24" s="44">
        <f>(VLOOKUP($A23,'ADR Raw Data'!$B$6:$BE$49,'ADR Raw Data'!X$1,FALSE))/100</f>
        <v>3.2417751381861301E-2</v>
      </c>
      <c r="R24" s="44">
        <f>(VLOOKUP($A23,'ADR Raw Data'!$B$6:$BE$49,'ADR Raw Data'!Y$1,FALSE))/100</f>
        <v>5.4808408806922698E-2</v>
      </c>
      <c r="S24" s="45">
        <f>(VLOOKUP($A23,'ADR Raw Data'!$B$6:$BE$49,'ADR Raw Data'!AA$1,FALSE))/100</f>
        <v>1.1581770208127E-2</v>
      </c>
      <c r="T24" s="45">
        <f>(VLOOKUP($A23,'ADR Raw Data'!$B$6:$BE$49,'ADR Raw Data'!AB$1,FALSE))/100</f>
        <v>1.2639563507653001E-2</v>
      </c>
      <c r="U24" s="44">
        <f>(VLOOKUP($A23,'ADR Raw Data'!$B$6:$BE$49,'ADR Raw Data'!AC$1,FALSE))/100</f>
        <v>1.2112585498360201E-2</v>
      </c>
      <c r="V24" s="46">
        <f>(VLOOKUP($A23,'ADR Raw Data'!$B$6:$BE$49,'ADR Raw Data'!AE$1,FALSE))/100</f>
        <v>3.5674061048860999E-2</v>
      </c>
      <c r="X24" s="43">
        <f>(VLOOKUP($A23,'RevPAR Raw Data'!$B$6:$BE$49,'RevPAR Raw Data'!T$1,FALSE))/100</f>
        <v>0.19636289242160199</v>
      </c>
      <c r="Y24" s="44">
        <f>(VLOOKUP($A23,'RevPAR Raw Data'!$B$6:$BE$49,'RevPAR Raw Data'!U$1,FALSE))/100</f>
        <v>0.22050615744750399</v>
      </c>
      <c r="Z24" s="44">
        <f>(VLOOKUP($A23,'RevPAR Raw Data'!$B$6:$BE$49,'RevPAR Raw Data'!V$1,FALSE))/100</f>
        <v>0.19404528739058299</v>
      </c>
      <c r="AA24" s="44">
        <f>(VLOOKUP($A23,'RevPAR Raw Data'!$B$6:$BE$49,'RevPAR Raw Data'!W$1,FALSE))/100</f>
        <v>0.101909433054613</v>
      </c>
      <c r="AB24" s="44">
        <f>(VLOOKUP($A23,'RevPAR Raw Data'!$B$6:$BE$49,'RevPAR Raw Data'!X$1,FALSE))/100</f>
        <v>6.5998598933204894E-2</v>
      </c>
      <c r="AC24" s="44">
        <f>(VLOOKUP($A23,'RevPAR Raw Data'!$B$6:$BE$49,'RevPAR Raw Data'!Y$1,FALSE))/100</f>
        <v>0.14863830509693801</v>
      </c>
      <c r="AD24" s="45">
        <f>(VLOOKUP($A23,'RevPAR Raw Data'!$B$6:$BE$49,'RevPAR Raw Data'!AA$1,FALSE))/100</f>
        <v>2.2534821143769101E-2</v>
      </c>
      <c r="AE24" s="45">
        <f>(VLOOKUP($A23,'RevPAR Raw Data'!$B$6:$BE$49,'RevPAR Raw Data'!AB$1,FALSE))/100</f>
        <v>3.67798861793744E-3</v>
      </c>
      <c r="AF24" s="44">
        <f>(VLOOKUP($A23,'RevPAR Raw Data'!$B$6:$BE$49,'RevPAR Raw Data'!AC$1,FALSE))/100</f>
        <v>1.29878321835131E-2</v>
      </c>
      <c r="AG24" s="46">
        <f>(VLOOKUP($A23,'RevPAR Raw Data'!$B$6:$BE$49,'RevPAR Raw Data'!AE$1,FALSE))/100</f>
        <v>9.7138873216076199E-2</v>
      </c>
    </row>
    <row r="25" spans="1:33" x14ac:dyDescent="0.25">
      <c r="A25" s="93"/>
      <c r="B25" s="71"/>
      <c r="C25" s="72"/>
      <c r="D25" s="72"/>
      <c r="E25" s="72"/>
      <c r="F25" s="72"/>
      <c r="G25" s="73"/>
      <c r="H25" s="53"/>
      <c r="I25" s="53"/>
      <c r="J25" s="73"/>
      <c r="K25" s="74"/>
      <c r="M25" s="75"/>
      <c r="N25" s="76"/>
      <c r="O25" s="76"/>
      <c r="P25" s="76"/>
      <c r="Q25" s="76"/>
      <c r="R25" s="77"/>
      <c r="S25" s="76"/>
      <c r="T25" s="76"/>
      <c r="U25" s="77"/>
      <c r="V25" s="78"/>
      <c r="X25" s="75"/>
      <c r="Y25" s="76"/>
      <c r="Z25" s="76"/>
      <c r="AA25" s="76"/>
      <c r="AB25" s="76"/>
      <c r="AC25" s="77"/>
      <c r="AD25" s="76"/>
      <c r="AE25" s="76"/>
      <c r="AF25" s="77"/>
      <c r="AG25" s="78"/>
    </row>
    <row r="26" spans="1:33" x14ac:dyDescent="0.25">
      <c r="A26" s="70" t="s">
        <v>21</v>
      </c>
      <c r="B26" s="47">
        <f>(VLOOKUP($A26,'Occupancy Raw Data'!$B$8:$BE$51,'Occupancy Raw Data'!G$3,FALSE))/100</f>
        <v>0.49742694901218498</v>
      </c>
      <c r="C26" s="53">
        <f>(VLOOKUP($A26,'Occupancy Raw Data'!$B$8:$BE$51,'Occupancy Raw Data'!H$3,FALSE))/100</f>
        <v>0.54128711699988097</v>
      </c>
      <c r="D26" s="53">
        <f>(VLOOKUP($A26,'Occupancy Raw Data'!$B$8:$BE$51,'Occupancy Raw Data'!I$3,FALSE))/100</f>
        <v>0.54344611380574892</v>
      </c>
      <c r="E26" s="53">
        <f>(VLOOKUP($A26,'Occupancy Raw Data'!$B$8:$BE$51,'Occupancy Raw Data'!J$3,FALSE))/100</f>
        <v>0.55648882053708693</v>
      </c>
      <c r="F26" s="53">
        <f>(VLOOKUP($A26,'Occupancy Raw Data'!$B$8:$BE$51,'Occupancy Raw Data'!K$3,FALSE))/100</f>
        <v>0.56675144918963605</v>
      </c>
      <c r="G26" s="54">
        <f>(VLOOKUP($A26,'Occupancy Raw Data'!$B$8:$BE$51,'Occupancy Raw Data'!L$3,FALSE))/100</f>
        <v>0.54108008990890799</v>
      </c>
      <c r="H26" s="53">
        <f>(VLOOKUP($A26,'Occupancy Raw Data'!$B$8:$BE$51,'Occupancy Raw Data'!N$3,FALSE))/100</f>
        <v>0.62353602271382902</v>
      </c>
      <c r="I26" s="53">
        <f>(VLOOKUP($A26,'Occupancy Raw Data'!$B$8:$BE$51,'Occupancy Raw Data'!O$3,FALSE))/100</f>
        <v>0.64465278599313802</v>
      </c>
      <c r="J26" s="54">
        <f>(VLOOKUP($A26,'Occupancy Raw Data'!$B$8:$BE$51,'Occupancy Raw Data'!P$3,FALSE))/100</f>
        <v>0.63409440435348297</v>
      </c>
      <c r="K26" s="48">
        <f>(VLOOKUP($A26,'Occupancy Raw Data'!$B$8:$BE$51,'Occupancy Raw Data'!R$3,FALSE))/100</f>
        <v>0.56765560832164397</v>
      </c>
      <c r="M26" s="75">
        <f>VLOOKUP($A26,'ADR Raw Data'!$B$6:$BE$49,'ADR Raw Data'!G$1,FALSE)</f>
        <v>63.263313318271003</v>
      </c>
      <c r="N26" s="76">
        <f>VLOOKUP($A26,'ADR Raw Data'!$B$6:$BE$49,'ADR Raw Data'!H$1,FALSE)</f>
        <v>63.791242574582</v>
      </c>
      <c r="O26" s="76">
        <f>VLOOKUP($A26,'ADR Raw Data'!$B$6:$BE$49,'ADR Raw Data'!I$1,FALSE)</f>
        <v>64.175805349659797</v>
      </c>
      <c r="P26" s="76">
        <f>VLOOKUP($A26,'ADR Raw Data'!$B$6:$BE$49,'ADR Raw Data'!J$1,FALSE)</f>
        <v>64.254326121386001</v>
      </c>
      <c r="Q26" s="76">
        <f>VLOOKUP($A26,'ADR Raw Data'!$B$6:$BE$49,'ADR Raw Data'!K$1,FALSE)</f>
        <v>64.467072561707397</v>
      </c>
      <c r="R26" s="77">
        <f>VLOOKUP($A26,'ADR Raw Data'!$B$6:$BE$49,'ADR Raw Data'!L$1,FALSE)</f>
        <v>64.008257156600095</v>
      </c>
      <c r="S26" s="76">
        <f>VLOOKUP($A26,'ADR Raw Data'!$B$6:$BE$49,'ADR Raw Data'!N$1,FALSE)</f>
        <v>71.912428767253203</v>
      </c>
      <c r="T26" s="76">
        <f>VLOOKUP($A26,'ADR Raw Data'!$B$6:$BE$49,'ADR Raw Data'!O$1,FALSE)</f>
        <v>72.872581726843094</v>
      </c>
      <c r="U26" s="77">
        <f>VLOOKUP($A26,'ADR Raw Data'!$B$6:$BE$49,'ADR Raw Data'!P$1,FALSE)</f>
        <v>72.400499057835802</v>
      </c>
      <c r="V26" s="78">
        <f>VLOOKUP($A26,'ADR Raw Data'!$B$6:$BE$49,'ADR Raw Data'!R$1,FALSE)</f>
        <v>66.686678746604102</v>
      </c>
      <c r="X26" s="75">
        <f>VLOOKUP($A26,'RevPAR Raw Data'!$B$6:$BE$49,'RevPAR Raw Data'!G$1,FALSE)</f>
        <v>31.468876928309399</v>
      </c>
      <c r="Y26" s="76">
        <f>VLOOKUP($A26,'RevPAR Raw Data'!$B$6:$BE$49,'RevPAR Raw Data'!H$1,FALSE)</f>
        <v>34.529377783035599</v>
      </c>
      <c r="Z26" s="76">
        <f>VLOOKUP($A26,'RevPAR Raw Data'!$B$6:$BE$49,'RevPAR Raw Data'!I$1,FALSE)</f>
        <v>34.876092017626803</v>
      </c>
      <c r="AA26" s="76">
        <f>VLOOKUP($A26,'RevPAR Raw Data'!$B$6:$BE$49,'RevPAR Raw Data'!J$1,FALSE)</f>
        <v>35.756814157695402</v>
      </c>
      <c r="AB26" s="76">
        <f>VLOOKUP($A26,'RevPAR Raw Data'!$B$6:$BE$49,'RevPAR Raw Data'!K$1,FALSE)</f>
        <v>36.536806799361102</v>
      </c>
      <c r="AC26" s="77">
        <f>VLOOKUP($A26,'RevPAR Raw Data'!$B$6:$BE$49,'RevPAR Raw Data'!L$1,FALSE)</f>
        <v>34.633593537205698</v>
      </c>
      <c r="AD26" s="76">
        <f>VLOOKUP($A26,'RevPAR Raw Data'!$B$6:$BE$49,'RevPAR Raw Data'!N$1,FALSE)</f>
        <v>44.839989817224598</v>
      </c>
      <c r="AE26" s="76">
        <f>VLOOKUP($A26,'RevPAR Raw Data'!$B$6:$BE$49,'RevPAR Raw Data'!O$1,FALSE)</f>
        <v>46.977512832722098</v>
      </c>
      <c r="AF26" s="77">
        <f>VLOOKUP($A26,'RevPAR Raw Data'!$B$6:$BE$49,'RevPAR Raw Data'!P$1,FALSE)</f>
        <v>45.908751324973302</v>
      </c>
      <c r="AG26" s="78">
        <f>VLOOKUP($A26,'RevPAR Raw Data'!$B$6:$BE$49,'RevPAR Raw Data'!R$1,FALSE)</f>
        <v>37.855067190853603</v>
      </c>
    </row>
    <row r="27" spans="1:33" x14ac:dyDescent="0.25">
      <c r="A27" s="55" t="s">
        <v>126</v>
      </c>
      <c r="B27" s="43">
        <f>(VLOOKUP($A26,'Occupancy Raw Data'!$B$8:$BE$51,'Occupancy Raw Data'!T$3,FALSE))/100</f>
        <v>6.0373088945600395E-2</v>
      </c>
      <c r="C27" s="44">
        <f>(VLOOKUP($A26,'Occupancy Raw Data'!$B$8:$BE$51,'Occupancy Raw Data'!U$3,FALSE))/100</f>
        <v>6.8214647906800097E-2</v>
      </c>
      <c r="D27" s="44">
        <f>(VLOOKUP($A26,'Occupancy Raw Data'!$B$8:$BE$51,'Occupancy Raw Data'!V$3,FALSE))/100</f>
        <v>4.6182343369765101E-2</v>
      </c>
      <c r="E27" s="44">
        <f>(VLOOKUP($A26,'Occupancy Raw Data'!$B$8:$BE$51,'Occupancy Raw Data'!W$3,FALSE))/100</f>
        <v>3.3574998371609703E-2</v>
      </c>
      <c r="F27" s="44">
        <f>(VLOOKUP($A26,'Occupancy Raw Data'!$B$8:$BE$51,'Occupancy Raw Data'!X$3,FALSE))/100</f>
        <v>1.8561200498588601E-2</v>
      </c>
      <c r="G27" s="44">
        <f>(VLOOKUP($A26,'Occupancy Raw Data'!$B$8:$BE$51,'Occupancy Raw Data'!Y$3,FALSE))/100</f>
        <v>4.4508365953994794E-2</v>
      </c>
      <c r="H27" s="45">
        <f>(VLOOKUP($A26,'Occupancy Raw Data'!$B$8:$BE$51,'Occupancy Raw Data'!AA$3,FALSE))/100</f>
        <v>-4.2871217589097996E-2</v>
      </c>
      <c r="I27" s="45">
        <f>(VLOOKUP($A26,'Occupancy Raw Data'!$B$8:$BE$51,'Occupancy Raw Data'!AB$3,FALSE))/100</f>
        <v>-3.60613679600085E-2</v>
      </c>
      <c r="J27" s="44">
        <f>(VLOOKUP($A26,'Occupancy Raw Data'!$B$8:$BE$51,'Occupancy Raw Data'!AC$3,FALSE))/100</f>
        <v>-3.94216641965442E-2</v>
      </c>
      <c r="K27" s="46">
        <f>(VLOOKUP($A26,'Occupancy Raw Data'!$B$8:$BE$51,'Occupancy Raw Data'!AE$3,FALSE))/100</f>
        <v>1.6171453695957402E-2</v>
      </c>
      <c r="M27" s="43">
        <f>(VLOOKUP($A26,'ADR Raw Data'!$B$6:$BE$49,'ADR Raw Data'!T$1,FALSE))/100</f>
        <v>1.2841327430827301E-2</v>
      </c>
      <c r="N27" s="44">
        <f>(VLOOKUP($A26,'ADR Raw Data'!$B$6:$BE$49,'ADR Raw Data'!U$1,FALSE))/100</f>
        <v>1.06311002072388E-2</v>
      </c>
      <c r="O27" s="44">
        <f>(VLOOKUP($A26,'ADR Raw Data'!$B$6:$BE$49,'ADR Raw Data'!V$1,FALSE))/100</f>
        <v>1.6139365632844901E-2</v>
      </c>
      <c r="P27" s="44">
        <f>(VLOOKUP($A26,'ADR Raw Data'!$B$6:$BE$49,'ADR Raw Data'!W$1,FALSE))/100</f>
        <v>1.0008664699649401E-2</v>
      </c>
      <c r="Q27" s="44">
        <f>(VLOOKUP($A26,'ADR Raw Data'!$B$6:$BE$49,'ADR Raw Data'!X$1,FALSE))/100</f>
        <v>6.5272216454281594E-3</v>
      </c>
      <c r="R27" s="44">
        <f>(VLOOKUP($A26,'ADR Raw Data'!$B$6:$BE$49,'ADR Raw Data'!Y$1,FALSE))/100</f>
        <v>1.1012256646270599E-2</v>
      </c>
      <c r="S27" s="45">
        <f>(VLOOKUP($A26,'ADR Raw Data'!$B$6:$BE$49,'ADR Raw Data'!AA$1,FALSE))/100</f>
        <v>-2.1634492605254699E-2</v>
      </c>
      <c r="T27" s="45">
        <f>(VLOOKUP($A26,'ADR Raw Data'!$B$6:$BE$49,'ADR Raw Data'!AB$1,FALSE))/100</f>
        <v>-2.9372250443586202E-2</v>
      </c>
      <c r="U27" s="44">
        <f>(VLOOKUP($A26,'ADR Raw Data'!$B$6:$BE$49,'ADR Raw Data'!AC$1,FALSE))/100</f>
        <v>-2.5572184966669499E-2</v>
      </c>
      <c r="V27" s="46">
        <f>(VLOOKUP($A26,'ADR Raw Data'!$B$6:$BE$49,'ADR Raw Data'!AE$1,FALSE))/100</f>
        <v>-4.9939887857085204E-3</v>
      </c>
      <c r="X27" s="43">
        <f>(VLOOKUP($A26,'RevPAR Raw Data'!$B$6:$BE$49,'RevPAR Raw Data'!T$1,FALSE))/100</f>
        <v>7.3989686979588701E-2</v>
      </c>
      <c r="Y27" s="44">
        <f>(VLOOKUP($A26,'RevPAR Raw Data'!$B$6:$BE$49,'RevPAR Raw Data'!U$1,FALSE))/100</f>
        <v>7.9570944871537597E-2</v>
      </c>
      <c r="Z27" s="44">
        <f>(VLOOKUP($A26,'RevPAR Raw Data'!$B$6:$BE$49,'RevPAR Raw Data'!V$1,FALSE))/100</f>
        <v>6.3067062728036291E-2</v>
      </c>
      <c r="AA27" s="44">
        <f>(VLOOKUP($A26,'RevPAR Raw Data'!$B$6:$BE$49,'RevPAR Raw Data'!W$1,FALSE))/100</f>
        <v>4.3919703972251797E-2</v>
      </c>
      <c r="AB27" s="44">
        <f>(VLOOKUP($A26,'RevPAR Raw Data'!$B$6:$BE$49,'RevPAR Raw Data'!X$1,FALSE))/100</f>
        <v>2.52095752136762E-2</v>
      </c>
      <c r="AC27" s="44">
        <f>(VLOOKUP($A26,'RevPAR Raw Data'!$B$6:$BE$49,'RevPAR Raw Data'!Y$1,FALSE))/100</f>
        <v>5.6010760149056996E-2</v>
      </c>
      <c r="AD27" s="45">
        <f>(VLOOKUP($A26,'RevPAR Raw Data'!$B$6:$BE$49,'RevPAR Raw Data'!AA$1,FALSE))/100</f>
        <v>-6.3578213154443203E-2</v>
      </c>
      <c r="AE27" s="45">
        <f>(VLOOKUP($A26,'RevPAR Raw Data'!$B$6:$BE$49,'RevPAR Raw Data'!AB$1,FALSE))/100</f>
        <v>-6.4374414872535105E-2</v>
      </c>
      <c r="AF27" s="44">
        <f>(VLOOKUP($A26,'RevPAR Raw Data'!$B$6:$BE$49,'RevPAR Raw Data'!AC$1,FALSE))/100</f>
        <v>-6.3985751074685793E-2</v>
      </c>
      <c r="AG27" s="46">
        <f>(VLOOKUP($A26,'RevPAR Raw Data'!$B$6:$BE$49,'RevPAR Raw Data'!AE$1,FALSE))/100</f>
        <v>1.1096704851842601E-2</v>
      </c>
    </row>
    <row r="28" spans="1:33" x14ac:dyDescent="0.25">
      <c r="A28" s="108" t="s">
        <v>22</v>
      </c>
      <c r="B28" s="84"/>
      <c r="C28" s="85"/>
      <c r="D28" s="85"/>
      <c r="E28" s="85"/>
      <c r="F28" s="85"/>
      <c r="G28" s="86"/>
      <c r="H28" s="85"/>
      <c r="I28" s="85"/>
      <c r="J28" s="86"/>
      <c r="K28" s="87"/>
      <c r="M28" s="84"/>
      <c r="N28" s="85"/>
      <c r="O28" s="85"/>
      <c r="P28" s="85"/>
      <c r="Q28" s="85"/>
      <c r="R28" s="86"/>
      <c r="S28" s="85"/>
      <c r="T28" s="85"/>
      <c r="U28" s="86"/>
      <c r="V28" s="87"/>
      <c r="X28" s="84"/>
      <c r="Y28" s="85"/>
      <c r="Z28" s="85"/>
      <c r="AA28" s="85"/>
      <c r="AB28" s="85"/>
      <c r="AC28" s="86"/>
      <c r="AD28" s="85"/>
      <c r="AE28" s="85"/>
      <c r="AF28" s="86"/>
      <c r="AG28" s="87"/>
    </row>
    <row r="29" spans="1:33" x14ac:dyDescent="0.25">
      <c r="A29" s="70" t="s">
        <v>23</v>
      </c>
      <c r="B29" s="71">
        <f>(VLOOKUP($A29,'Occupancy Raw Data'!$B$8:$BE$45,'Occupancy Raw Data'!G$3,FALSE))/100</f>
        <v>0.50382735676853296</v>
      </c>
      <c r="C29" s="72">
        <f>(VLOOKUP($A29,'Occupancy Raw Data'!$B$8:$BE$45,'Occupancy Raw Data'!H$3,FALSE))/100</f>
        <v>0.65695106871577391</v>
      </c>
      <c r="D29" s="72">
        <f>(VLOOKUP($A29,'Occupancy Raw Data'!$B$8:$BE$45,'Occupancy Raw Data'!I$3,FALSE))/100</f>
        <v>0.72057351469116104</v>
      </c>
      <c r="E29" s="72">
        <f>(VLOOKUP($A29,'Occupancy Raw Data'!$B$8:$BE$45,'Occupancy Raw Data'!J$3,FALSE))/100</f>
        <v>0.75266442913501708</v>
      </c>
      <c r="F29" s="72">
        <f>(VLOOKUP($A29,'Occupancy Raw Data'!$B$8:$BE$45,'Occupancy Raw Data'!K$3,FALSE))/100</f>
        <v>0.76146734970264307</v>
      </c>
      <c r="G29" s="73">
        <f>(VLOOKUP($A29,'Occupancy Raw Data'!$B$8:$BE$45,'Occupancy Raw Data'!L$3,FALSE))/100</f>
        <v>0.67909674380262597</v>
      </c>
      <c r="H29" s="53">
        <f>(VLOOKUP($A29,'Occupancy Raw Data'!$B$8:$BE$45,'Occupancy Raw Data'!N$3,FALSE))/100</f>
        <v>0.81728787611140508</v>
      </c>
      <c r="I29" s="53">
        <f>(VLOOKUP($A29,'Occupancy Raw Data'!$B$8:$BE$45,'Occupancy Raw Data'!O$3,FALSE))/100</f>
        <v>0.82302891126420508</v>
      </c>
      <c r="J29" s="73">
        <f>(VLOOKUP($A29,'Occupancy Raw Data'!$B$8:$BE$45,'Occupancy Raw Data'!P$3,FALSE))/100</f>
        <v>0.82015839368780508</v>
      </c>
      <c r="K29" s="74">
        <f>(VLOOKUP($A29,'Occupancy Raw Data'!$B$8:$BE$45,'Occupancy Raw Data'!R$3,FALSE))/100</f>
        <v>0.71940007234124803</v>
      </c>
      <c r="M29" s="75">
        <f>VLOOKUP($A29,'ADR Raw Data'!$B$6:$BE$43,'ADR Raw Data'!G$1,FALSE)</f>
        <v>111.45354934844801</v>
      </c>
      <c r="N29" s="76">
        <f>VLOOKUP($A29,'ADR Raw Data'!$B$6:$BE$43,'ADR Raw Data'!H$1,FALSE)</f>
        <v>118.726520570045</v>
      </c>
      <c r="O29" s="76">
        <f>VLOOKUP($A29,'ADR Raw Data'!$B$6:$BE$43,'ADR Raw Data'!I$1,FALSE)</f>
        <v>124.396069867211</v>
      </c>
      <c r="P29" s="76">
        <f>VLOOKUP($A29,'ADR Raw Data'!$B$6:$BE$43,'ADR Raw Data'!J$1,FALSE)</f>
        <v>127.399328769802</v>
      </c>
      <c r="Q29" s="76">
        <f>VLOOKUP($A29,'ADR Raw Data'!$B$6:$BE$43,'ADR Raw Data'!K$1,FALSE)</f>
        <v>132.01913045159199</v>
      </c>
      <c r="R29" s="77">
        <f>VLOOKUP($A29,'ADR Raw Data'!$B$6:$BE$43,'ADR Raw Data'!L$1,FALSE)</f>
        <v>123.753965629362</v>
      </c>
      <c r="S29" s="76">
        <f>VLOOKUP($A29,'ADR Raw Data'!$B$6:$BE$43,'ADR Raw Data'!N$1,FALSE)</f>
        <v>159.728079610951</v>
      </c>
      <c r="T29" s="76">
        <f>VLOOKUP($A29,'ADR Raw Data'!$B$6:$BE$43,'ADR Raw Data'!O$1,FALSE)</f>
        <v>157.69483419781699</v>
      </c>
      <c r="U29" s="77">
        <f>VLOOKUP($A29,'ADR Raw Data'!$B$6:$BE$43,'ADR Raw Data'!P$1,FALSE)</f>
        <v>158.707898770528</v>
      </c>
      <c r="V29" s="78">
        <f>VLOOKUP($A29,'ADR Raw Data'!$B$6:$BE$43,'ADR Raw Data'!R$1,FALSE)</f>
        <v>135.13954836710499</v>
      </c>
      <c r="X29" s="75">
        <f>VLOOKUP($A29,'RevPAR Raw Data'!$B$6:$BE$43,'RevPAR Raw Data'!G$1,FALSE)</f>
        <v>56.153347170700101</v>
      </c>
      <c r="Y29" s="76">
        <f>VLOOKUP($A29,'RevPAR Raw Data'!$B$6:$BE$43,'RevPAR Raw Data'!H$1,FALSE)</f>
        <v>77.997514573396899</v>
      </c>
      <c r="Z29" s="76">
        <f>VLOOKUP($A29,'RevPAR Raw Data'!$B$6:$BE$43,'RevPAR Raw Data'!I$1,FALSE)</f>
        <v>89.636513277983795</v>
      </c>
      <c r="AA29" s="76">
        <f>VLOOKUP($A29,'RevPAR Raw Data'!$B$6:$BE$43,'RevPAR Raw Data'!J$1,FALSE)</f>
        <v>95.888943060707703</v>
      </c>
      <c r="AB29" s="76">
        <f>VLOOKUP($A29,'RevPAR Raw Data'!$B$6:$BE$43,'RevPAR Raw Data'!K$1,FALSE)</f>
        <v>100.52825737502199</v>
      </c>
      <c r="AC29" s="77">
        <f>VLOOKUP($A29,'RevPAR Raw Data'!$B$6:$BE$43,'RevPAR Raw Data'!L$1,FALSE)</f>
        <v>84.040915091562098</v>
      </c>
      <c r="AD29" s="76">
        <f>VLOOKUP($A29,'RevPAR Raw Data'!$B$6:$BE$43,'RevPAR Raw Data'!N$1,FALSE)</f>
        <v>130.54382294058701</v>
      </c>
      <c r="AE29" s="76">
        <f>VLOOKUP($A29,'RevPAR Raw Data'!$B$6:$BE$43,'RevPAR Raw Data'!O$1,FALSE)</f>
        <v>129.78740770181901</v>
      </c>
      <c r="AF29" s="77">
        <f>VLOOKUP($A29,'RevPAR Raw Data'!$B$6:$BE$43,'RevPAR Raw Data'!P$1,FALSE)</f>
        <v>130.16561532120301</v>
      </c>
      <c r="AG29" s="78">
        <f>VLOOKUP($A29,'RevPAR Raw Data'!$B$6:$BE$43,'RevPAR Raw Data'!R$1,FALSE)</f>
        <v>97.219400871459598</v>
      </c>
    </row>
    <row r="30" spans="1:33" x14ac:dyDescent="0.25">
      <c r="A30" s="55" t="s">
        <v>126</v>
      </c>
      <c r="B30" s="43">
        <f>(VLOOKUP($A29,'Occupancy Raw Data'!$B$8:$BE$51,'Occupancy Raw Data'!T$3,FALSE))/100</f>
        <v>0.16515189220074902</v>
      </c>
      <c r="C30" s="44">
        <f>(VLOOKUP($A29,'Occupancy Raw Data'!$B$8:$BE$51,'Occupancy Raw Data'!U$3,FALSE))/100</f>
        <v>0.100450148751858</v>
      </c>
      <c r="D30" s="44">
        <f>(VLOOKUP($A29,'Occupancy Raw Data'!$B$8:$BE$51,'Occupancy Raw Data'!V$3,FALSE))/100</f>
        <v>9.23479658592751E-2</v>
      </c>
      <c r="E30" s="44">
        <f>(VLOOKUP($A29,'Occupancy Raw Data'!$B$8:$BE$51,'Occupancy Raw Data'!W$3,FALSE))/100</f>
        <v>0.13459027976645799</v>
      </c>
      <c r="F30" s="44">
        <f>(VLOOKUP($A29,'Occupancy Raw Data'!$B$8:$BE$51,'Occupancy Raw Data'!X$3,FALSE))/100</f>
        <v>0.14260214564423002</v>
      </c>
      <c r="G30" s="44">
        <f>(VLOOKUP($A29,'Occupancy Raw Data'!$B$8:$BE$51,'Occupancy Raw Data'!Y$3,FALSE))/100</f>
        <v>0.124754840304899</v>
      </c>
      <c r="H30" s="45">
        <f>(VLOOKUP($A29,'Occupancy Raw Data'!$B$8:$BE$51,'Occupancy Raw Data'!AA$3,FALSE))/100</f>
        <v>4.9581160642050398E-2</v>
      </c>
      <c r="I30" s="45">
        <f>(VLOOKUP($A29,'Occupancy Raw Data'!$B$8:$BE$51,'Occupancy Raw Data'!AB$3,FALSE))/100</f>
        <v>3.60764382135439E-2</v>
      </c>
      <c r="J30" s="44">
        <f>(VLOOKUP($A29,'Occupancy Raw Data'!$B$8:$BE$51,'Occupancy Raw Data'!AC$3,FALSE))/100</f>
        <v>4.27614461643753E-2</v>
      </c>
      <c r="K30" s="46">
        <f>(VLOOKUP($A29,'Occupancy Raw Data'!$B$8:$BE$51,'Occupancy Raw Data'!AE$3,FALSE))/100</f>
        <v>9.6666398454231389E-2</v>
      </c>
      <c r="M30" s="43">
        <f>(VLOOKUP($A29,'ADR Raw Data'!$B$6:$BE$49,'ADR Raw Data'!T$1,FALSE))/100</f>
        <v>7.5397038894294208E-2</v>
      </c>
      <c r="N30" s="44">
        <f>(VLOOKUP($A29,'ADR Raw Data'!$B$6:$BE$49,'ADR Raw Data'!U$1,FALSE))/100</f>
        <v>3.7048937548115002E-2</v>
      </c>
      <c r="O30" s="44">
        <f>(VLOOKUP($A29,'ADR Raw Data'!$B$6:$BE$49,'ADR Raw Data'!V$1,FALSE))/100</f>
        <v>4.2432192371767499E-2</v>
      </c>
      <c r="P30" s="44">
        <f>(VLOOKUP($A29,'ADR Raw Data'!$B$6:$BE$49,'ADR Raw Data'!W$1,FALSE))/100</f>
        <v>7.45364152161061E-2</v>
      </c>
      <c r="Q30" s="44">
        <f>(VLOOKUP($A29,'ADR Raw Data'!$B$6:$BE$49,'ADR Raw Data'!X$1,FALSE))/100</f>
        <v>7.7495072568710507E-2</v>
      </c>
      <c r="R30" s="44">
        <f>(VLOOKUP($A29,'ADR Raw Data'!$B$6:$BE$49,'ADR Raw Data'!Y$1,FALSE))/100</f>
        <v>6.0796535553636497E-2</v>
      </c>
      <c r="S30" s="45">
        <f>(VLOOKUP($A29,'ADR Raw Data'!$B$6:$BE$49,'ADR Raw Data'!AA$1,FALSE))/100</f>
        <v>5.93070040270414E-2</v>
      </c>
      <c r="T30" s="45">
        <f>(VLOOKUP($A29,'ADR Raw Data'!$B$6:$BE$49,'ADR Raw Data'!AB$1,FALSE))/100</f>
        <v>4.7076787467606296E-2</v>
      </c>
      <c r="U30" s="44">
        <f>(VLOOKUP($A29,'ADR Raw Data'!$B$6:$BE$49,'ADR Raw Data'!AC$1,FALSE))/100</f>
        <v>5.3178243803037401E-2</v>
      </c>
      <c r="V30" s="46">
        <f>(VLOOKUP($A29,'ADR Raw Data'!$B$6:$BE$49,'ADR Raw Data'!AE$1,FALSE))/100</f>
        <v>5.3144943493304002E-2</v>
      </c>
      <c r="X30" s="43">
        <f>(VLOOKUP($A29,'RevPAR Raw Data'!$B$6:$BE$43,'RevPAR Raw Data'!T$1,FALSE))/100</f>
        <v>0.253000894734769</v>
      </c>
      <c r="Y30" s="44">
        <f>(VLOOKUP($A29,'RevPAR Raw Data'!$B$6:$BE$43,'RevPAR Raw Data'!U$1,FALSE))/100</f>
        <v>0.14122065758777999</v>
      </c>
      <c r="Z30" s="44">
        <f>(VLOOKUP($A29,'RevPAR Raw Data'!$B$6:$BE$43,'RevPAR Raw Data'!V$1,FALSE))/100</f>
        <v>0.13869868488352399</v>
      </c>
      <c r="AA30" s="44">
        <f>(VLOOKUP($A29,'RevPAR Raw Data'!$B$6:$BE$43,'RevPAR Raw Data'!W$1,FALSE))/100</f>
        <v>0.21915857195928801</v>
      </c>
      <c r="AB30" s="44">
        <f>(VLOOKUP($A29,'RevPAR Raw Data'!$B$6:$BE$43,'RevPAR Raw Data'!X$1,FALSE))/100</f>
        <v>0.23114818183809402</v>
      </c>
      <c r="AC30" s="44">
        <f>(VLOOKUP($A29,'RevPAR Raw Data'!$B$6:$BE$43,'RevPAR Raw Data'!Y$1,FALSE))/100</f>
        <v>0.19313603794262099</v>
      </c>
      <c r="AD30" s="45">
        <f>(VLOOKUP($A29,'RevPAR Raw Data'!$B$6:$BE$43,'RevPAR Raw Data'!AA$1,FALSE))/100</f>
        <v>0.11182867476295501</v>
      </c>
      <c r="AE30" s="45">
        <f>(VLOOKUP($A29,'RevPAR Raw Data'!$B$6:$BE$43,'RevPAR Raw Data'!AB$1,FALSE))/100</f>
        <v>8.4851588495517397E-2</v>
      </c>
      <c r="AF30" s="44">
        <f>(VLOOKUP($A29,'RevPAR Raw Data'!$B$6:$BE$43,'RevPAR Raw Data'!AC$1,FALSE))/100</f>
        <v>9.82136685769123E-2</v>
      </c>
      <c r="AG30" s="46">
        <f>(VLOOKUP($A29,'RevPAR Raw Data'!$B$6:$BE$43,'RevPAR Raw Data'!AE$1,FALSE))/100</f>
        <v>0.15494867223108599</v>
      </c>
    </row>
    <row r="31" spans="1:33" x14ac:dyDescent="0.25">
      <c r="A31" s="93"/>
      <c r="B31" s="71"/>
      <c r="C31" s="72"/>
      <c r="D31" s="72"/>
      <c r="E31" s="72"/>
      <c r="F31" s="72"/>
      <c r="G31" s="73"/>
      <c r="H31" s="53"/>
      <c r="I31" s="53"/>
      <c r="J31" s="73"/>
      <c r="K31" s="74"/>
      <c r="M31" s="75"/>
      <c r="N31" s="76"/>
      <c r="O31" s="76"/>
      <c r="P31" s="76"/>
      <c r="Q31" s="76"/>
      <c r="R31" s="77"/>
      <c r="S31" s="76"/>
      <c r="T31" s="76"/>
      <c r="U31" s="77"/>
      <c r="V31" s="78"/>
      <c r="X31" s="75"/>
      <c r="Y31" s="76"/>
      <c r="Z31" s="76"/>
      <c r="AA31" s="76"/>
      <c r="AB31" s="76"/>
      <c r="AC31" s="77"/>
      <c r="AD31" s="76"/>
      <c r="AE31" s="76"/>
      <c r="AF31" s="77"/>
      <c r="AG31" s="78"/>
    </row>
    <row r="32" spans="1:33" x14ac:dyDescent="0.25">
      <c r="A32" s="70" t="s">
        <v>24</v>
      </c>
      <c r="B32" s="71">
        <f>(VLOOKUP($A32,'Occupancy Raw Data'!$B$8:$BE$45,'Occupancy Raw Data'!G$3,FALSE))/100</f>
        <v>0.401094605160281</v>
      </c>
      <c r="C32" s="72">
        <f>(VLOOKUP($A32,'Occupancy Raw Data'!$B$8:$BE$45,'Occupancy Raw Data'!H$3,FALSE))/100</f>
        <v>0.59265050820953802</v>
      </c>
      <c r="D32" s="72">
        <f>(VLOOKUP($A32,'Occupancy Raw Data'!$B$8:$BE$45,'Occupancy Raw Data'!I$3,FALSE))/100</f>
        <v>0.632525410476935</v>
      </c>
      <c r="E32" s="72">
        <f>(VLOOKUP($A32,'Occupancy Raw Data'!$B$8:$BE$45,'Occupancy Raw Data'!J$3,FALSE))/100</f>
        <v>0.62314308053166501</v>
      </c>
      <c r="F32" s="72">
        <f>(VLOOKUP($A32,'Occupancy Raw Data'!$B$8:$BE$45,'Occupancy Raw Data'!K$3,FALSE))/100</f>
        <v>0.60359655981235294</v>
      </c>
      <c r="G32" s="73">
        <f>(VLOOKUP($A32,'Occupancy Raw Data'!$B$8:$BE$45,'Occupancy Raw Data'!L$3,FALSE))/100</f>
        <v>0.57060203283815403</v>
      </c>
      <c r="H32" s="53">
        <f>(VLOOKUP($A32,'Occupancy Raw Data'!$B$8:$BE$45,'Occupancy Raw Data'!N$3,FALSE))/100</f>
        <v>0.66301798279906099</v>
      </c>
      <c r="I32" s="53">
        <f>(VLOOKUP($A32,'Occupancy Raw Data'!$B$8:$BE$45,'Occupancy Raw Data'!O$3,FALSE))/100</f>
        <v>0.63174354964816204</v>
      </c>
      <c r="J32" s="73">
        <f>(VLOOKUP($A32,'Occupancy Raw Data'!$B$8:$BE$45,'Occupancy Raw Data'!P$3,FALSE))/100</f>
        <v>0.64738076622361207</v>
      </c>
      <c r="K32" s="74">
        <f>(VLOOKUP($A32,'Occupancy Raw Data'!$B$8:$BE$45,'Occupancy Raw Data'!R$3,FALSE))/100</f>
        <v>0.59253881380542806</v>
      </c>
      <c r="M32" s="75">
        <f>VLOOKUP($A32,'ADR Raw Data'!$B$6:$BE$43,'ADR Raw Data'!G$1,FALSE)</f>
        <v>103.08382066276801</v>
      </c>
      <c r="N32" s="76">
        <f>VLOOKUP($A32,'ADR Raw Data'!$B$6:$BE$43,'ADR Raw Data'!H$1,FALSE)</f>
        <v>110.500263852242</v>
      </c>
      <c r="O32" s="76">
        <f>VLOOKUP($A32,'ADR Raw Data'!$B$6:$BE$43,'ADR Raw Data'!I$1,FALSE)</f>
        <v>113.338541409147</v>
      </c>
      <c r="P32" s="76">
        <f>VLOOKUP($A32,'ADR Raw Data'!$B$6:$BE$43,'ADR Raw Data'!J$1,FALSE)</f>
        <v>113.770815558343</v>
      </c>
      <c r="Q32" s="76">
        <f>VLOOKUP($A32,'ADR Raw Data'!$B$6:$BE$43,'ADR Raw Data'!K$1,FALSE)</f>
        <v>116.805518134715</v>
      </c>
      <c r="R32" s="77">
        <f>VLOOKUP($A32,'ADR Raw Data'!$B$6:$BE$43,'ADR Raw Data'!L$1,FALSE)</f>
        <v>112.13518224171</v>
      </c>
      <c r="S32" s="76">
        <f>VLOOKUP($A32,'ADR Raw Data'!$B$6:$BE$43,'ADR Raw Data'!N$1,FALSE)</f>
        <v>145.308702830188</v>
      </c>
      <c r="T32" s="76">
        <f>VLOOKUP($A32,'ADR Raw Data'!$B$6:$BE$43,'ADR Raw Data'!O$1,FALSE)</f>
        <v>137.866225247524</v>
      </c>
      <c r="U32" s="77">
        <f>VLOOKUP($A32,'ADR Raw Data'!$B$6:$BE$43,'ADR Raw Data'!P$1,FALSE)</f>
        <v>141.677349033816</v>
      </c>
      <c r="V32" s="78">
        <f>VLOOKUP($A32,'ADR Raw Data'!$B$6:$BE$43,'ADR Raw Data'!R$1,FALSE)</f>
        <v>121.35701602262</v>
      </c>
      <c r="X32" s="75">
        <f>VLOOKUP($A32,'RevPAR Raw Data'!$B$6:$BE$43,'RevPAR Raw Data'!G$1,FALSE)</f>
        <v>41.346364347146199</v>
      </c>
      <c r="Y32" s="76">
        <f>VLOOKUP($A32,'RevPAR Raw Data'!$B$6:$BE$43,'RevPAR Raw Data'!H$1,FALSE)</f>
        <v>65.488037529319698</v>
      </c>
      <c r="Z32" s="76">
        <f>VLOOKUP($A32,'RevPAR Raw Data'!$B$6:$BE$43,'RevPAR Raw Data'!I$1,FALSE)</f>
        <v>71.689507427677796</v>
      </c>
      <c r="AA32" s="76">
        <f>VLOOKUP($A32,'RevPAR Raw Data'!$B$6:$BE$43,'RevPAR Raw Data'!J$1,FALSE)</f>
        <v>70.895496481626196</v>
      </c>
      <c r="AB32" s="76">
        <f>VLOOKUP($A32,'RevPAR Raw Data'!$B$6:$BE$43,'RevPAR Raw Data'!K$1,FALSE)</f>
        <v>70.503408913213406</v>
      </c>
      <c r="AC32" s="77">
        <f>VLOOKUP($A32,'RevPAR Raw Data'!$B$6:$BE$43,'RevPAR Raw Data'!L$1,FALSE)</f>
        <v>63.984562939796703</v>
      </c>
      <c r="AD32" s="76">
        <f>VLOOKUP($A32,'RevPAR Raw Data'!$B$6:$BE$43,'RevPAR Raw Data'!N$1,FALSE)</f>
        <v>96.342283033620006</v>
      </c>
      <c r="AE32" s="76">
        <f>VLOOKUP($A32,'RevPAR Raw Data'!$B$6:$BE$43,'RevPAR Raw Data'!O$1,FALSE)</f>
        <v>87.096098514464401</v>
      </c>
      <c r="AF32" s="77">
        <f>VLOOKUP($A32,'RevPAR Raw Data'!$B$6:$BE$43,'RevPAR Raw Data'!P$1,FALSE)</f>
        <v>91.719190774042204</v>
      </c>
      <c r="AG32" s="78">
        <f>VLOOKUP($A32,'RevPAR Raw Data'!$B$6:$BE$43,'RevPAR Raw Data'!R$1,FALSE)</f>
        <v>71.908742321009697</v>
      </c>
    </row>
    <row r="33" spans="1:33" x14ac:dyDescent="0.25">
      <c r="A33" s="55" t="s">
        <v>126</v>
      </c>
      <c r="B33" s="43">
        <f>(VLOOKUP($A32,'Occupancy Raw Data'!$B$8:$BE$51,'Occupancy Raw Data'!T$3,FALSE))/100</f>
        <v>-2.4714828897338399E-2</v>
      </c>
      <c r="C33" s="44">
        <f>(VLOOKUP($A32,'Occupancy Raw Data'!$B$8:$BE$51,'Occupancy Raw Data'!U$3,FALSE))/100</f>
        <v>8.7517934002869405E-2</v>
      </c>
      <c r="D33" s="44">
        <f>(VLOOKUP($A32,'Occupancy Raw Data'!$B$8:$BE$51,'Occupancy Raw Data'!V$3,FALSE))/100</f>
        <v>-1.4616321559074198E-2</v>
      </c>
      <c r="E33" s="44">
        <f>(VLOOKUP($A32,'Occupancy Raw Data'!$B$8:$BE$51,'Occupancy Raw Data'!W$3,FALSE))/100</f>
        <v>-5.0059594755661498E-2</v>
      </c>
      <c r="F33" s="44">
        <f>(VLOOKUP($A32,'Occupancy Raw Data'!$B$8:$BE$51,'Occupancy Raw Data'!X$3,FALSE))/100</f>
        <v>-3.7406483790523602E-2</v>
      </c>
      <c r="G33" s="44">
        <f>(VLOOKUP($A32,'Occupancy Raw Data'!$B$8:$BE$51,'Occupancy Raw Data'!Y$3,FALSE))/100</f>
        <v>-9.769335142469469E-3</v>
      </c>
      <c r="H33" s="45">
        <f>(VLOOKUP($A32,'Occupancy Raw Data'!$B$8:$BE$51,'Occupancy Raw Data'!AA$3,FALSE))/100</f>
        <v>-7.5245365321701105E-2</v>
      </c>
      <c r="I33" s="45">
        <f>(VLOOKUP($A32,'Occupancy Raw Data'!$B$8:$BE$51,'Occupancy Raw Data'!AB$3,FALSE))/100</f>
        <v>-0.156576200417536</v>
      </c>
      <c r="J33" s="44">
        <f>(VLOOKUP($A32,'Occupancy Raw Data'!$B$8:$BE$51,'Occupancy Raw Data'!AC$3,FALSE))/100</f>
        <v>-0.116799999999999</v>
      </c>
      <c r="K33" s="46">
        <f>(VLOOKUP($A32,'Occupancy Raw Data'!$B$8:$BE$51,'Occupancy Raw Data'!AE$3,FALSE))/100</f>
        <v>-4.5863309352517902E-2</v>
      </c>
      <c r="M33" s="43">
        <f>(VLOOKUP($A32,'ADR Raw Data'!$B$6:$BE$49,'ADR Raw Data'!T$1,FALSE))/100</f>
        <v>1.79330985146668E-2</v>
      </c>
      <c r="N33" s="44">
        <f>(VLOOKUP($A32,'ADR Raw Data'!$B$6:$BE$49,'ADR Raw Data'!U$1,FALSE))/100</f>
        <v>5.3957813393090401E-2</v>
      </c>
      <c r="O33" s="44">
        <f>(VLOOKUP($A32,'ADR Raw Data'!$B$6:$BE$49,'ADR Raw Data'!V$1,FALSE))/100</f>
        <v>4.8968256286443801E-2</v>
      </c>
      <c r="P33" s="44">
        <f>(VLOOKUP($A32,'ADR Raw Data'!$B$6:$BE$49,'ADR Raw Data'!W$1,FALSE))/100</f>
        <v>1.33448905725694E-2</v>
      </c>
      <c r="Q33" s="44">
        <f>(VLOOKUP($A32,'ADR Raw Data'!$B$6:$BE$49,'ADR Raw Data'!X$1,FALSE))/100</f>
        <v>5.3544485403202904E-2</v>
      </c>
      <c r="R33" s="44">
        <f>(VLOOKUP($A32,'ADR Raw Data'!$B$6:$BE$49,'ADR Raw Data'!Y$1,FALSE))/100</f>
        <v>3.7810681708956899E-2</v>
      </c>
      <c r="S33" s="45">
        <f>(VLOOKUP($A32,'ADR Raw Data'!$B$6:$BE$49,'ADR Raw Data'!AA$1,FALSE))/100</f>
        <v>5.2946055080049993E-2</v>
      </c>
      <c r="T33" s="45">
        <f>(VLOOKUP($A32,'ADR Raw Data'!$B$6:$BE$49,'ADR Raw Data'!AB$1,FALSE))/100</f>
        <v>-3.5110306295045302E-3</v>
      </c>
      <c r="U33" s="44">
        <f>(VLOOKUP($A32,'ADR Raw Data'!$B$6:$BE$49,'ADR Raw Data'!AC$1,FALSE))/100</f>
        <v>2.5303882708775701E-2</v>
      </c>
      <c r="V33" s="46">
        <f>(VLOOKUP($A32,'ADR Raw Data'!$B$6:$BE$49,'ADR Raw Data'!AE$1,FALSE))/100</f>
        <v>2.6614766795702498E-2</v>
      </c>
      <c r="X33" s="43">
        <f>(VLOOKUP($A32,'RevPAR Raw Data'!$B$6:$BE$43,'RevPAR Raw Data'!T$1,FALSE))/100</f>
        <v>-7.2249438440606098E-3</v>
      </c>
      <c r="Y33" s="44">
        <f>(VLOOKUP($A32,'RevPAR Raw Data'!$B$6:$BE$43,'RevPAR Raw Data'!U$1,FALSE))/100</f>
        <v>0.14619802374743501</v>
      </c>
      <c r="Z33" s="44">
        <f>(VLOOKUP($A32,'RevPAR Raw Data'!$B$6:$BE$43,'RevPAR Raw Data'!V$1,FALSE))/100</f>
        <v>3.3636198947299703E-2</v>
      </c>
      <c r="AA33" s="44">
        <f>(VLOOKUP($A32,'RevPAR Raw Data'!$B$6:$BE$43,'RevPAR Raw Data'!W$1,FALSE))/100</f>
        <v>-3.7382743997213398E-2</v>
      </c>
      <c r="AB33" s="44">
        <f>(VLOOKUP($A32,'RevPAR Raw Data'!$B$6:$BE$43,'RevPAR Raw Data'!X$1,FALSE))/100</f>
        <v>1.41350906873724E-2</v>
      </c>
      <c r="AC33" s="44">
        <f>(VLOOKUP($A32,'RevPAR Raw Data'!$B$6:$BE$43,'RevPAR Raw Data'!Y$1,FALSE))/100</f>
        <v>2.76719613449074E-2</v>
      </c>
      <c r="AD33" s="45">
        <f>(VLOOKUP($A32,'RevPAR Raw Data'!$B$6:$BE$43,'RevPAR Raw Data'!AA$1,FALSE))/100</f>
        <v>-2.6283255498492298E-2</v>
      </c>
      <c r="AE33" s="45">
        <f>(VLOOKUP($A32,'RevPAR Raw Data'!$B$6:$BE$43,'RevPAR Raw Data'!AB$1,FALSE))/100</f>
        <v>-0.159537487211523</v>
      </c>
      <c r="AF33" s="44">
        <f>(VLOOKUP($A32,'RevPAR Raw Data'!$B$6:$BE$43,'RevPAR Raw Data'!AC$1,FALSE))/100</f>
        <v>-9.44516107916092E-2</v>
      </c>
      <c r="AG33" s="46">
        <f>(VLOOKUP($A32,'RevPAR Raw Data'!$B$6:$BE$43,'RevPAR Raw Data'!AE$1,FALSE))/100</f>
        <v>-2.0469183839711799E-2</v>
      </c>
    </row>
    <row r="34" spans="1:33" x14ac:dyDescent="0.25">
      <c r="A34" s="93"/>
      <c r="B34" s="71"/>
      <c r="C34" s="72"/>
      <c r="D34" s="72"/>
      <c r="E34" s="72"/>
      <c r="F34" s="72"/>
      <c r="G34" s="73"/>
      <c r="H34" s="53"/>
      <c r="I34" s="53"/>
      <c r="J34" s="73"/>
      <c r="K34" s="74"/>
      <c r="M34" s="75"/>
      <c r="N34" s="76"/>
      <c r="O34" s="76"/>
      <c r="P34" s="76"/>
      <c r="Q34" s="76"/>
      <c r="R34" s="77"/>
      <c r="S34" s="76"/>
      <c r="T34" s="76"/>
      <c r="U34" s="77"/>
      <c r="V34" s="78"/>
      <c r="X34" s="75"/>
      <c r="Y34" s="76"/>
      <c r="Z34" s="76"/>
      <c r="AA34" s="76"/>
      <c r="AB34" s="76"/>
      <c r="AC34" s="77"/>
      <c r="AD34" s="76"/>
      <c r="AE34" s="76"/>
      <c r="AF34" s="77"/>
      <c r="AG34" s="78"/>
    </row>
    <row r="35" spans="1:33" x14ac:dyDescent="0.25">
      <c r="A35" s="70" t="s">
        <v>25</v>
      </c>
      <c r="B35" s="71">
        <f>(VLOOKUP($A35,'Occupancy Raw Data'!$B$8:$BE$45,'Occupancy Raw Data'!G$3,FALSE))/100</f>
        <v>0.40253671562082699</v>
      </c>
      <c r="C35" s="72">
        <f>(VLOOKUP($A35,'Occupancy Raw Data'!$B$8:$BE$45,'Occupancy Raw Data'!H$3,FALSE))/100</f>
        <v>0.55140186915887801</v>
      </c>
      <c r="D35" s="72">
        <f>(VLOOKUP($A35,'Occupancy Raw Data'!$B$8:$BE$45,'Occupancy Raw Data'!I$3,FALSE))/100</f>
        <v>0.58544726301735606</v>
      </c>
      <c r="E35" s="72">
        <f>(VLOOKUP($A35,'Occupancy Raw Data'!$B$8:$BE$45,'Occupancy Raw Data'!J$3,FALSE))/100</f>
        <v>0.57543391188251003</v>
      </c>
      <c r="F35" s="72">
        <f>(VLOOKUP($A35,'Occupancy Raw Data'!$B$8:$BE$45,'Occupancy Raw Data'!K$3,FALSE))/100</f>
        <v>0.56074766355140104</v>
      </c>
      <c r="G35" s="73">
        <f>(VLOOKUP($A35,'Occupancy Raw Data'!$B$8:$BE$45,'Occupancy Raw Data'!L$3,FALSE))/100</f>
        <v>0.53511348464619402</v>
      </c>
      <c r="H35" s="53">
        <f>(VLOOKUP($A35,'Occupancy Raw Data'!$B$8:$BE$45,'Occupancy Raw Data'!N$3,FALSE))/100</f>
        <v>0.65220293724966594</v>
      </c>
      <c r="I35" s="53">
        <f>(VLOOKUP($A35,'Occupancy Raw Data'!$B$8:$BE$45,'Occupancy Raw Data'!O$3,FALSE))/100</f>
        <v>0.65086782376502006</v>
      </c>
      <c r="J35" s="73">
        <f>(VLOOKUP($A35,'Occupancy Raw Data'!$B$8:$BE$45,'Occupancy Raw Data'!P$3,FALSE))/100</f>
        <v>0.65153538050734294</v>
      </c>
      <c r="K35" s="74">
        <f>(VLOOKUP($A35,'Occupancy Raw Data'!$B$8:$BE$45,'Occupancy Raw Data'!R$3,FALSE))/100</f>
        <v>0.56837688346366499</v>
      </c>
      <c r="M35" s="75">
        <f>VLOOKUP($A35,'ADR Raw Data'!$B$6:$BE$43,'ADR Raw Data'!G$1,FALSE)</f>
        <v>100.457810945273</v>
      </c>
      <c r="N35" s="76">
        <f>VLOOKUP($A35,'ADR Raw Data'!$B$6:$BE$43,'ADR Raw Data'!H$1,FALSE)</f>
        <v>103.682566585956</v>
      </c>
      <c r="O35" s="76">
        <f>VLOOKUP($A35,'ADR Raw Data'!$B$6:$BE$43,'ADR Raw Data'!I$1,FALSE)</f>
        <v>105.16030786773</v>
      </c>
      <c r="P35" s="76">
        <f>VLOOKUP($A35,'ADR Raw Data'!$B$6:$BE$43,'ADR Raw Data'!J$1,FALSE)</f>
        <v>105.769675174013</v>
      </c>
      <c r="Q35" s="76">
        <f>VLOOKUP($A35,'ADR Raw Data'!$B$6:$BE$43,'ADR Raw Data'!K$1,FALSE)</f>
        <v>105.588035714285</v>
      </c>
      <c r="R35" s="77">
        <f>VLOOKUP($A35,'ADR Raw Data'!$B$6:$BE$43,'ADR Raw Data'!L$1,FALSE)</f>
        <v>104.368977045908</v>
      </c>
      <c r="S35" s="76">
        <f>VLOOKUP($A35,'ADR Raw Data'!$B$6:$BE$43,'ADR Raw Data'!N$1,FALSE)</f>
        <v>125.686489252814</v>
      </c>
      <c r="T35" s="76">
        <f>VLOOKUP($A35,'ADR Raw Data'!$B$6:$BE$43,'ADR Raw Data'!O$1,FALSE)</f>
        <v>125.915128205128</v>
      </c>
      <c r="U35" s="77">
        <f>VLOOKUP($A35,'ADR Raw Data'!$B$6:$BE$43,'ADR Raw Data'!P$1,FALSE)</f>
        <v>125.80069159836</v>
      </c>
      <c r="V35" s="78">
        <f>VLOOKUP($A35,'ADR Raw Data'!$B$6:$BE$43,'ADR Raw Data'!R$1,FALSE)</f>
        <v>111.388223154362</v>
      </c>
      <c r="X35" s="75">
        <f>VLOOKUP($A35,'RevPAR Raw Data'!$B$6:$BE$43,'RevPAR Raw Data'!G$1,FALSE)</f>
        <v>40.437957276368401</v>
      </c>
      <c r="Y35" s="76">
        <f>VLOOKUP($A35,'RevPAR Raw Data'!$B$6:$BE$43,'RevPAR Raw Data'!H$1,FALSE)</f>
        <v>57.1707610146862</v>
      </c>
      <c r="Z35" s="76">
        <f>VLOOKUP($A35,'RevPAR Raw Data'!$B$6:$BE$43,'RevPAR Raw Data'!I$1,FALSE)</f>
        <v>61.565814419225603</v>
      </c>
      <c r="AA35" s="76">
        <f>VLOOKUP($A35,'RevPAR Raw Data'!$B$6:$BE$43,'RevPAR Raw Data'!J$1,FALSE)</f>
        <v>60.863457943925198</v>
      </c>
      <c r="AB35" s="76">
        <f>VLOOKUP($A35,'RevPAR Raw Data'!$B$6:$BE$43,'RevPAR Raw Data'!K$1,FALSE)</f>
        <v>59.208244325767602</v>
      </c>
      <c r="AC35" s="77">
        <f>VLOOKUP($A35,'RevPAR Raw Data'!$B$6:$BE$43,'RevPAR Raw Data'!L$1,FALSE)</f>
        <v>55.849246995994598</v>
      </c>
      <c r="AD35" s="76">
        <f>VLOOKUP($A35,'RevPAR Raw Data'!$B$6:$BE$43,'RevPAR Raw Data'!N$1,FALSE)</f>
        <v>81.973097463284304</v>
      </c>
      <c r="AE35" s="76">
        <f>VLOOKUP($A35,'RevPAR Raw Data'!$B$6:$BE$43,'RevPAR Raw Data'!O$1,FALSE)</f>
        <v>81.9541054739652</v>
      </c>
      <c r="AF35" s="77">
        <f>VLOOKUP($A35,'RevPAR Raw Data'!$B$6:$BE$43,'RevPAR Raw Data'!P$1,FALSE)</f>
        <v>81.963601468624802</v>
      </c>
      <c r="AG35" s="78">
        <f>VLOOKUP($A35,'RevPAR Raw Data'!$B$6:$BE$43,'RevPAR Raw Data'!R$1,FALSE)</f>
        <v>63.310491131031803</v>
      </c>
    </row>
    <row r="36" spans="1:33" x14ac:dyDescent="0.25">
      <c r="A36" s="55" t="s">
        <v>126</v>
      </c>
      <c r="B36" s="43">
        <f>(VLOOKUP($A35,'Occupancy Raw Data'!$B$8:$BE$51,'Occupancy Raw Data'!T$3,FALSE))/100</f>
        <v>0.11873840445269</v>
      </c>
      <c r="C36" s="44">
        <f>(VLOOKUP($A35,'Occupancy Raw Data'!$B$8:$BE$51,'Occupancy Raw Data'!U$3,FALSE))/100</f>
        <v>0.108724832214765</v>
      </c>
      <c r="D36" s="44">
        <f>(VLOOKUP($A35,'Occupancy Raw Data'!$B$8:$BE$51,'Occupancy Raw Data'!V$3,FALSE))/100</f>
        <v>6.6909975669099703E-2</v>
      </c>
      <c r="E36" s="44">
        <f>(VLOOKUP($A35,'Occupancy Raw Data'!$B$8:$BE$51,'Occupancy Raw Data'!W$3,FALSE))/100</f>
        <v>4.6620046620046603E-3</v>
      </c>
      <c r="F36" s="44">
        <f>(VLOOKUP($A35,'Occupancy Raw Data'!$B$8:$BE$51,'Occupancy Raw Data'!X$3,FALSE))/100</f>
        <v>-2.8901734104046201E-2</v>
      </c>
      <c r="G36" s="44">
        <f>(VLOOKUP($A35,'Occupancy Raw Data'!$B$8:$BE$51,'Occupancy Raw Data'!Y$3,FALSE))/100</f>
        <v>4.6748498302428797E-2</v>
      </c>
      <c r="H36" s="45">
        <f>(VLOOKUP($A35,'Occupancy Raw Data'!$B$8:$BE$51,'Occupancy Raw Data'!AA$3,FALSE))/100</f>
        <v>-4.12168792934249E-2</v>
      </c>
      <c r="I36" s="45">
        <f>(VLOOKUP($A35,'Occupancy Raw Data'!$B$8:$BE$51,'Occupancy Raw Data'!AB$3,FALSE))/100</f>
        <v>-3.9408866995073802E-2</v>
      </c>
      <c r="J36" s="44">
        <f>(VLOOKUP($A35,'Occupancy Raw Data'!$B$8:$BE$51,'Occupancy Raw Data'!AC$3,FALSE))/100</f>
        <v>-4.03146509341199E-2</v>
      </c>
      <c r="K36" s="46">
        <f>(VLOOKUP($A35,'Occupancy Raw Data'!$B$8:$BE$51,'Occupancy Raw Data'!AE$3,FALSE))/100</f>
        <v>1.6544431178577498E-2</v>
      </c>
      <c r="M36" s="43">
        <f>(VLOOKUP($A35,'ADR Raw Data'!$B$6:$BE$49,'ADR Raw Data'!T$1,FALSE))/100</f>
        <v>4.7973379628372999E-3</v>
      </c>
      <c r="N36" s="44">
        <f>(VLOOKUP($A35,'ADR Raw Data'!$B$6:$BE$49,'ADR Raw Data'!U$1,FALSE))/100</f>
        <v>-2.0496831703194898E-2</v>
      </c>
      <c r="O36" s="44">
        <f>(VLOOKUP($A35,'ADR Raw Data'!$B$6:$BE$49,'ADR Raw Data'!V$1,FALSE))/100</f>
        <v>-1.28229536193354E-2</v>
      </c>
      <c r="P36" s="44">
        <f>(VLOOKUP($A35,'ADR Raw Data'!$B$6:$BE$49,'ADR Raw Data'!W$1,FALSE))/100</f>
        <v>-3.35831243417722E-2</v>
      </c>
      <c r="Q36" s="44">
        <f>(VLOOKUP($A35,'ADR Raw Data'!$B$6:$BE$49,'ADR Raw Data'!X$1,FALSE))/100</f>
        <v>-3.9254040585164296E-2</v>
      </c>
      <c r="R36" s="44">
        <f>(VLOOKUP($A35,'ADR Raw Data'!$B$6:$BE$49,'ADR Raw Data'!Y$1,FALSE))/100</f>
        <v>-2.3585805083217001E-2</v>
      </c>
      <c r="S36" s="45">
        <f>(VLOOKUP($A35,'ADR Raw Data'!$B$6:$BE$49,'ADR Raw Data'!AA$1,FALSE))/100</f>
        <v>-9.7245108691614999E-4</v>
      </c>
      <c r="T36" s="45">
        <f>(VLOOKUP($A35,'ADR Raw Data'!$B$6:$BE$49,'ADR Raw Data'!AB$1,FALSE))/100</f>
        <v>-5.0066188559639603E-3</v>
      </c>
      <c r="U36" s="44">
        <f>(VLOOKUP($A35,'ADR Raw Data'!$B$6:$BE$49,'ADR Raw Data'!AC$1,FALSE))/100</f>
        <v>-2.99062861001699E-3</v>
      </c>
      <c r="V36" s="46">
        <f>(VLOOKUP($A35,'ADR Raw Data'!$B$6:$BE$49,'ADR Raw Data'!AE$1,FALSE))/100</f>
        <v>-1.93099611128844E-2</v>
      </c>
      <c r="X36" s="43">
        <f>(VLOOKUP($A35,'RevPAR Raw Data'!$B$6:$BE$43,'RevPAR Raw Data'!T$1,FALSE))/100</f>
        <v>0.12410537067085499</v>
      </c>
      <c r="Y36" s="44">
        <f>(VLOOKUP($A35,'RevPAR Raw Data'!$B$6:$BE$43,'RevPAR Raw Data'!U$1,FALSE))/100</f>
        <v>8.599948592370589E-2</v>
      </c>
      <c r="Z36" s="44">
        <f>(VLOOKUP($A35,'RevPAR Raw Data'!$B$6:$BE$43,'RevPAR Raw Data'!V$1,FALSE))/100</f>
        <v>5.3229038535088508E-2</v>
      </c>
      <c r="AA36" s="44">
        <f>(VLOOKUP($A35,'RevPAR Raw Data'!$B$6:$BE$43,'RevPAR Raw Data'!W$1,FALSE))/100</f>
        <v>-2.9077684362013599E-2</v>
      </c>
      <c r="AB36" s="44">
        <f>(VLOOKUP($A35,'RevPAR Raw Data'!$B$6:$BE$43,'RevPAR Raw Data'!X$1,FALSE))/100</f>
        <v>-6.7021264845708708E-2</v>
      </c>
      <c r="AC36" s="44">
        <f>(VLOOKUP($A35,'RevPAR Raw Data'!$B$6:$BE$43,'RevPAR Raw Data'!Y$1,FALSE))/100</f>
        <v>2.2060092250317499E-2</v>
      </c>
      <c r="AD36" s="45">
        <f>(VLOOKUP($A35,'RevPAR Raw Data'!$B$6:$BE$43,'RevPAR Raw Data'!AA$1,FALSE))/100</f>
        <v>-4.2149248981272799E-2</v>
      </c>
      <c r="AE36" s="45">
        <f>(VLOOKUP($A35,'RevPAR Raw Data'!$B$6:$BE$43,'RevPAR Raw Data'!AB$1,FALSE))/100</f>
        <v>-4.4218180674448097E-2</v>
      </c>
      <c r="AF36" s="44">
        <f>(VLOOKUP($A35,'RevPAR Raw Data'!$B$6:$BE$43,'RevPAR Raw Data'!AC$1,FALSE))/100</f>
        <v>-4.3184713395650498E-2</v>
      </c>
      <c r="AG36" s="46">
        <f>(VLOOKUP($A35,'RevPAR Raw Data'!$B$6:$BE$43,'RevPAR Raw Data'!AE$1,FALSE))/100</f>
        <v>-3.08500225700007E-3</v>
      </c>
    </row>
    <row r="37" spans="1:33" x14ac:dyDescent="0.25">
      <c r="A37" s="93"/>
      <c r="B37" s="71"/>
      <c r="C37" s="72"/>
      <c r="D37" s="72"/>
      <c r="E37" s="72"/>
      <c r="F37" s="72"/>
      <c r="G37" s="73"/>
      <c r="H37" s="53"/>
      <c r="I37" s="53"/>
      <c r="J37" s="73"/>
      <c r="K37" s="74"/>
      <c r="M37" s="75"/>
      <c r="N37" s="76"/>
      <c r="O37" s="76"/>
      <c r="P37" s="76"/>
      <c r="Q37" s="76"/>
      <c r="R37" s="77"/>
      <c r="S37" s="76"/>
      <c r="T37" s="76"/>
      <c r="U37" s="77"/>
      <c r="V37" s="78"/>
      <c r="X37" s="75"/>
      <c r="Y37" s="76"/>
      <c r="Z37" s="76"/>
      <c r="AA37" s="76"/>
      <c r="AB37" s="76"/>
      <c r="AC37" s="77"/>
      <c r="AD37" s="76"/>
      <c r="AE37" s="76"/>
      <c r="AF37" s="77"/>
      <c r="AG37" s="78"/>
    </row>
    <row r="38" spans="1:33" x14ac:dyDescent="0.25">
      <c r="A38" s="70" t="s">
        <v>26</v>
      </c>
      <c r="B38" s="71">
        <f>(VLOOKUP($A38,'Occupancy Raw Data'!$B$8:$BE$45,'Occupancy Raw Data'!G$3,FALSE))/100</f>
        <v>0.54236894406731506</v>
      </c>
      <c r="C38" s="72">
        <f>(VLOOKUP($A38,'Occupancy Raw Data'!$B$8:$BE$45,'Occupancy Raw Data'!H$3,FALSE))/100</f>
        <v>0.60743876313140399</v>
      </c>
      <c r="D38" s="72">
        <f>(VLOOKUP($A38,'Occupancy Raw Data'!$B$8:$BE$45,'Occupancy Raw Data'!I$3,FALSE))/100</f>
        <v>0.64070928942002392</v>
      </c>
      <c r="E38" s="72">
        <f>(VLOOKUP($A38,'Occupancy Raw Data'!$B$8:$BE$45,'Occupancy Raw Data'!J$3,FALSE))/100</f>
        <v>0.66657202591435805</v>
      </c>
      <c r="F38" s="72">
        <f>(VLOOKUP($A38,'Occupancy Raw Data'!$B$8:$BE$45,'Occupancy Raw Data'!K$3,FALSE))/100</f>
        <v>0.67818702733397007</v>
      </c>
      <c r="G38" s="73">
        <f>(VLOOKUP($A38,'Occupancy Raw Data'!$B$8:$BE$45,'Occupancy Raw Data'!L$3,FALSE))/100</f>
        <v>0.62705520997341402</v>
      </c>
      <c r="H38" s="53">
        <f>(VLOOKUP($A38,'Occupancy Raw Data'!$B$8:$BE$45,'Occupancy Raw Data'!N$3,FALSE))/100</f>
        <v>0.79361433033063999</v>
      </c>
      <c r="I38" s="53">
        <f>(VLOOKUP($A38,'Occupancy Raw Data'!$B$8:$BE$45,'Occupancy Raw Data'!O$3,FALSE))/100</f>
        <v>0.80355160932297398</v>
      </c>
      <c r="J38" s="73">
        <f>(VLOOKUP($A38,'Occupancy Raw Data'!$B$8:$BE$45,'Occupancy Raw Data'!P$3,FALSE))/100</f>
        <v>0.79858296982680699</v>
      </c>
      <c r="K38" s="74">
        <f>(VLOOKUP($A38,'Occupancy Raw Data'!$B$8:$BE$45,'Occupancy Raw Data'!R$3,FALSE))/100</f>
        <v>0.67606314136009804</v>
      </c>
      <c r="M38" s="75">
        <f>VLOOKUP($A38,'ADR Raw Data'!$B$6:$BE$43,'ADR Raw Data'!G$1,FALSE)</f>
        <v>106.83663779565001</v>
      </c>
      <c r="N38" s="76">
        <f>VLOOKUP($A38,'ADR Raw Data'!$B$6:$BE$43,'ADR Raw Data'!H$1,FALSE)</f>
        <v>109.455046740885</v>
      </c>
      <c r="O38" s="76">
        <f>VLOOKUP($A38,'ADR Raw Data'!$B$6:$BE$43,'ADR Raw Data'!I$1,FALSE)</f>
        <v>112.878555372034</v>
      </c>
      <c r="P38" s="76">
        <f>VLOOKUP($A38,'ADR Raw Data'!$B$6:$BE$43,'ADR Raw Data'!J$1,FALSE)</f>
        <v>116.61206118102599</v>
      </c>
      <c r="Q38" s="76">
        <f>VLOOKUP($A38,'ADR Raw Data'!$B$6:$BE$43,'ADR Raw Data'!K$1,FALSE)</f>
        <v>115.88561255946701</v>
      </c>
      <c r="R38" s="77">
        <f>VLOOKUP($A38,'ADR Raw Data'!$B$6:$BE$43,'ADR Raw Data'!L$1,FALSE)</f>
        <v>112.614297110397</v>
      </c>
      <c r="S38" s="76">
        <f>VLOOKUP($A38,'ADR Raw Data'!$B$6:$BE$43,'ADR Raw Data'!N$1,FALSE)</f>
        <v>149.92535336780799</v>
      </c>
      <c r="T38" s="76">
        <f>VLOOKUP($A38,'ADR Raw Data'!$B$6:$BE$43,'ADR Raw Data'!O$1,FALSE)</f>
        <v>152.07094436592499</v>
      </c>
      <c r="U38" s="77">
        <f>VLOOKUP($A38,'ADR Raw Data'!$B$6:$BE$43,'ADR Raw Data'!P$1,FALSE)</f>
        <v>151.004823607362</v>
      </c>
      <c r="V38" s="78">
        <f>VLOOKUP($A38,'ADR Raw Data'!$B$6:$BE$43,'ADR Raw Data'!R$1,FALSE)</f>
        <v>125.570830219963</v>
      </c>
      <c r="X38" s="75">
        <f>VLOOKUP($A38,'RevPAR Raw Data'!$B$6:$BE$43,'RevPAR Raw Data'!G$1,FALSE)</f>
        <v>57.944874428928998</v>
      </c>
      <c r="Y38" s="76">
        <f>VLOOKUP($A38,'RevPAR Raw Data'!$B$6:$BE$43,'RevPAR Raw Data'!H$1,FALSE)</f>
        <v>66.487238210773498</v>
      </c>
      <c r="Z38" s="76">
        <f>VLOOKUP($A38,'RevPAR Raw Data'!$B$6:$BE$43,'RevPAR Raw Data'!I$1,FALSE)</f>
        <v>72.322339003174704</v>
      </c>
      <c r="AA38" s="76">
        <f>VLOOKUP($A38,'RevPAR Raw Data'!$B$6:$BE$43,'RevPAR Raw Data'!J$1,FALSE)</f>
        <v>77.730337867485702</v>
      </c>
      <c r="AB38" s="76">
        <f>VLOOKUP($A38,'RevPAR Raw Data'!$B$6:$BE$43,'RevPAR Raw Data'!K$1,FALSE)</f>
        <v>78.592119092481198</v>
      </c>
      <c r="AC38" s="77">
        <f>VLOOKUP($A38,'RevPAR Raw Data'!$B$6:$BE$43,'RevPAR Raw Data'!L$1,FALSE)</f>
        <v>70.615381720568806</v>
      </c>
      <c r="AD38" s="76">
        <f>VLOOKUP($A38,'RevPAR Raw Data'!$B$6:$BE$43,'RevPAR Raw Data'!N$1,FALSE)</f>
        <v>118.982908912577</v>
      </c>
      <c r="AE38" s="76">
        <f>VLOOKUP($A38,'RevPAR Raw Data'!$B$6:$BE$43,'RevPAR Raw Data'!O$1,FALSE)</f>
        <v>122.196852076504</v>
      </c>
      <c r="AF38" s="77">
        <f>VLOOKUP($A38,'RevPAR Raw Data'!$B$6:$BE$43,'RevPAR Raw Data'!P$1,FALSE)</f>
        <v>120.58988049454</v>
      </c>
      <c r="AG38" s="78">
        <f>VLOOKUP($A38,'RevPAR Raw Data'!$B$6:$BE$43,'RevPAR Raw Data'!R$1,FALSE)</f>
        <v>84.893809941703694</v>
      </c>
    </row>
    <row r="39" spans="1:33" x14ac:dyDescent="0.25">
      <c r="A39" s="55" t="s">
        <v>126</v>
      </c>
      <c r="B39" s="43">
        <f>(VLOOKUP($A38,'Occupancy Raw Data'!$B$8:$BE$51,'Occupancy Raw Data'!T$3,FALSE))/100</f>
        <v>0.18241026153658299</v>
      </c>
      <c r="C39" s="44">
        <f>(VLOOKUP($A38,'Occupancy Raw Data'!$B$8:$BE$51,'Occupancy Raw Data'!U$3,FALSE))/100</f>
        <v>0.109287806648803</v>
      </c>
      <c r="D39" s="44">
        <f>(VLOOKUP($A38,'Occupancy Raw Data'!$B$8:$BE$51,'Occupancy Raw Data'!V$3,FALSE))/100</f>
        <v>4.1662077872096297E-2</v>
      </c>
      <c r="E39" s="44">
        <f>(VLOOKUP($A38,'Occupancy Raw Data'!$B$8:$BE$51,'Occupancy Raw Data'!W$3,FALSE))/100</f>
        <v>1.75802044703386E-2</v>
      </c>
      <c r="F39" s="44">
        <f>(VLOOKUP($A38,'Occupancy Raw Data'!$B$8:$BE$51,'Occupancy Raw Data'!X$3,FALSE))/100</f>
        <v>-6.6448315749739598E-2</v>
      </c>
      <c r="G39" s="44">
        <f>(VLOOKUP($A38,'Occupancy Raw Data'!$B$8:$BE$51,'Occupancy Raw Data'!Y$3,FALSE))/100</f>
        <v>4.4086256073567906E-2</v>
      </c>
      <c r="H39" s="45">
        <f>(VLOOKUP($A38,'Occupancy Raw Data'!$B$8:$BE$51,'Occupancy Raw Data'!AA$3,FALSE))/100</f>
        <v>-3.94085267113852E-2</v>
      </c>
      <c r="I39" s="45">
        <f>(VLOOKUP($A38,'Occupancy Raw Data'!$B$8:$BE$51,'Occupancy Raw Data'!AB$3,FALSE))/100</f>
        <v>-4.0859762882049198E-2</v>
      </c>
      <c r="J39" s="44">
        <f>(VLOOKUP($A38,'Occupancy Raw Data'!$B$8:$BE$51,'Occupancy Raw Data'!AC$3,FALSE))/100</f>
        <v>-4.0139207974676495E-2</v>
      </c>
      <c r="K39" s="46">
        <f>(VLOOKUP($A38,'Occupancy Raw Data'!$B$8:$BE$51,'Occupancy Raw Data'!AE$3,FALSE))/100</f>
        <v>1.40558116330722E-2</v>
      </c>
      <c r="M39" s="43">
        <f>(VLOOKUP($A38,'ADR Raw Data'!$B$6:$BE$49,'ADR Raw Data'!T$1,FALSE))/100</f>
        <v>5.49508976317125E-3</v>
      </c>
      <c r="N39" s="44">
        <f>(VLOOKUP($A38,'ADR Raw Data'!$B$6:$BE$49,'ADR Raw Data'!U$1,FALSE))/100</f>
        <v>7.2744760811801305E-3</v>
      </c>
      <c r="O39" s="44">
        <f>(VLOOKUP($A38,'ADR Raw Data'!$B$6:$BE$49,'ADR Raw Data'!V$1,FALSE))/100</f>
        <v>-2.21090179543228E-2</v>
      </c>
      <c r="P39" s="44">
        <f>(VLOOKUP($A38,'ADR Raw Data'!$B$6:$BE$49,'ADR Raw Data'!W$1,FALSE))/100</f>
        <v>-7.2220928936167191E-3</v>
      </c>
      <c r="Q39" s="44">
        <f>(VLOOKUP($A38,'ADR Raw Data'!$B$6:$BE$49,'ADR Raw Data'!X$1,FALSE))/100</f>
        <v>-0.10606285530958801</v>
      </c>
      <c r="R39" s="44">
        <f>(VLOOKUP($A38,'ADR Raw Data'!$B$6:$BE$49,'ADR Raw Data'!Y$1,FALSE))/100</f>
        <v>-3.4795032582197495E-2</v>
      </c>
      <c r="S39" s="45">
        <f>(VLOOKUP($A38,'ADR Raw Data'!$B$6:$BE$49,'ADR Raw Data'!AA$1,FALSE))/100</f>
        <v>-6.5027211492064099E-2</v>
      </c>
      <c r="T39" s="45">
        <f>(VLOOKUP($A38,'ADR Raw Data'!$B$6:$BE$49,'ADR Raw Data'!AB$1,FALSE))/100</f>
        <v>-5.6899880793567802E-2</v>
      </c>
      <c r="U39" s="44">
        <f>(VLOOKUP($A38,'ADR Raw Data'!$B$6:$BE$49,'ADR Raw Data'!AC$1,FALSE))/100</f>
        <v>-6.0928948861963296E-2</v>
      </c>
      <c r="V39" s="46">
        <f>(VLOOKUP($A38,'ADR Raw Data'!$B$6:$BE$49,'ADR Raw Data'!AE$1,FALSE))/100</f>
        <v>-5.1636175643561801E-2</v>
      </c>
      <c r="X39" s="43">
        <f>(VLOOKUP($A38,'RevPAR Raw Data'!$B$6:$BE$43,'RevPAR Raw Data'!T$1,FALSE))/100</f>
        <v>0.18890771206062201</v>
      </c>
      <c r="Y39" s="44">
        <f>(VLOOKUP($A38,'RevPAR Raw Data'!$B$6:$BE$43,'RevPAR Raw Data'!U$1,FALSE))/100</f>
        <v>0.11735729426541401</v>
      </c>
      <c r="Z39" s="44">
        <f>(VLOOKUP($A38,'RevPAR Raw Data'!$B$6:$BE$43,'RevPAR Raw Data'!V$1,FALSE))/100</f>
        <v>1.86319522900848E-2</v>
      </c>
      <c r="AA39" s="44">
        <f>(VLOOKUP($A38,'RevPAR Raw Data'!$B$6:$BE$43,'RevPAR Raw Data'!W$1,FALSE))/100</f>
        <v>1.0231145706948299E-2</v>
      </c>
      <c r="AB39" s="44">
        <f>(VLOOKUP($A38,'RevPAR Raw Data'!$B$6:$BE$43,'RevPAR Raw Data'!X$1,FALSE))/100</f>
        <v>-0.16546347296039698</v>
      </c>
      <c r="AC39" s="44">
        <f>(VLOOKUP($A38,'RevPAR Raw Data'!$B$6:$BE$43,'RevPAR Raw Data'!Y$1,FALSE))/100</f>
        <v>7.7572407748635096E-3</v>
      </c>
      <c r="AD39" s="45">
        <f>(VLOOKUP($A38,'RevPAR Raw Data'!$B$6:$BE$43,'RevPAR Raw Data'!AA$1,FALSE))/100</f>
        <v>-0.101873111602397</v>
      </c>
      <c r="AE39" s="45">
        <f>(VLOOKUP($A38,'RevPAR Raw Data'!$B$6:$BE$43,'RevPAR Raw Data'!AB$1,FALSE))/100</f>
        <v>-9.5434728038374994E-2</v>
      </c>
      <c r="AF39" s="44">
        <f>(VLOOKUP($A38,'RevPAR Raw Data'!$B$6:$BE$43,'RevPAR Raw Data'!AC$1,FALSE))/100</f>
        <v>-9.8622517086591102E-2</v>
      </c>
      <c r="AG39" s="46">
        <f>(VLOOKUP($A38,'RevPAR Raw Data'!$B$6:$BE$43,'RevPAR Raw Data'!AE$1,FALSE))/100</f>
        <v>-3.8306152368787601E-2</v>
      </c>
    </row>
    <row r="40" spans="1:33" x14ac:dyDescent="0.25">
      <c r="A40" s="93"/>
      <c r="B40" s="71"/>
      <c r="C40" s="72"/>
      <c r="D40" s="72"/>
      <c r="E40" s="72"/>
      <c r="F40" s="72"/>
      <c r="G40" s="73"/>
      <c r="H40" s="53"/>
      <c r="I40" s="53"/>
      <c r="J40" s="73"/>
      <c r="K40" s="74"/>
      <c r="M40" s="75"/>
      <c r="N40" s="76"/>
      <c r="O40" s="76"/>
      <c r="P40" s="76"/>
      <c r="Q40" s="76"/>
      <c r="R40" s="77"/>
      <c r="S40" s="76"/>
      <c r="T40" s="76"/>
      <c r="U40" s="77"/>
      <c r="V40" s="78"/>
      <c r="X40" s="75"/>
      <c r="Y40" s="76"/>
      <c r="Z40" s="76"/>
      <c r="AA40" s="76"/>
      <c r="AB40" s="76"/>
      <c r="AC40" s="77"/>
      <c r="AD40" s="76"/>
      <c r="AE40" s="76"/>
      <c r="AF40" s="77"/>
      <c r="AG40" s="78"/>
    </row>
    <row r="41" spans="1:33" x14ac:dyDescent="0.25">
      <c r="A41" s="70" t="s">
        <v>27</v>
      </c>
      <c r="B41" s="71">
        <f>(VLOOKUP($A41,'Occupancy Raw Data'!$B$8:$BE$45,'Occupancy Raw Data'!G$3,FALSE))/100</f>
        <v>0.65488911761953705</v>
      </c>
      <c r="C41" s="72">
        <f>(VLOOKUP($A41,'Occupancy Raw Data'!$B$8:$BE$45,'Occupancy Raw Data'!H$3,FALSE))/100</f>
        <v>0.868213717600823</v>
      </c>
      <c r="D41" s="72">
        <f>(VLOOKUP($A41,'Occupancy Raw Data'!$B$8:$BE$45,'Occupancy Raw Data'!I$3,FALSE))/100</f>
        <v>0.92272854870403198</v>
      </c>
      <c r="E41" s="72">
        <f>(VLOOKUP($A41,'Occupancy Raw Data'!$B$8:$BE$45,'Occupancy Raw Data'!J$3,FALSE))/100</f>
        <v>0.889473191728267</v>
      </c>
      <c r="F41" s="72">
        <f>(VLOOKUP($A41,'Occupancy Raw Data'!$B$8:$BE$45,'Occupancy Raw Data'!K$3,FALSE))/100</f>
        <v>0.81223916908393301</v>
      </c>
      <c r="G41" s="73">
        <f>(VLOOKUP($A41,'Occupancy Raw Data'!$B$8:$BE$45,'Occupancy Raw Data'!L$3,FALSE))/100</f>
        <v>0.82950874894731896</v>
      </c>
      <c r="H41" s="53">
        <f>(VLOOKUP($A41,'Occupancy Raw Data'!$B$8:$BE$45,'Occupancy Raw Data'!N$3,FALSE))/100</f>
        <v>0.76388135117432299</v>
      </c>
      <c r="I41" s="53">
        <f>(VLOOKUP($A41,'Occupancy Raw Data'!$B$8:$BE$45,'Occupancy Raw Data'!O$3,FALSE))/100</f>
        <v>0.76378777954524102</v>
      </c>
      <c r="J41" s="73">
        <f>(VLOOKUP($A41,'Occupancy Raw Data'!$B$8:$BE$45,'Occupancy Raw Data'!P$3,FALSE))/100</f>
        <v>0.763834565359782</v>
      </c>
      <c r="K41" s="74">
        <f>(VLOOKUP($A41,'Occupancy Raw Data'!$B$8:$BE$45,'Occupancy Raw Data'!R$3,FALSE))/100</f>
        <v>0.81074469649373693</v>
      </c>
      <c r="M41" s="75">
        <f>VLOOKUP($A41,'ADR Raw Data'!$B$6:$BE$43,'ADR Raw Data'!G$1,FALSE)</f>
        <v>163.895867005772</v>
      </c>
      <c r="N41" s="76">
        <f>VLOOKUP($A41,'ADR Raw Data'!$B$6:$BE$43,'ADR Raw Data'!H$1,FALSE)</f>
        <v>198.83909835535499</v>
      </c>
      <c r="O41" s="76">
        <f>VLOOKUP($A41,'ADR Raw Data'!$B$6:$BE$43,'ADR Raw Data'!I$1,FALSE)</f>
        <v>214.816079584634</v>
      </c>
      <c r="P41" s="76">
        <f>VLOOKUP($A41,'ADR Raw Data'!$B$6:$BE$43,'ADR Raw Data'!J$1,FALSE)</f>
        <v>202.196830145805</v>
      </c>
      <c r="Q41" s="76">
        <f>VLOOKUP($A41,'ADR Raw Data'!$B$6:$BE$43,'ADR Raw Data'!K$1,FALSE)</f>
        <v>172.46141537256301</v>
      </c>
      <c r="R41" s="77">
        <f>VLOOKUP($A41,'ADR Raw Data'!$B$6:$BE$43,'ADR Raw Data'!L$1,FALSE)</f>
        <v>192.43051009818399</v>
      </c>
      <c r="S41" s="76">
        <f>VLOOKUP($A41,'ADR Raw Data'!$B$6:$BE$43,'ADR Raw Data'!N$1,FALSE)</f>
        <v>153.266057621637</v>
      </c>
      <c r="T41" s="76">
        <f>VLOOKUP($A41,'ADR Raw Data'!$B$6:$BE$43,'ADR Raw Data'!O$1,FALSE)</f>
        <v>151.7879349717</v>
      </c>
      <c r="U41" s="77">
        <f>VLOOKUP($A41,'ADR Raw Data'!$B$6:$BE$43,'ADR Raw Data'!P$1,FALSE)</f>
        <v>152.527041565091</v>
      </c>
      <c r="V41" s="78">
        <f>VLOOKUP($A41,'ADR Raw Data'!$B$6:$BE$43,'ADR Raw Data'!R$1,FALSE)</f>
        <v>181.68918665809301</v>
      </c>
      <c r="X41" s="75">
        <f>VLOOKUP($A41,'RevPAR Raw Data'!$B$6:$BE$43,'RevPAR Raw Data'!G$1,FALSE)</f>
        <v>107.33361972489899</v>
      </c>
      <c r="Y41" s="76">
        <f>VLOOKUP($A41,'RevPAR Raw Data'!$B$6:$BE$43,'RevPAR Raw Data'!H$1,FALSE)</f>
        <v>172.634832787498</v>
      </c>
      <c r="Z41" s="76">
        <f>VLOOKUP($A41,'RevPAR Raw Data'!$B$6:$BE$43,'RevPAR Raw Data'!I$1,FALSE)</f>
        <v>198.21692935342</v>
      </c>
      <c r="AA41" s="76">
        <f>VLOOKUP($A41,'RevPAR Raw Data'!$B$6:$BE$43,'RevPAR Raw Data'!J$1,FALSE)</f>
        <v>179.84865986712799</v>
      </c>
      <c r="AB41" s="76">
        <f>VLOOKUP($A41,'RevPAR Raw Data'!$B$6:$BE$43,'RevPAR Raw Data'!K$1,FALSE)</f>
        <v>140.07991672124999</v>
      </c>
      <c r="AC41" s="77">
        <f>VLOOKUP($A41,'RevPAR Raw Data'!$B$6:$BE$43,'RevPAR Raw Data'!L$1,FALSE)</f>
        <v>159.62279169083899</v>
      </c>
      <c r="AD41" s="76">
        <f>VLOOKUP($A41,'RevPAR Raw Data'!$B$6:$BE$43,'RevPAR Raw Data'!N$1,FALSE)</f>
        <v>117.077083185178</v>
      </c>
      <c r="AE41" s="76">
        <f>VLOOKUP($A41,'RevPAR Raw Data'!$B$6:$BE$43,'RevPAR Raw Data'!O$1,FALSE)</f>
        <v>115.933769813792</v>
      </c>
      <c r="AF41" s="77">
        <f>VLOOKUP($A41,'RevPAR Raw Data'!$B$6:$BE$43,'RevPAR Raw Data'!P$1,FALSE)</f>
        <v>116.505426499485</v>
      </c>
      <c r="AG41" s="78">
        <f>VLOOKUP($A41,'RevPAR Raw Data'!$B$6:$BE$43,'RevPAR Raw Data'!R$1,FALSE)</f>
        <v>147.303544493309</v>
      </c>
    </row>
    <row r="42" spans="1:33" x14ac:dyDescent="0.25">
      <c r="A42" s="55" t="s">
        <v>126</v>
      </c>
      <c r="B42" s="43">
        <f>(VLOOKUP($A41,'Occupancy Raw Data'!$B$8:$BE$51,'Occupancy Raw Data'!T$3,FALSE))/100</f>
        <v>0.42574902420149596</v>
      </c>
      <c r="C42" s="44">
        <f>(VLOOKUP($A41,'Occupancy Raw Data'!$B$8:$BE$51,'Occupancy Raw Data'!U$3,FALSE))/100</f>
        <v>0.339906242786914</v>
      </c>
      <c r="D42" s="44">
        <f>(VLOOKUP($A41,'Occupancy Raw Data'!$B$8:$BE$51,'Occupancy Raw Data'!V$3,FALSE))/100</f>
        <v>0.17481121100740499</v>
      </c>
      <c r="E42" s="44">
        <f>(VLOOKUP($A41,'Occupancy Raw Data'!$B$8:$BE$51,'Occupancy Raw Data'!W$3,FALSE))/100</f>
        <v>4.8318998215827101E-2</v>
      </c>
      <c r="F42" s="44">
        <f>(VLOOKUP($A41,'Occupancy Raw Data'!$B$8:$BE$51,'Occupancy Raw Data'!X$3,FALSE))/100</f>
        <v>2.6685038945869398E-2</v>
      </c>
      <c r="G42" s="44">
        <f>(VLOOKUP($A41,'Occupancy Raw Data'!$B$8:$BE$51,'Occupancy Raw Data'!Y$3,FALSE))/100</f>
        <v>0.17416769473571703</v>
      </c>
      <c r="H42" s="45">
        <f>(VLOOKUP($A41,'Occupancy Raw Data'!$B$8:$BE$51,'Occupancy Raw Data'!AA$3,FALSE))/100</f>
        <v>-3.3148215739001896E-2</v>
      </c>
      <c r="I42" s="45">
        <f>(VLOOKUP($A41,'Occupancy Raw Data'!$B$8:$BE$51,'Occupancy Raw Data'!AB$3,FALSE))/100</f>
        <v>-3.7658279904645202E-2</v>
      </c>
      <c r="J42" s="44">
        <f>(VLOOKUP($A41,'Occupancy Raw Data'!$B$8:$BE$51,'Occupancy Raw Data'!AC$3,FALSE))/100</f>
        <v>-3.5408381507896401E-2</v>
      </c>
      <c r="K42" s="46">
        <f>(VLOOKUP($A41,'Occupancy Raw Data'!$B$8:$BE$51,'Occupancy Raw Data'!AE$3,FALSE))/100</f>
        <v>0.10929069778798199</v>
      </c>
      <c r="M42" s="43">
        <f>(VLOOKUP($A41,'ADR Raw Data'!$B$6:$BE$49,'ADR Raw Data'!T$1,FALSE))/100</f>
        <v>0.30415405703127901</v>
      </c>
      <c r="N42" s="44">
        <f>(VLOOKUP($A41,'ADR Raw Data'!$B$6:$BE$49,'ADR Raw Data'!U$1,FALSE))/100</f>
        <v>0.26073394005448802</v>
      </c>
      <c r="O42" s="44">
        <f>(VLOOKUP($A41,'ADR Raw Data'!$B$6:$BE$49,'ADR Raw Data'!V$1,FALSE))/100</f>
        <v>0.195584788098211</v>
      </c>
      <c r="P42" s="44">
        <f>(VLOOKUP($A41,'ADR Raw Data'!$B$6:$BE$49,'ADR Raw Data'!W$1,FALSE))/100</f>
        <v>9.6757304023931803E-2</v>
      </c>
      <c r="Q42" s="44">
        <f>(VLOOKUP($A41,'ADR Raw Data'!$B$6:$BE$49,'ADR Raw Data'!X$1,FALSE))/100</f>
        <v>5.9052151738339102E-2</v>
      </c>
      <c r="R42" s="44">
        <f>(VLOOKUP($A41,'ADR Raw Data'!$B$6:$BE$49,'ADR Raw Data'!Y$1,FALSE))/100</f>
        <v>0.15935754457967799</v>
      </c>
      <c r="S42" s="45">
        <f>(VLOOKUP($A41,'ADR Raw Data'!$B$6:$BE$49,'ADR Raw Data'!AA$1,FALSE))/100</f>
        <v>3.63309358657544E-2</v>
      </c>
      <c r="T42" s="45">
        <f>(VLOOKUP($A41,'ADR Raw Data'!$B$6:$BE$49,'ADR Raw Data'!AB$1,FALSE))/100</f>
        <v>4.5016990675360802E-2</v>
      </c>
      <c r="U42" s="44">
        <f>(VLOOKUP($A41,'ADR Raw Data'!$B$6:$BE$49,'ADR Raw Data'!AC$1,FALSE))/100</f>
        <v>4.0656470191390098E-2</v>
      </c>
      <c r="V42" s="46">
        <f>(VLOOKUP($A41,'ADR Raw Data'!$B$6:$BE$49,'ADR Raw Data'!AE$1,FALSE))/100</f>
        <v>0.135763276954773</v>
      </c>
      <c r="X42" s="43">
        <f>(VLOOKUP($A41,'RevPAR Raw Data'!$B$6:$BE$43,'RevPAR Raw Data'!T$1,FALSE))/100</f>
        <v>0.85939637422076898</v>
      </c>
      <c r="Y42" s="44">
        <f>(VLOOKUP($A41,'RevPAR Raw Data'!$B$6:$BE$43,'RevPAR Raw Data'!U$1,FALSE))/100</f>
        <v>0.68926527677235105</v>
      </c>
      <c r="Z42" s="44">
        <f>(VLOOKUP($A41,'RevPAR Raw Data'!$B$6:$BE$43,'RevPAR Raw Data'!V$1,FALSE))/100</f>
        <v>0.40458641276769197</v>
      </c>
      <c r="AA42" s="44">
        <f>(VLOOKUP($A41,'RevPAR Raw Data'!$B$6:$BE$43,'RevPAR Raw Data'!W$1,FALSE))/100</f>
        <v>0.14975151824025901</v>
      </c>
      <c r="AB42" s="44">
        <f>(VLOOKUP($A41,'RevPAR Raw Data'!$B$6:$BE$43,'RevPAR Raw Data'!X$1,FALSE))/100</f>
        <v>8.7312999653183607E-2</v>
      </c>
      <c r="AC42" s="44">
        <f>(VLOOKUP($A41,'RevPAR Raw Data'!$B$6:$BE$43,'RevPAR Raw Data'!Y$1,FALSE))/100</f>
        <v>0.36128017549358199</v>
      </c>
      <c r="AD42" s="45">
        <f>(VLOOKUP($A41,'RevPAR Raw Data'!$B$6:$BE$43,'RevPAR Raw Data'!AA$1,FALSE))/100</f>
        <v>1.9784144266745802E-3</v>
      </c>
      <c r="AE42" s="45">
        <f>(VLOOKUP($A41,'RevPAR Raw Data'!$B$6:$BE$43,'RevPAR Raw Data'!AB$1,FALSE))/100</f>
        <v>5.6634483353980407E-3</v>
      </c>
      <c r="AF42" s="44">
        <f>(VLOOKUP($A41,'RevPAR Raw Data'!$B$6:$BE$43,'RevPAR Raw Data'!AC$1,FALSE))/100</f>
        <v>3.8085088761925599E-3</v>
      </c>
      <c r="AG42" s="46">
        <f>(VLOOKUP($A41,'RevPAR Raw Data'!$B$6:$BE$43,'RevPAR Raw Data'!AE$1,FALSE))/100</f>
        <v>0.25989163801512599</v>
      </c>
    </row>
    <row r="43" spans="1:33" x14ac:dyDescent="0.25">
      <c r="A43" s="94"/>
      <c r="B43" s="71"/>
      <c r="C43" s="72"/>
      <c r="D43" s="72"/>
      <c r="E43" s="72"/>
      <c r="F43" s="72"/>
      <c r="G43" s="73"/>
      <c r="H43" s="53"/>
      <c r="I43" s="53"/>
      <c r="J43" s="73"/>
      <c r="K43" s="74"/>
      <c r="M43" s="75"/>
      <c r="N43" s="76"/>
      <c r="O43" s="76"/>
      <c r="P43" s="76"/>
      <c r="Q43" s="76"/>
      <c r="R43" s="77"/>
      <c r="S43" s="76"/>
      <c r="T43" s="76"/>
      <c r="U43" s="77"/>
      <c r="V43" s="78"/>
      <c r="X43" s="75"/>
      <c r="Y43" s="76"/>
      <c r="Z43" s="76"/>
      <c r="AA43" s="76"/>
      <c r="AB43" s="76"/>
      <c r="AC43" s="77"/>
      <c r="AD43" s="76"/>
      <c r="AE43" s="76"/>
      <c r="AF43" s="77"/>
      <c r="AG43" s="78"/>
    </row>
    <row r="44" spans="1:33" x14ac:dyDescent="0.25">
      <c r="A44" s="70" t="s">
        <v>28</v>
      </c>
      <c r="B44" s="71">
        <f>(VLOOKUP($A44,'Occupancy Raw Data'!$B$8:$BE$45,'Occupancy Raw Data'!G$3,FALSE))/100</f>
        <v>0.451466006231525</v>
      </c>
      <c r="C44" s="72">
        <f>(VLOOKUP($A44,'Occupancy Raw Data'!$B$8:$BE$45,'Occupancy Raw Data'!H$3,FALSE))/100</f>
        <v>0.565790524886154</v>
      </c>
      <c r="D44" s="72">
        <f>(VLOOKUP($A44,'Occupancy Raw Data'!$B$8:$BE$45,'Occupancy Raw Data'!I$3,FALSE))/100</f>
        <v>0.56762802588479599</v>
      </c>
      <c r="E44" s="72">
        <f>(VLOOKUP($A44,'Occupancy Raw Data'!$B$8:$BE$45,'Occupancy Raw Data'!J$3,FALSE))/100</f>
        <v>0.60214108812015599</v>
      </c>
      <c r="F44" s="72">
        <f>(VLOOKUP($A44,'Occupancy Raw Data'!$B$8:$BE$45,'Occupancy Raw Data'!K$3,FALSE))/100</f>
        <v>0.60877206998482003</v>
      </c>
      <c r="G44" s="73">
        <f>(VLOOKUP($A44,'Occupancy Raw Data'!$B$8:$BE$45,'Occupancy Raw Data'!L$3,FALSE))/100</f>
        <v>0.55915954302148996</v>
      </c>
      <c r="H44" s="53">
        <f>(VLOOKUP($A44,'Occupancy Raw Data'!$B$8:$BE$45,'Occupancy Raw Data'!N$3,FALSE))/100</f>
        <v>0.73156507150275596</v>
      </c>
      <c r="I44" s="53">
        <f>(VLOOKUP($A44,'Occupancy Raw Data'!$B$8:$BE$45,'Occupancy Raw Data'!O$3,FALSE))/100</f>
        <v>0.73747703123751607</v>
      </c>
      <c r="J44" s="73">
        <f>(VLOOKUP($A44,'Occupancy Raw Data'!$B$8:$BE$45,'Occupancy Raw Data'!P$3,FALSE))/100</f>
        <v>0.73452105137013601</v>
      </c>
      <c r="K44" s="74">
        <f>(VLOOKUP($A44,'Occupancy Raw Data'!$B$8:$BE$45,'Occupancy Raw Data'!R$3,FALSE))/100</f>
        <v>0.60926283112110302</v>
      </c>
      <c r="M44" s="75">
        <f>VLOOKUP($A44,'ADR Raw Data'!$B$6:$BE$43,'ADR Raw Data'!G$1,FALSE)</f>
        <v>94.215075207927796</v>
      </c>
      <c r="N44" s="76">
        <f>VLOOKUP($A44,'ADR Raw Data'!$B$6:$BE$43,'ADR Raw Data'!H$1,FALSE)</f>
        <v>99.067067212651693</v>
      </c>
      <c r="O44" s="76">
        <f>VLOOKUP($A44,'ADR Raw Data'!$B$6:$BE$43,'ADR Raw Data'!I$1,FALSE)</f>
        <v>99.122484166080199</v>
      </c>
      <c r="P44" s="76">
        <f>VLOOKUP($A44,'ADR Raw Data'!$B$6:$BE$43,'ADR Raw Data'!J$1,FALSE)</f>
        <v>101.078041661138</v>
      </c>
      <c r="Q44" s="76">
        <f>VLOOKUP($A44,'ADR Raw Data'!$B$6:$BE$43,'ADR Raw Data'!K$1,FALSE)</f>
        <v>103.381545931758</v>
      </c>
      <c r="R44" s="77">
        <f>VLOOKUP($A44,'ADR Raw Data'!$B$6:$BE$43,'ADR Raw Data'!L$1,FALSE)</f>
        <v>99.667386483783304</v>
      </c>
      <c r="S44" s="76">
        <f>VLOOKUP($A44,'ADR Raw Data'!$B$6:$BE$43,'ADR Raw Data'!N$1,FALSE)</f>
        <v>125.785941902369</v>
      </c>
      <c r="T44" s="76">
        <f>VLOOKUP($A44,'ADR Raw Data'!$B$6:$BE$43,'ADR Raw Data'!O$1,FALSE)</f>
        <v>125.62145163037501</v>
      </c>
      <c r="U44" s="77">
        <f>VLOOKUP($A44,'ADR Raw Data'!$B$6:$BE$43,'ADR Raw Data'!P$1,FALSE)</f>
        <v>125.703365782031</v>
      </c>
      <c r="V44" s="78">
        <f>VLOOKUP($A44,'ADR Raw Data'!$B$6:$BE$43,'ADR Raw Data'!R$1,FALSE)</f>
        <v>108.63558960717801</v>
      </c>
      <c r="X44" s="75">
        <f>VLOOKUP($A44,'RevPAR Raw Data'!$B$6:$BE$43,'RevPAR Raw Data'!G$1,FALSE)</f>
        <v>42.534903730925897</v>
      </c>
      <c r="Y44" s="76">
        <f>VLOOKUP($A44,'RevPAR Raw Data'!$B$6:$BE$43,'RevPAR Raw Data'!H$1,FALSE)</f>
        <v>56.0512079571782</v>
      </c>
      <c r="Z44" s="76">
        <f>VLOOKUP($A44,'RevPAR Raw Data'!$B$6:$BE$43,'RevPAR Raw Data'!I$1,FALSE)</f>
        <v>56.264700007989099</v>
      </c>
      <c r="AA44" s="76">
        <f>VLOOKUP($A44,'RevPAR Raw Data'!$B$6:$BE$43,'RevPAR Raw Data'!J$1,FALSE)</f>
        <v>60.863241990892298</v>
      </c>
      <c r="AB44" s="76">
        <f>VLOOKUP($A44,'RevPAR Raw Data'!$B$6:$BE$43,'RevPAR Raw Data'!K$1,FALSE)</f>
        <v>62.935797715107398</v>
      </c>
      <c r="AC44" s="77">
        <f>VLOOKUP($A44,'RevPAR Raw Data'!$B$6:$BE$43,'RevPAR Raw Data'!L$1,FALSE)</f>
        <v>55.729970280418598</v>
      </c>
      <c r="AD44" s="76">
        <f>VLOOKUP($A44,'RevPAR Raw Data'!$B$6:$BE$43,'RevPAR Raw Data'!N$1,FALSE)</f>
        <v>92.020601581848595</v>
      </c>
      <c r="AE44" s="76">
        <f>VLOOKUP($A44,'RevPAR Raw Data'!$B$6:$BE$43,'RevPAR Raw Data'!O$1,FALSE)</f>
        <v>92.642935208116896</v>
      </c>
      <c r="AF44" s="77">
        <f>VLOOKUP($A44,'RevPAR Raw Data'!$B$6:$BE$43,'RevPAR Raw Data'!P$1,FALSE)</f>
        <v>92.331768394982802</v>
      </c>
      <c r="AG44" s="78">
        <f>VLOOKUP($A44,'RevPAR Raw Data'!$B$6:$BE$43,'RevPAR Raw Data'!R$1,FALSE)</f>
        <v>66.187626884579799</v>
      </c>
    </row>
    <row r="45" spans="1:33" x14ac:dyDescent="0.25">
      <c r="A45" s="55" t="s">
        <v>126</v>
      </c>
      <c r="B45" s="43">
        <f>(VLOOKUP($A44,'Occupancy Raw Data'!$B$8:$BE$51,'Occupancy Raw Data'!T$3,FALSE))/100</f>
        <v>0.12368561109831801</v>
      </c>
      <c r="C45" s="44">
        <f>(VLOOKUP($A44,'Occupancy Raw Data'!$B$8:$BE$51,'Occupancy Raw Data'!U$3,FALSE))/100</f>
        <v>8.5954218973489094E-2</v>
      </c>
      <c r="D45" s="44">
        <f>(VLOOKUP($A44,'Occupancy Raw Data'!$B$8:$BE$51,'Occupancy Raw Data'!V$3,FALSE))/100</f>
        <v>-1.0568570528946799E-2</v>
      </c>
      <c r="E45" s="44">
        <f>(VLOOKUP($A44,'Occupancy Raw Data'!$B$8:$BE$51,'Occupancy Raw Data'!W$3,FALSE))/100</f>
        <v>1.0840515199370101E-2</v>
      </c>
      <c r="F45" s="44">
        <f>(VLOOKUP($A44,'Occupancy Raw Data'!$B$8:$BE$51,'Occupancy Raw Data'!X$3,FALSE))/100</f>
        <v>-3.0242649059233403E-3</v>
      </c>
      <c r="G45" s="44">
        <f>(VLOOKUP($A44,'Occupancy Raw Data'!$B$8:$BE$51,'Occupancy Raw Data'!Y$3,FALSE))/100</f>
        <v>3.4417991143412402E-2</v>
      </c>
      <c r="H45" s="45">
        <f>(VLOOKUP($A44,'Occupancy Raw Data'!$B$8:$BE$51,'Occupancy Raw Data'!AA$3,FALSE))/100</f>
        <v>-7.5989639165361902E-2</v>
      </c>
      <c r="I45" s="45">
        <f>(VLOOKUP($A44,'Occupancy Raw Data'!$B$8:$BE$51,'Occupancy Raw Data'!AB$3,FALSE))/100</f>
        <v>-6.0832364650393697E-2</v>
      </c>
      <c r="J45" s="44">
        <f>(VLOOKUP($A44,'Occupancy Raw Data'!$B$8:$BE$51,'Occupancy Raw Data'!AC$3,FALSE))/100</f>
        <v>-6.8442157256961511E-2</v>
      </c>
      <c r="K45" s="46">
        <f>(VLOOKUP($A44,'Occupancy Raw Data'!$B$8:$BE$51,'Occupancy Raw Data'!AE$3,FALSE))/100</f>
        <v>-3.4832508140969299E-3</v>
      </c>
      <c r="M45" s="43">
        <f>(VLOOKUP($A44,'ADR Raw Data'!$B$6:$BE$49,'ADR Raw Data'!T$1,FALSE))/100</f>
        <v>1.5340502082651199E-2</v>
      </c>
      <c r="N45" s="44">
        <f>(VLOOKUP($A44,'ADR Raw Data'!$B$6:$BE$49,'ADR Raw Data'!U$1,FALSE))/100</f>
        <v>4.3146251947826002E-2</v>
      </c>
      <c r="O45" s="44">
        <f>(VLOOKUP($A44,'ADR Raw Data'!$B$6:$BE$49,'ADR Raw Data'!V$1,FALSE))/100</f>
        <v>2.1173173378657602E-2</v>
      </c>
      <c r="P45" s="44">
        <f>(VLOOKUP($A44,'ADR Raw Data'!$B$6:$BE$49,'ADR Raw Data'!W$1,FALSE))/100</f>
        <v>1.97418812920831E-2</v>
      </c>
      <c r="Q45" s="44">
        <f>(VLOOKUP($A44,'ADR Raw Data'!$B$6:$BE$49,'ADR Raw Data'!X$1,FALSE))/100</f>
        <v>2.38630454363719E-2</v>
      </c>
      <c r="R45" s="44">
        <f>(VLOOKUP($A44,'ADR Raw Data'!$B$6:$BE$49,'ADR Raw Data'!Y$1,FALSE))/100</f>
        <v>2.36768476063869E-2</v>
      </c>
      <c r="S45" s="45">
        <f>(VLOOKUP($A44,'ADR Raw Data'!$B$6:$BE$49,'ADR Raw Data'!AA$1,FALSE))/100</f>
        <v>1.9089108168067401E-3</v>
      </c>
      <c r="T45" s="45">
        <f>(VLOOKUP($A44,'ADR Raw Data'!$B$6:$BE$49,'ADR Raw Data'!AB$1,FALSE))/100</f>
        <v>1.02718269712502E-2</v>
      </c>
      <c r="U45" s="44">
        <f>(VLOOKUP($A44,'ADR Raw Data'!$B$6:$BE$49,'ADR Raw Data'!AC$1,FALSE))/100</f>
        <v>6.0477104097217908E-3</v>
      </c>
      <c r="V45" s="46">
        <f>(VLOOKUP($A44,'ADR Raw Data'!$B$6:$BE$49,'ADR Raw Data'!AE$1,FALSE))/100</f>
        <v>1.0312630439372099E-2</v>
      </c>
      <c r="X45" s="43">
        <f>(VLOOKUP($A44,'RevPAR Raw Data'!$B$6:$BE$43,'RevPAR Raw Data'!T$1,FALSE))/100</f>
        <v>0.140923512555617</v>
      </c>
      <c r="Y45" s="44">
        <f>(VLOOKUP($A44,'RevPAR Raw Data'!$B$6:$BE$43,'RevPAR Raw Data'!U$1,FALSE))/100</f>
        <v>0.132809073309124</v>
      </c>
      <c r="Z45" s="44">
        <f>(VLOOKUP($A44,'RevPAR Raw Data'!$B$6:$BE$43,'RevPAR Raw Data'!V$1,FALSE))/100</f>
        <v>1.0380832673536799E-2</v>
      </c>
      <c r="AA45" s="44">
        <f>(VLOOKUP($A44,'RevPAR Raw Data'!$B$6:$BE$43,'RevPAR Raw Data'!W$1,FALSE))/100</f>
        <v>3.0796408655664301E-2</v>
      </c>
      <c r="AB45" s="44">
        <f>(VLOOKUP($A44,'RevPAR Raw Data'!$B$6:$BE$43,'RevPAR Raw Data'!X$1,FALSE))/100</f>
        <v>2.0766612359586899E-2</v>
      </c>
      <c r="AC45" s="44">
        <f>(VLOOKUP($A44,'RevPAR Raw Data'!$B$6:$BE$43,'RevPAR Raw Data'!Y$1,FALSE))/100</f>
        <v>5.8909748281019893E-2</v>
      </c>
      <c r="AD45" s="45">
        <f>(VLOOKUP($A44,'RevPAR Raw Data'!$B$6:$BE$43,'RevPAR Raw Data'!AA$1,FALSE))/100</f>
        <v>-7.4225785792723195E-2</v>
      </c>
      <c r="AE45" s="45">
        <f>(VLOOKUP($A44,'RevPAR Raw Data'!$B$6:$BE$43,'RevPAR Raw Data'!AB$1,FALSE))/100</f>
        <v>-5.1185397203084397E-2</v>
      </c>
      <c r="AF45" s="44">
        <f>(VLOOKUP($A44,'RevPAR Raw Data'!$B$6:$BE$43,'RevPAR Raw Data'!AC$1,FALSE))/100</f>
        <v>-6.2808365194146495E-2</v>
      </c>
      <c r="AG45" s="46">
        <f>(VLOOKUP($A44,'RevPAR Raw Data'!$B$6:$BE$43,'RevPAR Raw Data'!AE$1,FALSE))/100</f>
        <v>6.7934581469018193E-3</v>
      </c>
    </row>
    <row r="46" spans="1:33" x14ac:dyDescent="0.25">
      <c r="A46" s="93"/>
      <c r="B46" s="71"/>
      <c r="C46" s="72"/>
      <c r="D46" s="72"/>
      <c r="E46" s="72"/>
      <c r="F46" s="72"/>
      <c r="G46" s="73"/>
      <c r="H46" s="53"/>
      <c r="I46" s="53"/>
      <c r="J46" s="73"/>
      <c r="K46" s="74"/>
      <c r="M46" s="75"/>
      <c r="N46" s="76"/>
      <c r="O46" s="76"/>
      <c r="P46" s="76"/>
      <c r="Q46" s="76"/>
      <c r="R46" s="77"/>
      <c r="S46" s="76"/>
      <c r="T46" s="76"/>
      <c r="U46" s="77"/>
      <c r="V46" s="78"/>
      <c r="X46" s="75"/>
      <c r="Y46" s="76"/>
      <c r="Z46" s="76"/>
      <c r="AA46" s="76"/>
      <c r="AB46" s="76"/>
      <c r="AC46" s="77"/>
      <c r="AD46" s="76"/>
      <c r="AE46" s="76"/>
      <c r="AF46" s="77"/>
      <c r="AG46" s="78"/>
    </row>
    <row r="47" spans="1:33" x14ac:dyDescent="0.25">
      <c r="A47" s="70" t="s">
        <v>29</v>
      </c>
      <c r="B47" s="71">
        <f>(VLOOKUP($A47,'Occupancy Raw Data'!$B$8:$BE$45,'Occupancy Raw Data'!G$3,FALSE))/100</f>
        <v>0.46593164277839</v>
      </c>
      <c r="C47" s="72">
        <f>(VLOOKUP($A47,'Occupancy Raw Data'!$B$8:$BE$45,'Occupancy Raw Data'!H$3,FALSE))/100</f>
        <v>0.62888643880926098</v>
      </c>
      <c r="D47" s="72">
        <f>(VLOOKUP($A47,'Occupancy Raw Data'!$B$8:$BE$45,'Occupancy Raw Data'!I$3,FALSE))/100</f>
        <v>0.66725468577728708</v>
      </c>
      <c r="E47" s="72">
        <f>(VLOOKUP($A47,'Occupancy Raw Data'!$B$8:$BE$45,'Occupancy Raw Data'!J$3,FALSE))/100</f>
        <v>0.67254685777287704</v>
      </c>
      <c r="F47" s="72">
        <f>(VLOOKUP($A47,'Occupancy Raw Data'!$B$8:$BE$45,'Occupancy Raw Data'!K$3,FALSE))/100</f>
        <v>0.64476295479602996</v>
      </c>
      <c r="G47" s="73">
        <f>(VLOOKUP($A47,'Occupancy Raw Data'!$B$8:$BE$45,'Occupancy Raw Data'!L$3,FALSE))/100</f>
        <v>0.61587651598676896</v>
      </c>
      <c r="H47" s="53">
        <f>(VLOOKUP($A47,'Occupancy Raw Data'!$B$8:$BE$45,'Occupancy Raw Data'!N$3,FALSE))/100</f>
        <v>0.65556780595369302</v>
      </c>
      <c r="I47" s="53">
        <f>(VLOOKUP($A47,'Occupancy Raw Data'!$B$8:$BE$45,'Occupancy Raw Data'!O$3,FALSE))/100</f>
        <v>0.64432194046306501</v>
      </c>
      <c r="J47" s="73">
        <f>(VLOOKUP($A47,'Occupancy Raw Data'!$B$8:$BE$45,'Occupancy Raw Data'!P$3,FALSE))/100</f>
        <v>0.64994487320837901</v>
      </c>
      <c r="K47" s="74">
        <f>(VLOOKUP($A47,'Occupancy Raw Data'!$B$8:$BE$45,'Occupancy Raw Data'!R$3,FALSE))/100</f>
        <v>0.62561033233579999</v>
      </c>
      <c r="M47" s="75">
        <f>VLOOKUP($A47,'ADR Raw Data'!$B$6:$BE$43,'ADR Raw Data'!G$1,FALSE)</f>
        <v>98.574978703265401</v>
      </c>
      <c r="N47" s="76">
        <f>VLOOKUP($A47,'ADR Raw Data'!$B$6:$BE$43,'ADR Raw Data'!H$1,FALSE)</f>
        <v>108.534989481065</v>
      </c>
      <c r="O47" s="76">
        <f>VLOOKUP($A47,'ADR Raw Data'!$B$6:$BE$43,'ADR Raw Data'!I$1,FALSE)</f>
        <v>109.819930601454</v>
      </c>
      <c r="P47" s="76">
        <f>VLOOKUP($A47,'ADR Raw Data'!$B$6:$BE$43,'ADR Raw Data'!J$1,FALSE)</f>
        <v>109.850481967213</v>
      </c>
      <c r="Q47" s="76">
        <f>VLOOKUP($A47,'ADR Raw Data'!$B$6:$BE$43,'ADR Raw Data'!K$1,FALSE)</f>
        <v>106.71207592339201</v>
      </c>
      <c r="R47" s="77">
        <f>VLOOKUP($A47,'ADR Raw Data'!$B$6:$BE$43,'ADR Raw Data'!L$1,FALSE)</f>
        <v>107.21202363050401</v>
      </c>
      <c r="S47" s="76">
        <f>VLOOKUP($A47,'ADR Raw Data'!$B$6:$BE$43,'ADR Raw Data'!N$1,FALSE)</f>
        <v>123.8701749075</v>
      </c>
      <c r="T47" s="76">
        <f>VLOOKUP($A47,'ADR Raw Data'!$B$6:$BE$43,'ADR Raw Data'!O$1,FALSE)</f>
        <v>120.282340862422</v>
      </c>
      <c r="U47" s="77">
        <f>VLOOKUP($A47,'ADR Raw Data'!$B$6:$BE$43,'ADR Raw Data'!P$1,FALSE)</f>
        <v>122.091777777777</v>
      </c>
      <c r="V47" s="78">
        <f>VLOOKUP($A47,'ADR Raw Data'!$B$6:$BE$43,'ADR Raw Data'!R$1,FALSE)</f>
        <v>111.628748237663</v>
      </c>
      <c r="X47" s="75">
        <f>VLOOKUP($A47,'RevPAR Raw Data'!$B$6:$BE$43,'RevPAR Raw Data'!G$1,FALSE)</f>
        <v>45.929201764057296</v>
      </c>
      <c r="Y47" s="76">
        <f>VLOOKUP($A47,'RevPAR Raw Data'!$B$6:$BE$43,'RevPAR Raw Data'!H$1,FALSE)</f>
        <v>68.2561830209481</v>
      </c>
      <c r="Z47" s="76">
        <f>VLOOKUP($A47,'RevPAR Raw Data'!$B$6:$BE$43,'RevPAR Raw Data'!I$1,FALSE)</f>
        <v>73.277863285556705</v>
      </c>
      <c r="AA47" s="76">
        <f>VLOOKUP($A47,'RevPAR Raw Data'!$B$6:$BE$43,'RevPAR Raw Data'!J$1,FALSE)</f>
        <v>73.879596471885307</v>
      </c>
      <c r="AB47" s="76">
        <f>VLOOKUP($A47,'RevPAR Raw Data'!$B$6:$BE$43,'RevPAR Raw Data'!K$1,FALSE)</f>
        <v>68.803993384785002</v>
      </c>
      <c r="AC47" s="77">
        <f>VLOOKUP($A47,'RevPAR Raw Data'!$B$6:$BE$43,'RevPAR Raw Data'!L$1,FALSE)</f>
        <v>66.029367585446494</v>
      </c>
      <c r="AD47" s="76">
        <f>VLOOKUP($A47,'RevPAR Raw Data'!$B$6:$BE$43,'RevPAR Raw Data'!N$1,FALSE)</f>
        <v>81.205298787210495</v>
      </c>
      <c r="AE47" s="76">
        <f>VLOOKUP($A47,'RevPAR Raw Data'!$B$6:$BE$43,'RevPAR Raw Data'!O$1,FALSE)</f>
        <v>77.500551267916194</v>
      </c>
      <c r="AF47" s="77">
        <f>VLOOKUP($A47,'RevPAR Raw Data'!$B$6:$BE$43,'RevPAR Raw Data'!P$1,FALSE)</f>
        <v>79.352925027563302</v>
      </c>
      <c r="AG47" s="78">
        <f>VLOOKUP($A47,'RevPAR Raw Data'!$B$6:$BE$43,'RevPAR Raw Data'!R$1,FALSE)</f>
        <v>69.836098283194204</v>
      </c>
    </row>
    <row r="48" spans="1:33" x14ac:dyDescent="0.25">
      <c r="A48" s="55" t="s">
        <v>126</v>
      </c>
      <c r="B48" s="43">
        <f>(VLOOKUP($A47,'Occupancy Raw Data'!$B$8:$BE$51,'Occupancy Raw Data'!T$3,FALSE))/100</f>
        <v>0.12037758463921801</v>
      </c>
      <c r="C48" s="44">
        <f>(VLOOKUP($A47,'Occupancy Raw Data'!$B$8:$BE$51,'Occupancy Raw Data'!U$3,FALSE))/100</f>
        <v>8.0320766782308706E-2</v>
      </c>
      <c r="D48" s="44">
        <f>(VLOOKUP($A47,'Occupancy Raw Data'!$B$8:$BE$51,'Occupancy Raw Data'!V$3,FALSE))/100</f>
        <v>5.2218307505088504E-2</v>
      </c>
      <c r="E48" s="44">
        <f>(VLOOKUP($A47,'Occupancy Raw Data'!$B$8:$BE$51,'Occupancy Raw Data'!W$3,FALSE))/100</f>
        <v>5.2082167287961098E-2</v>
      </c>
      <c r="F48" s="44">
        <f>(VLOOKUP($A47,'Occupancy Raw Data'!$B$8:$BE$51,'Occupancy Raw Data'!X$3,FALSE))/100</f>
        <v>7.9162400903029298E-2</v>
      </c>
      <c r="G48" s="44">
        <f>(VLOOKUP($A47,'Occupancy Raw Data'!$B$8:$BE$51,'Occupancy Raw Data'!Y$3,FALSE))/100</f>
        <v>7.3382058349917192E-2</v>
      </c>
      <c r="H48" s="45">
        <f>(VLOOKUP($A47,'Occupancy Raw Data'!$B$8:$BE$51,'Occupancy Raw Data'!AA$3,FALSE))/100</f>
        <v>-4.73515636351204E-2</v>
      </c>
      <c r="I48" s="45">
        <f>(VLOOKUP($A47,'Occupancy Raw Data'!$B$8:$BE$51,'Occupancy Raw Data'!AB$3,FALSE))/100</f>
        <v>-0.121574421168687</v>
      </c>
      <c r="J48" s="44">
        <f>(VLOOKUP($A47,'Occupancy Raw Data'!$B$8:$BE$51,'Occupancy Raw Data'!AC$3,FALSE))/100</f>
        <v>-8.5646658985460103E-2</v>
      </c>
      <c r="K48" s="46">
        <f>(VLOOKUP($A47,'Occupancy Raw Data'!$B$8:$BE$51,'Occupancy Raw Data'!AE$3,FALSE))/100</f>
        <v>2.0688296961683502E-2</v>
      </c>
      <c r="M48" s="43">
        <f>(VLOOKUP($A47,'ADR Raw Data'!$B$6:$BE$49,'ADR Raw Data'!T$1,FALSE))/100</f>
        <v>5.4505640107520098E-2</v>
      </c>
      <c r="N48" s="44">
        <f>(VLOOKUP($A47,'ADR Raw Data'!$B$6:$BE$49,'ADR Raw Data'!U$1,FALSE))/100</f>
        <v>2.07720141945953E-2</v>
      </c>
      <c r="O48" s="44">
        <f>(VLOOKUP($A47,'ADR Raw Data'!$B$6:$BE$49,'ADR Raw Data'!V$1,FALSE))/100</f>
        <v>-1.0115719440762201E-2</v>
      </c>
      <c r="P48" s="44">
        <f>(VLOOKUP($A47,'ADR Raw Data'!$B$6:$BE$49,'ADR Raw Data'!W$1,FALSE))/100</f>
        <v>4.14596365821301E-3</v>
      </c>
      <c r="Q48" s="44">
        <f>(VLOOKUP($A47,'ADR Raw Data'!$B$6:$BE$49,'ADR Raw Data'!X$1,FALSE))/100</f>
        <v>-2.8476550225318997E-3</v>
      </c>
      <c r="R48" s="44">
        <f>(VLOOKUP($A47,'ADR Raw Data'!$B$6:$BE$49,'ADR Raw Data'!Y$1,FALSE))/100</f>
        <v>8.4619342167015603E-3</v>
      </c>
      <c r="S48" s="45">
        <f>(VLOOKUP($A47,'ADR Raw Data'!$B$6:$BE$49,'ADR Raw Data'!AA$1,FALSE))/100</f>
        <v>7.0726542583731608E-2</v>
      </c>
      <c r="T48" s="45">
        <f>(VLOOKUP($A47,'ADR Raw Data'!$B$6:$BE$49,'ADR Raw Data'!AB$1,FALSE))/100</f>
        <v>6.2149016704339203E-3</v>
      </c>
      <c r="U48" s="44">
        <f>(VLOOKUP($A47,'ADR Raw Data'!$B$6:$BE$49,'ADR Raw Data'!AC$1,FALSE))/100</f>
        <v>3.75327181177698E-2</v>
      </c>
      <c r="V48" s="46">
        <f>(VLOOKUP($A47,'ADR Raw Data'!$B$6:$BE$49,'ADR Raw Data'!AE$1,FALSE))/100</f>
        <v>1.40931071463019E-2</v>
      </c>
      <c r="X48" s="43">
        <f>(VLOOKUP($A47,'RevPAR Raw Data'!$B$6:$BE$43,'RevPAR Raw Data'!T$1,FALSE))/100</f>
        <v>0.18144448205209598</v>
      </c>
      <c r="Y48" s="44">
        <f>(VLOOKUP($A47,'RevPAR Raw Data'!$B$6:$BE$43,'RevPAR Raw Data'!U$1,FALSE))/100</f>
        <v>0.10276120508462601</v>
      </c>
      <c r="Z48" s="44">
        <f>(VLOOKUP($A47,'RevPAR Raw Data'!$B$6:$BE$43,'RevPAR Raw Data'!V$1,FALSE))/100</f>
        <v>4.1574362315933297E-2</v>
      </c>
      <c r="AA48" s="44">
        <f>(VLOOKUP($A47,'RevPAR Raw Data'!$B$6:$BE$43,'RevPAR Raw Data'!W$1,FALSE))/100</f>
        <v>5.6444061718991002E-2</v>
      </c>
      <c r="AB48" s="44">
        <f>(VLOOKUP($A47,'RevPAR Raw Data'!$B$6:$BE$43,'RevPAR Raw Data'!X$1,FALSE))/100</f>
        <v>7.6089318671970205E-2</v>
      </c>
      <c r="AC48" s="44">
        <f>(VLOOKUP($A47,'RevPAR Raw Data'!$B$6:$BE$43,'RevPAR Raw Data'!Y$1,FALSE))/100</f>
        <v>8.2464946717061893E-2</v>
      </c>
      <c r="AD48" s="45">
        <f>(VLOOKUP($A47,'RevPAR Raw Data'!$B$6:$BE$43,'RevPAR Raw Data'!AA$1,FALSE))/100</f>
        <v>2.0025966566765502E-2</v>
      </c>
      <c r="AE48" s="45">
        <f>(VLOOKUP($A47,'RevPAR Raw Data'!$B$6:$BE$43,'RevPAR Raw Data'!AB$1,FALSE))/100</f>
        <v>-0.116115092571457</v>
      </c>
      <c r="AF48" s="44">
        <f>(VLOOKUP($A47,'RevPAR Raw Data'!$B$6:$BE$43,'RevPAR Raw Data'!AC$1,FALSE))/100</f>
        <v>-5.1328492777120295E-2</v>
      </c>
      <c r="AG48" s="46">
        <f>(VLOOKUP($A47,'RevPAR Raw Data'!$B$6:$BE$43,'RevPAR Raw Data'!AE$1,FALSE))/100</f>
        <v>3.5072966493741004E-2</v>
      </c>
    </row>
    <row r="49" spans="1:33" x14ac:dyDescent="0.25">
      <c r="A49" s="93"/>
      <c r="B49" s="71"/>
      <c r="C49" s="72"/>
      <c r="D49" s="72"/>
      <c r="E49" s="72"/>
      <c r="F49" s="72"/>
      <c r="G49" s="73"/>
      <c r="H49" s="53"/>
      <c r="I49" s="53"/>
      <c r="J49" s="73"/>
      <c r="K49" s="74"/>
      <c r="M49" s="75"/>
      <c r="N49" s="76"/>
      <c r="O49" s="76"/>
      <c r="P49" s="76"/>
      <c r="Q49" s="76"/>
      <c r="R49" s="77"/>
      <c r="S49" s="76"/>
      <c r="T49" s="76"/>
      <c r="U49" s="77"/>
      <c r="V49" s="78"/>
      <c r="X49" s="75"/>
      <c r="Y49" s="76"/>
      <c r="Z49" s="76"/>
      <c r="AA49" s="76"/>
      <c r="AB49" s="76"/>
      <c r="AC49" s="77"/>
      <c r="AD49" s="76"/>
      <c r="AE49" s="76"/>
      <c r="AF49" s="77"/>
      <c r="AG49" s="78"/>
    </row>
    <row r="50" spans="1:33" x14ac:dyDescent="0.25">
      <c r="A50" s="70" t="s">
        <v>30</v>
      </c>
      <c r="B50" s="71">
        <f>(VLOOKUP($A50,'Occupancy Raw Data'!$B$8:$BE$45,'Occupancy Raw Data'!G$3,FALSE))/100</f>
        <v>0.46059643950561202</v>
      </c>
      <c r="C50" s="72">
        <f>(VLOOKUP($A50,'Occupancy Raw Data'!$B$8:$BE$45,'Occupancy Raw Data'!H$3,FALSE))/100</f>
        <v>0.53690894659258392</v>
      </c>
      <c r="D50" s="72">
        <f>(VLOOKUP($A50,'Occupancy Raw Data'!$B$8:$BE$45,'Occupancy Raw Data'!I$3,FALSE))/100</f>
        <v>0.55947386324980097</v>
      </c>
      <c r="E50" s="72">
        <f>(VLOOKUP($A50,'Occupancy Raw Data'!$B$8:$BE$45,'Occupancy Raw Data'!J$3,FALSE))/100</f>
        <v>0.58555391767774101</v>
      </c>
      <c r="F50" s="72">
        <f>(VLOOKUP($A50,'Occupancy Raw Data'!$B$8:$BE$45,'Occupancy Raw Data'!K$3,FALSE))/100</f>
        <v>0.57591563669350199</v>
      </c>
      <c r="G50" s="73">
        <f>(VLOOKUP($A50,'Occupancy Raw Data'!$B$8:$BE$45,'Occupancy Raw Data'!L$3,FALSE))/100</f>
        <v>0.54368976074384801</v>
      </c>
      <c r="H50" s="53">
        <f>(VLOOKUP($A50,'Occupancy Raw Data'!$B$8:$BE$45,'Occupancy Raw Data'!N$3,FALSE))/100</f>
        <v>0.640548815058396</v>
      </c>
      <c r="I50" s="53">
        <f>(VLOOKUP($A50,'Occupancy Raw Data'!$B$8:$BE$45,'Occupancy Raw Data'!O$3,FALSE))/100</f>
        <v>0.65925841932191798</v>
      </c>
      <c r="J50" s="73">
        <f>(VLOOKUP($A50,'Occupancy Raw Data'!$B$8:$BE$45,'Occupancy Raw Data'!P$3,FALSE))/100</f>
        <v>0.64990361719015699</v>
      </c>
      <c r="K50" s="74">
        <f>(VLOOKUP($A50,'Occupancy Raw Data'!$B$8:$BE$45,'Occupancy Raw Data'!R$3,FALSE))/100</f>
        <v>0.574036576871365</v>
      </c>
      <c r="M50" s="75">
        <f>VLOOKUP($A50,'ADR Raw Data'!$B$6:$BE$43,'ADR Raw Data'!G$1,FALSE)</f>
        <v>110.261061053668</v>
      </c>
      <c r="N50" s="76">
        <f>VLOOKUP($A50,'ADR Raw Data'!$B$6:$BE$43,'ADR Raw Data'!H$1,FALSE)</f>
        <v>110.814489968321</v>
      </c>
      <c r="O50" s="76">
        <f>VLOOKUP($A50,'ADR Raw Data'!$B$6:$BE$43,'ADR Raw Data'!I$1,FALSE)</f>
        <v>113.342375354681</v>
      </c>
      <c r="P50" s="76">
        <f>VLOOKUP($A50,'ADR Raw Data'!$B$6:$BE$43,'ADR Raw Data'!J$1,FALSE)</f>
        <v>110.945344694035</v>
      </c>
      <c r="Q50" s="76">
        <f>VLOOKUP($A50,'ADR Raw Data'!$B$6:$BE$43,'ADR Raw Data'!K$1,FALSE)</f>
        <v>117.441933451466</v>
      </c>
      <c r="R50" s="77">
        <f>VLOOKUP($A50,'ADR Raw Data'!$B$6:$BE$43,'ADR Raw Data'!L$1,FALSE)</f>
        <v>112.673215149745</v>
      </c>
      <c r="S50" s="76">
        <f>VLOOKUP($A50,'ADR Raw Data'!$B$6:$BE$43,'ADR Raw Data'!N$1,FALSE)</f>
        <v>144.140465569127</v>
      </c>
      <c r="T50" s="76">
        <f>VLOOKUP($A50,'ADR Raw Data'!$B$6:$BE$43,'ADR Raw Data'!O$1,FALSE)</f>
        <v>140.15312865497</v>
      </c>
      <c r="U50" s="77">
        <f>VLOOKUP($A50,'ADR Raw Data'!$B$6:$BE$43,'ADR Raw Data'!P$1,FALSE)</f>
        <v>142.11809997382801</v>
      </c>
      <c r="V50" s="78">
        <f>VLOOKUP($A50,'ADR Raw Data'!$B$6:$BE$43,'ADR Raw Data'!R$1,FALSE)</f>
        <v>122.19791291587801</v>
      </c>
      <c r="X50" s="75">
        <f>VLOOKUP($A50,'RevPAR Raw Data'!$B$6:$BE$43,'RevPAR Raw Data'!G$1,FALSE)</f>
        <v>50.785852137430503</v>
      </c>
      <c r="Y50" s="76">
        <f>VLOOKUP($A50,'RevPAR Raw Data'!$B$6:$BE$43,'RevPAR Raw Data'!H$1,FALSE)</f>
        <v>59.497291076085702</v>
      </c>
      <c r="Z50" s="76">
        <f>VLOOKUP($A50,'RevPAR Raw Data'!$B$6:$BE$43,'RevPAR Raw Data'!I$1,FALSE)</f>
        <v>63.412096609592901</v>
      </c>
      <c r="AA50" s="76">
        <f>VLOOKUP($A50,'RevPAR Raw Data'!$B$6:$BE$43,'RevPAR Raw Data'!J$1,FALSE)</f>
        <v>64.9644812336999</v>
      </c>
      <c r="AB50" s="76">
        <f>VLOOKUP($A50,'RevPAR Raw Data'!$B$6:$BE$43,'RevPAR Raw Data'!K$1,FALSE)</f>
        <v>67.636645878217394</v>
      </c>
      <c r="AC50" s="77">
        <f>VLOOKUP($A50,'RevPAR Raw Data'!$B$6:$BE$43,'RevPAR Raw Data'!L$1,FALSE)</f>
        <v>61.259273387005301</v>
      </c>
      <c r="AD50" s="76">
        <f>VLOOKUP($A50,'RevPAR Raw Data'!$B$6:$BE$43,'RevPAR Raw Data'!N$1,FALSE)</f>
        <v>92.329004422270003</v>
      </c>
      <c r="AE50" s="76">
        <f>VLOOKUP($A50,'RevPAR Raw Data'!$B$6:$BE$43,'RevPAR Raw Data'!O$1,FALSE)</f>
        <v>92.397130060097496</v>
      </c>
      <c r="AF50" s="77">
        <f>VLOOKUP($A50,'RevPAR Raw Data'!$B$6:$BE$43,'RevPAR Raw Data'!P$1,FALSE)</f>
        <v>92.363067241183799</v>
      </c>
      <c r="AG50" s="78">
        <f>VLOOKUP($A50,'RevPAR Raw Data'!$B$6:$BE$43,'RevPAR Raw Data'!R$1,FALSE)</f>
        <v>70.146071631056301</v>
      </c>
    </row>
    <row r="51" spans="1:33" x14ac:dyDescent="0.25">
      <c r="A51" s="55" t="s">
        <v>126</v>
      </c>
      <c r="B51" s="43">
        <f>(VLOOKUP($A50,'Occupancy Raw Data'!$B$8:$BE$51,'Occupancy Raw Data'!T$3,FALSE))/100</f>
        <v>0.107326913412259</v>
      </c>
      <c r="C51" s="44">
        <f>(VLOOKUP($A50,'Occupancy Raw Data'!$B$8:$BE$51,'Occupancy Raw Data'!U$3,FALSE))/100</f>
        <v>3.1105215645587297E-2</v>
      </c>
      <c r="D51" s="44">
        <f>(VLOOKUP($A50,'Occupancy Raw Data'!$B$8:$BE$51,'Occupancy Raw Data'!V$3,FALSE))/100</f>
        <v>-3.1172298377366496E-3</v>
      </c>
      <c r="E51" s="44">
        <f>(VLOOKUP($A50,'Occupancy Raw Data'!$B$8:$BE$51,'Occupancy Raw Data'!W$3,FALSE))/100</f>
        <v>-1.4176948970211999E-2</v>
      </c>
      <c r="F51" s="44">
        <f>(VLOOKUP($A50,'Occupancy Raw Data'!$B$8:$BE$51,'Occupancy Raw Data'!X$3,FALSE))/100</f>
        <v>-1.1216942722342501E-2</v>
      </c>
      <c r="G51" s="44">
        <f>(VLOOKUP($A50,'Occupancy Raw Data'!$B$8:$BE$51,'Occupancy Raw Data'!Y$3,FALSE))/100</f>
        <v>1.6503813398409298E-2</v>
      </c>
      <c r="H51" s="45">
        <f>(VLOOKUP($A50,'Occupancy Raw Data'!$B$8:$BE$51,'Occupancy Raw Data'!AA$3,FALSE))/100</f>
        <v>9.9189036266156497E-3</v>
      </c>
      <c r="I51" s="45">
        <f>(VLOOKUP($A50,'Occupancy Raw Data'!$B$8:$BE$51,'Occupancy Raw Data'!AB$3,FALSE))/100</f>
        <v>5.0594169307537499E-3</v>
      </c>
      <c r="J51" s="44">
        <f>(VLOOKUP($A50,'Occupancy Raw Data'!$B$8:$BE$51,'Occupancy Raw Data'!AC$3,FALSE))/100</f>
        <v>7.4483278679198907E-3</v>
      </c>
      <c r="K51" s="46">
        <f>(VLOOKUP($A50,'Occupancy Raw Data'!$B$8:$BE$51,'Occupancy Raw Data'!AE$3,FALSE))/100</f>
        <v>1.3556825130722301E-2</v>
      </c>
      <c r="M51" s="43">
        <f>(VLOOKUP($A50,'ADR Raw Data'!$B$6:$BE$49,'ADR Raw Data'!T$1,FALSE))/100</f>
        <v>4.8942838712266401E-2</v>
      </c>
      <c r="N51" s="44">
        <f>(VLOOKUP($A50,'ADR Raw Data'!$B$6:$BE$49,'ADR Raw Data'!U$1,FALSE))/100</f>
        <v>5.8035189125220696E-2</v>
      </c>
      <c r="O51" s="44">
        <f>(VLOOKUP($A50,'ADR Raw Data'!$B$6:$BE$49,'ADR Raw Data'!V$1,FALSE))/100</f>
        <v>1.5782470287170499E-2</v>
      </c>
      <c r="P51" s="44">
        <f>(VLOOKUP($A50,'ADR Raw Data'!$B$6:$BE$49,'ADR Raw Data'!W$1,FALSE))/100</f>
        <v>-8.8424364990763397E-3</v>
      </c>
      <c r="Q51" s="44">
        <f>(VLOOKUP($A50,'ADR Raw Data'!$B$6:$BE$49,'ADR Raw Data'!X$1,FALSE))/100</f>
        <v>3.8716876411888999E-2</v>
      </c>
      <c r="R51" s="44">
        <f>(VLOOKUP($A50,'ADR Raw Data'!$B$6:$BE$49,'ADR Raw Data'!Y$1,FALSE))/100</f>
        <v>2.76224818550612E-2</v>
      </c>
      <c r="S51" s="45">
        <f>(VLOOKUP($A50,'ADR Raw Data'!$B$6:$BE$49,'ADR Raw Data'!AA$1,FALSE))/100</f>
        <v>6.6817149923196401E-2</v>
      </c>
      <c r="T51" s="45">
        <f>(VLOOKUP($A50,'ADR Raw Data'!$B$6:$BE$49,'ADR Raw Data'!AB$1,FALSE))/100</f>
        <v>3.3874571136607801E-2</v>
      </c>
      <c r="U51" s="44">
        <f>(VLOOKUP($A50,'ADR Raw Data'!$B$6:$BE$49,'ADR Raw Data'!AC$1,FALSE))/100</f>
        <v>5.0077294030035004E-2</v>
      </c>
      <c r="V51" s="46">
        <f>(VLOOKUP($A50,'ADR Raw Data'!$B$6:$BE$49,'ADR Raw Data'!AE$1,FALSE))/100</f>
        <v>3.5514103624859697E-2</v>
      </c>
      <c r="X51" s="43">
        <f>(VLOOKUP($A50,'RevPAR Raw Data'!$B$6:$BE$43,'RevPAR Raw Data'!T$1,FALSE))/100</f>
        <v>0.161522635937147</v>
      </c>
      <c r="Y51" s="44">
        <f>(VLOOKUP($A50,'RevPAR Raw Data'!$B$6:$BE$43,'RevPAR Raw Data'!U$1,FALSE))/100</f>
        <v>9.0945601843580498E-2</v>
      </c>
      <c r="Z51" s="44">
        <f>(VLOOKUP($A50,'RevPAR Raw Data'!$B$6:$BE$43,'RevPAR Raw Data'!V$1,FALSE))/100</f>
        <v>1.2616042862141501E-2</v>
      </c>
      <c r="AA51" s="44">
        <f>(VLOOKUP($A50,'RevPAR Raw Data'!$B$6:$BE$43,'RevPAR Raw Data'!W$1,FALSE))/100</f>
        <v>-2.2894026698268601E-2</v>
      </c>
      <c r="AB51" s="44">
        <f>(VLOOKUP($A50,'RevPAR Raw Data'!$B$6:$BE$43,'RevPAR Raw Data'!X$1,FALSE))/100</f>
        <v>2.7065648704446402E-2</v>
      </c>
      <c r="AC51" s="44">
        <f>(VLOOKUP($A50,'RevPAR Raw Data'!$B$6:$BE$43,'RevPAR Raw Data'!Y$1,FALSE))/100</f>
        <v>4.4582171539607397E-2</v>
      </c>
      <c r="AD51" s="45">
        <f>(VLOOKUP($A50,'RevPAR Raw Data'!$B$6:$BE$43,'RevPAR Raw Data'!AA$1,FALSE))/100</f>
        <v>7.7398806420505395E-2</v>
      </c>
      <c r="AE51" s="45">
        <f>(VLOOKUP($A50,'RevPAR Raw Data'!$B$6:$BE$43,'RevPAR Raw Data'!AB$1,FALSE))/100</f>
        <v>3.9105373646092102E-2</v>
      </c>
      <c r="AF51" s="44">
        <f>(VLOOKUP($A50,'RevPAR Raw Data'!$B$6:$BE$43,'RevPAR Raw Data'!AC$1,FALSE))/100</f>
        <v>5.7898614002628801E-2</v>
      </c>
      <c r="AG51" s="46">
        <f>(VLOOKUP($A50,'RevPAR Raw Data'!$B$6:$BE$43,'RevPAR Raw Data'!AE$1,FALSE))/100</f>
        <v>4.9552387248098601E-2</v>
      </c>
    </row>
    <row r="52" spans="1:33" x14ac:dyDescent="0.25">
      <c r="A52" s="94"/>
      <c r="B52" s="71"/>
      <c r="C52" s="72"/>
      <c r="D52" s="72"/>
      <c r="E52" s="72"/>
      <c r="F52" s="72"/>
      <c r="G52" s="73"/>
      <c r="H52" s="53"/>
      <c r="I52" s="53"/>
      <c r="J52" s="73"/>
      <c r="K52" s="74"/>
      <c r="M52" s="75"/>
      <c r="N52" s="76"/>
      <c r="O52" s="76"/>
      <c r="P52" s="76"/>
      <c r="Q52" s="76"/>
      <c r="R52" s="77"/>
      <c r="S52" s="76"/>
      <c r="T52" s="76"/>
      <c r="U52" s="77"/>
      <c r="V52" s="78"/>
      <c r="X52" s="75"/>
      <c r="Y52" s="76"/>
      <c r="Z52" s="76"/>
      <c r="AA52" s="76"/>
      <c r="AB52" s="76"/>
      <c r="AC52" s="77"/>
      <c r="AD52" s="76"/>
      <c r="AE52" s="76"/>
      <c r="AF52" s="77"/>
      <c r="AG52" s="78"/>
    </row>
    <row r="53" spans="1:33" x14ac:dyDescent="0.25">
      <c r="A53" s="70" t="s">
        <v>31</v>
      </c>
      <c r="B53" s="71">
        <f>(VLOOKUP($A53,'Occupancy Raw Data'!$B$8:$BE$45,'Occupancy Raw Data'!G$3,FALSE))/100</f>
        <v>0.41155988857938702</v>
      </c>
      <c r="C53" s="72">
        <f>(VLOOKUP($A53,'Occupancy Raw Data'!$B$8:$BE$45,'Occupancy Raw Data'!H$3,FALSE))/100</f>
        <v>0.57381615598885705</v>
      </c>
      <c r="D53" s="72">
        <f>(VLOOKUP($A53,'Occupancy Raw Data'!$B$8:$BE$45,'Occupancy Raw Data'!I$3,FALSE))/100</f>
        <v>0.58913649025069603</v>
      </c>
      <c r="E53" s="72">
        <f>(VLOOKUP($A53,'Occupancy Raw Data'!$B$8:$BE$45,'Occupancy Raw Data'!J$3,FALSE))/100</f>
        <v>0.58008356545961004</v>
      </c>
      <c r="F53" s="72">
        <f>(VLOOKUP($A53,'Occupancy Raw Data'!$B$8:$BE$45,'Occupancy Raw Data'!K$3,FALSE))/100</f>
        <v>0.51740947075208898</v>
      </c>
      <c r="G53" s="73">
        <f>(VLOOKUP($A53,'Occupancy Raw Data'!$B$8:$BE$45,'Occupancy Raw Data'!L$3,FALSE))/100</f>
        <v>0.53440111420612801</v>
      </c>
      <c r="H53" s="53">
        <f>(VLOOKUP($A53,'Occupancy Raw Data'!$B$8:$BE$45,'Occupancy Raw Data'!N$3,FALSE))/100</f>
        <v>0.56267409470751995</v>
      </c>
      <c r="I53" s="53">
        <f>(VLOOKUP($A53,'Occupancy Raw Data'!$B$8:$BE$45,'Occupancy Raw Data'!O$3,FALSE))/100</f>
        <v>0.55571030640668506</v>
      </c>
      <c r="J53" s="73">
        <f>(VLOOKUP($A53,'Occupancy Raw Data'!$B$8:$BE$45,'Occupancy Raw Data'!P$3,FALSE))/100</f>
        <v>0.55919220055710295</v>
      </c>
      <c r="K53" s="74">
        <f>(VLOOKUP($A53,'Occupancy Raw Data'!$B$8:$BE$45,'Occupancy Raw Data'!R$3,FALSE))/100</f>
        <v>0.54148428173497798</v>
      </c>
      <c r="M53" s="75">
        <f>VLOOKUP($A53,'ADR Raw Data'!$B$6:$BE$43,'ADR Raw Data'!G$1,FALSE)</f>
        <v>85.949103214890002</v>
      </c>
      <c r="N53" s="76">
        <f>VLOOKUP($A53,'ADR Raw Data'!$B$6:$BE$43,'ADR Raw Data'!H$1,FALSE)</f>
        <v>91.750740291262105</v>
      </c>
      <c r="O53" s="76">
        <f>VLOOKUP($A53,'ADR Raw Data'!$B$6:$BE$43,'ADR Raw Data'!I$1,FALSE)</f>
        <v>92.938853427895907</v>
      </c>
      <c r="P53" s="76">
        <f>VLOOKUP($A53,'ADR Raw Data'!$B$6:$BE$43,'ADR Raw Data'!J$1,FALSE)</f>
        <v>92.114981992797098</v>
      </c>
      <c r="Q53" s="76">
        <f>VLOOKUP($A53,'ADR Raw Data'!$B$6:$BE$43,'ADR Raw Data'!K$1,FALSE)</f>
        <v>87.983983849259701</v>
      </c>
      <c r="R53" s="77">
        <f>VLOOKUP($A53,'ADR Raw Data'!$B$6:$BE$43,'ADR Raw Data'!L$1,FALSE)</f>
        <v>90.468772478498806</v>
      </c>
      <c r="S53" s="76">
        <f>VLOOKUP($A53,'ADR Raw Data'!$B$6:$BE$43,'ADR Raw Data'!N$1,FALSE)</f>
        <v>98.778997524752398</v>
      </c>
      <c r="T53" s="76">
        <f>VLOOKUP($A53,'ADR Raw Data'!$B$6:$BE$43,'ADR Raw Data'!O$1,FALSE)</f>
        <v>96.379786967418497</v>
      </c>
      <c r="U53" s="77">
        <f>VLOOKUP($A53,'ADR Raw Data'!$B$6:$BE$43,'ADR Raw Data'!P$1,FALSE)</f>
        <v>97.586861768368607</v>
      </c>
      <c r="V53" s="78">
        <f>VLOOKUP($A53,'ADR Raw Data'!$B$6:$BE$43,'ADR Raw Data'!R$1,FALSE)</f>
        <v>92.569020760609902</v>
      </c>
      <c r="X53" s="75">
        <f>VLOOKUP($A53,'RevPAR Raw Data'!$B$6:$BE$43,'RevPAR Raw Data'!G$1,FALSE)</f>
        <v>35.373203342618297</v>
      </c>
      <c r="Y53" s="76">
        <f>VLOOKUP($A53,'RevPAR Raw Data'!$B$6:$BE$43,'RevPAR Raw Data'!H$1,FALSE)</f>
        <v>52.648057103063998</v>
      </c>
      <c r="Z53" s="76">
        <f>VLOOKUP($A53,'RevPAR Raw Data'!$B$6:$BE$43,'RevPAR Raw Data'!I$1,FALSE)</f>
        <v>54.753669916434497</v>
      </c>
      <c r="AA53" s="76">
        <f>VLOOKUP($A53,'RevPAR Raw Data'!$B$6:$BE$43,'RevPAR Raw Data'!J$1,FALSE)</f>
        <v>53.4343871866295</v>
      </c>
      <c r="AB53" s="76">
        <f>VLOOKUP($A53,'RevPAR Raw Data'!$B$6:$BE$43,'RevPAR Raw Data'!K$1,FALSE)</f>
        <v>45.523746518105803</v>
      </c>
      <c r="AC53" s="77">
        <f>VLOOKUP($A53,'RevPAR Raw Data'!$B$6:$BE$43,'RevPAR Raw Data'!L$1,FALSE)</f>
        <v>48.346612813370399</v>
      </c>
      <c r="AD53" s="76">
        <f>VLOOKUP($A53,'RevPAR Raw Data'!$B$6:$BE$43,'RevPAR Raw Data'!N$1,FALSE)</f>
        <v>55.580383008356499</v>
      </c>
      <c r="AE53" s="76">
        <f>VLOOKUP($A53,'RevPAR Raw Data'!$B$6:$BE$43,'RevPAR Raw Data'!O$1,FALSE)</f>
        <v>53.559240947075203</v>
      </c>
      <c r="AF53" s="77">
        <f>VLOOKUP($A53,'RevPAR Raw Data'!$B$6:$BE$43,'RevPAR Raw Data'!P$1,FALSE)</f>
        <v>54.569811977715801</v>
      </c>
      <c r="AG53" s="78">
        <f>VLOOKUP($A53,'RevPAR Raw Data'!$B$6:$BE$43,'RevPAR Raw Data'!R$1,FALSE)</f>
        <v>50.124669717469096</v>
      </c>
    </row>
    <row r="54" spans="1:33" x14ac:dyDescent="0.25">
      <c r="A54" s="55" t="s">
        <v>126</v>
      </c>
      <c r="B54" s="43">
        <f>(VLOOKUP($A53,'Occupancy Raw Data'!$B$8:$BE$51,'Occupancy Raw Data'!T$3,FALSE))/100</f>
        <v>3.9292647927745401E-2</v>
      </c>
      <c r="C54" s="44">
        <f>(VLOOKUP($A53,'Occupancy Raw Data'!$B$8:$BE$51,'Occupancy Raw Data'!U$3,FALSE))/100</f>
        <v>2.10251885922739E-2</v>
      </c>
      <c r="D54" s="44">
        <f>(VLOOKUP($A53,'Occupancy Raw Data'!$B$8:$BE$51,'Occupancy Raw Data'!V$3,FALSE))/100</f>
        <v>2.0444267177880501E-2</v>
      </c>
      <c r="E54" s="44">
        <f>(VLOOKUP($A53,'Occupancy Raw Data'!$B$8:$BE$51,'Occupancy Raw Data'!W$3,FALSE))/100</f>
        <v>-6.1353453948851E-2</v>
      </c>
      <c r="F54" s="44">
        <f>(VLOOKUP($A53,'Occupancy Raw Data'!$B$8:$BE$51,'Occupancy Raw Data'!X$3,FALSE))/100</f>
        <v>-0.10585920952979899</v>
      </c>
      <c r="G54" s="44">
        <f>(VLOOKUP($A53,'Occupancy Raw Data'!$B$8:$BE$51,'Occupancy Raw Data'!Y$3,FALSE))/100</f>
        <v>-2.19598934734111E-2</v>
      </c>
      <c r="H54" s="45">
        <f>(VLOOKUP($A53,'Occupancy Raw Data'!$B$8:$BE$51,'Occupancy Raw Data'!AA$3,FALSE))/100</f>
        <v>-5.3799168092733905E-2</v>
      </c>
      <c r="I54" s="45">
        <f>(VLOOKUP($A53,'Occupancy Raw Data'!$B$8:$BE$51,'Occupancy Raw Data'!AB$3,FALSE))/100</f>
        <v>-4.7353760445682402E-2</v>
      </c>
      <c r="J54" s="44">
        <f>(VLOOKUP($A53,'Occupancy Raw Data'!$B$8:$BE$51,'Occupancy Raw Data'!AC$3,FALSE))/100</f>
        <v>-5.0607469342779099E-2</v>
      </c>
      <c r="K54" s="46">
        <f>(VLOOKUP($A53,'Occupancy Raw Data'!$B$8:$BE$51,'Occupancy Raw Data'!AE$3,FALSE))/100</f>
        <v>-3.0590799962954697E-2</v>
      </c>
      <c r="M54" s="43">
        <f>(VLOOKUP($A53,'ADR Raw Data'!$B$6:$BE$49,'ADR Raw Data'!T$1,FALSE))/100</f>
        <v>5.3427364674897102E-2</v>
      </c>
      <c r="N54" s="44">
        <f>(VLOOKUP($A53,'ADR Raw Data'!$B$6:$BE$49,'ADR Raw Data'!U$1,FALSE))/100</f>
        <v>1.9011058151337298E-2</v>
      </c>
      <c r="O54" s="44">
        <f>(VLOOKUP($A53,'ADR Raw Data'!$B$6:$BE$49,'ADR Raw Data'!V$1,FALSE))/100</f>
        <v>3.0580600851224601E-2</v>
      </c>
      <c r="P54" s="44">
        <f>(VLOOKUP($A53,'ADR Raw Data'!$B$6:$BE$49,'ADR Raw Data'!W$1,FALSE))/100</f>
        <v>1.1525774152134001E-2</v>
      </c>
      <c r="Q54" s="44">
        <f>(VLOOKUP($A53,'ADR Raw Data'!$B$6:$BE$49,'ADR Raw Data'!X$1,FALSE))/100</f>
        <v>-1.4591332941800801E-2</v>
      </c>
      <c r="R54" s="44">
        <f>(VLOOKUP($A53,'ADR Raw Data'!$B$6:$BE$49,'ADR Raw Data'!Y$1,FALSE))/100</f>
        <v>1.7449676234295598E-2</v>
      </c>
      <c r="S54" s="45">
        <f>(VLOOKUP($A53,'ADR Raw Data'!$B$6:$BE$49,'ADR Raw Data'!AA$1,FALSE))/100</f>
        <v>7.4181635393823803E-2</v>
      </c>
      <c r="T54" s="45">
        <f>(VLOOKUP($A53,'ADR Raw Data'!$B$6:$BE$49,'ADR Raw Data'!AB$1,FALSE))/100</f>
        <v>3.00103486328917E-2</v>
      </c>
      <c r="U54" s="44">
        <f>(VLOOKUP($A53,'ADR Raw Data'!$B$6:$BE$49,'ADR Raw Data'!AC$1,FALSE))/100</f>
        <v>5.2072420098732301E-2</v>
      </c>
      <c r="V54" s="46">
        <f>(VLOOKUP($A53,'ADR Raw Data'!$B$6:$BE$49,'ADR Raw Data'!AE$1,FALSE))/100</f>
        <v>2.7699852687125798E-2</v>
      </c>
      <c r="X54" s="43">
        <f>(VLOOKUP($A53,'RevPAR Raw Data'!$B$6:$BE$43,'RevPAR Raw Data'!T$1,FALSE))/100</f>
        <v>9.481931523252049E-2</v>
      </c>
      <c r="Y54" s="44">
        <f>(VLOOKUP($A53,'RevPAR Raw Data'!$B$6:$BE$43,'RevPAR Raw Data'!U$1,FALSE))/100</f>
        <v>4.0435957826581798E-2</v>
      </c>
      <c r="Z54" s="44">
        <f>(VLOOKUP($A53,'RevPAR Raw Data'!$B$6:$BE$43,'RevPAR Raw Data'!V$1,FALSE))/100</f>
        <v>5.1650066003367696E-2</v>
      </c>
      <c r="AA54" s="44">
        <f>(VLOOKUP($A53,'RevPAR Raw Data'!$B$6:$BE$43,'RevPAR Raw Data'!W$1,FALSE))/100</f>
        <v>-5.0534825850384796E-2</v>
      </c>
      <c r="AB54" s="44">
        <f>(VLOOKUP($A53,'RevPAR Raw Data'!$B$6:$BE$43,'RevPAR Raw Data'!X$1,FALSE))/100</f>
        <v>-0.118905915500395</v>
      </c>
      <c r="AC54" s="44">
        <f>(VLOOKUP($A53,'RevPAR Raw Data'!$B$6:$BE$43,'RevPAR Raw Data'!Y$1,FALSE))/100</f>
        <v>-4.8934102703661704E-3</v>
      </c>
      <c r="AD54" s="45">
        <f>(VLOOKUP($A53,'RevPAR Raw Data'!$B$6:$BE$43,'RevPAR Raw Data'!AA$1,FALSE))/100</f>
        <v>1.6391557029143598E-2</v>
      </c>
      <c r="AE54" s="45">
        <f>(VLOOKUP($A53,'RevPAR Raw Data'!$B$6:$BE$43,'RevPAR Raw Data'!AB$1,FALSE))/100</f>
        <v>-1.8764514672843999E-2</v>
      </c>
      <c r="AF54" s="44">
        <f>(VLOOKUP($A53,'RevPAR Raw Data'!$B$6:$BE$43,'RevPAR Raw Data'!AC$1,FALSE))/100</f>
        <v>-1.17030264779779E-3</v>
      </c>
      <c r="AG54" s="46">
        <f>(VLOOKUP($A53,'RevPAR Raw Data'!$B$6:$BE$43,'RevPAR Raw Data'!AE$1,FALSE))/100</f>
        <v>-3.7383079283840699E-3</v>
      </c>
    </row>
    <row r="55" spans="1:33" x14ac:dyDescent="0.25">
      <c r="A55" s="93"/>
      <c r="B55" s="71"/>
      <c r="C55" s="72"/>
      <c r="D55" s="72"/>
      <c r="E55" s="72"/>
      <c r="F55" s="72"/>
      <c r="G55" s="73"/>
      <c r="H55" s="53"/>
      <c r="I55" s="53"/>
      <c r="J55" s="73"/>
      <c r="K55" s="74"/>
      <c r="M55" s="75"/>
      <c r="N55" s="76"/>
      <c r="O55" s="76"/>
      <c r="P55" s="76"/>
      <c r="Q55" s="76"/>
      <c r="R55" s="77"/>
      <c r="S55" s="76"/>
      <c r="T55" s="76"/>
      <c r="U55" s="77"/>
      <c r="V55" s="78"/>
      <c r="X55" s="75"/>
      <c r="Y55" s="76"/>
      <c r="Z55" s="76"/>
      <c r="AA55" s="76"/>
      <c r="AB55" s="76"/>
      <c r="AC55" s="77"/>
      <c r="AD55" s="76"/>
      <c r="AE55" s="76"/>
      <c r="AF55" s="77"/>
      <c r="AG55" s="78"/>
    </row>
    <row r="56" spans="1:33" x14ac:dyDescent="0.25">
      <c r="A56" s="70" t="s">
        <v>32</v>
      </c>
      <c r="B56" s="71">
        <f>(VLOOKUP($A56,'Occupancy Raw Data'!$B$8:$BE$45,'Occupancy Raw Data'!G$3,FALSE))/100</f>
        <v>0.47359295812216501</v>
      </c>
      <c r="C56" s="72">
        <f>(VLOOKUP($A56,'Occupancy Raw Data'!$B$8:$BE$45,'Occupancy Raw Data'!H$3,FALSE))/100</f>
        <v>0.62750066684449102</v>
      </c>
      <c r="D56" s="72">
        <f>(VLOOKUP($A56,'Occupancy Raw Data'!$B$8:$BE$45,'Occupancy Raw Data'!I$3,FALSE))/100</f>
        <v>0.67431315017337889</v>
      </c>
      <c r="E56" s="72">
        <f>(VLOOKUP($A56,'Occupancy Raw Data'!$B$8:$BE$45,'Occupancy Raw Data'!J$3,FALSE))/100</f>
        <v>0.62923446252333903</v>
      </c>
      <c r="F56" s="72">
        <f>(VLOOKUP($A56,'Occupancy Raw Data'!$B$8:$BE$45,'Occupancy Raw Data'!K$3,FALSE))/100</f>
        <v>0.60336089623899702</v>
      </c>
      <c r="G56" s="72">
        <f>(VLOOKUP($A56,'Occupancy Raw Data'!$B$8:$BE$45,'Occupancy Raw Data'!L$3,FALSE))/100</f>
        <v>0.60160042678047398</v>
      </c>
      <c r="H56" s="53">
        <f>(VLOOKUP($A56,'Occupancy Raw Data'!$B$8:$BE$45,'Occupancy Raw Data'!N$3,FALSE))/100</f>
        <v>0.615097359295812</v>
      </c>
      <c r="I56" s="53">
        <f>(VLOOKUP($A56,'Occupancy Raw Data'!$B$8:$BE$45,'Occupancy Raw Data'!O$3,FALSE))/100</f>
        <v>0.642437983462256</v>
      </c>
      <c r="J56" s="72">
        <f>(VLOOKUP($A56,'Occupancy Raw Data'!$B$8:$BE$45,'Occupancy Raw Data'!P$3,FALSE))/100</f>
        <v>0.628767671379034</v>
      </c>
      <c r="K56" s="95">
        <f>(VLOOKUP($A56,'Occupancy Raw Data'!$B$8:$BE$45,'Occupancy Raw Data'!R$3,FALSE))/100</f>
        <v>0.60936249666577702</v>
      </c>
      <c r="M56" s="75">
        <f>VLOOKUP($A56,'ADR Raw Data'!$B$6:$BE$43,'ADR Raw Data'!G$1,FALSE)</f>
        <v>111.35654181920501</v>
      </c>
      <c r="N56" s="76">
        <f>VLOOKUP($A56,'ADR Raw Data'!$B$6:$BE$43,'ADR Raw Data'!H$1,FALSE)</f>
        <v>116.98812752390999</v>
      </c>
      <c r="O56" s="76">
        <f>VLOOKUP($A56,'ADR Raw Data'!$B$6:$BE$43,'ADR Raw Data'!I$1,FALSE)</f>
        <v>119.882367484177</v>
      </c>
      <c r="P56" s="76">
        <f>VLOOKUP($A56,'ADR Raw Data'!$B$6:$BE$43,'ADR Raw Data'!J$1,FALSE)</f>
        <v>115.641576939381</v>
      </c>
      <c r="Q56" s="76">
        <f>VLOOKUP($A56,'ADR Raw Data'!$B$6:$BE$43,'ADR Raw Data'!K$1,FALSE)</f>
        <v>116.900762599469</v>
      </c>
      <c r="R56" s="77">
        <f>VLOOKUP($A56,'ADR Raw Data'!$B$6:$BE$43,'ADR Raw Data'!L$1,FALSE)</f>
        <v>116.451072093641</v>
      </c>
      <c r="S56" s="76">
        <f>VLOOKUP($A56,'ADR Raw Data'!$B$6:$BE$43,'ADR Raw Data'!N$1,FALSE)</f>
        <v>135.46060711188201</v>
      </c>
      <c r="T56" s="76">
        <f>VLOOKUP($A56,'ADR Raw Data'!$B$6:$BE$43,'ADR Raw Data'!O$1,FALSE)</f>
        <v>136.71896823749199</v>
      </c>
      <c r="U56" s="77">
        <f>VLOOKUP($A56,'ADR Raw Data'!$B$6:$BE$43,'ADR Raw Data'!P$1,FALSE)</f>
        <v>136.103466963622</v>
      </c>
      <c r="V56" s="78">
        <f>VLOOKUP($A56,'ADR Raw Data'!$B$6:$BE$43,'ADR Raw Data'!R$1,FALSE)</f>
        <v>122.244851014601</v>
      </c>
      <c r="X56" s="75">
        <f>VLOOKUP($A56,'RevPAR Raw Data'!$B$6:$BE$43,'RevPAR Raw Data'!G$1,FALSE)</f>
        <v>52.737674046412302</v>
      </c>
      <c r="Y56" s="76">
        <f>VLOOKUP($A56,'RevPAR Raw Data'!$B$6:$BE$43,'RevPAR Raw Data'!H$1,FALSE)</f>
        <v>73.410128034142403</v>
      </c>
      <c r="Z56" s="76">
        <f>VLOOKUP($A56,'RevPAR Raw Data'!$B$6:$BE$43,'RevPAR Raw Data'!I$1,FALSE)</f>
        <v>80.838256868498206</v>
      </c>
      <c r="AA56" s="76">
        <f>VLOOKUP($A56,'RevPAR Raw Data'!$B$6:$BE$43,'RevPAR Raw Data'!J$1,FALSE)</f>
        <v>72.765665510802805</v>
      </c>
      <c r="AB56" s="76">
        <f>VLOOKUP($A56,'RevPAR Raw Data'!$B$6:$BE$43,'RevPAR Raw Data'!K$1,FALSE)</f>
        <v>70.533348893038095</v>
      </c>
      <c r="AC56" s="77">
        <f>VLOOKUP($A56,'RevPAR Raw Data'!$B$6:$BE$43,'RevPAR Raw Data'!L$1,FALSE)</f>
        <v>70.057014670578795</v>
      </c>
      <c r="AD56" s="76">
        <f>VLOOKUP($A56,'RevPAR Raw Data'!$B$6:$BE$43,'RevPAR Raw Data'!N$1,FALSE)</f>
        <v>83.321461723126106</v>
      </c>
      <c r="AE56" s="76">
        <f>VLOOKUP($A56,'RevPAR Raw Data'!$B$6:$BE$43,'RevPAR Raw Data'!O$1,FALSE)</f>
        <v>87.833458255534794</v>
      </c>
      <c r="AF56" s="77">
        <f>VLOOKUP($A56,'RevPAR Raw Data'!$B$6:$BE$43,'RevPAR Raw Data'!P$1,FALSE)</f>
        <v>85.577459989330407</v>
      </c>
      <c r="AG56" s="78">
        <f>VLOOKUP($A56,'RevPAR Raw Data'!$B$6:$BE$43,'RevPAR Raw Data'!R$1,FALSE)</f>
        <v>74.491427618793495</v>
      </c>
    </row>
    <row r="57" spans="1:33" ht="16" thickBot="1" x14ac:dyDescent="0.3">
      <c r="A57" s="59" t="s">
        <v>126</v>
      </c>
      <c r="B57" s="49">
        <f>(VLOOKUP($A56,'Occupancy Raw Data'!$B$8:$BE$51,'Occupancy Raw Data'!T$3,FALSE))/100</f>
        <v>0.22077679734822697</v>
      </c>
      <c r="C57" s="50">
        <f>(VLOOKUP($A56,'Occupancy Raw Data'!$B$8:$BE$51,'Occupancy Raw Data'!U$3,FALSE))/100</f>
        <v>0.18669644895526702</v>
      </c>
      <c r="D57" s="50">
        <f>(VLOOKUP($A56,'Occupancy Raw Data'!$B$8:$BE$51,'Occupancy Raw Data'!V$3,FALSE))/100</f>
        <v>0.13658883959269802</v>
      </c>
      <c r="E57" s="50">
        <f>(VLOOKUP($A56,'Occupancy Raw Data'!$B$8:$BE$51,'Occupancy Raw Data'!W$3,FALSE))/100</f>
        <v>-1.3599815468425201E-2</v>
      </c>
      <c r="F57" s="50">
        <f>(VLOOKUP($A56,'Occupancy Raw Data'!$B$8:$BE$51,'Occupancy Raw Data'!X$3,FALSE))/100</f>
        <v>7.8856259479413396E-2</v>
      </c>
      <c r="G57" s="50">
        <f>(VLOOKUP($A56,'Occupancy Raw Data'!$B$8:$BE$51,'Occupancy Raw Data'!Y$3,FALSE))/100</f>
        <v>0.11112378396825999</v>
      </c>
      <c r="H57" s="51">
        <f>(VLOOKUP($A56,'Occupancy Raw Data'!$B$8:$BE$51,'Occupancy Raw Data'!AA$3,FALSE))/100</f>
        <v>3.1572454008426204E-2</v>
      </c>
      <c r="I57" s="51">
        <f>(VLOOKUP($A56,'Occupancy Raw Data'!$B$8:$BE$51,'Occupancy Raw Data'!AB$3,FALSE))/100</f>
        <v>2.9048984408047901E-2</v>
      </c>
      <c r="J57" s="50">
        <f>(VLOOKUP($A56,'Occupancy Raw Data'!$B$8:$BE$51,'Occupancy Raw Data'!AC$3,FALSE))/100</f>
        <v>3.0281742912937299E-2</v>
      </c>
      <c r="K57" s="52">
        <f>(VLOOKUP($A56,'Occupancy Raw Data'!$B$8:$BE$51,'Occupancy Raw Data'!AE$3,FALSE))/100</f>
        <v>8.6001556070590401E-2</v>
      </c>
      <c r="M57" s="49">
        <f>(VLOOKUP($A56,'ADR Raw Data'!$B$6:$BE$49,'ADR Raw Data'!T$1,FALSE))/100</f>
        <v>5.7825861282232098E-2</v>
      </c>
      <c r="N57" s="50">
        <f>(VLOOKUP($A56,'ADR Raw Data'!$B$6:$BE$49,'ADR Raw Data'!U$1,FALSE))/100</f>
        <v>4.4115686824356203E-2</v>
      </c>
      <c r="O57" s="50">
        <f>(VLOOKUP($A56,'ADR Raw Data'!$B$6:$BE$49,'ADR Raw Data'!V$1,FALSE))/100</f>
        <v>-6.5519739493881098E-4</v>
      </c>
      <c r="P57" s="50">
        <f>(VLOOKUP($A56,'ADR Raw Data'!$B$6:$BE$49,'ADR Raw Data'!W$1,FALSE))/100</f>
        <v>-5.1094450515121001E-2</v>
      </c>
      <c r="Q57" s="50">
        <f>(VLOOKUP($A56,'ADR Raw Data'!$B$6:$BE$49,'ADR Raw Data'!X$1,FALSE))/100</f>
        <v>2.38279725279225E-2</v>
      </c>
      <c r="R57" s="50">
        <f>(VLOOKUP($A56,'ADR Raw Data'!$B$6:$BE$49,'ADR Raw Data'!Y$1,FALSE))/100</f>
        <v>7.6701865925703503E-3</v>
      </c>
      <c r="S57" s="51">
        <f>(VLOOKUP($A56,'ADR Raw Data'!$B$6:$BE$49,'ADR Raw Data'!AA$1,FALSE))/100</f>
        <v>9.5328796913258601E-2</v>
      </c>
      <c r="T57" s="51">
        <f>(VLOOKUP($A56,'ADR Raw Data'!$B$6:$BE$49,'ADR Raw Data'!AB$1,FALSE))/100</f>
        <v>7.3531926495748495E-2</v>
      </c>
      <c r="U57" s="50">
        <f>(VLOOKUP($A56,'ADR Raw Data'!$B$6:$BE$49,'ADR Raw Data'!AC$1,FALSE))/100</f>
        <v>8.4014171385191197E-2</v>
      </c>
      <c r="V57" s="52">
        <f>(VLOOKUP($A56,'ADR Raw Data'!$B$6:$BE$49,'ADR Raw Data'!AE$1,FALSE))/100</f>
        <v>3.0130780581693099E-2</v>
      </c>
      <c r="X57" s="49">
        <f>(VLOOKUP($A56,'RevPAR Raw Data'!$B$6:$BE$43,'RevPAR Raw Data'!T$1,FALSE))/100</f>
        <v>0.291369267088253</v>
      </c>
      <c r="Y57" s="50">
        <f>(VLOOKUP($A56,'RevPAR Raw Data'!$B$6:$BE$43,'RevPAR Raw Data'!U$1,FALSE))/100</f>
        <v>0.23904837785295399</v>
      </c>
      <c r="Z57" s="50">
        <f>(VLOOKUP($A56,'RevPAR Raw Data'!$B$6:$BE$43,'RevPAR Raw Data'!V$1,FALSE))/100</f>
        <v>0.135844149545881</v>
      </c>
      <c r="AA57" s="50">
        <f>(VLOOKUP($A56,'RevPAR Raw Data'!$B$6:$BE$43,'RevPAR Raw Data'!W$1,FALSE))/100</f>
        <v>-6.3999390885080096E-2</v>
      </c>
      <c r="AB57" s="50">
        <f>(VLOOKUP($A56,'RevPAR Raw Data'!$B$6:$BE$43,'RevPAR Raw Data'!X$1,FALSE))/100</f>
        <v>0.10456321679186599</v>
      </c>
      <c r="AC57" s="50">
        <f>(VLOOKUP($A56,'RevPAR Raw Data'!$B$6:$BE$43,'RevPAR Raw Data'!Y$1,FALSE))/100</f>
        <v>0.11964631071874</v>
      </c>
      <c r="AD57" s="51">
        <f>(VLOOKUP($A56,'RevPAR Raw Data'!$B$6:$BE$43,'RevPAR Raw Data'!AA$1,FALSE))/100</f>
        <v>0.129911014977907</v>
      </c>
      <c r="AE57" s="51">
        <f>(VLOOKUP($A56,'RevPAR Raw Data'!$B$6:$BE$43,'RevPAR Raw Data'!AB$1,FALSE))/100</f>
        <v>0.104716938690065</v>
      </c>
      <c r="AF57" s="50">
        <f>(VLOOKUP($A56,'RevPAR Raw Data'!$B$6:$BE$43,'RevPAR Raw Data'!AC$1,FALSE))/100</f>
        <v>0.116840009837058</v>
      </c>
      <c r="AG57" s="52">
        <f>(VLOOKUP($A56,'RevPAR Raw Data'!$B$6:$BE$43,'RevPAR Raw Data'!AE$1,FALSE))/100</f>
        <v>0.11872363066793</v>
      </c>
    </row>
    <row r="58" spans="1:33" x14ac:dyDescent="0.25">
      <c r="A58" s="108"/>
      <c r="B58" s="84"/>
      <c r="C58" s="85"/>
      <c r="D58" s="85"/>
      <c r="E58" s="85"/>
      <c r="F58" s="85"/>
      <c r="G58" s="86"/>
      <c r="H58" s="85"/>
      <c r="I58" s="85"/>
      <c r="J58" s="86"/>
      <c r="K58" s="87"/>
      <c r="M58" s="84"/>
      <c r="N58" s="85"/>
      <c r="O58" s="85"/>
      <c r="P58" s="85"/>
      <c r="Q58" s="85"/>
      <c r="R58" s="86"/>
      <c r="S58" s="85"/>
      <c r="T58" s="85"/>
      <c r="U58" s="86"/>
      <c r="V58" s="87"/>
      <c r="X58" s="84"/>
      <c r="Y58" s="85"/>
      <c r="Z58" s="85"/>
      <c r="AA58" s="85"/>
      <c r="AB58" s="85"/>
      <c r="AC58" s="86"/>
      <c r="AD58" s="85"/>
      <c r="AE58" s="85"/>
      <c r="AF58" s="86"/>
      <c r="AG58" s="87"/>
    </row>
    <row r="59" spans="1:33" x14ac:dyDescent="0.25">
      <c r="A59" s="88" t="s">
        <v>33</v>
      </c>
      <c r="B59" s="71">
        <f>(VLOOKUP($A59,'Occupancy Raw Data'!$B$8:$BE$45,'Occupancy Raw Data'!G$3,FALSE))/100</f>
        <v>0.66961726668996802</v>
      </c>
      <c r="C59" s="72">
        <f>(VLOOKUP($A59,'Occupancy Raw Data'!$B$8:$BE$45,'Occupancy Raw Data'!H$3,FALSE))/100</f>
        <v>0.88079342887102396</v>
      </c>
      <c r="D59" s="72">
        <f>(VLOOKUP($A59,'Occupancy Raw Data'!$B$8:$BE$45,'Occupancy Raw Data'!I$3,FALSE))/100</f>
        <v>0.93402656413841301</v>
      </c>
      <c r="E59" s="72">
        <f>(VLOOKUP($A59,'Occupancy Raw Data'!$B$8:$BE$45,'Occupancy Raw Data'!J$3,FALSE))/100</f>
        <v>0.89071128975882496</v>
      </c>
      <c r="F59" s="72">
        <f>(VLOOKUP($A59,'Occupancy Raw Data'!$B$8:$BE$45,'Occupancy Raw Data'!K$3,FALSE))/100</f>
        <v>0.79173365955959396</v>
      </c>
      <c r="G59" s="73">
        <f>(VLOOKUP($A59,'Occupancy Raw Data'!$B$8:$BE$45,'Occupancy Raw Data'!L$3,FALSE))/100</f>
        <v>0.83337644180356507</v>
      </c>
      <c r="H59" s="53">
        <f>(VLOOKUP($A59,'Occupancy Raw Data'!$B$8:$BE$45,'Occupancy Raw Data'!N$3,FALSE))/100</f>
        <v>0.75476232086682904</v>
      </c>
      <c r="I59" s="53">
        <f>(VLOOKUP($A59,'Occupancy Raw Data'!$B$8:$BE$45,'Occupancy Raw Data'!O$3,FALSE))/100</f>
        <v>0.76516078294302603</v>
      </c>
      <c r="J59" s="73">
        <f>(VLOOKUP($A59,'Occupancy Raw Data'!$B$8:$BE$45,'Occupancy Raw Data'!P$3,FALSE))/100</f>
        <v>0.75996155190492798</v>
      </c>
      <c r="K59" s="74">
        <f>(VLOOKUP($A59,'Occupancy Raw Data'!$B$8:$BE$45,'Occupancy Raw Data'!R$3,FALSE))/100</f>
        <v>0.812400758975383</v>
      </c>
      <c r="M59" s="75">
        <f>VLOOKUP($A59,'ADR Raw Data'!$B$6:$BE$43,'ADR Raw Data'!G$1,FALSE)</f>
        <v>206.45758009160701</v>
      </c>
      <c r="N59" s="76">
        <f>VLOOKUP($A59,'ADR Raw Data'!$B$6:$BE$43,'ADR Raw Data'!H$1,FALSE)</f>
        <v>257.91436943193298</v>
      </c>
      <c r="O59" s="76">
        <f>VLOOKUP($A59,'ADR Raw Data'!$B$6:$BE$43,'ADR Raw Data'!I$1,FALSE)</f>
        <v>279.373758995228</v>
      </c>
      <c r="P59" s="76">
        <f>VLOOKUP($A59,'ADR Raw Data'!$B$6:$BE$43,'ADR Raw Data'!J$1,FALSE)</f>
        <v>258.181211838168</v>
      </c>
      <c r="Q59" s="76">
        <f>VLOOKUP($A59,'ADR Raw Data'!$B$6:$BE$43,'ADR Raw Data'!K$1,FALSE)</f>
        <v>210.13094935324301</v>
      </c>
      <c r="R59" s="77">
        <f>VLOOKUP($A59,'ADR Raw Data'!$B$6:$BE$43,'ADR Raw Data'!L$1,FALSE)</f>
        <v>245.43338853998401</v>
      </c>
      <c r="S59" s="76">
        <f>VLOOKUP($A59,'ADR Raw Data'!$B$6:$BE$43,'ADR Raw Data'!N$1,FALSE)</f>
        <v>185.20224301012999</v>
      </c>
      <c r="T59" s="76">
        <f>VLOOKUP($A59,'ADR Raw Data'!$B$6:$BE$43,'ADR Raw Data'!O$1,FALSE)</f>
        <v>185.75586524981401</v>
      </c>
      <c r="U59" s="77">
        <f>VLOOKUP($A59,'ADR Raw Data'!$B$6:$BE$43,'ADR Raw Data'!P$1,FALSE)</f>
        <v>185.48094791652201</v>
      </c>
      <c r="V59" s="78">
        <f>VLOOKUP($A59,'ADR Raw Data'!$B$6:$BE$43,'ADR Raw Data'!R$1,FALSE)</f>
        <v>229.40978748090799</v>
      </c>
      <c r="X59" s="75">
        <f>VLOOKUP($A59,'RevPAR Raw Data'!$B$6:$BE$43,'RevPAR Raw Data'!G$1,FALSE)</f>
        <v>138.247560468367</v>
      </c>
      <c r="Y59" s="76">
        <f>VLOOKUP($A59,'RevPAR Raw Data'!$B$6:$BE$43,'RevPAR Raw Data'!H$1,FALSE)</f>
        <v>227.16928180706</v>
      </c>
      <c r="Z59" s="76">
        <f>VLOOKUP($A59,'RevPAR Raw Data'!$B$6:$BE$43,'RevPAR Raw Data'!I$1,FALSE)</f>
        <v>260.942512224746</v>
      </c>
      <c r="AA59" s="76">
        <f>VLOOKUP($A59,'RevPAR Raw Data'!$B$6:$BE$43,'RevPAR Raw Data'!J$1,FALSE)</f>
        <v>229.964920187871</v>
      </c>
      <c r="AB59" s="76">
        <f>VLOOKUP($A59,'RevPAR Raw Data'!$B$6:$BE$43,'RevPAR Raw Data'!K$1,FALSE)</f>
        <v>166.36774551817501</v>
      </c>
      <c r="AC59" s="77">
        <f>VLOOKUP($A59,'RevPAR Raw Data'!$B$6:$BE$43,'RevPAR Raw Data'!L$1,FALSE)</f>
        <v>204.53840404124401</v>
      </c>
      <c r="AD59" s="76">
        <f>VLOOKUP($A59,'RevPAR Raw Data'!$B$6:$BE$43,'RevPAR Raw Data'!N$1,FALSE)</f>
        <v>139.783674764068</v>
      </c>
      <c r="AE59" s="76">
        <f>VLOOKUP($A59,'RevPAR Raw Data'!$B$6:$BE$43,'RevPAR Raw Data'!O$1,FALSE)</f>
        <v>142.13310329080701</v>
      </c>
      <c r="AF59" s="77">
        <f>VLOOKUP($A59,'RevPAR Raw Data'!$B$6:$BE$43,'RevPAR Raw Data'!P$1,FALSE)</f>
        <v>140.95838902743699</v>
      </c>
      <c r="AG59" s="78">
        <f>VLOOKUP($A59,'RevPAR Raw Data'!$B$6:$BE$43,'RevPAR Raw Data'!R$1,FALSE)</f>
        <v>186.372685465871</v>
      </c>
    </row>
    <row r="60" spans="1:33" x14ac:dyDescent="0.25">
      <c r="A60" s="55" t="s">
        <v>126</v>
      </c>
      <c r="B60" s="43">
        <f>(VLOOKUP($A59,'Occupancy Raw Data'!$B$8:$BE$51,'Occupancy Raw Data'!T$3,FALSE))/100</f>
        <v>0.41715752750281099</v>
      </c>
      <c r="C60" s="44">
        <f>(VLOOKUP($A59,'Occupancy Raw Data'!$B$8:$BE$51,'Occupancy Raw Data'!U$3,FALSE))/100</f>
        <v>0.368773457769556</v>
      </c>
      <c r="D60" s="44">
        <f>(VLOOKUP($A59,'Occupancy Raw Data'!$B$8:$BE$51,'Occupancy Raw Data'!V$3,FALSE))/100</f>
        <v>0.16995665156360801</v>
      </c>
      <c r="E60" s="44">
        <f>(VLOOKUP($A59,'Occupancy Raw Data'!$B$8:$BE$51,'Occupancy Raw Data'!W$3,FALSE))/100</f>
        <v>3.4488165704343696E-2</v>
      </c>
      <c r="F60" s="44">
        <f>(VLOOKUP($A59,'Occupancy Raw Data'!$B$8:$BE$51,'Occupancy Raw Data'!X$3,FALSE))/100</f>
        <v>-2.1407566661635801E-2</v>
      </c>
      <c r="G60" s="44">
        <f>(VLOOKUP($A59,'Occupancy Raw Data'!$B$8:$BE$51,'Occupancy Raw Data'!Y$3,FALSE))/100</f>
        <v>0.162501190032912</v>
      </c>
      <c r="H60" s="45">
        <f>(VLOOKUP($A59,'Occupancy Raw Data'!$B$8:$BE$51,'Occupancy Raw Data'!AA$3,FALSE))/100</f>
        <v>-4.8852222133074601E-2</v>
      </c>
      <c r="I60" s="45">
        <f>(VLOOKUP($A59,'Occupancy Raw Data'!$B$8:$BE$51,'Occupancy Raw Data'!AB$3,FALSE))/100</f>
        <v>-3.1092034531850801E-2</v>
      </c>
      <c r="J60" s="44">
        <f>(VLOOKUP($A59,'Occupancy Raw Data'!$B$8:$BE$51,'Occupancy Raw Data'!AC$3,FALSE))/100</f>
        <v>-3.9993516411342196E-2</v>
      </c>
      <c r="K60" s="46">
        <f>(VLOOKUP($A59,'Occupancy Raw Data'!$B$8:$BE$51,'Occupancy Raw Data'!AE$3,FALSE))/100</f>
        <v>0.10046177066986299</v>
      </c>
      <c r="M60" s="43">
        <f>(VLOOKUP($A59,'ADR Raw Data'!$B$6:$BE$49,'ADR Raw Data'!T$1,FALSE))/100</f>
        <v>0.26635398778096503</v>
      </c>
      <c r="N60" s="44">
        <f>(VLOOKUP($A59,'ADR Raw Data'!$B$6:$BE$49,'ADR Raw Data'!U$1,FALSE))/100</f>
        <v>0.244801827982919</v>
      </c>
      <c r="O60" s="44">
        <f>(VLOOKUP($A59,'ADR Raw Data'!$B$6:$BE$49,'ADR Raw Data'!V$1,FALSE))/100</f>
        <v>0.126486162257373</v>
      </c>
      <c r="P60" s="44">
        <f>(VLOOKUP($A59,'ADR Raw Data'!$B$6:$BE$49,'ADR Raw Data'!W$1,FALSE))/100</f>
        <v>4.1233855268753899E-3</v>
      </c>
      <c r="Q60" s="44">
        <f>(VLOOKUP($A59,'ADR Raw Data'!$B$6:$BE$49,'ADR Raw Data'!X$1,FALSE))/100</f>
        <v>-7.0548260803351692E-2</v>
      </c>
      <c r="R60" s="44">
        <f>(VLOOKUP($A59,'ADR Raw Data'!$B$6:$BE$49,'ADR Raw Data'!Y$1,FALSE))/100</f>
        <v>8.2549096070139397E-2</v>
      </c>
      <c r="S60" s="45">
        <f>(VLOOKUP($A59,'ADR Raw Data'!$B$6:$BE$49,'ADR Raw Data'!AA$1,FALSE))/100</f>
        <v>-3.3767088183253899E-2</v>
      </c>
      <c r="T60" s="45">
        <f>(VLOOKUP($A59,'ADR Raw Data'!$B$6:$BE$49,'ADR Raw Data'!AB$1,FALSE))/100</f>
        <v>3.6516325089451102E-3</v>
      </c>
      <c r="U60" s="44">
        <f>(VLOOKUP($A59,'ADR Raw Data'!$B$6:$BE$49,'ADR Raw Data'!AC$1,FALSE))/100</f>
        <v>-1.5416661361990401E-2</v>
      </c>
      <c r="V60" s="46">
        <f>(VLOOKUP($A59,'ADR Raw Data'!$B$6:$BE$49,'ADR Raw Data'!AE$1,FALSE))/100</f>
        <v>6.7152365265907094E-2</v>
      </c>
      <c r="X60" s="43">
        <f>(VLOOKUP($A59,'RevPAR Raw Data'!$B$6:$BE$43,'RevPAR Raw Data'!T$1,FALSE))/100</f>
        <v>0.79462308626699796</v>
      </c>
      <c r="Y60" s="44">
        <f>(VLOOKUP($A59,'RevPAR Raw Data'!$B$6:$BE$43,'RevPAR Raw Data'!U$1,FALSE))/100</f>
        <v>0.70385170232604399</v>
      </c>
      <c r="Z60" s="44">
        <f>(VLOOKUP($A59,'RevPAR Raw Data'!$B$6:$BE$43,'RevPAR Raw Data'!V$1,FALSE))/100</f>
        <v>0.31793997842737598</v>
      </c>
      <c r="AA60" s="44">
        <f>(VLOOKUP($A59,'RevPAR Raw Data'!$B$6:$BE$43,'RevPAR Raw Data'!W$1,FALSE))/100</f>
        <v>3.8753759234532802E-2</v>
      </c>
      <c r="AB60" s="44">
        <f>(VLOOKUP($A59,'RevPAR Raw Data'!$B$6:$BE$43,'RevPAR Raw Data'!X$1,FALSE))/100</f>
        <v>-9.0445560868977301E-2</v>
      </c>
      <c r="AC60" s="44">
        <f>(VLOOKUP($A59,'RevPAR Raw Data'!$B$6:$BE$43,'RevPAR Raw Data'!Y$1,FALSE))/100</f>
        <v>0.25846461245059099</v>
      </c>
      <c r="AD60" s="45">
        <f>(VLOOKUP($A59,'RevPAR Raw Data'!$B$6:$BE$43,'RevPAR Raw Data'!AA$1,FALSE))/100</f>
        <v>-8.0969713023613096E-2</v>
      </c>
      <c r="AE60" s="45">
        <f>(VLOOKUP($A59,'RevPAR Raw Data'!$B$6:$BE$43,'RevPAR Raw Data'!AB$1,FALSE))/100</f>
        <v>-2.7553938706971398E-2</v>
      </c>
      <c r="AF60" s="44">
        <f>(VLOOKUP($A59,'RevPAR Raw Data'!$B$6:$BE$43,'RevPAR Raw Data'!AC$1,FALSE))/100</f>
        <v>-5.4793611274143901E-2</v>
      </c>
      <c r="AG60" s="46">
        <f>(VLOOKUP($A59,'RevPAR Raw Data'!$B$6:$BE$43,'RevPAR Raw Data'!AE$1,FALSE))/100</f>
        <v>0.174360381455053</v>
      </c>
    </row>
    <row r="61" spans="1:33" x14ac:dyDescent="0.25">
      <c r="A61" s="93"/>
      <c r="B61" s="71"/>
      <c r="C61" s="72"/>
      <c r="D61" s="72"/>
      <c r="E61" s="72"/>
      <c r="F61" s="72"/>
      <c r="G61" s="72"/>
      <c r="H61" s="53"/>
      <c r="I61" s="53"/>
      <c r="J61" s="72"/>
      <c r="K61" s="95"/>
      <c r="M61" s="75"/>
      <c r="N61" s="76"/>
      <c r="O61" s="76"/>
      <c r="P61" s="76"/>
      <c r="Q61" s="76"/>
      <c r="R61" s="77"/>
      <c r="S61" s="76"/>
      <c r="T61" s="76"/>
      <c r="U61" s="77"/>
      <c r="V61" s="78"/>
      <c r="X61" s="75"/>
      <c r="Y61" s="76"/>
      <c r="Z61" s="76"/>
      <c r="AA61" s="76"/>
      <c r="AB61" s="76"/>
      <c r="AC61" s="77"/>
      <c r="AD61" s="76"/>
      <c r="AE61" s="76"/>
      <c r="AF61" s="77"/>
      <c r="AG61" s="78"/>
    </row>
    <row r="62" spans="1:33" x14ac:dyDescent="0.25">
      <c r="A62" s="70" t="s">
        <v>34</v>
      </c>
      <c r="B62" s="71">
        <f>(VLOOKUP($A62,'Occupancy Raw Data'!$B$8:$BE$45,'Occupancy Raw Data'!G$3,FALSE))/100</f>
        <v>0.73010526315789404</v>
      </c>
      <c r="C62" s="72">
        <f>(VLOOKUP($A62,'Occupancy Raw Data'!$B$8:$BE$45,'Occupancy Raw Data'!H$3,FALSE))/100</f>
        <v>0.97515789473684189</v>
      </c>
      <c r="D62" s="72">
        <f>(VLOOKUP($A62,'Occupancy Raw Data'!$B$8:$BE$45,'Occupancy Raw Data'!I$3,FALSE))/100</f>
        <v>0.98694736842105202</v>
      </c>
      <c r="E62" s="72">
        <f>(VLOOKUP($A62,'Occupancy Raw Data'!$B$8:$BE$45,'Occupancy Raw Data'!J$3,FALSE))/100</f>
        <v>0.95526315789473604</v>
      </c>
      <c r="F62" s="72">
        <f>(VLOOKUP($A62,'Occupancy Raw Data'!$B$8:$BE$45,'Occupancy Raw Data'!K$3,FALSE))/100</f>
        <v>0.8882105263157889</v>
      </c>
      <c r="G62" s="73">
        <f>(VLOOKUP($A62,'Occupancy Raw Data'!$B$8:$BE$45,'Occupancy Raw Data'!L$3,FALSE))/100</f>
        <v>0.90713684210526291</v>
      </c>
      <c r="H62" s="53">
        <f>(VLOOKUP($A62,'Occupancy Raw Data'!$B$8:$BE$45,'Occupancy Raw Data'!N$3,FALSE))/100</f>
        <v>0.75526315789473597</v>
      </c>
      <c r="I62" s="53">
        <f>(VLOOKUP($A62,'Occupancy Raw Data'!$B$8:$BE$45,'Occupancy Raw Data'!O$3,FALSE))/100</f>
        <v>0.73410526315789393</v>
      </c>
      <c r="J62" s="73">
        <f>(VLOOKUP($A62,'Occupancy Raw Data'!$B$8:$BE$45,'Occupancy Raw Data'!P$3,FALSE))/100</f>
        <v>0.74468421052631495</v>
      </c>
      <c r="K62" s="74">
        <f>(VLOOKUP($A62,'Occupancy Raw Data'!$B$8:$BE$45,'Occupancy Raw Data'!R$3,FALSE))/100</f>
        <v>0.86072180451127811</v>
      </c>
      <c r="M62" s="75">
        <f>VLOOKUP($A62,'ADR Raw Data'!$B$6:$BE$43,'ADR Raw Data'!G$1,FALSE)</f>
        <v>237.582488465974</v>
      </c>
      <c r="N62" s="76">
        <f>VLOOKUP($A62,'ADR Raw Data'!$B$6:$BE$43,'ADR Raw Data'!H$1,FALSE)</f>
        <v>285.53185125215799</v>
      </c>
      <c r="O62" s="76">
        <f>VLOOKUP($A62,'ADR Raw Data'!$B$6:$BE$43,'ADR Raw Data'!I$1,FALSE)</f>
        <v>307.80630546075002</v>
      </c>
      <c r="P62" s="76">
        <f>VLOOKUP($A62,'ADR Raw Data'!$B$6:$BE$43,'ADR Raw Data'!J$1,FALSE)</f>
        <v>284.70422479338799</v>
      </c>
      <c r="Q62" s="76">
        <f>VLOOKUP($A62,'ADR Raw Data'!$B$6:$BE$43,'ADR Raw Data'!K$1,FALSE)</f>
        <v>245.346285849727</v>
      </c>
      <c r="R62" s="77">
        <f>VLOOKUP($A62,'ADR Raw Data'!$B$6:$BE$43,'ADR Raw Data'!L$1,FALSE)</f>
        <v>274.61658265450501</v>
      </c>
      <c r="S62" s="76">
        <f>VLOOKUP($A62,'ADR Raw Data'!$B$6:$BE$43,'ADR Raw Data'!N$1,FALSE)</f>
        <v>187.81594146341399</v>
      </c>
      <c r="T62" s="76">
        <f>VLOOKUP($A62,'ADR Raw Data'!$B$6:$BE$43,'ADR Raw Data'!O$1,FALSE)</f>
        <v>179.56058503011101</v>
      </c>
      <c r="U62" s="77">
        <f>VLOOKUP($A62,'ADR Raw Data'!$B$6:$BE$43,'ADR Raw Data'!P$1,FALSE)</f>
        <v>183.74690084104799</v>
      </c>
      <c r="V62" s="78">
        <f>VLOOKUP($A62,'ADR Raw Data'!$B$6:$BE$43,'ADR Raw Data'!R$1,FALSE)</f>
        <v>252.15396816800001</v>
      </c>
      <c r="X62" s="75">
        <f>VLOOKUP($A62,'RevPAR Raw Data'!$B$6:$BE$43,'RevPAR Raw Data'!G$1,FALSE)</f>
        <v>173.46022526315701</v>
      </c>
      <c r="Y62" s="76">
        <f>VLOOKUP($A62,'RevPAR Raw Data'!$B$6:$BE$43,'RevPAR Raw Data'!H$1,FALSE)</f>
        <v>278.43863894736802</v>
      </c>
      <c r="Z62" s="76">
        <f>VLOOKUP($A62,'RevPAR Raw Data'!$B$6:$BE$43,'RevPAR Raw Data'!I$1,FALSE)</f>
        <v>303.78862315789399</v>
      </c>
      <c r="AA62" s="76">
        <f>VLOOKUP($A62,'RevPAR Raw Data'!$B$6:$BE$43,'RevPAR Raw Data'!J$1,FALSE)</f>
        <v>271.96745684210498</v>
      </c>
      <c r="AB62" s="76">
        <f>VLOOKUP($A62,'RevPAR Raw Data'!$B$6:$BE$43,'RevPAR Raw Data'!K$1,FALSE)</f>
        <v>217.91915368420999</v>
      </c>
      <c r="AC62" s="77">
        <f>VLOOKUP($A62,'RevPAR Raw Data'!$B$6:$BE$43,'RevPAR Raw Data'!L$1,FALSE)</f>
        <v>249.11481957894699</v>
      </c>
      <c r="AD62" s="76">
        <f>VLOOKUP($A62,'RevPAR Raw Data'!$B$6:$BE$43,'RevPAR Raw Data'!N$1,FALSE)</f>
        <v>141.850461052631</v>
      </c>
      <c r="AE62" s="76">
        <f>VLOOKUP($A62,'RevPAR Raw Data'!$B$6:$BE$43,'RevPAR Raw Data'!O$1,FALSE)</f>
        <v>131.81637052631501</v>
      </c>
      <c r="AF62" s="77">
        <f>VLOOKUP($A62,'RevPAR Raw Data'!$B$6:$BE$43,'RevPAR Raw Data'!P$1,FALSE)</f>
        <v>136.83341578947301</v>
      </c>
      <c r="AG62" s="78">
        <f>VLOOKUP($A62,'RevPAR Raw Data'!$B$6:$BE$43,'RevPAR Raw Data'!R$1,FALSE)</f>
        <v>217.03441849623999</v>
      </c>
    </row>
    <row r="63" spans="1:33" x14ac:dyDescent="0.25">
      <c r="A63" s="55" t="s">
        <v>126</v>
      </c>
      <c r="B63" s="43">
        <f>(VLOOKUP($A62,'Occupancy Raw Data'!$B$8:$BE$51,'Occupancy Raw Data'!T$3,FALSE))/100</f>
        <v>0.54064585191793002</v>
      </c>
      <c r="C63" s="44">
        <f>(VLOOKUP($A62,'Occupancy Raw Data'!$B$8:$BE$51,'Occupancy Raw Data'!U$3,FALSE))/100</f>
        <v>0.41996675900276997</v>
      </c>
      <c r="D63" s="44">
        <f>(VLOOKUP($A62,'Occupancy Raw Data'!$B$8:$BE$51,'Occupancy Raw Data'!V$3,FALSE))/100</f>
        <v>0.14779941002949801</v>
      </c>
      <c r="E63" s="44">
        <f>(VLOOKUP($A62,'Occupancy Raw Data'!$B$8:$BE$51,'Occupancy Raw Data'!W$3,FALSE))/100</f>
        <v>1.0588103756708401E-2</v>
      </c>
      <c r="F63" s="44">
        <f>(VLOOKUP($A62,'Occupancy Raw Data'!$B$8:$BE$51,'Occupancy Raw Data'!X$3,FALSE))/100</f>
        <v>1.7340273574627699E-2</v>
      </c>
      <c r="G63" s="44">
        <f>(VLOOKUP($A62,'Occupancy Raw Data'!$B$8:$BE$51,'Occupancy Raw Data'!Y$3,FALSE))/100</f>
        <v>0.18152806761556001</v>
      </c>
      <c r="H63" s="45">
        <f>(VLOOKUP($A62,'Occupancy Raw Data'!$B$8:$BE$51,'Occupancy Raw Data'!AA$3,FALSE))/100</f>
        <v>-0.105034439574201</v>
      </c>
      <c r="I63" s="45">
        <f>(VLOOKUP($A62,'Occupancy Raw Data'!$B$8:$BE$51,'Occupancy Raw Data'!AB$3,FALSE))/100</f>
        <v>-0.11401734693877501</v>
      </c>
      <c r="J63" s="44">
        <f>(VLOOKUP($A62,'Occupancy Raw Data'!$B$8:$BE$51,'Occupancy Raw Data'!AC$3,FALSE))/100</f>
        <v>-0.109484739336492</v>
      </c>
      <c r="K63" s="46">
        <f>(VLOOKUP($A62,'Occupancy Raw Data'!$B$8:$BE$51,'Occupancy Raw Data'!AE$3,FALSE))/100</f>
        <v>9.3216384137454894E-2</v>
      </c>
      <c r="M63" s="43">
        <f>(VLOOKUP($A62,'ADR Raw Data'!$B$6:$BE$49,'ADR Raw Data'!T$1,FALSE))/100</f>
        <v>0.456083484445722</v>
      </c>
      <c r="N63" s="44">
        <f>(VLOOKUP($A62,'ADR Raw Data'!$B$6:$BE$49,'ADR Raw Data'!U$1,FALSE))/100</f>
        <v>0.346403514100942</v>
      </c>
      <c r="O63" s="44">
        <f>(VLOOKUP($A62,'ADR Raw Data'!$B$6:$BE$49,'ADR Raw Data'!V$1,FALSE))/100</f>
        <v>0.28055620696403899</v>
      </c>
      <c r="P63" s="44">
        <f>(VLOOKUP($A62,'ADR Raw Data'!$B$6:$BE$49,'ADR Raw Data'!W$1,FALSE))/100</f>
        <v>0.122058474120112</v>
      </c>
      <c r="Q63" s="44">
        <f>(VLOOKUP($A62,'ADR Raw Data'!$B$6:$BE$49,'ADR Raw Data'!X$1,FALSE))/100</f>
        <v>0.12984039410415002</v>
      </c>
      <c r="R63" s="44">
        <f>(VLOOKUP($A62,'ADR Raw Data'!$B$6:$BE$49,'ADR Raw Data'!Y$1,FALSE))/100</f>
        <v>0.22713736930419701</v>
      </c>
      <c r="S63" s="45">
        <f>(VLOOKUP($A62,'ADR Raw Data'!$B$6:$BE$49,'ADR Raw Data'!AA$1,FALSE))/100</f>
        <v>5.2968644228212902E-2</v>
      </c>
      <c r="T63" s="45">
        <f>(VLOOKUP($A62,'ADR Raw Data'!$B$6:$BE$49,'ADR Raw Data'!AB$1,FALSE))/100</f>
        <v>3.0317989613389801E-2</v>
      </c>
      <c r="U63" s="44">
        <f>(VLOOKUP($A62,'ADR Raw Data'!$B$6:$BE$49,'ADR Raw Data'!AC$1,FALSE))/100</f>
        <v>4.1996500826757099E-2</v>
      </c>
      <c r="V63" s="46">
        <f>(VLOOKUP($A62,'ADR Raw Data'!$B$6:$BE$49,'ADR Raw Data'!AE$1,FALSE))/100</f>
        <v>0.20423991353967899</v>
      </c>
      <c r="X63" s="43">
        <f>(VLOOKUP($A62,'RevPAR Raw Data'!$B$6:$BE$43,'RevPAR Raw Data'!T$1,FALSE))/100</f>
        <v>1.2433089803574999</v>
      </c>
      <c r="Y63" s="44">
        <f>(VLOOKUP($A62,'RevPAR Raw Data'!$B$6:$BE$43,'RevPAR Raw Data'!U$1,FALSE))/100</f>
        <v>0.91184823422785599</v>
      </c>
      <c r="Z63" s="44">
        <f>(VLOOKUP($A62,'RevPAR Raw Data'!$B$6:$BE$43,'RevPAR Raw Data'!V$1,FALSE))/100</f>
        <v>0.46982165886293697</v>
      </c>
      <c r="AA63" s="44">
        <f>(VLOOKUP($A62,'RevPAR Raw Data'!$B$6:$BE$43,'RevPAR Raw Data'!W$1,FALSE))/100</f>
        <v>0.13393894566518902</v>
      </c>
      <c r="AB63" s="44">
        <f>(VLOOKUP($A62,'RevPAR Raw Data'!$B$6:$BE$43,'RevPAR Raw Data'!X$1,FALSE))/100</f>
        <v>0.14943213563358099</v>
      </c>
      <c r="AC63" s="44">
        <f>(VLOOKUP($A62,'RevPAR Raw Data'!$B$6:$BE$43,'RevPAR Raw Data'!Y$1,FALSE))/100</f>
        <v>0.44989724465282999</v>
      </c>
      <c r="AD63" s="45">
        <f>(VLOOKUP($A62,'RevPAR Raw Data'!$B$6:$BE$43,'RevPAR Raw Data'!AA$1,FALSE))/100</f>
        <v>-5.7629327207504202E-2</v>
      </c>
      <c r="AE63" s="45">
        <f>(VLOOKUP($A62,'RevPAR Raw Data'!$B$6:$BE$43,'RevPAR Raw Data'!AB$1,FALSE))/100</f>
        <v>-8.7156134065621699E-2</v>
      </c>
      <c r="AF63" s="44">
        <f>(VLOOKUP($A62,'RevPAR Raw Data'!$B$6:$BE$43,'RevPAR Raw Data'!AC$1,FALSE))/100</f>
        <v>-7.2086214455797992E-2</v>
      </c>
      <c r="AG63" s="46">
        <f>(VLOOKUP($A62,'RevPAR Raw Data'!$B$6:$BE$43,'RevPAR Raw Data'!AE$1,FALSE))/100</f>
        <v>0.31649480391384899</v>
      </c>
    </row>
    <row r="64" spans="1:33" x14ac:dyDescent="0.25">
      <c r="A64" s="93"/>
      <c r="B64" s="71"/>
      <c r="C64" s="72"/>
      <c r="D64" s="72"/>
      <c r="E64" s="72"/>
      <c r="F64" s="72"/>
      <c r="G64" s="73"/>
      <c r="H64" s="53"/>
      <c r="I64" s="53"/>
      <c r="J64" s="73"/>
      <c r="K64" s="74"/>
      <c r="M64" s="75"/>
      <c r="N64" s="76"/>
      <c r="O64" s="76"/>
      <c r="P64" s="76"/>
      <c r="Q64" s="76"/>
      <c r="R64" s="77"/>
      <c r="S64" s="76"/>
      <c r="T64" s="76"/>
      <c r="U64" s="77"/>
      <c r="V64" s="78"/>
      <c r="X64" s="75"/>
      <c r="Y64" s="76"/>
      <c r="Z64" s="76"/>
      <c r="AA64" s="76"/>
      <c r="AB64" s="76"/>
      <c r="AC64" s="77"/>
      <c r="AD64" s="76"/>
      <c r="AE64" s="76"/>
      <c r="AF64" s="77"/>
      <c r="AG64" s="78"/>
    </row>
    <row r="65" spans="1:33" x14ac:dyDescent="0.25">
      <c r="A65" s="70" t="s">
        <v>35</v>
      </c>
      <c r="B65" s="71">
        <f>(VLOOKUP($A65,'Occupancy Raw Data'!$B$8:$BE$45,'Occupancy Raw Data'!G$3,FALSE))/100</f>
        <v>0.71713424530489212</v>
      </c>
      <c r="C65" s="72">
        <f>(VLOOKUP($A65,'Occupancy Raw Data'!$B$8:$BE$45,'Occupancy Raw Data'!H$3,FALSE))/100</f>
        <v>0.9314862044980291</v>
      </c>
      <c r="D65" s="72">
        <f>(VLOOKUP($A65,'Occupancy Raw Data'!$B$8:$BE$45,'Occupancy Raw Data'!I$3,FALSE))/100</f>
        <v>0.96046835149547805</v>
      </c>
      <c r="E65" s="72">
        <f>(VLOOKUP($A65,'Occupancy Raw Data'!$B$8:$BE$45,'Occupancy Raw Data'!J$3,FALSE))/100</f>
        <v>0.91479248782749811</v>
      </c>
      <c r="F65" s="72">
        <f>(VLOOKUP($A65,'Occupancy Raw Data'!$B$8:$BE$45,'Occupancy Raw Data'!K$3,FALSE))/100</f>
        <v>0.80918154416879207</v>
      </c>
      <c r="G65" s="73">
        <f>(VLOOKUP($A65,'Occupancy Raw Data'!$B$8:$BE$45,'Occupancy Raw Data'!L$3,FALSE))/100</f>
        <v>0.86661256665893804</v>
      </c>
      <c r="H65" s="53">
        <f>(VLOOKUP($A65,'Occupancy Raw Data'!$B$8:$BE$45,'Occupancy Raw Data'!N$3,FALSE))/100</f>
        <v>0.73661024808717801</v>
      </c>
      <c r="I65" s="53">
        <f>(VLOOKUP($A65,'Occupancy Raw Data'!$B$8:$BE$45,'Occupancy Raw Data'!O$3,FALSE))/100</f>
        <v>0.74855089265012698</v>
      </c>
      <c r="J65" s="73">
        <f>(VLOOKUP($A65,'Occupancy Raw Data'!$B$8:$BE$45,'Occupancy Raw Data'!P$3,FALSE))/100</f>
        <v>0.74258057036865199</v>
      </c>
      <c r="K65" s="74">
        <f>(VLOOKUP($A65,'Occupancy Raw Data'!$B$8:$BE$45,'Occupancy Raw Data'!R$3,FALSE))/100</f>
        <v>0.83117485343314201</v>
      </c>
      <c r="M65" s="75">
        <f>VLOOKUP($A65,'ADR Raw Data'!$B$6:$BE$43,'ADR Raw Data'!G$1,FALSE)</f>
        <v>190.03756870352399</v>
      </c>
      <c r="N65" s="76">
        <f>VLOOKUP($A65,'ADR Raw Data'!$B$6:$BE$43,'ADR Raw Data'!H$1,FALSE)</f>
        <v>221.654810205351</v>
      </c>
      <c r="O65" s="76">
        <f>VLOOKUP($A65,'ADR Raw Data'!$B$6:$BE$43,'ADR Raw Data'!I$1,FALSE)</f>
        <v>231.480762824381</v>
      </c>
      <c r="P65" s="76">
        <f>VLOOKUP($A65,'ADR Raw Data'!$B$6:$BE$43,'ADR Raw Data'!J$1,FALSE)</f>
        <v>206.608808769484</v>
      </c>
      <c r="Q65" s="76">
        <f>VLOOKUP($A65,'ADR Raw Data'!$B$6:$BE$43,'ADR Raw Data'!K$1,FALSE)</f>
        <v>178.90798567335199</v>
      </c>
      <c r="R65" s="77">
        <f>VLOOKUP($A65,'ADR Raw Data'!$B$6:$BE$43,'ADR Raw Data'!L$1,FALSE)</f>
        <v>207.440799689648</v>
      </c>
      <c r="S65" s="76">
        <f>VLOOKUP($A65,'ADR Raw Data'!$B$6:$BE$43,'ADR Raw Data'!N$1,FALSE)</f>
        <v>161.30363235757</v>
      </c>
      <c r="T65" s="76">
        <f>VLOOKUP($A65,'ADR Raw Data'!$B$6:$BE$43,'ADR Raw Data'!O$1,FALSE)</f>
        <v>164.55236332662199</v>
      </c>
      <c r="U65" s="77">
        <f>VLOOKUP($A65,'ADR Raw Data'!$B$6:$BE$43,'ADR Raw Data'!P$1,FALSE)</f>
        <v>162.94105768480199</v>
      </c>
      <c r="V65" s="78">
        <f>VLOOKUP($A65,'ADR Raw Data'!$B$6:$BE$43,'ADR Raw Data'!R$1,FALSE)</f>
        <v>196.08178568582099</v>
      </c>
      <c r="X65" s="75">
        <f>VLOOKUP($A65,'RevPAR Raw Data'!$B$6:$BE$43,'RevPAR Raw Data'!G$1,FALSE)</f>
        <v>136.28244841177801</v>
      </c>
      <c r="Y65" s="76">
        <f>VLOOKUP($A65,'RevPAR Raw Data'!$B$6:$BE$43,'RevPAR Raw Data'!H$1,FALSE)</f>
        <v>206.46839786691299</v>
      </c>
      <c r="Z65" s="76">
        <f>VLOOKUP($A65,'RevPAR Raw Data'!$B$6:$BE$43,'RevPAR Raw Data'!I$1,FALSE)</f>
        <v>222.32994667284899</v>
      </c>
      <c r="AA65" s="76">
        <f>VLOOKUP($A65,'RevPAR Raw Data'!$B$6:$BE$43,'RevPAR Raw Data'!J$1,FALSE)</f>
        <v>189.00418618131201</v>
      </c>
      <c r="AB65" s="76">
        <f>VLOOKUP($A65,'RevPAR Raw Data'!$B$6:$BE$43,'RevPAR Raw Data'!K$1,FALSE)</f>
        <v>144.76904011129099</v>
      </c>
      <c r="AC65" s="77">
        <f>VLOOKUP($A65,'RevPAR Raw Data'!$B$6:$BE$43,'RevPAR Raw Data'!L$1,FALSE)</f>
        <v>179.77080384882899</v>
      </c>
      <c r="AD65" s="76">
        <f>VLOOKUP($A65,'RevPAR Raw Data'!$B$6:$BE$43,'RevPAR Raw Data'!N$1,FALSE)</f>
        <v>118.817908648272</v>
      </c>
      <c r="AE65" s="76">
        <f>VLOOKUP($A65,'RevPAR Raw Data'!$B$6:$BE$43,'RevPAR Raw Data'!O$1,FALSE)</f>
        <v>123.17581845583101</v>
      </c>
      <c r="AF65" s="77">
        <f>VLOOKUP($A65,'RevPAR Raw Data'!$B$6:$BE$43,'RevPAR Raw Data'!P$1,FALSE)</f>
        <v>120.996863552051</v>
      </c>
      <c r="AG65" s="78">
        <f>VLOOKUP($A65,'RevPAR Raw Data'!$B$6:$BE$43,'RevPAR Raw Data'!R$1,FALSE)</f>
        <v>162.978249478321</v>
      </c>
    </row>
    <row r="66" spans="1:33" x14ac:dyDescent="0.25">
      <c r="A66" s="55" t="s">
        <v>126</v>
      </c>
      <c r="B66" s="43">
        <f>(VLOOKUP($A65,'Occupancy Raw Data'!$B$8:$BE$51,'Occupancy Raw Data'!T$3,FALSE))/100</f>
        <v>0.58085080373298903</v>
      </c>
      <c r="C66" s="44">
        <f>(VLOOKUP($A65,'Occupancy Raw Data'!$B$8:$BE$51,'Occupancy Raw Data'!U$3,FALSE))/100</f>
        <v>0.47792609540775499</v>
      </c>
      <c r="D66" s="44">
        <f>(VLOOKUP($A65,'Occupancy Raw Data'!$B$8:$BE$51,'Occupancy Raw Data'!V$3,FALSE))/100</f>
        <v>0.28774790490688301</v>
      </c>
      <c r="E66" s="44">
        <f>(VLOOKUP($A65,'Occupancy Raw Data'!$B$8:$BE$51,'Occupancy Raw Data'!W$3,FALSE))/100</f>
        <v>6.1795106089648701E-2</v>
      </c>
      <c r="F66" s="44">
        <f>(VLOOKUP($A65,'Occupancy Raw Data'!$B$8:$BE$51,'Occupancy Raw Data'!X$3,FALSE))/100</f>
        <v>-4.6531195664914399E-2</v>
      </c>
      <c r="G66" s="44">
        <f>(VLOOKUP($A65,'Occupancy Raw Data'!$B$8:$BE$51,'Occupancy Raw Data'!Y$3,FALSE))/100</f>
        <v>0.22403627178403901</v>
      </c>
      <c r="H66" s="45">
        <f>(VLOOKUP($A65,'Occupancy Raw Data'!$B$8:$BE$51,'Occupancy Raw Data'!AA$3,FALSE))/100</f>
        <v>-4.6941365200117796E-2</v>
      </c>
      <c r="I66" s="45">
        <f>(VLOOKUP($A65,'Occupancy Raw Data'!$B$8:$BE$51,'Occupancy Raw Data'!AB$3,FALSE))/100</f>
        <v>-2.8721120017143602E-2</v>
      </c>
      <c r="J66" s="44">
        <f>(VLOOKUP($A65,'Occupancy Raw Data'!$B$8:$BE$51,'Occupancy Raw Data'!AC$3,FALSE))/100</f>
        <v>-3.7844256091018401E-2</v>
      </c>
      <c r="K66" s="46">
        <f>(VLOOKUP($A65,'Occupancy Raw Data'!$B$8:$BE$51,'Occupancy Raw Data'!AE$3,FALSE))/100</f>
        <v>0.14451857057947001</v>
      </c>
      <c r="M66" s="43">
        <f>(VLOOKUP($A65,'ADR Raw Data'!$B$6:$BE$49,'ADR Raw Data'!T$1,FALSE))/100</f>
        <v>0.449682746268939</v>
      </c>
      <c r="N66" s="44">
        <f>(VLOOKUP($A65,'ADR Raw Data'!$B$6:$BE$49,'ADR Raw Data'!U$1,FALSE))/100</f>
        <v>0.323588659525339</v>
      </c>
      <c r="O66" s="44">
        <f>(VLOOKUP($A65,'ADR Raw Data'!$B$6:$BE$49,'ADR Raw Data'!V$1,FALSE))/100</f>
        <v>0.29210850850231401</v>
      </c>
      <c r="P66" s="44">
        <f>(VLOOKUP($A65,'ADR Raw Data'!$B$6:$BE$49,'ADR Raw Data'!W$1,FALSE))/100</f>
        <v>0.13562683416847102</v>
      </c>
      <c r="Q66" s="44">
        <f>(VLOOKUP($A65,'ADR Raw Data'!$B$6:$BE$49,'ADR Raw Data'!X$1,FALSE))/100</f>
        <v>4.3974932798319905E-2</v>
      </c>
      <c r="R66" s="44">
        <f>(VLOOKUP($A65,'ADR Raw Data'!$B$6:$BE$49,'ADR Raw Data'!Y$1,FALSE))/100</f>
        <v>0.22222850234699798</v>
      </c>
      <c r="S66" s="45">
        <f>(VLOOKUP($A65,'ADR Raw Data'!$B$6:$BE$49,'ADR Raw Data'!AA$1,FALSE))/100</f>
        <v>3.6662787441105502E-2</v>
      </c>
      <c r="T66" s="45">
        <f>(VLOOKUP($A65,'ADR Raw Data'!$B$6:$BE$49,'ADR Raw Data'!AB$1,FALSE))/100</f>
        <v>7.5867864306795998E-2</v>
      </c>
      <c r="U66" s="44">
        <f>(VLOOKUP($A65,'ADR Raw Data'!$B$6:$BE$49,'ADR Raw Data'!AC$1,FALSE))/100</f>
        <v>5.6168631947622998E-2</v>
      </c>
      <c r="V66" s="46">
        <f>(VLOOKUP($A65,'ADR Raw Data'!$B$6:$BE$49,'ADR Raw Data'!AE$1,FALSE))/100</f>
        <v>0.18813807136420899</v>
      </c>
      <c r="X66" s="43">
        <f>(VLOOKUP($A65,'RevPAR Raw Data'!$B$6:$BE$43,'RevPAR Raw Data'!T$1,FALSE))/100</f>
        <v>1.2917321345971002</v>
      </c>
      <c r="Y66" s="44">
        <f>(VLOOKUP($A65,'RevPAR Raw Data'!$B$6:$BE$43,'RevPAR Raw Data'!U$1,FALSE))/100</f>
        <v>0.95616621949826897</v>
      </c>
      <c r="Z66" s="44">
        <f>(VLOOKUP($A65,'RevPAR Raw Data'!$B$6:$BE$43,'RevPAR Raw Data'!V$1,FALSE))/100</f>
        <v>0.66391002473621297</v>
      </c>
      <c r="AA66" s="44">
        <f>(VLOOKUP($A65,'RevPAR Raw Data'!$B$6:$BE$43,'RevPAR Raw Data'!W$1,FALSE))/100</f>
        <v>0.205803014864164</v>
      </c>
      <c r="AB66" s="44">
        <f>(VLOOKUP($A65,'RevPAR Raw Data'!$B$6:$BE$43,'RevPAR Raw Data'!X$1,FALSE))/100</f>
        <v>-4.6024690689845096E-3</v>
      </c>
      <c r="AC66" s="44">
        <f>(VLOOKUP($A65,'RevPAR Raw Data'!$B$6:$BE$43,'RevPAR Raw Data'!Y$1,FALSE))/100</f>
        <v>0.496052019281011</v>
      </c>
      <c r="AD66" s="45">
        <f>(VLOOKUP($A65,'RevPAR Raw Data'!$B$6:$BE$43,'RevPAR Raw Data'!AA$1,FALSE))/100</f>
        <v>-1.1999579053539499E-2</v>
      </c>
      <c r="AE66" s="45">
        <f>(VLOOKUP($A65,'RevPAR Raw Data'!$B$6:$BE$43,'RevPAR Raw Data'!AB$1,FALSE))/100</f>
        <v>4.4967734253452497E-2</v>
      </c>
      <c r="AF66" s="44">
        <f>(VLOOKUP($A65,'RevPAR Raw Data'!$B$6:$BE$43,'RevPAR Raw Data'!AC$1,FALSE))/100</f>
        <v>1.61987157648966E-2</v>
      </c>
      <c r="AG66" s="46">
        <f>(VLOOKUP($A65,'RevPAR Raw Data'!$B$6:$BE$43,'RevPAR Raw Data'!AE$1,FALSE))/100</f>
        <v>0.35984608708881405</v>
      </c>
    </row>
    <row r="67" spans="1:33" x14ac:dyDescent="0.25">
      <c r="A67" s="96"/>
      <c r="B67" s="71"/>
      <c r="C67" s="72"/>
      <c r="D67" s="72"/>
      <c r="E67" s="72"/>
      <c r="F67" s="72"/>
      <c r="G67" s="73"/>
      <c r="H67" s="53"/>
      <c r="I67" s="53"/>
      <c r="J67" s="73"/>
      <c r="K67" s="74"/>
      <c r="M67" s="75"/>
      <c r="N67" s="76"/>
      <c r="O67" s="76"/>
      <c r="P67" s="76"/>
      <c r="Q67" s="76"/>
      <c r="R67" s="77"/>
      <c r="S67" s="76"/>
      <c r="T67" s="76"/>
      <c r="U67" s="77"/>
      <c r="V67" s="78"/>
      <c r="X67" s="75"/>
      <c r="Y67" s="76"/>
      <c r="Z67" s="76"/>
      <c r="AA67" s="76"/>
      <c r="AB67" s="76"/>
      <c r="AC67" s="77"/>
      <c r="AD67" s="76"/>
      <c r="AE67" s="76"/>
      <c r="AF67" s="77"/>
      <c r="AG67" s="78"/>
    </row>
    <row r="68" spans="1:33" x14ac:dyDescent="0.25">
      <c r="A68" s="70" t="s">
        <v>36</v>
      </c>
      <c r="B68" s="71">
        <f>(VLOOKUP($A68,'Occupancy Raw Data'!$B$8:$BE$45,'Occupancy Raw Data'!G$3,FALSE))/100</f>
        <v>0.57545084351367004</v>
      </c>
      <c r="C68" s="72">
        <f>(VLOOKUP($A68,'Occupancy Raw Data'!$B$8:$BE$45,'Occupancy Raw Data'!H$3,FALSE))/100</f>
        <v>0.85049447353112195</v>
      </c>
      <c r="D68" s="72">
        <f>(VLOOKUP($A68,'Occupancy Raw Data'!$B$8:$BE$45,'Occupancy Raw Data'!I$3,FALSE))/100</f>
        <v>0.934264107038976</v>
      </c>
      <c r="E68" s="72">
        <f>(VLOOKUP($A68,'Occupancy Raw Data'!$B$8:$BE$45,'Occupancy Raw Data'!J$3,FALSE))/100</f>
        <v>0.90226876090750396</v>
      </c>
      <c r="F68" s="72">
        <f>(VLOOKUP($A68,'Occupancy Raw Data'!$B$8:$BE$45,'Occupancy Raw Data'!K$3,FALSE))/100</f>
        <v>0.75276323443862692</v>
      </c>
      <c r="G68" s="73">
        <f>(VLOOKUP($A68,'Occupancy Raw Data'!$B$8:$BE$45,'Occupancy Raw Data'!L$3,FALSE))/100</f>
        <v>0.80304828388597993</v>
      </c>
      <c r="H68" s="53">
        <f>(VLOOKUP($A68,'Occupancy Raw Data'!$B$8:$BE$45,'Occupancy Raw Data'!N$3,FALSE))/100</f>
        <v>0.72169866201279798</v>
      </c>
      <c r="I68" s="53">
        <f>(VLOOKUP($A68,'Occupancy Raw Data'!$B$8:$BE$45,'Occupancy Raw Data'!O$3,FALSE))/100</f>
        <v>0.74752763234438602</v>
      </c>
      <c r="J68" s="73">
        <f>(VLOOKUP($A68,'Occupancy Raw Data'!$B$8:$BE$45,'Occupancy Raw Data'!P$3,FALSE))/100</f>
        <v>0.73461314717859194</v>
      </c>
      <c r="K68" s="74">
        <f>(VLOOKUP($A68,'Occupancy Raw Data'!$B$8:$BE$45,'Occupancy Raw Data'!R$3,FALSE))/100</f>
        <v>0.78349538768386906</v>
      </c>
      <c r="M68" s="75">
        <f>VLOOKUP($A68,'ADR Raw Data'!$B$6:$BE$43,'ADR Raw Data'!G$1,FALSE)</f>
        <v>155.289458147998</v>
      </c>
      <c r="N68" s="76">
        <f>VLOOKUP($A68,'ADR Raw Data'!$B$6:$BE$43,'ADR Raw Data'!H$1,FALSE)</f>
        <v>202.999748290013</v>
      </c>
      <c r="O68" s="76">
        <f>VLOOKUP($A68,'ADR Raw Data'!$B$6:$BE$43,'ADR Raw Data'!I$1,FALSE)</f>
        <v>235.407696139476</v>
      </c>
      <c r="P68" s="76">
        <f>VLOOKUP($A68,'ADR Raw Data'!$B$6:$BE$43,'ADR Raw Data'!J$1,FALSE)</f>
        <v>226.88506125080499</v>
      </c>
      <c r="Q68" s="76">
        <f>VLOOKUP($A68,'ADR Raw Data'!$B$6:$BE$43,'ADR Raw Data'!K$1,FALSE)</f>
        <v>174.849335394126</v>
      </c>
      <c r="R68" s="77">
        <f>VLOOKUP($A68,'ADR Raw Data'!$B$6:$BE$43,'ADR Raw Data'!L$1,FALSE)</f>
        <v>203.79248558430601</v>
      </c>
      <c r="S68" s="76">
        <f>VLOOKUP($A68,'ADR Raw Data'!$B$6:$BE$43,'ADR Raw Data'!N$1,FALSE)</f>
        <v>145.858200870546</v>
      </c>
      <c r="T68" s="76">
        <f>VLOOKUP($A68,'ADR Raw Data'!$B$6:$BE$43,'ADR Raw Data'!O$1,FALSE)</f>
        <v>144.96233618676999</v>
      </c>
      <c r="U68" s="77">
        <f>VLOOKUP($A68,'ADR Raw Data'!$B$6:$BE$43,'ADR Raw Data'!P$1,FALSE)</f>
        <v>145.402393886601</v>
      </c>
      <c r="V68" s="78">
        <f>VLOOKUP($A68,'ADR Raw Data'!$B$6:$BE$43,'ADR Raw Data'!R$1,FALSE)</f>
        <v>188.150446551687</v>
      </c>
      <c r="X68" s="75">
        <f>VLOOKUP($A68,'RevPAR Raw Data'!$B$6:$BE$43,'RevPAR Raw Data'!G$1,FALSE)</f>
        <v>89.361449680046505</v>
      </c>
      <c r="Y68" s="76">
        <f>VLOOKUP($A68,'RevPAR Raw Data'!$B$6:$BE$43,'RevPAR Raw Data'!H$1,FALSE)</f>
        <v>172.65016404886501</v>
      </c>
      <c r="Z68" s="76">
        <f>VLOOKUP($A68,'RevPAR Raw Data'!$B$6:$BE$43,'RevPAR Raw Data'!I$1,FALSE)</f>
        <v>219.93296102385099</v>
      </c>
      <c r="AA68" s="76">
        <f>VLOOKUP($A68,'RevPAR Raw Data'!$B$6:$BE$43,'RevPAR Raw Data'!J$1,FALSE)</f>
        <v>204.711303083187</v>
      </c>
      <c r="AB68" s="76">
        <f>VLOOKUP($A68,'RevPAR Raw Data'!$B$6:$BE$43,'RevPAR Raw Data'!K$1,FALSE)</f>
        <v>131.62015125072699</v>
      </c>
      <c r="AC68" s="77">
        <f>VLOOKUP($A68,'RevPAR Raw Data'!$B$6:$BE$43,'RevPAR Raw Data'!L$1,FALSE)</f>
        <v>163.655205817335</v>
      </c>
      <c r="AD68" s="76">
        <f>VLOOKUP($A68,'RevPAR Raw Data'!$B$6:$BE$43,'RevPAR Raw Data'!N$1,FALSE)</f>
        <v>105.265668411867</v>
      </c>
      <c r="AE68" s="76">
        <f>VLOOKUP($A68,'RevPAR Raw Data'!$B$6:$BE$43,'RevPAR Raw Data'!O$1,FALSE)</f>
        <v>108.36335194880699</v>
      </c>
      <c r="AF68" s="77">
        <f>VLOOKUP($A68,'RevPAR Raw Data'!$B$6:$BE$43,'RevPAR Raw Data'!P$1,FALSE)</f>
        <v>106.814510180337</v>
      </c>
      <c r="AG68" s="78">
        <f>VLOOKUP($A68,'RevPAR Raw Data'!$B$6:$BE$43,'RevPAR Raw Data'!R$1,FALSE)</f>
        <v>147.41500706390701</v>
      </c>
    </row>
    <row r="69" spans="1:33" x14ac:dyDescent="0.25">
      <c r="A69" s="55" t="s">
        <v>126</v>
      </c>
      <c r="B69" s="43">
        <f>(VLOOKUP($A68,'Occupancy Raw Data'!$B$8:$BE$51,'Occupancy Raw Data'!T$3,FALSE))/100</f>
        <v>0.22826249356778297</v>
      </c>
      <c r="C69" s="44">
        <f>(VLOOKUP($A68,'Occupancy Raw Data'!$B$8:$BE$51,'Occupancy Raw Data'!U$3,FALSE))/100</f>
        <v>0.25714531593180801</v>
      </c>
      <c r="D69" s="44">
        <f>(VLOOKUP($A68,'Occupancy Raw Data'!$B$8:$BE$51,'Occupancy Raw Data'!V$3,FALSE))/100</f>
        <v>0.12295976082903999</v>
      </c>
      <c r="E69" s="44">
        <f>(VLOOKUP($A68,'Occupancy Raw Data'!$B$8:$BE$51,'Occupancy Raw Data'!W$3,FALSE))/100</f>
        <v>3.4906095987888998E-2</v>
      </c>
      <c r="F69" s="44">
        <f>(VLOOKUP($A68,'Occupancy Raw Data'!$B$8:$BE$51,'Occupancy Raw Data'!X$3,FALSE))/100</f>
        <v>-8.4517179536550802E-2</v>
      </c>
      <c r="G69" s="44">
        <f>(VLOOKUP($A68,'Occupancy Raw Data'!$B$8:$BE$51,'Occupancy Raw Data'!Y$3,FALSE))/100</f>
        <v>9.374438085773891E-2</v>
      </c>
      <c r="H69" s="45">
        <f>(VLOOKUP($A68,'Occupancy Raw Data'!$B$8:$BE$51,'Occupancy Raw Data'!AA$3,FALSE))/100</f>
        <v>-8.4062991728257208E-2</v>
      </c>
      <c r="I69" s="45">
        <f>(VLOOKUP($A68,'Occupancy Raw Data'!$B$8:$BE$51,'Occupancy Raw Data'!AB$3,FALSE))/100</f>
        <v>-2.3496889692636701E-2</v>
      </c>
      <c r="J69" s="44">
        <f>(VLOOKUP($A68,'Occupancy Raw Data'!$B$8:$BE$51,'Occupancy Raw Data'!AC$3,FALSE))/100</f>
        <v>-5.4216997093236304E-2</v>
      </c>
      <c r="K69" s="46">
        <f>(VLOOKUP($A68,'Occupancy Raw Data'!$B$8:$BE$51,'Occupancy Raw Data'!AE$3,FALSE))/100</f>
        <v>4.9750024938056303E-2</v>
      </c>
      <c r="M69" s="43">
        <f>(VLOOKUP($A68,'ADR Raw Data'!$B$6:$BE$49,'ADR Raw Data'!T$1,FALSE))/100</f>
        <v>0.136906188042977</v>
      </c>
      <c r="N69" s="44">
        <f>(VLOOKUP($A68,'ADR Raw Data'!$B$6:$BE$49,'ADR Raw Data'!U$1,FALSE))/100</f>
        <v>0.16319864381033303</v>
      </c>
      <c r="O69" s="44">
        <f>(VLOOKUP($A68,'ADR Raw Data'!$B$6:$BE$49,'ADR Raw Data'!V$1,FALSE))/100</f>
        <v>0.14578326709945699</v>
      </c>
      <c r="P69" s="44">
        <f>(VLOOKUP($A68,'ADR Raw Data'!$B$6:$BE$49,'ADR Raw Data'!W$1,FALSE))/100</f>
        <v>0.107822836642352</v>
      </c>
      <c r="Q69" s="44">
        <f>(VLOOKUP($A68,'ADR Raw Data'!$B$6:$BE$49,'ADR Raw Data'!X$1,FALSE))/100</f>
        <v>-5.6062542453074104E-3</v>
      </c>
      <c r="R69" s="44">
        <f>(VLOOKUP($A68,'ADR Raw Data'!$B$6:$BE$49,'ADR Raw Data'!Y$1,FALSE))/100</f>
        <v>0.106508643965133</v>
      </c>
      <c r="S69" s="45">
        <f>(VLOOKUP($A68,'ADR Raw Data'!$B$6:$BE$49,'ADR Raw Data'!AA$1,FALSE))/100</f>
        <v>-2.14913060658657E-2</v>
      </c>
      <c r="T69" s="45">
        <f>(VLOOKUP($A68,'ADR Raw Data'!$B$6:$BE$49,'ADR Raw Data'!AB$1,FALSE))/100</f>
        <v>-2.2305873503588699E-2</v>
      </c>
      <c r="U69" s="44">
        <f>(VLOOKUP($A68,'ADR Raw Data'!$B$6:$BE$49,'ADR Raw Data'!AC$1,FALSE))/100</f>
        <v>-2.1988077043314302E-2</v>
      </c>
      <c r="V69" s="46">
        <f>(VLOOKUP($A68,'ADR Raw Data'!$B$6:$BE$49,'ADR Raw Data'!AE$1,FALSE))/100</f>
        <v>8.3695643390162389E-2</v>
      </c>
      <c r="X69" s="43">
        <f>(VLOOKUP($A68,'RevPAR Raw Data'!$B$6:$BE$43,'RevPAR Raw Data'!T$1,FALSE))/100</f>
        <v>0.39641922947830999</v>
      </c>
      <c r="Y69" s="44">
        <f>(VLOOKUP($A68,'RevPAR Raw Data'!$B$6:$BE$43,'RevPAR Raw Data'!U$1,FALSE))/100</f>
        <v>0.46230972656439201</v>
      </c>
      <c r="Z69" s="44">
        <f>(VLOOKUP($A68,'RevPAR Raw Data'!$B$6:$BE$43,'RevPAR Raw Data'!V$1,FALSE))/100</f>
        <v>0.28666850358392298</v>
      </c>
      <c r="AA69" s="44">
        <f>(VLOOKUP($A68,'RevPAR Raw Data'!$B$6:$BE$43,'RevPAR Raw Data'!W$1,FALSE))/100</f>
        <v>0.14649260691576602</v>
      </c>
      <c r="AB69" s="44">
        <f>(VLOOKUP($A68,'RevPAR Raw Data'!$B$6:$BE$43,'RevPAR Raw Data'!X$1,FALSE))/100</f>
        <v>-8.9649608985280113E-2</v>
      </c>
      <c r="AC69" s="44">
        <f>(VLOOKUP($A68,'RevPAR Raw Data'!$B$6:$BE$43,'RevPAR Raw Data'!Y$1,FALSE))/100</f>
        <v>0.21023761170738101</v>
      </c>
      <c r="AD69" s="45">
        <f>(VLOOKUP($A68,'RevPAR Raw Data'!$B$6:$BE$43,'RevPAR Raw Data'!AA$1,FALSE))/100</f>
        <v>-0.103747674310078</v>
      </c>
      <c r="AE69" s="45">
        <f>(VLOOKUP($A68,'RevPAR Raw Data'!$B$6:$BE$43,'RevPAR Raw Data'!AB$1,FALSE))/100</f>
        <v>-4.5278644547013698E-2</v>
      </c>
      <c r="AF69" s="44">
        <f>(VLOOKUP($A68,'RevPAR Raw Data'!$B$6:$BE$43,'RevPAR Raw Data'!AC$1,FALSE))/100</f>
        <v>-7.5012946627407401E-2</v>
      </c>
      <c r="AG69" s="46">
        <f>(VLOOKUP($A68,'RevPAR Raw Data'!$B$6:$BE$43,'RevPAR Raw Data'!AE$1,FALSE))/100</f>
        <v>0.13760952867408599</v>
      </c>
    </row>
    <row r="70" spans="1:33" x14ac:dyDescent="0.25">
      <c r="A70" s="93"/>
      <c r="B70" s="71"/>
      <c r="C70" s="72"/>
      <c r="D70" s="72"/>
      <c r="E70" s="72"/>
      <c r="F70" s="72"/>
      <c r="G70" s="73"/>
      <c r="H70" s="53"/>
      <c r="I70" s="53"/>
      <c r="J70" s="73"/>
      <c r="K70" s="74"/>
      <c r="M70" s="75"/>
      <c r="N70" s="76"/>
      <c r="O70" s="76"/>
      <c r="P70" s="76"/>
      <c r="Q70" s="76"/>
      <c r="R70" s="77"/>
      <c r="S70" s="76"/>
      <c r="T70" s="76"/>
      <c r="U70" s="77"/>
      <c r="V70" s="78"/>
      <c r="X70" s="75"/>
      <c r="Y70" s="76"/>
      <c r="Z70" s="76"/>
      <c r="AA70" s="76"/>
      <c r="AB70" s="76"/>
      <c r="AC70" s="77"/>
      <c r="AD70" s="76"/>
      <c r="AE70" s="76"/>
      <c r="AF70" s="77"/>
      <c r="AG70" s="78"/>
    </row>
    <row r="71" spans="1:33" x14ac:dyDescent="0.25">
      <c r="A71" s="70" t="s">
        <v>37</v>
      </c>
      <c r="B71" s="71">
        <f>(VLOOKUP($A71,'Occupancy Raw Data'!$B$8:$BE$45,'Occupancy Raw Data'!G$3,FALSE))/100</f>
        <v>0.58833116036505795</v>
      </c>
      <c r="C71" s="72">
        <f>(VLOOKUP($A71,'Occupancy Raw Data'!$B$8:$BE$45,'Occupancy Raw Data'!H$3,FALSE))/100</f>
        <v>0.81795958279009096</v>
      </c>
      <c r="D71" s="72">
        <f>(VLOOKUP($A71,'Occupancy Raw Data'!$B$8:$BE$45,'Occupancy Raw Data'!I$3,FALSE))/100</f>
        <v>0.89292698826597106</v>
      </c>
      <c r="E71" s="72">
        <f>(VLOOKUP($A71,'Occupancy Raw Data'!$B$8:$BE$45,'Occupancy Raw Data'!J$3,FALSE))/100</f>
        <v>0.820730117340286</v>
      </c>
      <c r="F71" s="72">
        <f>(VLOOKUP($A71,'Occupancy Raw Data'!$B$8:$BE$45,'Occupancy Raw Data'!K$3,FALSE))/100</f>
        <v>0.72327249022164197</v>
      </c>
      <c r="G71" s="73">
        <f>(VLOOKUP($A71,'Occupancy Raw Data'!$B$8:$BE$45,'Occupancy Raw Data'!L$3,FALSE))/100</f>
        <v>0.76864406779660999</v>
      </c>
      <c r="H71" s="53">
        <f>(VLOOKUP($A71,'Occupancy Raw Data'!$B$8:$BE$45,'Occupancy Raw Data'!N$3,FALSE))/100</f>
        <v>0.75537809647979104</v>
      </c>
      <c r="I71" s="53">
        <f>(VLOOKUP($A71,'Occupancy Raw Data'!$B$8:$BE$45,'Occupancy Raw Data'!O$3,FALSE))/100</f>
        <v>0.77363102998696209</v>
      </c>
      <c r="J71" s="73">
        <f>(VLOOKUP($A71,'Occupancy Raw Data'!$B$8:$BE$45,'Occupancy Raw Data'!P$3,FALSE))/100</f>
        <v>0.76450456323337601</v>
      </c>
      <c r="K71" s="74">
        <f>(VLOOKUP($A71,'Occupancy Raw Data'!$B$8:$BE$45,'Occupancy Raw Data'!R$3,FALSE))/100</f>
        <v>0.76746135220711398</v>
      </c>
      <c r="M71" s="75">
        <f>VLOOKUP($A71,'ADR Raw Data'!$B$6:$BE$43,'ADR Raw Data'!G$1,FALSE)</f>
        <v>157.85972299168901</v>
      </c>
      <c r="N71" s="76">
        <f>VLOOKUP($A71,'ADR Raw Data'!$B$6:$BE$43,'ADR Raw Data'!H$1,FALSE)</f>
        <v>181.081297071129</v>
      </c>
      <c r="O71" s="76">
        <f>VLOOKUP($A71,'ADR Raw Data'!$B$6:$BE$43,'ADR Raw Data'!I$1,FALSE)</f>
        <v>188.3839697025</v>
      </c>
      <c r="P71" s="76">
        <f>VLOOKUP($A71,'ADR Raw Data'!$B$6:$BE$43,'ADR Raw Data'!J$1,FALSE)</f>
        <v>182.83382049245401</v>
      </c>
      <c r="Q71" s="76">
        <f>VLOOKUP($A71,'ADR Raw Data'!$B$6:$BE$43,'ADR Raw Data'!K$1,FALSE)</f>
        <v>166.273251464623</v>
      </c>
      <c r="R71" s="77">
        <f>VLOOKUP($A71,'ADR Raw Data'!$B$6:$BE$43,'ADR Raw Data'!L$1,FALSE)</f>
        <v>176.81062717326699</v>
      </c>
      <c r="S71" s="76">
        <f>VLOOKUP($A71,'ADR Raw Data'!$B$6:$BE$43,'ADR Raw Data'!N$1,FALSE)</f>
        <v>182.72689967637501</v>
      </c>
      <c r="T71" s="76">
        <f>VLOOKUP($A71,'ADR Raw Data'!$B$6:$BE$43,'ADR Raw Data'!O$1,FALSE)</f>
        <v>185.18661470402299</v>
      </c>
      <c r="U71" s="77">
        <f>VLOOKUP($A71,'ADR Raw Data'!$B$6:$BE$43,'ADR Raw Data'!P$1,FALSE)</f>
        <v>183.971438925602</v>
      </c>
      <c r="V71" s="78">
        <f>VLOOKUP($A71,'ADR Raw Data'!$B$6:$BE$43,'ADR Raw Data'!R$1,FALSE)</f>
        <v>178.84869099623799</v>
      </c>
      <c r="X71" s="75">
        <f>VLOOKUP($A71,'RevPAR Raw Data'!$B$6:$BE$43,'RevPAR Raw Data'!G$1,FALSE)</f>
        <v>92.873794002607497</v>
      </c>
      <c r="Y71" s="76">
        <f>VLOOKUP($A71,'RevPAR Raw Data'!$B$6:$BE$43,'RevPAR Raw Data'!H$1,FALSE)</f>
        <v>148.11718220338901</v>
      </c>
      <c r="Z71" s="76">
        <f>VLOOKUP($A71,'RevPAR Raw Data'!$B$6:$BE$43,'RevPAR Raw Data'!I$1,FALSE)</f>
        <v>168.21313070404099</v>
      </c>
      <c r="AA71" s="76">
        <f>VLOOKUP($A71,'RevPAR Raw Data'!$B$6:$BE$43,'RevPAR Raw Data'!J$1,FALSE)</f>
        <v>150.05722294654399</v>
      </c>
      <c r="AB71" s="76">
        <f>VLOOKUP($A71,'RevPAR Raw Data'!$B$6:$BE$43,'RevPAR Raw Data'!K$1,FALSE)</f>
        <v>120.260868644067</v>
      </c>
      <c r="AC71" s="77">
        <f>VLOOKUP($A71,'RevPAR Raw Data'!$B$6:$BE$43,'RevPAR Raw Data'!L$1,FALSE)</f>
        <v>135.90443970013001</v>
      </c>
      <c r="AD71" s="76">
        <f>VLOOKUP($A71,'RevPAR Raw Data'!$B$6:$BE$43,'RevPAR Raw Data'!N$1,FALSE)</f>
        <v>138.027897653194</v>
      </c>
      <c r="AE71" s="76">
        <f>VLOOKUP($A71,'RevPAR Raw Data'!$B$6:$BE$43,'RevPAR Raw Data'!O$1,FALSE)</f>
        <v>143.26611147327199</v>
      </c>
      <c r="AF71" s="77">
        <f>VLOOKUP($A71,'RevPAR Raw Data'!$B$6:$BE$43,'RevPAR Raw Data'!P$1,FALSE)</f>
        <v>140.647004563233</v>
      </c>
      <c r="AG71" s="78">
        <f>VLOOKUP($A71,'RevPAR Raw Data'!$B$6:$BE$43,'RevPAR Raw Data'!R$1,FALSE)</f>
        <v>137.25945823244501</v>
      </c>
    </row>
    <row r="72" spans="1:33" x14ac:dyDescent="0.25">
      <c r="A72" s="55" t="s">
        <v>126</v>
      </c>
      <c r="B72" s="43">
        <f>(VLOOKUP($A71,'Occupancy Raw Data'!$B$8:$BE$51,'Occupancy Raw Data'!T$3,FALSE))/100</f>
        <v>0.37600117100694597</v>
      </c>
      <c r="C72" s="44">
        <f>(VLOOKUP($A71,'Occupancy Raw Data'!$B$8:$BE$51,'Occupancy Raw Data'!U$3,FALSE))/100</f>
        <v>0.36378686988664499</v>
      </c>
      <c r="D72" s="44">
        <f>(VLOOKUP($A71,'Occupancy Raw Data'!$B$8:$BE$51,'Occupancy Raw Data'!V$3,FALSE))/100</f>
        <v>0.19677292042931502</v>
      </c>
      <c r="E72" s="44">
        <f>(VLOOKUP($A71,'Occupancy Raw Data'!$B$8:$BE$51,'Occupancy Raw Data'!W$3,FALSE))/100</f>
        <v>7.5469816995240704E-2</v>
      </c>
      <c r="F72" s="44">
        <f>(VLOOKUP($A71,'Occupancy Raw Data'!$B$8:$BE$51,'Occupancy Raw Data'!X$3,FALSE))/100</f>
        <v>8.7489944071871897E-2</v>
      </c>
      <c r="G72" s="44">
        <f>(VLOOKUP($A71,'Occupancy Raw Data'!$B$8:$BE$51,'Occupancy Raw Data'!Y$3,FALSE))/100</f>
        <v>0.20038003225356299</v>
      </c>
      <c r="H72" s="45">
        <f>(VLOOKUP($A71,'Occupancy Raw Data'!$B$8:$BE$51,'Occupancy Raw Data'!AA$3,FALSE))/100</f>
        <v>-7.1848555518404401E-3</v>
      </c>
      <c r="I72" s="45">
        <f>(VLOOKUP($A71,'Occupancy Raw Data'!$B$8:$BE$51,'Occupancy Raw Data'!AB$3,FALSE))/100</f>
        <v>-1.98855325196283E-2</v>
      </c>
      <c r="J72" s="44">
        <f>(VLOOKUP($A71,'Occupancy Raw Data'!$B$8:$BE$51,'Occupancy Raw Data'!AC$3,FALSE))/100</f>
        <v>-1.3651873961415199E-2</v>
      </c>
      <c r="K72" s="46">
        <f>(VLOOKUP($A71,'Occupancy Raw Data'!$B$8:$BE$51,'Occupancy Raw Data'!AE$3,FALSE))/100</f>
        <v>0.13055736692386399</v>
      </c>
      <c r="M72" s="43">
        <f>(VLOOKUP($A71,'ADR Raw Data'!$B$6:$BE$49,'ADR Raw Data'!T$1,FALSE))/100</f>
        <v>0.25132804523872099</v>
      </c>
      <c r="N72" s="44">
        <f>(VLOOKUP($A71,'ADR Raw Data'!$B$6:$BE$49,'ADR Raw Data'!U$1,FALSE))/100</f>
        <v>0.27426510963659601</v>
      </c>
      <c r="O72" s="44">
        <f>(VLOOKUP($A71,'ADR Raw Data'!$B$6:$BE$49,'ADR Raw Data'!V$1,FALSE))/100</f>
        <v>0.14444456827017399</v>
      </c>
      <c r="P72" s="44">
        <f>(VLOOKUP($A71,'ADR Raw Data'!$B$6:$BE$49,'ADR Raw Data'!W$1,FALSE))/100</f>
        <v>7.2634989019808999E-2</v>
      </c>
      <c r="Q72" s="44">
        <f>(VLOOKUP($A71,'ADR Raw Data'!$B$6:$BE$49,'ADR Raw Data'!X$1,FALSE))/100</f>
        <v>7.0542991130327498E-2</v>
      </c>
      <c r="R72" s="44">
        <f>(VLOOKUP($A71,'ADR Raw Data'!$B$6:$BE$49,'ADR Raw Data'!Y$1,FALSE))/100</f>
        <v>0.142775427182981</v>
      </c>
      <c r="S72" s="45">
        <f>(VLOOKUP($A71,'ADR Raw Data'!$B$6:$BE$49,'ADR Raw Data'!AA$1,FALSE))/100</f>
        <v>5.68987891876684E-2</v>
      </c>
      <c r="T72" s="45">
        <f>(VLOOKUP($A71,'ADR Raw Data'!$B$6:$BE$49,'ADR Raw Data'!AB$1,FALSE))/100</f>
        <v>5.8046466896881997E-2</v>
      </c>
      <c r="U72" s="44">
        <f>(VLOOKUP($A71,'ADR Raw Data'!$B$6:$BE$49,'ADR Raw Data'!AC$1,FALSE))/100</f>
        <v>5.7441198348701795E-2</v>
      </c>
      <c r="V72" s="46">
        <f>(VLOOKUP($A71,'ADR Raw Data'!$B$6:$BE$49,'ADR Raw Data'!AE$1,FALSE))/100</f>
        <v>0.11084298594899</v>
      </c>
      <c r="X72" s="43">
        <f>(VLOOKUP($A71,'RevPAR Raw Data'!$B$6:$BE$43,'RevPAR Raw Data'!T$1,FALSE))/100</f>
        <v>0.72182885556231402</v>
      </c>
      <c r="Y72" s="44">
        <f>(VLOOKUP($A71,'RevPAR Raw Data'!$B$6:$BE$43,'RevPAR Raw Data'!U$1,FALSE))/100</f>
        <v>0.7378260252770561</v>
      </c>
      <c r="Z72" s="44">
        <f>(VLOOKUP($A71,'RevPAR Raw Data'!$B$6:$BE$43,'RevPAR Raw Data'!V$1,FALSE))/100</f>
        <v>0.36964026823816298</v>
      </c>
      <c r="AA72" s="44">
        <f>(VLOOKUP($A71,'RevPAR Raw Data'!$B$6:$BE$43,'RevPAR Raw Data'!W$1,FALSE))/100</f>
        <v>0.15358655534382598</v>
      </c>
      <c r="AB72" s="44">
        <f>(VLOOKUP($A71,'RevPAR Raw Data'!$B$6:$BE$43,'RevPAR Raw Data'!X$1,FALSE))/100</f>
        <v>0.16420473755085399</v>
      </c>
      <c r="AC72" s="44">
        <f>(VLOOKUP($A71,'RevPAR Raw Data'!$B$6:$BE$43,'RevPAR Raw Data'!Y$1,FALSE))/100</f>
        <v>0.37176480414048696</v>
      </c>
      <c r="AD72" s="45">
        <f>(VLOOKUP($A71,'RevPAR Raw Data'!$B$6:$BE$43,'RevPAR Raw Data'!AA$1,FALSE))/100</f>
        <v>4.9305124054440007E-2</v>
      </c>
      <c r="AE72" s="45">
        <f>(VLOOKUP($A71,'RevPAR Raw Data'!$B$6:$BE$43,'RevPAR Raw Data'!AB$1,FALSE))/100</f>
        <v>3.7006649472126098E-2</v>
      </c>
      <c r="AF72" s="44">
        <f>(VLOOKUP($A71,'RevPAR Raw Data'!$B$6:$BE$43,'RevPAR Raw Data'!AC$1,FALSE))/100</f>
        <v>4.3005144387237501E-2</v>
      </c>
      <c r="AG72" s="46">
        <f>(VLOOKUP($A71,'RevPAR Raw Data'!$B$6:$BE$43,'RevPAR Raw Data'!AE$1,FALSE))/100</f>
        <v>0.25587172126033297</v>
      </c>
    </row>
    <row r="73" spans="1:33" x14ac:dyDescent="0.25">
      <c r="A73" s="93"/>
      <c r="B73" s="71"/>
      <c r="C73" s="72"/>
      <c r="D73" s="72"/>
      <c r="E73" s="72"/>
      <c r="F73" s="72"/>
      <c r="G73" s="73"/>
      <c r="H73" s="53"/>
      <c r="I73" s="53"/>
      <c r="J73" s="73"/>
      <c r="K73" s="74"/>
      <c r="M73" s="75"/>
      <c r="N73" s="76"/>
      <c r="O73" s="76"/>
      <c r="P73" s="76"/>
      <c r="Q73" s="76"/>
      <c r="R73" s="77"/>
      <c r="S73" s="76"/>
      <c r="T73" s="76"/>
      <c r="U73" s="77"/>
      <c r="V73" s="78"/>
      <c r="X73" s="75"/>
      <c r="Y73" s="76"/>
      <c r="Z73" s="76"/>
      <c r="AA73" s="76"/>
      <c r="AB73" s="76"/>
      <c r="AC73" s="77"/>
      <c r="AD73" s="76"/>
      <c r="AE73" s="76"/>
      <c r="AF73" s="77"/>
      <c r="AG73" s="78"/>
    </row>
    <row r="74" spans="1:33" x14ac:dyDescent="0.25">
      <c r="A74" s="70" t="s">
        <v>38</v>
      </c>
      <c r="B74" s="71">
        <f>(VLOOKUP($A74,'Occupancy Raw Data'!$B$8:$BE$45,'Occupancy Raw Data'!G$3,FALSE))/100</f>
        <v>0.58879672764458502</v>
      </c>
      <c r="C74" s="72">
        <f>(VLOOKUP($A74,'Occupancy Raw Data'!$B$8:$BE$45,'Occupancy Raw Data'!H$3,FALSE))/100</f>
        <v>0.720713555277809</v>
      </c>
      <c r="D74" s="72">
        <f>(VLOOKUP($A74,'Occupancy Raw Data'!$B$8:$BE$45,'Occupancy Raw Data'!I$3,FALSE))/100</f>
        <v>0.79013748437677511</v>
      </c>
      <c r="E74" s="72">
        <f>(VLOOKUP($A74,'Occupancy Raw Data'!$B$8:$BE$45,'Occupancy Raw Data'!J$3,FALSE))/100</f>
        <v>0.78150210203385895</v>
      </c>
      <c r="F74" s="72">
        <f>(VLOOKUP($A74,'Occupancy Raw Data'!$B$8:$BE$45,'Occupancy Raw Data'!K$3,FALSE))/100</f>
        <v>0.83604135893648401</v>
      </c>
      <c r="G74" s="73">
        <f>(VLOOKUP($A74,'Occupancy Raw Data'!$B$8:$BE$45,'Occupancy Raw Data'!L$3,FALSE))/100</f>
        <v>0.74343824565390193</v>
      </c>
      <c r="H74" s="53">
        <f>(VLOOKUP($A74,'Occupancy Raw Data'!$B$8:$BE$45,'Occupancy Raw Data'!N$3,FALSE))/100</f>
        <v>0.87171912282695108</v>
      </c>
      <c r="I74" s="53">
        <f>(VLOOKUP($A74,'Occupancy Raw Data'!$B$8:$BE$45,'Occupancy Raw Data'!O$3,FALSE))/100</f>
        <v>0.84206340188614903</v>
      </c>
      <c r="J74" s="73">
        <f>(VLOOKUP($A74,'Occupancy Raw Data'!$B$8:$BE$45,'Occupancy Raw Data'!P$3,FALSE))/100</f>
        <v>0.85689126235655</v>
      </c>
      <c r="K74" s="74">
        <f>(VLOOKUP($A74,'Occupancy Raw Data'!$B$8:$BE$45,'Occupancy Raw Data'!R$3,FALSE))/100</f>
        <v>0.77585339328323</v>
      </c>
      <c r="M74" s="75">
        <f>VLOOKUP($A74,'ADR Raw Data'!$B$6:$BE$43,'ADR Raw Data'!G$1,FALSE)</f>
        <v>97.751148205326103</v>
      </c>
      <c r="N74" s="76">
        <f>VLOOKUP($A74,'ADR Raw Data'!$B$6:$BE$43,'ADR Raw Data'!H$1,FALSE)</f>
        <v>107.16131483525101</v>
      </c>
      <c r="O74" s="76">
        <f>VLOOKUP($A74,'ADR Raw Data'!$B$6:$BE$43,'ADR Raw Data'!I$1,FALSE)</f>
        <v>111.97895455852699</v>
      </c>
      <c r="P74" s="76">
        <f>VLOOKUP($A74,'ADR Raw Data'!$B$6:$BE$43,'ADR Raw Data'!J$1,FALSE)</f>
        <v>111.838165164291</v>
      </c>
      <c r="Q74" s="76">
        <f>VLOOKUP($A74,'ADR Raw Data'!$B$6:$BE$43,'ADR Raw Data'!K$1,FALSE)</f>
        <v>118.00904457733</v>
      </c>
      <c r="R74" s="77">
        <f>VLOOKUP($A74,'ADR Raw Data'!$B$6:$BE$43,'ADR Raw Data'!L$1,FALSE)</f>
        <v>110.117859391716</v>
      </c>
      <c r="S74" s="76">
        <f>VLOOKUP($A74,'ADR Raw Data'!$B$6:$BE$43,'ADR Raw Data'!N$1,FALSE)</f>
        <v>133.26751564129299</v>
      </c>
      <c r="T74" s="76">
        <f>VLOOKUP($A74,'ADR Raw Data'!$B$6:$BE$43,'ADR Raw Data'!O$1,FALSE)</f>
        <v>131.237846444474</v>
      </c>
      <c r="U74" s="77">
        <f>VLOOKUP($A74,'ADR Raw Data'!$B$6:$BE$43,'ADR Raw Data'!P$1,FALSE)</f>
        <v>132.270241994298</v>
      </c>
      <c r="V74" s="78">
        <f>VLOOKUP($A74,'ADR Raw Data'!$B$6:$BE$43,'ADR Raw Data'!R$1,FALSE)</f>
        <v>117.108201807607</v>
      </c>
      <c r="X74" s="75">
        <f>VLOOKUP($A74,'RevPAR Raw Data'!$B$6:$BE$43,'RevPAR Raw Data'!G$1,FALSE)</f>
        <v>57.555556186796899</v>
      </c>
      <c r="Y74" s="76">
        <f>VLOOKUP($A74,'RevPAR Raw Data'!$B$6:$BE$43,'RevPAR Raw Data'!H$1,FALSE)</f>
        <v>77.232612203158695</v>
      </c>
      <c r="Z74" s="76">
        <f>VLOOKUP($A74,'RevPAR Raw Data'!$B$6:$BE$43,'RevPAR Raw Data'!I$1,FALSE)</f>
        <v>88.478769458016103</v>
      </c>
      <c r="AA74" s="76">
        <f>VLOOKUP($A74,'RevPAR Raw Data'!$B$6:$BE$43,'RevPAR Raw Data'!J$1,FALSE)</f>
        <v>87.401761163504105</v>
      </c>
      <c r="AB74" s="76">
        <f>VLOOKUP($A74,'RevPAR Raw Data'!$B$6:$BE$43,'RevPAR Raw Data'!K$1,FALSE)</f>
        <v>98.660441995227799</v>
      </c>
      <c r="AC74" s="77">
        <f>VLOOKUP($A74,'RevPAR Raw Data'!$B$6:$BE$43,'RevPAR Raw Data'!L$1,FALSE)</f>
        <v>81.865828201340705</v>
      </c>
      <c r="AD74" s="76">
        <f>VLOOKUP($A74,'RevPAR Raw Data'!$B$6:$BE$43,'RevPAR Raw Data'!N$1,FALSE)</f>
        <v>116.171841836154</v>
      </c>
      <c r="AE74" s="76">
        <f>VLOOKUP($A74,'RevPAR Raw Data'!$B$6:$BE$43,'RevPAR Raw Data'!O$1,FALSE)</f>
        <v>110.510587433246</v>
      </c>
      <c r="AF74" s="77">
        <f>VLOOKUP($A74,'RevPAR Raw Data'!$B$6:$BE$43,'RevPAR Raw Data'!P$1,FALSE)</f>
        <v>113.34121463469999</v>
      </c>
      <c r="AG74" s="78">
        <f>VLOOKUP($A74,'RevPAR Raw Data'!$B$6:$BE$43,'RevPAR Raw Data'!R$1,FALSE)</f>
        <v>90.858795753729197</v>
      </c>
    </row>
    <row r="75" spans="1:33" x14ac:dyDescent="0.25">
      <c r="A75" s="55" t="s">
        <v>126</v>
      </c>
      <c r="B75" s="43">
        <f>(VLOOKUP($A74,'Occupancy Raw Data'!$B$8:$BE$51,'Occupancy Raw Data'!T$3,FALSE))/100</f>
        <v>0.26891644421286304</v>
      </c>
      <c r="C75" s="44">
        <f>(VLOOKUP($A74,'Occupancy Raw Data'!$B$8:$BE$51,'Occupancy Raw Data'!U$3,FALSE))/100</f>
        <v>0.25423430549820802</v>
      </c>
      <c r="D75" s="44">
        <f>(VLOOKUP($A74,'Occupancy Raw Data'!$B$8:$BE$51,'Occupancy Raw Data'!V$3,FALSE))/100</f>
        <v>0.24928668707017401</v>
      </c>
      <c r="E75" s="44">
        <f>(VLOOKUP($A74,'Occupancy Raw Data'!$B$8:$BE$51,'Occupancy Raw Data'!W$3,FALSE))/100</f>
        <v>0.141808369940853</v>
      </c>
      <c r="F75" s="44">
        <f>(VLOOKUP($A74,'Occupancy Raw Data'!$B$8:$BE$51,'Occupancy Raw Data'!X$3,FALSE))/100</f>
        <v>0.23083866732315697</v>
      </c>
      <c r="G75" s="44">
        <f>(VLOOKUP($A74,'Occupancy Raw Data'!$B$8:$BE$51,'Occupancy Raw Data'!Y$3,FALSE))/100</f>
        <v>0.22485609476242399</v>
      </c>
      <c r="H75" s="45">
        <f>(VLOOKUP($A74,'Occupancy Raw Data'!$B$8:$BE$51,'Occupancy Raw Data'!AA$3,FALSE))/100</f>
        <v>0.14237280961524201</v>
      </c>
      <c r="I75" s="45">
        <f>(VLOOKUP($A74,'Occupancy Raw Data'!$B$8:$BE$51,'Occupancy Raw Data'!AB$3,FALSE))/100</f>
        <v>7.0233080139906201E-2</v>
      </c>
      <c r="J75" s="44">
        <f>(VLOOKUP($A74,'Occupancy Raw Data'!$B$8:$BE$51,'Occupancy Raw Data'!AC$3,FALSE))/100</f>
        <v>0.10575077461989001</v>
      </c>
      <c r="K75" s="46">
        <f>(VLOOKUP($A74,'Occupancy Raw Data'!$B$8:$BE$51,'Occupancy Raw Data'!AE$3,FALSE))/100</f>
        <v>0.184591751587006</v>
      </c>
      <c r="M75" s="43">
        <f>(VLOOKUP($A74,'ADR Raw Data'!$B$6:$BE$49,'ADR Raw Data'!T$1,FALSE))/100</f>
        <v>8.2017250060013314E-2</v>
      </c>
      <c r="N75" s="44">
        <f>(VLOOKUP($A74,'ADR Raw Data'!$B$6:$BE$49,'ADR Raw Data'!U$1,FALSE))/100</f>
        <v>0.124806360181779</v>
      </c>
      <c r="O75" s="44">
        <f>(VLOOKUP($A74,'ADR Raw Data'!$B$6:$BE$49,'ADR Raw Data'!V$1,FALSE))/100</f>
        <v>0.12649286230242099</v>
      </c>
      <c r="P75" s="44">
        <f>(VLOOKUP($A74,'ADR Raw Data'!$B$6:$BE$49,'ADR Raw Data'!W$1,FALSE))/100</f>
        <v>7.4987657863506807E-2</v>
      </c>
      <c r="Q75" s="44">
        <f>(VLOOKUP($A74,'ADR Raw Data'!$B$6:$BE$49,'ADR Raw Data'!X$1,FALSE))/100</f>
        <v>0.136913744655902</v>
      </c>
      <c r="R75" s="44">
        <f>(VLOOKUP($A74,'ADR Raw Data'!$B$6:$BE$49,'ADR Raw Data'!Y$1,FALSE))/100</f>
        <v>0.10934112850123301</v>
      </c>
      <c r="S75" s="45">
        <f>(VLOOKUP($A74,'ADR Raw Data'!$B$6:$BE$49,'ADR Raw Data'!AA$1,FALSE))/100</f>
        <v>0.12342332407024</v>
      </c>
      <c r="T75" s="45">
        <f>(VLOOKUP($A74,'ADR Raw Data'!$B$6:$BE$49,'ADR Raw Data'!AB$1,FALSE))/100</f>
        <v>0.10047245816245401</v>
      </c>
      <c r="U75" s="44">
        <f>(VLOOKUP($A74,'ADR Raw Data'!$B$6:$BE$49,'ADR Raw Data'!AC$1,FALSE))/100</f>
        <v>0.11202010290996099</v>
      </c>
      <c r="V75" s="46">
        <f>(VLOOKUP($A74,'ADR Raw Data'!$B$6:$BE$49,'ADR Raw Data'!AE$1,FALSE))/100</f>
        <v>0.10565246734304801</v>
      </c>
      <c r="X75" s="43">
        <f>(VLOOKUP($A74,'RevPAR Raw Data'!$B$6:$BE$43,'RevPAR Raw Data'!T$1,FALSE))/100</f>
        <v>0.37298948152313199</v>
      </c>
      <c r="Y75" s="44">
        <f>(VLOOKUP($A74,'RevPAR Raw Data'!$B$6:$BE$43,'RevPAR Raw Data'!U$1,FALSE))/100</f>
        <v>0.41077072398256198</v>
      </c>
      <c r="Z75" s="44">
        <f>(VLOOKUP($A74,'RevPAR Raw Data'!$B$6:$BE$43,'RevPAR Raw Data'!V$1,FALSE))/100</f>
        <v>0.40731253595398997</v>
      </c>
      <c r="AA75" s="44">
        <f>(VLOOKUP($A74,'RevPAR Raw Data'!$B$6:$BE$43,'RevPAR Raw Data'!W$1,FALSE))/100</f>
        <v>0.22742990533166701</v>
      </c>
      <c r="AB75" s="44">
        <f>(VLOOKUP($A74,'RevPAR Raw Data'!$B$6:$BE$43,'RevPAR Raw Data'!X$1,FALSE))/100</f>
        <v>0.39935739833365097</v>
      </c>
      <c r="AC75" s="44">
        <f>(VLOOKUP($A74,'RevPAR Raw Data'!$B$6:$BE$43,'RevPAR Raw Data'!Y$1,FALSE))/100</f>
        <v>0.35878324241536097</v>
      </c>
      <c r="AD75" s="45">
        <f>(VLOOKUP($A74,'RevPAR Raw Data'!$B$6:$BE$43,'RevPAR Raw Data'!AA$1,FALSE))/100</f>
        <v>0.28336825910541497</v>
      </c>
      <c r="AE75" s="45">
        <f>(VLOOKUP($A74,'RevPAR Raw Data'!$B$6:$BE$43,'RevPAR Raw Data'!AB$1,FALSE))/100</f>
        <v>0.17776202850833703</v>
      </c>
      <c r="AF75" s="44">
        <f>(VLOOKUP($A74,'RevPAR Raw Data'!$B$6:$BE$43,'RevPAR Raw Data'!AC$1,FALSE))/100</f>
        <v>0.22961709018557999</v>
      </c>
      <c r="AG75" s="46">
        <f>(VLOOKUP($A74,'RevPAR Raw Data'!$B$6:$BE$43,'RevPAR Raw Data'!AE$1,FALSE))/100</f>
        <v>0.30974679293639701</v>
      </c>
    </row>
    <row r="76" spans="1:33" x14ac:dyDescent="0.25">
      <c r="A76" s="93"/>
      <c r="B76" s="71"/>
      <c r="C76" s="72"/>
      <c r="D76" s="72"/>
      <c r="E76" s="72"/>
      <c r="F76" s="72"/>
      <c r="G76" s="73"/>
      <c r="H76" s="53"/>
      <c r="I76" s="53"/>
      <c r="J76" s="73"/>
      <c r="K76" s="74"/>
      <c r="M76" s="75"/>
      <c r="N76" s="76"/>
      <c r="O76" s="76"/>
      <c r="P76" s="76"/>
      <c r="Q76" s="76"/>
      <c r="R76" s="77"/>
      <c r="S76" s="76"/>
      <c r="T76" s="76"/>
      <c r="U76" s="77"/>
      <c r="V76" s="78"/>
      <c r="X76" s="75"/>
      <c r="Y76" s="76"/>
      <c r="Z76" s="76"/>
      <c r="AA76" s="76"/>
      <c r="AB76" s="76"/>
      <c r="AC76" s="77"/>
      <c r="AD76" s="76"/>
      <c r="AE76" s="76"/>
      <c r="AF76" s="77"/>
      <c r="AG76" s="78"/>
    </row>
    <row r="77" spans="1:33" x14ac:dyDescent="0.25">
      <c r="A77" s="70" t="s">
        <v>39</v>
      </c>
      <c r="B77" s="71">
        <f>(VLOOKUP($A77,'Occupancy Raw Data'!$B$8:$BE$45,'Occupancy Raw Data'!G$3,FALSE))/100</f>
        <v>0.70561698363555903</v>
      </c>
      <c r="C77" s="72">
        <f>(VLOOKUP($A77,'Occupancy Raw Data'!$B$8:$BE$45,'Occupancy Raw Data'!H$3,FALSE))/100</f>
        <v>0.90490933215391389</v>
      </c>
      <c r="D77" s="72">
        <f>(VLOOKUP($A77,'Occupancy Raw Data'!$B$8:$BE$45,'Occupancy Raw Data'!I$3,FALSE))/100</f>
        <v>0.97249004865103894</v>
      </c>
      <c r="E77" s="72">
        <f>(VLOOKUP($A77,'Occupancy Raw Data'!$B$8:$BE$45,'Occupancy Raw Data'!J$3,FALSE))/100</f>
        <v>0.94630694383016301</v>
      </c>
      <c r="F77" s="72">
        <f>(VLOOKUP($A77,'Occupancy Raw Data'!$B$8:$BE$45,'Occupancy Raw Data'!K$3,FALSE))/100</f>
        <v>0.84139761167624894</v>
      </c>
      <c r="G77" s="73">
        <f>(VLOOKUP($A77,'Occupancy Raw Data'!$B$8:$BE$45,'Occupancy Raw Data'!L$3,FALSE))/100</f>
        <v>0.87414418398938498</v>
      </c>
      <c r="H77" s="53">
        <f>(VLOOKUP($A77,'Occupancy Raw Data'!$B$8:$BE$45,'Occupancy Raw Data'!N$3,FALSE))/100</f>
        <v>0.75426802299867302</v>
      </c>
      <c r="I77" s="53">
        <f>(VLOOKUP($A77,'Occupancy Raw Data'!$B$8:$BE$45,'Occupancy Raw Data'!O$3,FALSE))/100</f>
        <v>0.75594869526758002</v>
      </c>
      <c r="J77" s="73">
        <f>(VLOOKUP($A77,'Occupancy Raw Data'!$B$8:$BE$45,'Occupancy Raw Data'!P$3,FALSE))/100</f>
        <v>0.75510835913312602</v>
      </c>
      <c r="K77" s="74">
        <f>(VLOOKUP($A77,'Occupancy Raw Data'!$B$8:$BE$45,'Occupancy Raw Data'!R$3,FALSE))/100</f>
        <v>0.84013394831616794</v>
      </c>
      <c r="M77" s="75">
        <f>VLOOKUP($A77,'ADR Raw Data'!$B$6:$BE$43,'ADR Raw Data'!G$1,FALSE)</f>
        <v>132.65384355020601</v>
      </c>
      <c r="N77" s="76">
        <f>VLOOKUP($A77,'ADR Raw Data'!$B$6:$BE$43,'ADR Raw Data'!H$1,FALSE)</f>
        <v>167.55447605083</v>
      </c>
      <c r="O77" s="76">
        <f>VLOOKUP($A77,'ADR Raw Data'!$B$6:$BE$43,'ADR Raw Data'!I$1,FALSE)</f>
        <v>188.736167909768</v>
      </c>
      <c r="P77" s="76">
        <f>VLOOKUP($A77,'ADR Raw Data'!$B$6:$BE$43,'ADR Raw Data'!J$1,FALSE)</f>
        <v>180.82805103757701</v>
      </c>
      <c r="Q77" s="76">
        <f>VLOOKUP($A77,'ADR Raw Data'!$B$6:$BE$43,'ADR Raw Data'!K$1,FALSE)</f>
        <v>148.774145290159</v>
      </c>
      <c r="R77" s="77">
        <f>VLOOKUP($A77,'ADR Raw Data'!$B$6:$BE$43,'ADR Raw Data'!L$1,FALSE)</f>
        <v>165.891513832952</v>
      </c>
      <c r="S77" s="76">
        <f>VLOOKUP($A77,'ADR Raw Data'!$B$6:$BE$43,'ADR Raw Data'!N$1,FALSE)</f>
        <v>127.93446112349</v>
      </c>
      <c r="T77" s="76">
        <f>VLOOKUP($A77,'ADR Raw Data'!$B$6:$BE$43,'ADR Raw Data'!O$1,FALSE)</f>
        <v>126.125937280599</v>
      </c>
      <c r="U77" s="77">
        <f>VLOOKUP($A77,'ADR Raw Data'!$B$6:$BE$43,'ADR Raw Data'!P$1,FALSE)</f>
        <v>127.029192877643</v>
      </c>
      <c r="V77" s="78">
        <f>VLOOKUP($A77,'ADR Raw Data'!$B$6:$BE$43,'ADR Raw Data'!R$1,FALSE)</f>
        <v>155.911723121352</v>
      </c>
      <c r="X77" s="75">
        <f>VLOOKUP($A77,'RevPAR Raw Data'!$B$6:$BE$43,'RevPAR Raw Data'!G$1,FALSE)</f>
        <v>93.602804953560295</v>
      </c>
      <c r="Y77" s="76">
        <f>VLOOKUP($A77,'RevPAR Raw Data'!$B$6:$BE$43,'RevPAR Raw Data'!H$1,FALSE)</f>
        <v>151.62160902255599</v>
      </c>
      <c r="Z77" s="76">
        <f>VLOOKUP($A77,'RevPAR Raw Data'!$B$6:$BE$43,'RevPAR Raw Data'!I$1,FALSE)</f>
        <v>183.54404511278099</v>
      </c>
      <c r="AA77" s="76">
        <f>VLOOKUP($A77,'RevPAR Raw Data'!$B$6:$BE$43,'RevPAR Raw Data'!J$1,FALSE)</f>
        <v>171.11884033613401</v>
      </c>
      <c r="AB77" s="76">
        <f>VLOOKUP($A77,'RevPAR Raw Data'!$B$6:$BE$43,'RevPAR Raw Data'!K$1,FALSE)</f>
        <v>125.178210526315</v>
      </c>
      <c r="AC77" s="77">
        <f>VLOOKUP($A77,'RevPAR Raw Data'!$B$6:$BE$43,'RevPAR Raw Data'!L$1,FALSE)</f>
        <v>145.01310199026901</v>
      </c>
      <c r="AD77" s="76">
        <f>VLOOKUP($A77,'RevPAR Raw Data'!$B$6:$BE$43,'RevPAR Raw Data'!N$1,FALSE)</f>
        <v>96.496873065015393</v>
      </c>
      <c r="AE77" s="76">
        <f>VLOOKUP($A77,'RevPAR Raw Data'!$B$6:$BE$43,'RevPAR Raw Data'!O$1,FALSE)</f>
        <v>95.344737726669607</v>
      </c>
      <c r="AF77" s="77">
        <f>VLOOKUP($A77,'RevPAR Raw Data'!$B$6:$BE$43,'RevPAR Raw Data'!P$1,FALSE)</f>
        <v>95.920805395842507</v>
      </c>
      <c r="AG77" s="78">
        <f>VLOOKUP($A77,'RevPAR Raw Data'!$B$6:$BE$43,'RevPAR Raw Data'!R$1,FALSE)</f>
        <v>130.98673153471901</v>
      </c>
    </row>
    <row r="78" spans="1:33" x14ac:dyDescent="0.25">
      <c r="A78" s="55" t="s">
        <v>126</v>
      </c>
      <c r="B78" s="43">
        <f>(VLOOKUP($A77,'Occupancy Raw Data'!$B$8:$BE$51,'Occupancy Raw Data'!T$3,FALSE))/100</f>
        <v>0.53304365154421807</v>
      </c>
      <c r="C78" s="44">
        <f>(VLOOKUP($A77,'Occupancy Raw Data'!$B$8:$BE$51,'Occupancy Raw Data'!U$3,FALSE))/100</f>
        <v>0.28943914457835301</v>
      </c>
      <c r="D78" s="44">
        <f>(VLOOKUP($A77,'Occupancy Raw Data'!$B$8:$BE$51,'Occupancy Raw Data'!V$3,FALSE))/100</f>
        <v>0.108911498361606</v>
      </c>
      <c r="E78" s="44">
        <f>(VLOOKUP($A77,'Occupancy Raw Data'!$B$8:$BE$51,'Occupancy Raw Data'!W$3,FALSE))/100</f>
        <v>1.24220059127064E-2</v>
      </c>
      <c r="F78" s="44">
        <f>(VLOOKUP($A77,'Occupancy Raw Data'!$B$8:$BE$51,'Occupancy Raw Data'!X$3,FALSE))/100</f>
        <v>1.6124841357454501E-2</v>
      </c>
      <c r="G78" s="44">
        <f>(VLOOKUP($A77,'Occupancy Raw Data'!$B$8:$BE$51,'Occupancy Raw Data'!Y$3,FALSE))/100</f>
        <v>0.14965241394482398</v>
      </c>
      <c r="H78" s="45">
        <f>(VLOOKUP($A77,'Occupancy Raw Data'!$B$8:$BE$51,'Occupancy Raw Data'!AA$3,FALSE))/100</f>
        <v>-6.9770522856644299E-2</v>
      </c>
      <c r="I78" s="45">
        <f>(VLOOKUP($A77,'Occupancy Raw Data'!$B$8:$BE$51,'Occupancy Raw Data'!AB$3,FALSE))/100</f>
        <v>-8.1425048382846407E-2</v>
      </c>
      <c r="J78" s="44">
        <f>(VLOOKUP($A77,'Occupancy Raw Data'!$B$8:$BE$51,'Occupancy Raw Data'!AC$3,FALSE))/100</f>
        <v>-7.5641004292788805E-2</v>
      </c>
      <c r="K78" s="46">
        <f>(VLOOKUP($A77,'Occupancy Raw Data'!$B$8:$BE$51,'Occupancy Raw Data'!AE$3,FALSE))/100</f>
        <v>8.1934803735666209E-2</v>
      </c>
      <c r="M78" s="43">
        <f>(VLOOKUP($A77,'ADR Raw Data'!$B$6:$BE$49,'ADR Raw Data'!T$1,FALSE))/100</f>
        <v>0.20195285751544101</v>
      </c>
      <c r="N78" s="44">
        <f>(VLOOKUP($A77,'ADR Raw Data'!$B$6:$BE$49,'ADR Raw Data'!U$1,FALSE))/100</f>
        <v>0.16820934798611797</v>
      </c>
      <c r="O78" s="44">
        <f>(VLOOKUP($A77,'ADR Raw Data'!$B$6:$BE$49,'ADR Raw Data'!V$1,FALSE))/100</f>
        <v>0.13853881574824101</v>
      </c>
      <c r="P78" s="44">
        <f>(VLOOKUP($A77,'ADR Raw Data'!$B$6:$BE$49,'ADR Raw Data'!W$1,FALSE))/100</f>
        <v>8.4489739845618E-2</v>
      </c>
      <c r="Q78" s="44">
        <f>(VLOOKUP($A77,'ADR Raw Data'!$B$6:$BE$49,'ADR Raw Data'!X$1,FALSE))/100</f>
        <v>5.6442014273403493E-2</v>
      </c>
      <c r="R78" s="44">
        <f>(VLOOKUP($A77,'ADR Raw Data'!$B$6:$BE$49,'ADR Raw Data'!Y$1,FALSE))/100</f>
        <v>0.10783545465626</v>
      </c>
      <c r="S78" s="45">
        <f>(VLOOKUP($A77,'ADR Raw Data'!$B$6:$BE$49,'ADR Raw Data'!AA$1,FALSE))/100</f>
        <v>2.4266554569631098E-2</v>
      </c>
      <c r="T78" s="45">
        <f>(VLOOKUP($A77,'ADR Raw Data'!$B$6:$BE$49,'ADR Raw Data'!AB$1,FALSE))/100</f>
        <v>6.5806845121207297E-2</v>
      </c>
      <c r="U78" s="44">
        <f>(VLOOKUP($A77,'ADR Raw Data'!$B$6:$BE$49,'ADR Raw Data'!AC$1,FALSE))/100</f>
        <v>4.46769614073384E-2</v>
      </c>
      <c r="V78" s="46">
        <f>(VLOOKUP($A77,'ADR Raw Data'!$B$6:$BE$49,'ADR Raw Data'!AE$1,FALSE))/100</f>
        <v>0.103538301490982</v>
      </c>
      <c r="X78" s="43">
        <f>(VLOOKUP($A77,'RevPAR Raw Data'!$B$6:$BE$43,'RevPAR Raw Data'!T$1,FALSE))/100</f>
        <v>0.84264619766948001</v>
      </c>
      <c r="Y78" s="44">
        <f>(VLOOKUP($A77,'RevPAR Raw Data'!$B$6:$BE$43,'RevPAR Raw Data'!U$1,FALSE))/100</f>
        <v>0.50633486235565595</v>
      </c>
      <c r="Z78" s="44">
        <f>(VLOOKUP($A77,'RevPAR Raw Data'!$B$6:$BE$43,'RevPAR Raw Data'!V$1,FALSE))/100</f>
        <v>0.26253878411423098</v>
      </c>
      <c r="AA78" s="44">
        <f>(VLOOKUP($A77,'RevPAR Raw Data'!$B$6:$BE$43,'RevPAR Raw Data'!W$1,FALSE))/100</f>
        <v>9.7961277806249802E-2</v>
      </c>
      <c r="AB78" s="44">
        <f>(VLOOKUP($A77,'RevPAR Raw Data'!$B$6:$BE$43,'RevPAR Raw Data'!X$1,FALSE))/100</f>
        <v>7.3476974156911803E-2</v>
      </c>
      <c r="AC78" s="44">
        <f>(VLOOKUP($A77,'RevPAR Raw Data'!$B$6:$BE$43,'RevPAR Raw Data'!Y$1,FALSE))/100</f>
        <v>0.27362570469923098</v>
      </c>
      <c r="AD78" s="45">
        <f>(VLOOKUP($A77,'RevPAR Raw Data'!$B$6:$BE$43,'RevPAR Raw Data'!AA$1,FALSE))/100</f>
        <v>-4.7197058487265603E-2</v>
      </c>
      <c r="AE78" s="45">
        <f>(VLOOKUP($A77,'RevPAR Raw Data'!$B$6:$BE$43,'RevPAR Raw Data'!AB$1,FALSE))/100</f>
        <v>-2.0976528809555802E-2</v>
      </c>
      <c r="AF78" s="44">
        <f>(VLOOKUP($A77,'RevPAR Raw Data'!$B$6:$BE$43,'RevPAR Raw Data'!AC$1,FALSE))/100</f>
        <v>-3.4343453115051596E-2</v>
      </c>
      <c r="AG78" s="46">
        <f>(VLOOKUP($A77,'RevPAR Raw Data'!$B$6:$BE$43,'RevPAR Raw Data'!AE$1,FALSE))/100</f>
        <v>0.19395649563843601</v>
      </c>
    </row>
    <row r="79" spans="1:33" x14ac:dyDescent="0.25">
      <c r="A79" s="83"/>
      <c r="B79" s="84"/>
      <c r="C79" s="85"/>
      <c r="D79" s="85"/>
      <c r="E79" s="85"/>
      <c r="F79" s="85"/>
      <c r="G79" s="86"/>
      <c r="H79" s="85"/>
      <c r="I79" s="85"/>
      <c r="J79" s="86"/>
      <c r="K79" s="87"/>
      <c r="M79" s="84"/>
      <c r="N79" s="85"/>
      <c r="O79" s="85"/>
      <c r="P79" s="85"/>
      <c r="Q79" s="85"/>
      <c r="R79" s="86"/>
      <c r="S79" s="85"/>
      <c r="T79" s="85"/>
      <c r="U79" s="86"/>
      <c r="V79" s="87"/>
      <c r="X79" s="84"/>
      <c r="Y79" s="85"/>
      <c r="Z79" s="85"/>
      <c r="AA79" s="85"/>
      <c r="AB79" s="85"/>
      <c r="AC79" s="86"/>
      <c r="AD79" s="85"/>
      <c r="AE79" s="85"/>
      <c r="AF79" s="86"/>
      <c r="AG79" s="87"/>
    </row>
    <row r="80" spans="1:33" x14ac:dyDescent="0.25">
      <c r="A80" s="97" t="s">
        <v>40</v>
      </c>
      <c r="B80" s="71">
        <f>(VLOOKUP($A80,'Occupancy Raw Data'!$B$8:$BE$45,'Occupancy Raw Data'!G$3,FALSE))/100</f>
        <v>0.54272110955855701</v>
      </c>
      <c r="C80" s="72">
        <f>(VLOOKUP($A80,'Occupancy Raw Data'!$B$8:$BE$45,'Occupancy Raw Data'!H$3,FALSE))/100</f>
        <v>0.60759198882161103</v>
      </c>
      <c r="D80" s="72">
        <f>(VLOOKUP($A80,'Occupancy Raw Data'!$B$8:$BE$45,'Occupancy Raw Data'!I$3,FALSE))/100</f>
        <v>0.64053200848729408</v>
      </c>
      <c r="E80" s="72">
        <f>(VLOOKUP($A80,'Occupancy Raw Data'!$B$8:$BE$45,'Occupancy Raw Data'!J$3,FALSE))/100</f>
        <v>0.66847797960979094</v>
      </c>
      <c r="F80" s="72">
        <f>(VLOOKUP($A80,'Occupancy Raw Data'!$B$8:$BE$45,'Occupancy Raw Data'!K$3,FALSE))/100</f>
        <v>0.678750711587227</v>
      </c>
      <c r="G80" s="73">
        <f>(VLOOKUP($A80,'Occupancy Raw Data'!$B$8:$BE$45,'Occupancy Raw Data'!L$3,FALSE))/100</f>
        <v>0.62761475961289603</v>
      </c>
      <c r="H80" s="53">
        <f>(VLOOKUP($A80,'Occupancy Raw Data'!$B$8:$BE$45,'Occupancy Raw Data'!N$3,FALSE))/100</f>
        <v>0.79545101692283793</v>
      </c>
      <c r="I80" s="53">
        <f>(VLOOKUP($A80,'Occupancy Raw Data'!$B$8:$BE$45,'Occupancy Raw Data'!O$3,FALSE))/100</f>
        <v>0.80393831185633702</v>
      </c>
      <c r="J80" s="73">
        <f>(VLOOKUP($A80,'Occupancy Raw Data'!$B$8:$BE$45,'Occupancy Raw Data'!P$3,FALSE))/100</f>
        <v>0.79969466438958703</v>
      </c>
      <c r="K80" s="74">
        <f>(VLOOKUP($A80,'Occupancy Raw Data'!$B$8:$BE$45,'Occupancy Raw Data'!R$3,FALSE))/100</f>
        <v>0.67678044669195103</v>
      </c>
      <c r="M80" s="75">
        <f>VLOOKUP($A80,'ADR Raw Data'!$B$6:$BE$43,'ADR Raw Data'!G$1,FALSE)</f>
        <v>107.056106813197</v>
      </c>
      <c r="N80" s="76">
        <f>VLOOKUP($A80,'ADR Raw Data'!$B$6:$BE$43,'ADR Raw Data'!H$1,FALSE)</f>
        <v>109.921349784932</v>
      </c>
      <c r="O80" s="76">
        <f>VLOOKUP($A80,'ADR Raw Data'!$B$6:$BE$43,'ADR Raw Data'!I$1,FALSE)</f>
        <v>113.20773196251101</v>
      </c>
      <c r="P80" s="76">
        <f>VLOOKUP($A80,'ADR Raw Data'!$B$6:$BE$43,'ADR Raw Data'!J$1,FALSE)</f>
        <v>117.02367451420599</v>
      </c>
      <c r="Q80" s="76">
        <f>VLOOKUP($A80,'ADR Raw Data'!$B$6:$BE$43,'ADR Raw Data'!K$1,FALSE)</f>
        <v>115.92491365941</v>
      </c>
      <c r="R80" s="77">
        <f>VLOOKUP($A80,'ADR Raw Data'!$B$6:$BE$43,'ADR Raw Data'!L$1,FALSE)</f>
        <v>112.908110668403</v>
      </c>
      <c r="S80" s="76">
        <f>VLOOKUP($A80,'ADR Raw Data'!$B$6:$BE$43,'ADR Raw Data'!N$1,FALSE)</f>
        <v>150.00506625028399</v>
      </c>
      <c r="T80" s="76">
        <f>VLOOKUP($A80,'ADR Raw Data'!$B$6:$BE$43,'ADR Raw Data'!O$1,FALSE)</f>
        <v>152.25830449322399</v>
      </c>
      <c r="U80" s="77">
        <f>VLOOKUP($A80,'ADR Raw Data'!$B$6:$BE$43,'ADR Raw Data'!P$1,FALSE)</f>
        <v>151.13766387154101</v>
      </c>
      <c r="V80" s="78">
        <f>VLOOKUP($A80,'ADR Raw Data'!$B$6:$BE$43,'ADR Raw Data'!R$1,FALSE)</f>
        <v>125.814583563282</v>
      </c>
      <c r="X80" s="75">
        <f>VLOOKUP($A80,'RevPAR Raw Data'!$B$6:$BE$43,'RevPAR Raw Data'!G$1,FALSE)</f>
        <v>58.101609074677803</v>
      </c>
      <c r="Y80" s="76">
        <f>VLOOKUP($A80,'RevPAR Raw Data'!$B$6:$BE$43,'RevPAR Raw Data'!H$1,FALSE)</f>
        <v>66.787331529783103</v>
      </c>
      <c r="Z80" s="76">
        <f>VLOOKUP($A80,'RevPAR Raw Data'!$B$6:$BE$43,'RevPAR Raw Data'!I$1,FALSE)</f>
        <v>72.513175930238503</v>
      </c>
      <c r="AA80" s="76">
        <f>VLOOKUP($A80,'RevPAR Raw Data'!$B$6:$BE$43,'RevPAR Raw Data'!J$1,FALSE)</f>
        <v>78.227749505770305</v>
      </c>
      <c r="AB80" s="76">
        <f>VLOOKUP($A80,'RevPAR Raw Data'!$B$6:$BE$43,'RevPAR Raw Data'!K$1,FALSE)</f>
        <v>78.684117637012804</v>
      </c>
      <c r="AC80" s="77">
        <f>VLOOKUP($A80,'RevPAR Raw Data'!$B$6:$BE$43,'RevPAR Raw Data'!L$1,FALSE)</f>
        <v>70.862796735496502</v>
      </c>
      <c r="AD80" s="76">
        <f>VLOOKUP($A80,'RevPAR Raw Data'!$B$6:$BE$43,'RevPAR Raw Data'!N$1,FALSE)</f>
        <v>119.32168249236599</v>
      </c>
      <c r="AE80" s="76">
        <f>VLOOKUP($A80,'RevPAR Raw Data'!$B$6:$BE$43,'RevPAR Raw Data'!O$1,FALSE)</f>
        <v>122.40628428039101</v>
      </c>
      <c r="AF80" s="77">
        <f>VLOOKUP($A80,'RevPAR Raw Data'!$B$6:$BE$43,'RevPAR Raw Data'!P$1,FALSE)</f>
        <v>120.863983386378</v>
      </c>
      <c r="AG80" s="78">
        <f>VLOOKUP($A80,'RevPAR Raw Data'!$B$6:$BE$43,'RevPAR Raw Data'!R$1,FALSE)</f>
        <v>85.148850064320001</v>
      </c>
    </row>
    <row r="81" spans="1:33" x14ac:dyDescent="0.25">
      <c r="A81" s="55" t="s">
        <v>126</v>
      </c>
      <c r="B81" s="43">
        <f>(VLOOKUP($A80,'Occupancy Raw Data'!$B$8:$BE$51,'Occupancy Raw Data'!T$3,FALSE))/100</f>
        <v>0.18242924942144501</v>
      </c>
      <c r="C81" s="44">
        <f>(VLOOKUP($A80,'Occupancy Raw Data'!$B$8:$BE$51,'Occupancy Raw Data'!U$3,FALSE))/100</f>
        <v>0.108150727461264</v>
      </c>
      <c r="D81" s="44">
        <f>(VLOOKUP($A80,'Occupancy Raw Data'!$B$8:$BE$51,'Occupancy Raw Data'!V$3,FALSE))/100</f>
        <v>3.9159270508027803E-2</v>
      </c>
      <c r="E81" s="44">
        <f>(VLOOKUP($A80,'Occupancy Raw Data'!$B$8:$BE$51,'Occupancy Raw Data'!W$3,FALSE))/100</f>
        <v>1.80128732042747E-2</v>
      </c>
      <c r="F81" s="44">
        <f>(VLOOKUP($A80,'Occupancy Raw Data'!$B$8:$BE$51,'Occupancy Raw Data'!X$3,FALSE))/100</f>
        <v>-6.8315330918471598E-2</v>
      </c>
      <c r="G81" s="44">
        <f>(VLOOKUP($A80,'Occupancy Raw Data'!$B$8:$BE$51,'Occupancy Raw Data'!Y$3,FALSE))/100</f>
        <v>4.2949314843993003E-2</v>
      </c>
      <c r="H81" s="45">
        <f>(VLOOKUP($A80,'Occupancy Raw Data'!$B$8:$BE$51,'Occupancy Raw Data'!AA$3,FALSE))/100</f>
        <v>-3.9850666614849102E-2</v>
      </c>
      <c r="I81" s="45">
        <f>(VLOOKUP($A80,'Occupancy Raw Data'!$B$8:$BE$51,'Occupancy Raw Data'!AB$3,FALSE))/100</f>
        <v>-4.2116576521889201E-2</v>
      </c>
      <c r="J81" s="44">
        <f>(VLOOKUP($A80,'Occupancy Raw Data'!$B$8:$BE$51,'Occupancy Raw Data'!AC$3,FALSE))/100</f>
        <v>-4.09909720847947E-2</v>
      </c>
      <c r="K81" s="46">
        <f>(VLOOKUP($A80,'Occupancy Raw Data'!$B$8:$BE$51,'Occupancy Raw Data'!AE$3,FALSE))/100</f>
        <v>1.3014821977002799E-2</v>
      </c>
      <c r="M81" s="43">
        <f>(VLOOKUP($A80,'ADR Raw Data'!$B$6:$BE$49,'ADR Raw Data'!T$1,FALSE))/100</f>
        <v>5.1235780053464795E-3</v>
      </c>
      <c r="N81" s="44">
        <f>(VLOOKUP($A80,'ADR Raw Data'!$B$6:$BE$49,'ADR Raw Data'!U$1,FALSE))/100</f>
        <v>8.9114487160328812E-3</v>
      </c>
      <c r="O81" s="44">
        <f>(VLOOKUP($A80,'ADR Raw Data'!$B$6:$BE$49,'ADR Raw Data'!V$1,FALSE))/100</f>
        <v>-2.1619017250665E-2</v>
      </c>
      <c r="P81" s="44">
        <f>(VLOOKUP($A80,'ADR Raw Data'!$B$6:$BE$49,'ADR Raw Data'!W$1,FALSE))/100</f>
        <v>-5.8072591329290102E-3</v>
      </c>
      <c r="Q81" s="44">
        <f>(VLOOKUP($A80,'ADR Raw Data'!$B$6:$BE$49,'ADR Raw Data'!X$1,FALSE))/100</f>
        <v>-0.107439821960469</v>
      </c>
      <c r="R81" s="44">
        <f>(VLOOKUP($A80,'ADR Raw Data'!$B$6:$BE$49,'ADR Raw Data'!Y$1,FALSE))/100</f>
        <v>-3.4488912685310499E-2</v>
      </c>
      <c r="S81" s="45">
        <f>(VLOOKUP($A80,'ADR Raw Data'!$B$6:$BE$49,'ADR Raw Data'!AA$1,FALSE))/100</f>
        <v>-6.6070099421006001E-2</v>
      </c>
      <c r="T81" s="45">
        <f>(VLOOKUP($A80,'ADR Raw Data'!$B$6:$BE$49,'ADR Raw Data'!AB$1,FALSE))/100</f>
        <v>-5.7539745786714003E-2</v>
      </c>
      <c r="U81" s="44">
        <f>(VLOOKUP($A80,'ADR Raw Data'!$B$6:$BE$49,'ADR Raw Data'!AC$1,FALSE))/100</f>
        <v>-6.1773107961588393E-2</v>
      </c>
      <c r="V81" s="46">
        <f>(VLOOKUP($A80,'ADR Raw Data'!$B$6:$BE$49,'ADR Raw Data'!AE$1,FALSE))/100</f>
        <v>-5.1779558953704799E-2</v>
      </c>
      <c r="X81" s="43">
        <f>(VLOOKUP($A80,'RevPAR Raw Data'!$B$6:$BE$43,'RevPAR Raw Data'!T$1,FALSE))/100</f>
        <v>0.18848751791665902</v>
      </c>
      <c r="Y81" s="44">
        <f>(VLOOKUP($A80,'RevPAR Raw Data'!$B$6:$BE$43,'RevPAR Raw Data'!U$1,FALSE))/100</f>
        <v>0.118025955838669</v>
      </c>
      <c r="Z81" s="44">
        <f>(VLOOKUP($A80,'RevPAR Raw Data'!$B$6:$BE$43,'RevPAR Raw Data'!V$1,FALSE))/100</f>
        <v>1.6693668312726201E-2</v>
      </c>
      <c r="AA81" s="44">
        <f>(VLOOKUP($A80,'RevPAR Raw Data'!$B$6:$BE$43,'RevPAR Raw Data'!W$1,FALSE))/100</f>
        <v>1.21010086489199E-2</v>
      </c>
      <c r="AB81" s="44">
        <f>(VLOOKUP($A80,'RevPAR Raw Data'!$B$6:$BE$43,'RevPAR Raw Data'!X$1,FALSE))/100</f>
        <v>-0.16841536588788902</v>
      </c>
      <c r="AC81" s="44">
        <f>(VLOOKUP($A80,'RevPAR Raw Data'!$B$6:$BE$43,'RevPAR Raw Data'!Y$1,FALSE))/100</f>
        <v>6.9791269891340303E-3</v>
      </c>
      <c r="AD81" s="45">
        <f>(VLOOKUP($A80,'RevPAR Raw Data'!$B$6:$BE$43,'RevPAR Raw Data'!AA$1,FALSE))/100</f>
        <v>-0.10328782853061799</v>
      </c>
      <c r="AE81" s="45">
        <f>(VLOOKUP($A80,'RevPAR Raw Data'!$B$6:$BE$43,'RevPAR Raw Data'!AB$1,FALSE))/100</f>
        <v>-9.7232945202127011E-2</v>
      </c>
      <c r="AF81" s="44">
        <f>(VLOOKUP($A80,'RevPAR Raw Data'!$B$6:$BE$43,'RevPAR Raw Data'!AC$1,FALSE))/100</f>
        <v>-0.10023194030233799</v>
      </c>
      <c r="AG81" s="46">
        <f>(VLOOKUP($A80,'RevPAR Raw Data'!$B$6:$BE$43,'RevPAR Raw Data'!AE$1,FALSE))/100</f>
        <v>-3.9438638718532204E-2</v>
      </c>
    </row>
    <row r="82" spans="1:33" x14ac:dyDescent="0.25">
      <c r="A82" s="97"/>
      <c r="B82" s="71"/>
      <c r="C82" s="72"/>
      <c r="D82" s="72"/>
      <c r="E82" s="72"/>
      <c r="F82" s="72"/>
      <c r="G82" s="73"/>
      <c r="H82" s="53"/>
      <c r="I82" s="53"/>
      <c r="J82" s="73"/>
      <c r="K82" s="74"/>
      <c r="M82" s="75"/>
      <c r="N82" s="76"/>
      <c r="O82" s="76"/>
      <c r="P82" s="76"/>
      <c r="Q82" s="76"/>
      <c r="R82" s="77"/>
      <c r="S82" s="76"/>
      <c r="T82" s="76"/>
      <c r="U82" s="77"/>
      <c r="V82" s="78"/>
      <c r="X82" s="75"/>
      <c r="Y82" s="76"/>
      <c r="Z82" s="76"/>
      <c r="AA82" s="76"/>
      <c r="AB82" s="76"/>
      <c r="AC82" s="77"/>
      <c r="AD82" s="76"/>
      <c r="AE82" s="76"/>
      <c r="AF82" s="77"/>
      <c r="AG82" s="78"/>
    </row>
    <row r="83" spans="1:33" x14ac:dyDescent="0.25">
      <c r="A83" s="70" t="s">
        <v>41</v>
      </c>
      <c r="B83" s="71">
        <f>(VLOOKUP($A83,'Occupancy Raw Data'!$B$8:$BE$45,'Occupancy Raw Data'!G$3,FALSE))/100</f>
        <v>0.63115169964484996</v>
      </c>
      <c r="C83" s="72">
        <f>(VLOOKUP($A83,'Occupancy Raw Data'!$B$8:$BE$45,'Occupancy Raw Data'!H$3,FALSE))/100</f>
        <v>0.77845425334009799</v>
      </c>
      <c r="D83" s="72">
        <f>(VLOOKUP($A83,'Occupancy Raw Data'!$B$8:$BE$45,'Occupancy Raw Data'!I$3,FALSE))/100</f>
        <v>0.80923389142567204</v>
      </c>
      <c r="E83" s="72">
        <f>(VLOOKUP($A83,'Occupancy Raw Data'!$B$8:$BE$45,'Occupancy Raw Data'!J$3,FALSE))/100</f>
        <v>0.79942499577202697</v>
      </c>
      <c r="F83" s="72">
        <f>(VLOOKUP($A83,'Occupancy Raw Data'!$B$8:$BE$45,'Occupancy Raw Data'!K$3,FALSE))/100</f>
        <v>0.79824116353796692</v>
      </c>
      <c r="G83" s="73">
        <f>(VLOOKUP($A83,'Occupancy Raw Data'!$B$8:$BE$45,'Occupancy Raw Data'!L$3,FALSE))/100</f>
        <v>0.76330120074412311</v>
      </c>
      <c r="H83" s="53">
        <f>(VLOOKUP($A83,'Occupancy Raw Data'!$B$8:$BE$45,'Occupancy Raw Data'!N$3,FALSE))/100</f>
        <v>0.82360899712497793</v>
      </c>
      <c r="I83" s="53">
        <f>(VLOOKUP($A83,'Occupancy Raw Data'!$B$8:$BE$45,'Occupancy Raw Data'!O$3,FALSE))/100</f>
        <v>0.82868256384238093</v>
      </c>
      <c r="J83" s="73">
        <f>(VLOOKUP($A83,'Occupancy Raw Data'!$B$8:$BE$45,'Occupancy Raw Data'!P$3,FALSE))/100</f>
        <v>0.82614578048368004</v>
      </c>
      <c r="K83" s="74">
        <f>(VLOOKUP($A83,'Occupancy Raw Data'!$B$8:$BE$45,'Occupancy Raw Data'!R$3,FALSE))/100</f>
        <v>0.78125679495542499</v>
      </c>
      <c r="M83" s="75">
        <f>VLOOKUP($A83,'ADR Raw Data'!$B$6:$BE$43,'ADR Raw Data'!G$1,FALSE)</f>
        <v>95.513868595927093</v>
      </c>
      <c r="N83" s="76">
        <f>VLOOKUP($A83,'ADR Raw Data'!$B$6:$BE$43,'ADR Raw Data'!H$1,FALSE)</f>
        <v>101.941831522919</v>
      </c>
      <c r="O83" s="76">
        <f>VLOOKUP($A83,'ADR Raw Data'!$B$6:$BE$43,'ADR Raw Data'!I$1,FALSE)</f>
        <v>105.43917276907</v>
      </c>
      <c r="P83" s="76">
        <f>VLOOKUP($A83,'ADR Raw Data'!$B$6:$BE$43,'ADR Raw Data'!J$1,FALSE)</f>
        <v>104.55691933573</v>
      </c>
      <c r="Q83" s="76">
        <f>VLOOKUP($A83,'ADR Raw Data'!$B$6:$BE$43,'ADR Raw Data'!K$1,FALSE)</f>
        <v>105.89308355932199</v>
      </c>
      <c r="R83" s="77">
        <f>VLOOKUP($A83,'ADR Raw Data'!$B$6:$BE$43,'ADR Raw Data'!L$1,FALSE)</f>
        <v>102.994565600212</v>
      </c>
      <c r="S83" s="76">
        <f>VLOOKUP($A83,'ADR Raw Data'!$B$6:$BE$43,'ADR Raw Data'!N$1,FALSE)</f>
        <v>122.644195646817</v>
      </c>
      <c r="T83" s="76">
        <f>VLOOKUP($A83,'ADR Raw Data'!$B$6:$BE$43,'ADR Raw Data'!O$1,FALSE)</f>
        <v>122.163646734693</v>
      </c>
      <c r="U83" s="77">
        <f>VLOOKUP($A83,'ADR Raw Data'!$B$6:$BE$43,'ADR Raw Data'!P$1,FALSE)</f>
        <v>122.403183398157</v>
      </c>
      <c r="V83" s="78">
        <f>VLOOKUP($A83,'ADR Raw Data'!$B$6:$BE$43,'ADR Raw Data'!R$1,FALSE)</f>
        <v>108.85850461390901</v>
      </c>
      <c r="X83" s="75">
        <f>VLOOKUP($A83,'RevPAR Raw Data'!$B$6:$BE$43,'RevPAR Raw Data'!G$1,FALSE)</f>
        <v>60.283740503974201</v>
      </c>
      <c r="Y83" s="76">
        <f>VLOOKUP($A83,'RevPAR Raw Data'!$B$6:$BE$43,'RevPAR Raw Data'!H$1,FALSE)</f>
        <v>79.357052342296598</v>
      </c>
      <c r="Z83" s="76">
        <f>VLOOKUP($A83,'RevPAR Raw Data'!$B$6:$BE$43,'RevPAR Raw Data'!I$1,FALSE)</f>
        <v>85.324952088618204</v>
      </c>
      <c r="AA83" s="76">
        <f>VLOOKUP($A83,'RevPAR Raw Data'!$B$6:$BE$43,'RevPAR Raw Data'!J$1,FALSE)</f>
        <v>83.585414797902899</v>
      </c>
      <c r="AB83" s="76">
        <f>VLOOKUP($A83,'RevPAR Raw Data'!$B$6:$BE$43,'RevPAR Raw Data'!K$1,FALSE)</f>
        <v>84.528218231016396</v>
      </c>
      <c r="AC83" s="77">
        <f>VLOOKUP($A83,'RevPAR Raw Data'!$B$6:$BE$43,'RevPAR Raw Data'!L$1,FALSE)</f>
        <v>78.615875592761697</v>
      </c>
      <c r="AD83" s="76">
        <f>VLOOKUP($A83,'RevPAR Raw Data'!$B$6:$BE$43,'RevPAR Raw Data'!N$1,FALSE)</f>
        <v>101.01086297987401</v>
      </c>
      <c r="AE83" s="76">
        <f>VLOOKUP($A83,'RevPAR Raw Data'!$B$6:$BE$43,'RevPAR Raw Data'!O$1,FALSE)</f>
        <v>101.234883984441</v>
      </c>
      <c r="AF83" s="77">
        <f>VLOOKUP($A83,'RevPAR Raw Data'!$B$6:$BE$43,'RevPAR Raw Data'!P$1,FALSE)</f>
        <v>101.122873482157</v>
      </c>
      <c r="AG83" s="78">
        <f>VLOOKUP($A83,'RevPAR Raw Data'!$B$6:$BE$43,'RevPAR Raw Data'!R$1,FALSE)</f>
        <v>85.046446418303404</v>
      </c>
    </row>
    <row r="84" spans="1:33" x14ac:dyDescent="0.25">
      <c r="A84" s="55" t="s">
        <v>126</v>
      </c>
      <c r="B84" s="43">
        <f>(VLOOKUP($A83,'Occupancy Raw Data'!$B$8:$BE$51,'Occupancy Raw Data'!T$3,FALSE))/100</f>
        <v>0.22776480465115501</v>
      </c>
      <c r="C84" s="44">
        <f>(VLOOKUP($A83,'Occupancy Raw Data'!$B$8:$BE$51,'Occupancy Raw Data'!U$3,FALSE))/100</f>
        <v>0.166314300287773</v>
      </c>
      <c r="D84" s="44">
        <f>(VLOOKUP($A83,'Occupancy Raw Data'!$B$8:$BE$51,'Occupancy Raw Data'!V$3,FALSE))/100</f>
        <v>8.9683156616485793E-2</v>
      </c>
      <c r="E84" s="44">
        <f>(VLOOKUP($A83,'Occupancy Raw Data'!$B$8:$BE$51,'Occupancy Raw Data'!W$3,FALSE))/100</f>
        <v>4.1030543992705899E-2</v>
      </c>
      <c r="F84" s="44">
        <f>(VLOOKUP($A83,'Occupancy Raw Data'!$B$8:$BE$51,'Occupancy Raw Data'!X$3,FALSE))/100</f>
        <v>7.6297249310378398E-3</v>
      </c>
      <c r="G84" s="44">
        <f>(VLOOKUP($A83,'Occupancy Raw Data'!$B$8:$BE$51,'Occupancy Raw Data'!Y$3,FALSE))/100</f>
        <v>9.5356298261222397E-2</v>
      </c>
      <c r="H84" s="45">
        <f>(VLOOKUP($A83,'Occupancy Raw Data'!$B$8:$BE$51,'Occupancy Raw Data'!AA$3,FALSE))/100</f>
        <v>-4.3633495852542496E-2</v>
      </c>
      <c r="I84" s="45">
        <f>(VLOOKUP($A83,'Occupancy Raw Data'!$B$8:$BE$51,'Occupancy Raw Data'!AB$3,FALSE))/100</f>
        <v>-5.0116646589884697E-2</v>
      </c>
      <c r="J84" s="44">
        <f>(VLOOKUP($A83,'Occupancy Raw Data'!$B$8:$BE$51,'Occupancy Raw Data'!AC$3,FALSE))/100</f>
        <v>-4.6896049251707303E-2</v>
      </c>
      <c r="K84" s="46">
        <f>(VLOOKUP($A83,'Occupancy Raw Data'!$B$8:$BE$51,'Occupancy Raw Data'!AE$3,FALSE))/100</f>
        <v>4.8094061689823497E-2</v>
      </c>
      <c r="M84" s="43">
        <f>(VLOOKUP($A83,'ADR Raw Data'!$B$6:$BE$49,'ADR Raw Data'!T$1,FALSE))/100</f>
        <v>0.114190328764494</v>
      </c>
      <c r="N84" s="44">
        <f>(VLOOKUP($A83,'ADR Raw Data'!$B$6:$BE$49,'ADR Raw Data'!U$1,FALSE))/100</f>
        <v>0.106334764296542</v>
      </c>
      <c r="O84" s="44">
        <f>(VLOOKUP($A83,'ADR Raw Data'!$B$6:$BE$49,'ADR Raw Data'!V$1,FALSE))/100</f>
        <v>9.2365924624339804E-2</v>
      </c>
      <c r="P84" s="44">
        <f>(VLOOKUP($A83,'ADR Raw Data'!$B$6:$BE$49,'ADR Raw Data'!W$1,FALSE))/100</f>
        <v>8.1810307131894702E-2</v>
      </c>
      <c r="Q84" s="44">
        <f>(VLOOKUP($A83,'ADR Raw Data'!$B$6:$BE$49,'ADR Raw Data'!X$1,FALSE))/100</f>
        <v>7.7903594327386999E-2</v>
      </c>
      <c r="R84" s="44">
        <f>(VLOOKUP($A83,'ADR Raw Data'!$B$6:$BE$49,'ADR Raw Data'!Y$1,FALSE))/100</f>
        <v>8.9780751585307114E-2</v>
      </c>
      <c r="S84" s="45">
        <f>(VLOOKUP($A83,'ADR Raw Data'!$B$6:$BE$49,'ADR Raw Data'!AA$1,FALSE))/100</f>
        <v>1.8697184143763E-2</v>
      </c>
      <c r="T84" s="45">
        <f>(VLOOKUP($A83,'ADR Raw Data'!$B$6:$BE$49,'ADR Raw Data'!AB$1,FALSE))/100</f>
        <v>-6.2018405949330205E-3</v>
      </c>
      <c r="U84" s="44">
        <f>(VLOOKUP($A83,'ADR Raw Data'!$B$6:$BE$49,'ADR Raw Data'!AC$1,FALSE))/100</f>
        <v>6.0442412829485705E-3</v>
      </c>
      <c r="V84" s="46">
        <f>(VLOOKUP($A83,'ADR Raw Data'!$B$6:$BE$49,'ADR Raw Data'!AE$1,FALSE))/100</f>
        <v>5.1441912816830998E-2</v>
      </c>
      <c r="X84" s="43">
        <f>(VLOOKUP($A83,'RevPAR Raw Data'!$B$6:$BE$43,'RevPAR Raw Data'!T$1,FALSE))/100</f>
        <v>0.367963671339745</v>
      </c>
      <c r="Y84" s="44">
        <f>(VLOOKUP($A83,'RevPAR Raw Data'!$B$6:$BE$43,'RevPAR Raw Data'!U$1,FALSE))/100</f>
        <v>0.29033405650456001</v>
      </c>
      <c r="Z84" s="44">
        <f>(VLOOKUP($A83,'RevPAR Raw Data'!$B$6:$BE$43,'RevPAR Raw Data'!V$1,FALSE))/100</f>
        <v>0.19033274892493601</v>
      </c>
      <c r="AA84" s="44">
        <f>(VLOOKUP($A83,'RevPAR Raw Data'!$B$6:$BE$43,'RevPAR Raw Data'!W$1,FALSE))/100</f>
        <v>0.12619757253043201</v>
      </c>
      <c r="AB84" s="44">
        <f>(VLOOKUP($A83,'RevPAR Raw Data'!$B$6:$BE$43,'RevPAR Raw Data'!X$1,FALSE))/100</f>
        <v>8.6127702254281999E-2</v>
      </c>
      <c r="AC84" s="44">
        <f>(VLOOKUP($A83,'RevPAR Raw Data'!$B$6:$BE$43,'RevPAR Raw Data'!Y$1,FALSE))/100</f>
        <v>0.19369820997281401</v>
      </c>
      <c r="AD84" s="45">
        <f>(VLOOKUP($A83,'RevPAR Raw Data'!$B$6:$BE$43,'RevPAR Raw Data'!AA$1,FALSE))/100</f>
        <v>-2.5752135215570501E-2</v>
      </c>
      <c r="AE84" s="45">
        <f>(VLOOKUP($A83,'RevPAR Raw Data'!$B$6:$BE$43,'RevPAR Raw Data'!AB$1,FALSE))/100</f>
        <v>-5.6007671731514705E-2</v>
      </c>
      <c r="AF84" s="44">
        <f>(VLOOKUP($A83,'RevPAR Raw Data'!$B$6:$BE$43,'RevPAR Raw Data'!AC$1,FALSE))/100</f>
        <v>-4.1135259005652999E-2</v>
      </c>
      <c r="AG84" s="46">
        <f>(VLOOKUP($A83,'RevPAR Raw Data'!$B$6:$BE$43,'RevPAR Raw Data'!AE$1,FALSE))/100</f>
        <v>0.10201002503510899</v>
      </c>
    </row>
    <row r="85" spans="1:33" x14ac:dyDescent="0.25">
      <c r="A85" s="93"/>
      <c r="B85" s="71"/>
      <c r="C85" s="72"/>
      <c r="D85" s="72"/>
      <c r="E85" s="72"/>
      <c r="F85" s="72"/>
      <c r="G85" s="73"/>
      <c r="H85" s="53"/>
      <c r="I85" s="53"/>
      <c r="J85" s="73"/>
      <c r="K85" s="74"/>
      <c r="M85" s="75"/>
      <c r="N85" s="76"/>
      <c r="O85" s="76"/>
      <c r="P85" s="76"/>
      <c r="Q85" s="76"/>
      <c r="R85" s="77"/>
      <c r="S85" s="76"/>
      <c r="T85" s="76"/>
      <c r="U85" s="77"/>
      <c r="V85" s="78"/>
      <c r="X85" s="75"/>
      <c r="Y85" s="76"/>
      <c r="Z85" s="76"/>
      <c r="AA85" s="76"/>
      <c r="AB85" s="76"/>
      <c r="AC85" s="77"/>
      <c r="AD85" s="76"/>
      <c r="AE85" s="76"/>
      <c r="AF85" s="77"/>
      <c r="AG85" s="78"/>
    </row>
    <row r="86" spans="1:33" x14ac:dyDescent="0.25">
      <c r="A86" s="70" t="s">
        <v>42</v>
      </c>
      <c r="B86" s="71">
        <f>(VLOOKUP($A86,'Occupancy Raw Data'!$B$8:$BE$45,'Occupancy Raw Data'!G$3,FALSE))/100</f>
        <v>0.60709668151127705</v>
      </c>
      <c r="C86" s="72">
        <f>(VLOOKUP($A86,'Occupancy Raw Data'!$B$8:$BE$45,'Occupancy Raw Data'!H$3,FALSE))/100</f>
        <v>0.66987501795718996</v>
      </c>
      <c r="D86" s="72">
        <f>(VLOOKUP($A86,'Occupancy Raw Data'!$B$8:$BE$45,'Occupancy Raw Data'!I$3,FALSE))/100</f>
        <v>0.68467174256572305</v>
      </c>
      <c r="E86" s="72">
        <f>(VLOOKUP($A86,'Occupancy Raw Data'!$B$8:$BE$45,'Occupancy Raw Data'!J$3,FALSE))/100</f>
        <v>0.70507111047263293</v>
      </c>
      <c r="F86" s="72">
        <f>(VLOOKUP($A86,'Occupancy Raw Data'!$B$8:$BE$45,'Occupancy Raw Data'!K$3,FALSE))/100</f>
        <v>0.72776899870708212</v>
      </c>
      <c r="G86" s="73">
        <f>(VLOOKUP($A86,'Occupancy Raw Data'!$B$8:$BE$45,'Occupancy Raw Data'!L$3,FALSE))/100</f>
        <v>0.67889671024278098</v>
      </c>
      <c r="H86" s="53">
        <f>(VLOOKUP($A86,'Occupancy Raw Data'!$B$8:$BE$45,'Occupancy Raw Data'!N$3,FALSE))/100</f>
        <v>0.79112196523487999</v>
      </c>
      <c r="I86" s="53">
        <f>(VLOOKUP($A86,'Occupancy Raw Data'!$B$8:$BE$45,'Occupancy Raw Data'!O$3,FALSE))/100</f>
        <v>0.76799310443901703</v>
      </c>
      <c r="J86" s="73">
        <f>(VLOOKUP($A86,'Occupancy Raw Data'!$B$8:$BE$45,'Occupancy Raw Data'!P$3,FALSE))/100</f>
        <v>0.77955753483694812</v>
      </c>
      <c r="K86" s="74">
        <f>(VLOOKUP($A86,'Occupancy Raw Data'!$B$8:$BE$45,'Occupancy Raw Data'!R$3,FALSE))/100</f>
        <v>0.70765694584111405</v>
      </c>
      <c r="M86" s="75">
        <f>VLOOKUP($A86,'ADR Raw Data'!$B$6:$BE$43,'ADR Raw Data'!G$1,FALSE)</f>
        <v>83.929420184571597</v>
      </c>
      <c r="N86" s="76">
        <f>VLOOKUP($A86,'ADR Raw Data'!$B$6:$BE$43,'ADR Raw Data'!H$1,FALSE)</f>
        <v>87.862510272356801</v>
      </c>
      <c r="O86" s="76">
        <f>VLOOKUP($A86,'ADR Raw Data'!$B$6:$BE$43,'ADR Raw Data'!I$1,FALSE)</f>
        <v>88.250856315568598</v>
      </c>
      <c r="P86" s="76">
        <f>VLOOKUP($A86,'ADR Raw Data'!$B$6:$BE$43,'ADR Raw Data'!J$1,FALSE)</f>
        <v>87.927419906275404</v>
      </c>
      <c r="Q86" s="76">
        <f>VLOOKUP($A86,'ADR Raw Data'!$B$6:$BE$43,'ADR Raw Data'!K$1,FALSE)</f>
        <v>92.024566048164203</v>
      </c>
      <c r="R86" s="77">
        <f>VLOOKUP($A86,'ADR Raw Data'!$B$6:$BE$43,'ADR Raw Data'!L$1,FALSE)</f>
        <v>88.143231825299395</v>
      </c>
      <c r="S86" s="76">
        <f>VLOOKUP($A86,'ADR Raw Data'!$B$6:$BE$43,'ADR Raw Data'!N$1,FALSE)</f>
        <v>106.476860377701</v>
      </c>
      <c r="T86" s="76">
        <f>VLOOKUP($A86,'ADR Raw Data'!$B$6:$BE$43,'ADR Raw Data'!O$1,FALSE)</f>
        <v>104.412186157875</v>
      </c>
      <c r="U86" s="77">
        <f>VLOOKUP($A86,'ADR Raw Data'!$B$6:$BE$43,'ADR Raw Data'!P$1,FALSE)</f>
        <v>105.459837584078</v>
      </c>
      <c r="V86" s="78">
        <f>VLOOKUP($A86,'ADR Raw Data'!$B$6:$BE$43,'ADR Raw Data'!R$1,FALSE)</f>
        <v>93.593528278522101</v>
      </c>
      <c r="X86" s="75">
        <f>VLOOKUP($A86,'RevPAR Raw Data'!$B$6:$BE$43,'RevPAR Raw Data'!G$1,FALSE)</f>
        <v>50.953272475219002</v>
      </c>
      <c r="Y86" s="76">
        <f>VLOOKUP($A86,'RevPAR Raw Data'!$B$6:$BE$43,'RevPAR Raw Data'!H$1,FALSE)</f>
        <v>58.856900646458797</v>
      </c>
      <c r="Z86" s="76">
        <f>VLOOKUP($A86,'RevPAR Raw Data'!$B$6:$BE$43,'RevPAR Raw Data'!I$1,FALSE)</f>
        <v>60.422867576497602</v>
      </c>
      <c r="AA86" s="76">
        <f>VLOOKUP($A86,'RevPAR Raw Data'!$B$6:$BE$43,'RevPAR Raw Data'!J$1,FALSE)</f>
        <v>61.995083594311097</v>
      </c>
      <c r="AB86" s="76">
        <f>VLOOKUP($A86,'RevPAR Raw Data'!$B$6:$BE$43,'RevPAR Raw Data'!K$1,FALSE)</f>
        <v>66.9726262893262</v>
      </c>
      <c r="AC86" s="77">
        <f>VLOOKUP($A86,'RevPAR Raw Data'!$B$6:$BE$43,'RevPAR Raw Data'!L$1,FALSE)</f>
        <v>59.840150116362501</v>
      </c>
      <c r="AD86" s="76">
        <f>VLOOKUP($A86,'RevPAR Raw Data'!$B$6:$BE$43,'RevPAR Raw Data'!N$1,FALSE)</f>
        <v>84.236183034046803</v>
      </c>
      <c r="AE86" s="76">
        <f>VLOOKUP($A86,'RevPAR Raw Data'!$B$6:$BE$43,'RevPAR Raw Data'!O$1,FALSE)</f>
        <v>80.187838988650995</v>
      </c>
      <c r="AF86" s="77">
        <f>VLOOKUP($A86,'RevPAR Raw Data'!$B$6:$BE$43,'RevPAR Raw Data'!P$1,FALSE)</f>
        <v>82.212011011348906</v>
      </c>
      <c r="AG86" s="78">
        <f>VLOOKUP($A86,'RevPAR Raw Data'!$B$6:$BE$43,'RevPAR Raw Data'!R$1,FALSE)</f>
        <v>66.232110372072896</v>
      </c>
    </row>
    <row r="87" spans="1:33" x14ac:dyDescent="0.25">
      <c r="A87" s="55" t="s">
        <v>126</v>
      </c>
      <c r="B87" s="43">
        <f>(VLOOKUP($A86,'Occupancy Raw Data'!$B$8:$BE$51,'Occupancy Raw Data'!T$3,FALSE))/100</f>
        <v>0.266009943340557</v>
      </c>
      <c r="C87" s="44">
        <f>(VLOOKUP($A86,'Occupancy Raw Data'!$B$8:$BE$51,'Occupancy Raw Data'!U$3,FALSE))/100</f>
        <v>0.146385725108026</v>
      </c>
      <c r="D87" s="44">
        <f>(VLOOKUP($A86,'Occupancy Raw Data'!$B$8:$BE$51,'Occupancy Raw Data'!V$3,FALSE))/100</f>
        <v>0.104263858898257</v>
      </c>
      <c r="E87" s="44">
        <f>(VLOOKUP($A86,'Occupancy Raw Data'!$B$8:$BE$51,'Occupancy Raw Data'!W$3,FALSE))/100</f>
        <v>0.12305596910608201</v>
      </c>
      <c r="F87" s="44">
        <f>(VLOOKUP($A86,'Occupancy Raw Data'!$B$8:$BE$51,'Occupancy Raw Data'!X$3,FALSE))/100</f>
        <v>-0.100826439217723</v>
      </c>
      <c r="G87" s="44">
        <f>(VLOOKUP($A86,'Occupancy Raw Data'!$B$8:$BE$51,'Occupancy Raw Data'!Y$3,FALSE))/100</f>
        <v>8.7596349719638311E-2</v>
      </c>
      <c r="H87" s="45">
        <f>(VLOOKUP($A86,'Occupancy Raw Data'!$B$8:$BE$51,'Occupancy Raw Data'!AA$3,FALSE))/100</f>
        <v>-0.108646529994656</v>
      </c>
      <c r="I87" s="45">
        <f>(VLOOKUP($A86,'Occupancy Raw Data'!$B$8:$BE$51,'Occupancy Raw Data'!AB$3,FALSE))/100</f>
        <v>-0.12252438342331599</v>
      </c>
      <c r="J87" s="44">
        <f>(VLOOKUP($A86,'Occupancy Raw Data'!$B$8:$BE$51,'Occupancy Raw Data'!AC$3,FALSE))/100</f>
        <v>-0.115536956136628</v>
      </c>
      <c r="K87" s="46">
        <f>(VLOOKUP($A86,'Occupancy Raw Data'!$B$8:$BE$51,'Occupancy Raw Data'!AE$3,FALSE))/100</f>
        <v>1.4277507962556999E-2</v>
      </c>
      <c r="M87" s="43">
        <f>(VLOOKUP($A86,'ADR Raw Data'!$B$6:$BE$49,'ADR Raw Data'!T$1,FALSE))/100</f>
        <v>9.2242729916246199E-2</v>
      </c>
      <c r="N87" s="44">
        <f>(VLOOKUP($A86,'ADR Raw Data'!$B$6:$BE$49,'ADR Raw Data'!U$1,FALSE))/100</f>
        <v>5.7876782018559697E-2</v>
      </c>
      <c r="O87" s="44">
        <f>(VLOOKUP($A86,'ADR Raw Data'!$B$6:$BE$49,'ADR Raw Data'!V$1,FALSE))/100</f>
        <v>1.7325213613885001E-2</v>
      </c>
      <c r="P87" s="44">
        <f>(VLOOKUP($A86,'ADR Raw Data'!$B$6:$BE$49,'ADR Raw Data'!W$1,FALSE))/100</f>
        <v>2.2786983467290899E-3</v>
      </c>
      <c r="Q87" s="44">
        <f>(VLOOKUP($A86,'ADR Raw Data'!$B$6:$BE$49,'ADR Raw Data'!X$1,FALSE))/100</f>
        <v>-0.23975734304038401</v>
      </c>
      <c r="R87" s="44">
        <f>(VLOOKUP($A86,'ADR Raw Data'!$B$6:$BE$49,'ADR Raw Data'!Y$1,FALSE))/100</f>
        <v>-5.8560460444824401E-2</v>
      </c>
      <c r="S87" s="45">
        <f>(VLOOKUP($A86,'ADR Raw Data'!$B$6:$BE$49,'ADR Raw Data'!AA$1,FALSE))/100</f>
        <v>-0.26222662951724002</v>
      </c>
      <c r="T87" s="45">
        <f>(VLOOKUP($A86,'ADR Raw Data'!$B$6:$BE$49,'ADR Raw Data'!AB$1,FALSE))/100</f>
        <v>-0.25659518051656199</v>
      </c>
      <c r="U87" s="44">
        <f>(VLOOKUP($A86,'ADR Raw Data'!$B$6:$BE$49,'ADR Raw Data'!AC$1,FALSE))/100</f>
        <v>-0.259411978737279</v>
      </c>
      <c r="V87" s="46">
        <f>(VLOOKUP($A86,'ADR Raw Data'!$B$6:$BE$49,'ADR Raw Data'!AE$1,FALSE))/100</f>
        <v>-0.15856255635785599</v>
      </c>
      <c r="X87" s="43">
        <f>(VLOOKUP($A86,'RevPAR Raw Data'!$B$6:$BE$43,'RevPAR Raw Data'!T$1,FALSE))/100</f>
        <v>0.382790156615402</v>
      </c>
      <c r="Y87" s="44">
        <f>(VLOOKUP($A86,'RevPAR Raw Data'!$B$6:$BE$43,'RevPAR Raw Data'!U$1,FALSE))/100</f>
        <v>0.21273484182929198</v>
      </c>
      <c r="Z87" s="44">
        <f>(VLOOKUP($A86,'RevPAR Raw Data'!$B$6:$BE$43,'RevPAR Raw Data'!V$1,FALSE))/100</f>
        <v>0.12339546613976299</v>
      </c>
      <c r="AA87" s="44">
        <f>(VLOOKUP($A86,'RevPAR Raw Data'!$B$6:$BE$43,'RevPAR Raw Data'!W$1,FALSE))/100</f>
        <v>0.12561507488616799</v>
      </c>
      <c r="AB87" s="44">
        <f>(VLOOKUP($A86,'RevPAR Raw Data'!$B$6:$BE$43,'RevPAR Raw Data'!X$1,FALSE))/100</f>
        <v>-0.31640990308304301</v>
      </c>
      <c r="AC87" s="44">
        <f>(VLOOKUP($A86,'RevPAR Raw Data'!$B$6:$BE$43,'RevPAR Raw Data'!Y$1,FALSE))/100</f>
        <v>2.3906206701946001E-2</v>
      </c>
      <c r="AD87" s="45">
        <f>(VLOOKUP($A86,'RevPAR Raw Data'!$B$6:$BE$43,'RevPAR Raw Data'!AA$1,FALSE))/100</f>
        <v>-0.34238314614265397</v>
      </c>
      <c r="AE87" s="45">
        <f>(VLOOKUP($A86,'RevPAR Raw Data'!$B$6:$BE$43,'RevPAR Raw Data'!AB$1,FALSE))/100</f>
        <v>-0.34768039765769204</v>
      </c>
      <c r="AF87" s="44">
        <f>(VLOOKUP($A86,'RevPAR Raw Data'!$B$6:$BE$43,'RevPAR Raw Data'!AC$1,FALSE))/100</f>
        <v>-0.34497726446522203</v>
      </c>
      <c r="AG87" s="46">
        <f>(VLOOKUP($A86,'RevPAR Raw Data'!$B$6:$BE$43,'RevPAR Raw Data'!AE$1,FALSE))/100</f>
        <v>-0.146548926556262</v>
      </c>
    </row>
    <row r="88" spans="1:33" x14ac:dyDescent="0.25">
      <c r="A88" s="93"/>
      <c r="B88" s="71"/>
      <c r="C88" s="72"/>
      <c r="D88" s="72"/>
      <c r="E88" s="72"/>
      <c r="F88" s="72"/>
      <c r="G88" s="73"/>
      <c r="H88" s="53"/>
      <c r="I88" s="53"/>
      <c r="J88" s="73"/>
      <c r="K88" s="74"/>
      <c r="M88" s="75"/>
      <c r="N88" s="76"/>
      <c r="O88" s="76"/>
      <c r="P88" s="76"/>
      <c r="Q88" s="76"/>
      <c r="R88" s="77"/>
      <c r="S88" s="76"/>
      <c r="T88" s="76"/>
      <c r="U88" s="77"/>
      <c r="V88" s="78"/>
      <c r="X88" s="75"/>
      <c r="Y88" s="76"/>
      <c r="Z88" s="76"/>
      <c r="AA88" s="76"/>
      <c r="AB88" s="76"/>
      <c r="AC88" s="77"/>
      <c r="AD88" s="76"/>
      <c r="AE88" s="76"/>
      <c r="AF88" s="77"/>
      <c r="AG88" s="78"/>
    </row>
    <row r="89" spans="1:33" x14ac:dyDescent="0.25">
      <c r="A89" s="70" t="s">
        <v>43</v>
      </c>
      <c r="B89" s="71">
        <f>(VLOOKUP($A89,'Occupancy Raw Data'!$B$8:$BE$45,'Occupancy Raw Data'!G$3,FALSE))/100</f>
        <v>0.60423845623707695</v>
      </c>
      <c r="C89" s="72">
        <f>(VLOOKUP($A89,'Occupancy Raw Data'!$B$8:$BE$45,'Occupancy Raw Data'!H$3,FALSE))/100</f>
        <v>0.63990351481736707</v>
      </c>
      <c r="D89" s="72">
        <f>(VLOOKUP($A89,'Occupancy Raw Data'!$B$8:$BE$45,'Occupancy Raw Data'!I$3,FALSE))/100</f>
        <v>0.68814610613369998</v>
      </c>
      <c r="E89" s="72">
        <f>(VLOOKUP($A89,'Occupancy Raw Data'!$B$8:$BE$45,'Occupancy Raw Data'!J$3,FALSE))/100</f>
        <v>0.72570640937284592</v>
      </c>
      <c r="F89" s="72">
        <f>(VLOOKUP($A89,'Occupancy Raw Data'!$B$8:$BE$45,'Occupancy Raw Data'!K$3,FALSE))/100</f>
        <v>0.73569951757408603</v>
      </c>
      <c r="G89" s="73">
        <f>(VLOOKUP($A89,'Occupancy Raw Data'!$B$8:$BE$45,'Occupancy Raw Data'!L$3,FALSE))/100</f>
        <v>0.67873880082701499</v>
      </c>
      <c r="H89" s="53">
        <f>(VLOOKUP($A89,'Occupancy Raw Data'!$B$8:$BE$45,'Occupancy Raw Data'!N$3,FALSE))/100</f>
        <v>0.71726395589248693</v>
      </c>
      <c r="I89" s="53">
        <f>(VLOOKUP($A89,'Occupancy Raw Data'!$B$8:$BE$45,'Occupancy Raw Data'!O$3,FALSE))/100</f>
        <v>0.75930392832529192</v>
      </c>
      <c r="J89" s="73">
        <f>(VLOOKUP($A89,'Occupancy Raw Data'!$B$8:$BE$45,'Occupancy Raw Data'!P$3,FALSE))/100</f>
        <v>0.73828394210889003</v>
      </c>
      <c r="K89" s="74">
        <f>(VLOOKUP($A89,'Occupancy Raw Data'!$B$8:$BE$45,'Occupancy Raw Data'!R$3,FALSE))/100</f>
        <v>0.69575169833612194</v>
      </c>
      <c r="M89" s="75">
        <f>VLOOKUP($A89,'ADR Raw Data'!$B$6:$BE$43,'ADR Raw Data'!G$1,FALSE)</f>
        <v>109.806835329341</v>
      </c>
      <c r="N89" s="76">
        <f>VLOOKUP($A89,'ADR Raw Data'!$B$6:$BE$43,'ADR Raw Data'!H$1,FALSE)</f>
        <v>116.251071620893</v>
      </c>
      <c r="O89" s="76">
        <f>VLOOKUP($A89,'ADR Raw Data'!$B$6:$BE$43,'ADR Raw Data'!I$1,FALSE)</f>
        <v>121.907231171757</v>
      </c>
      <c r="P89" s="76">
        <f>VLOOKUP($A89,'ADR Raw Data'!$B$6:$BE$43,'ADR Raw Data'!J$1,FALSE)</f>
        <v>134.91406524216501</v>
      </c>
      <c r="Q89" s="76">
        <f>VLOOKUP($A89,'ADR Raw Data'!$B$6:$BE$43,'ADR Raw Data'!K$1,FALSE)</f>
        <v>124.259801241217</v>
      </c>
      <c r="R89" s="77">
        <f>VLOOKUP($A89,'ADR Raw Data'!$B$6:$BE$43,'ADR Raw Data'!L$1,FALSE)</f>
        <v>121.97765786160301</v>
      </c>
      <c r="S89" s="76">
        <f>VLOOKUP($A89,'ADR Raw Data'!$B$6:$BE$43,'ADR Raw Data'!N$1,FALSE)</f>
        <v>132.800572687965</v>
      </c>
      <c r="T89" s="76">
        <f>VLOOKUP($A89,'ADR Raw Data'!$B$6:$BE$43,'ADR Raw Data'!O$1,FALSE)</f>
        <v>139.613587451781</v>
      </c>
      <c r="U89" s="77">
        <f>VLOOKUP($A89,'ADR Raw Data'!$B$6:$BE$43,'ADR Raw Data'!P$1,FALSE)</f>
        <v>136.30406814469001</v>
      </c>
      <c r="V89" s="78">
        <f>VLOOKUP($A89,'ADR Raw Data'!$B$6:$BE$43,'ADR Raw Data'!R$1,FALSE)</f>
        <v>126.32114447588999</v>
      </c>
      <c r="X89" s="75">
        <f>VLOOKUP($A89,'RevPAR Raw Data'!$B$6:$BE$43,'RevPAR Raw Data'!G$1,FALSE)</f>
        <v>66.349512663680201</v>
      </c>
      <c r="Y89" s="76">
        <f>VLOOKUP($A89,'RevPAR Raw Data'!$B$6:$BE$43,'RevPAR Raw Data'!H$1,FALSE)</f>
        <v>74.389469331495505</v>
      </c>
      <c r="Z89" s="76">
        <f>VLOOKUP($A89,'RevPAR Raw Data'!$B$6:$BE$43,'RevPAR Raw Data'!I$1,FALSE)</f>
        <v>83.889986440385897</v>
      </c>
      <c r="AA89" s="76">
        <f>VLOOKUP($A89,'RevPAR Raw Data'!$B$6:$BE$43,'RevPAR Raw Data'!J$1,FALSE)</f>
        <v>97.908001860785603</v>
      </c>
      <c r="AB89" s="76">
        <f>VLOOKUP($A89,'RevPAR Raw Data'!$B$6:$BE$43,'RevPAR Raw Data'!K$1,FALSE)</f>
        <v>91.417875827015806</v>
      </c>
      <c r="AC89" s="77">
        <f>VLOOKUP($A89,'RevPAR Raw Data'!$B$6:$BE$43,'RevPAR Raw Data'!L$1,FALSE)</f>
        <v>82.790969224672594</v>
      </c>
      <c r="AD89" s="76">
        <f>VLOOKUP($A89,'RevPAR Raw Data'!$B$6:$BE$43,'RevPAR Raw Data'!N$1,FALSE)</f>
        <v>95.253064110957894</v>
      </c>
      <c r="AE89" s="76">
        <f>VLOOKUP($A89,'RevPAR Raw Data'!$B$6:$BE$43,'RevPAR Raw Data'!O$1,FALSE)</f>
        <v>106.00914539972401</v>
      </c>
      <c r="AF89" s="77">
        <f>VLOOKUP($A89,'RevPAR Raw Data'!$B$6:$BE$43,'RevPAR Raw Data'!P$1,FALSE)</f>
        <v>100.631104755341</v>
      </c>
      <c r="AG89" s="78">
        <f>VLOOKUP($A89,'RevPAR Raw Data'!$B$6:$BE$43,'RevPAR Raw Data'!R$1,FALSE)</f>
        <v>87.888150804863599</v>
      </c>
    </row>
    <row r="90" spans="1:33" x14ac:dyDescent="0.25">
      <c r="A90" s="55" t="s">
        <v>126</v>
      </c>
      <c r="B90" s="43">
        <f>(VLOOKUP($A89,'Occupancy Raw Data'!$B$8:$BE$51,'Occupancy Raw Data'!T$3,FALSE))/100</f>
        <v>0.305136741333915</v>
      </c>
      <c r="C90" s="44">
        <f>(VLOOKUP($A89,'Occupancy Raw Data'!$B$8:$BE$51,'Occupancy Raw Data'!U$3,FALSE))/100</f>
        <v>9.7913347614983104E-2</v>
      </c>
      <c r="D90" s="44">
        <f>(VLOOKUP($A89,'Occupancy Raw Data'!$B$8:$BE$51,'Occupancy Raw Data'!V$3,FALSE))/100</f>
        <v>4.39447584530957E-2</v>
      </c>
      <c r="E90" s="44">
        <f>(VLOOKUP($A89,'Occupancy Raw Data'!$B$8:$BE$51,'Occupancy Raw Data'!W$3,FALSE))/100</f>
        <v>-9.8000190118586409E-3</v>
      </c>
      <c r="F90" s="44">
        <f>(VLOOKUP($A89,'Occupancy Raw Data'!$B$8:$BE$51,'Occupancy Raw Data'!X$3,FALSE))/100</f>
        <v>-4.1386725100126497E-2</v>
      </c>
      <c r="G90" s="44">
        <f>(VLOOKUP($A89,'Occupancy Raw Data'!$B$8:$BE$51,'Occupancy Raw Data'!Y$3,FALSE))/100</f>
        <v>5.8764149997901895E-2</v>
      </c>
      <c r="H90" s="45">
        <f>(VLOOKUP($A89,'Occupancy Raw Data'!$B$8:$BE$51,'Occupancy Raw Data'!AA$3,FALSE))/100</f>
        <v>-9.3999108695323311E-2</v>
      </c>
      <c r="I90" s="45">
        <f>(VLOOKUP($A89,'Occupancy Raw Data'!$B$8:$BE$51,'Occupancy Raw Data'!AB$3,FALSE))/100</f>
        <v>-7.2359823413911006E-2</v>
      </c>
      <c r="J90" s="44">
        <f>(VLOOKUP($A89,'Occupancy Raw Data'!$B$8:$BE$51,'Occupancy Raw Data'!AC$3,FALSE))/100</f>
        <v>-8.2999040406221705E-2</v>
      </c>
      <c r="K90" s="46">
        <f>(VLOOKUP($A89,'Occupancy Raw Data'!$B$8:$BE$51,'Occupancy Raw Data'!AE$3,FALSE))/100</f>
        <v>1.1361647284325101E-2</v>
      </c>
      <c r="M90" s="43">
        <f>(VLOOKUP($A89,'ADR Raw Data'!$B$6:$BE$49,'ADR Raw Data'!T$1,FALSE))/100</f>
        <v>9.8029371585779596E-2</v>
      </c>
      <c r="N90" s="44">
        <f>(VLOOKUP($A89,'ADR Raw Data'!$B$6:$BE$49,'ADR Raw Data'!U$1,FALSE))/100</f>
        <v>6.7349066784039791E-2</v>
      </c>
      <c r="O90" s="44">
        <f>(VLOOKUP($A89,'ADR Raw Data'!$B$6:$BE$49,'ADR Raw Data'!V$1,FALSE))/100</f>
        <v>3.54530711904592E-2</v>
      </c>
      <c r="P90" s="44">
        <f>(VLOOKUP($A89,'ADR Raw Data'!$B$6:$BE$49,'ADR Raw Data'!W$1,FALSE))/100</f>
        <v>4.1542184219421102E-2</v>
      </c>
      <c r="Q90" s="44">
        <f>(VLOOKUP($A89,'ADR Raw Data'!$B$6:$BE$49,'ADR Raw Data'!X$1,FALSE))/100</f>
        <v>-8.8927919524087004E-2</v>
      </c>
      <c r="R90" s="44">
        <f>(VLOOKUP($A89,'ADR Raw Data'!$B$6:$BE$49,'ADR Raw Data'!Y$1,FALSE))/100</f>
        <v>1.03028706155011E-2</v>
      </c>
      <c r="S90" s="45">
        <f>(VLOOKUP($A89,'ADR Raw Data'!$B$6:$BE$49,'ADR Raw Data'!AA$1,FALSE))/100</f>
        <v>-8.5520841160815694E-2</v>
      </c>
      <c r="T90" s="45">
        <f>(VLOOKUP($A89,'ADR Raw Data'!$B$6:$BE$49,'ADR Raw Data'!AB$1,FALSE))/100</f>
        <v>-4.9132361611776504E-2</v>
      </c>
      <c r="U90" s="44">
        <f>(VLOOKUP($A89,'ADR Raw Data'!$B$6:$BE$49,'ADR Raw Data'!AC$1,FALSE))/100</f>
        <v>-6.6647930362637997E-2</v>
      </c>
      <c r="V90" s="46">
        <f>(VLOOKUP($A89,'ADR Raw Data'!$B$6:$BE$49,'ADR Raw Data'!AE$1,FALSE))/100</f>
        <v>-2.22416887507117E-2</v>
      </c>
      <c r="X90" s="43">
        <f>(VLOOKUP($A89,'RevPAR Raw Data'!$B$6:$BE$43,'RevPAR Raw Data'!T$1,FALSE))/100</f>
        <v>0.433078475920391</v>
      </c>
      <c r="Y90" s="44">
        <f>(VLOOKUP($A89,'RevPAR Raw Data'!$B$6:$BE$43,'RevPAR Raw Data'!U$1,FALSE))/100</f>
        <v>0.17185678698659299</v>
      </c>
      <c r="Z90" s="44">
        <f>(VLOOKUP($A89,'RevPAR Raw Data'!$B$6:$BE$43,'RevPAR Raw Data'!V$1,FALSE))/100</f>
        <v>8.0955806293440097E-2</v>
      </c>
      <c r="AA90" s="44">
        <f>(VLOOKUP($A89,'RevPAR Raw Data'!$B$6:$BE$43,'RevPAR Raw Data'!W$1,FALSE))/100</f>
        <v>3.1335051012418E-2</v>
      </c>
      <c r="AB90" s="44">
        <f>(VLOOKUP($A89,'RevPAR Raw Data'!$B$6:$BE$43,'RevPAR Raw Data'!X$1,FALSE))/100</f>
        <v>-0.12663420926514302</v>
      </c>
      <c r="AC90" s="44">
        <f>(VLOOKUP($A89,'RevPAR Raw Data'!$B$6:$BE$43,'RevPAR Raw Data'!Y$1,FALSE))/100</f>
        <v>6.9672460047661394E-2</v>
      </c>
      <c r="AD90" s="45">
        <f>(VLOOKUP($A89,'RevPAR Raw Data'!$B$6:$BE$43,'RevPAR Raw Data'!AA$1,FALSE))/100</f>
        <v>-0.17148106701214799</v>
      </c>
      <c r="AE90" s="45">
        <f>(VLOOKUP($A89,'RevPAR Raw Data'!$B$6:$BE$43,'RevPAR Raw Data'!AB$1,FALSE))/100</f>
        <v>-0.11793697601554999</v>
      </c>
      <c r="AF90" s="44">
        <f>(VLOOKUP($A89,'RevPAR Raw Data'!$B$6:$BE$43,'RevPAR Raw Data'!AC$1,FALSE))/100</f>
        <v>-0.1441152565037</v>
      </c>
      <c r="AG90" s="46">
        <f>(VLOOKUP($A89,'RevPAR Raw Data'!$B$6:$BE$43,'RevPAR Raw Data'!AE$1,FALSE))/100</f>
        <v>-1.11327436889799E-2</v>
      </c>
    </row>
    <row r="91" spans="1:33" x14ac:dyDescent="0.25">
      <c r="A91" s="93"/>
      <c r="B91" s="71"/>
      <c r="C91" s="72"/>
      <c r="D91" s="72"/>
      <c r="E91" s="72"/>
      <c r="F91" s="72"/>
      <c r="G91" s="73"/>
      <c r="H91" s="53"/>
      <c r="I91" s="53"/>
      <c r="J91" s="73"/>
      <c r="K91" s="74"/>
      <c r="M91" s="75"/>
      <c r="N91" s="76"/>
      <c r="O91" s="76"/>
      <c r="P91" s="76"/>
      <c r="Q91" s="76"/>
      <c r="R91" s="77"/>
      <c r="S91" s="76"/>
      <c r="T91" s="76"/>
      <c r="U91" s="77"/>
      <c r="V91" s="78"/>
      <c r="X91" s="75"/>
      <c r="Y91" s="76"/>
      <c r="Z91" s="76"/>
      <c r="AA91" s="76"/>
      <c r="AB91" s="76"/>
      <c r="AC91" s="77"/>
      <c r="AD91" s="76"/>
      <c r="AE91" s="76"/>
      <c r="AF91" s="77"/>
      <c r="AG91" s="78"/>
    </row>
    <row r="92" spans="1:33" x14ac:dyDescent="0.25">
      <c r="A92" s="70" t="s">
        <v>44</v>
      </c>
      <c r="B92" s="71">
        <f>(VLOOKUP($A92,'Occupancy Raw Data'!$B$8:$BE$45,'Occupancy Raw Data'!G$3,FALSE))/100</f>
        <v>0.50337413684871302</v>
      </c>
      <c r="C92" s="72">
        <f>(VLOOKUP($A92,'Occupancy Raw Data'!$B$8:$BE$45,'Occupancy Raw Data'!H$3,FALSE))/100</f>
        <v>0.55971437539234103</v>
      </c>
      <c r="D92" s="72">
        <f>(VLOOKUP($A92,'Occupancy Raw Data'!$B$8:$BE$45,'Occupancy Raw Data'!I$3,FALSE))/100</f>
        <v>0.61252354048964197</v>
      </c>
      <c r="E92" s="72">
        <f>(VLOOKUP($A92,'Occupancy Raw Data'!$B$8:$BE$45,'Occupancy Raw Data'!J$3,FALSE))/100</f>
        <v>0.65615191462648992</v>
      </c>
      <c r="F92" s="72">
        <f>(VLOOKUP($A92,'Occupancy Raw Data'!$B$8:$BE$45,'Occupancy Raw Data'!K$3,FALSE))/100</f>
        <v>0.63002197112366598</v>
      </c>
      <c r="G92" s="73">
        <f>(VLOOKUP($A92,'Occupancy Raw Data'!$B$8:$BE$45,'Occupancy Raw Data'!L$3,FALSE))/100</f>
        <v>0.59235718769616996</v>
      </c>
      <c r="H92" s="53">
        <f>(VLOOKUP($A92,'Occupancy Raw Data'!$B$8:$BE$45,'Occupancy Raw Data'!N$3,FALSE))/100</f>
        <v>0.81167608286252302</v>
      </c>
      <c r="I92" s="53">
        <f>(VLOOKUP($A92,'Occupancy Raw Data'!$B$8:$BE$45,'Occupancy Raw Data'!O$3,FALSE))/100</f>
        <v>0.83545197740112898</v>
      </c>
      <c r="J92" s="73">
        <f>(VLOOKUP($A92,'Occupancy Raw Data'!$B$8:$BE$45,'Occupancy Raw Data'!P$3,FALSE))/100</f>
        <v>0.823564030131826</v>
      </c>
      <c r="K92" s="74">
        <f>(VLOOKUP($A92,'Occupancy Raw Data'!$B$8:$BE$45,'Occupancy Raw Data'!R$3,FALSE))/100</f>
        <v>0.65841628553492892</v>
      </c>
      <c r="M92" s="75">
        <f>VLOOKUP($A92,'ADR Raw Data'!$B$6:$BE$43,'ADR Raw Data'!G$1,FALSE)</f>
        <v>120.33368129384201</v>
      </c>
      <c r="N92" s="76">
        <f>VLOOKUP($A92,'ADR Raw Data'!$B$6:$BE$43,'ADR Raw Data'!H$1,FALSE)</f>
        <v>119.343420496284</v>
      </c>
      <c r="O92" s="76">
        <f>VLOOKUP($A92,'ADR Raw Data'!$B$6:$BE$43,'ADR Raw Data'!I$1,FALSE)</f>
        <v>123.51174260825</v>
      </c>
      <c r="P92" s="76">
        <f>VLOOKUP($A92,'ADR Raw Data'!$B$6:$BE$43,'ADR Raw Data'!J$1,FALSE)</f>
        <v>127.45087299689</v>
      </c>
      <c r="Q92" s="76">
        <f>VLOOKUP($A92,'ADR Raw Data'!$B$6:$BE$43,'ADR Raw Data'!K$1,FALSE)</f>
        <v>126.04896660854401</v>
      </c>
      <c r="R92" s="77">
        <f>VLOOKUP($A92,'ADR Raw Data'!$B$6:$BE$43,'ADR Raw Data'!L$1,FALSE)</f>
        <v>123.59626969399901</v>
      </c>
      <c r="S92" s="76">
        <f>VLOOKUP($A92,'ADR Raw Data'!$B$6:$BE$43,'ADR Raw Data'!N$1,FALSE)</f>
        <v>178.02522182907899</v>
      </c>
      <c r="T92" s="76">
        <f>VLOOKUP($A92,'ADR Raw Data'!$B$6:$BE$43,'ADR Raw Data'!O$1,FALSE)</f>
        <v>177.14381386305999</v>
      </c>
      <c r="U92" s="77">
        <f>VLOOKUP($A92,'ADR Raw Data'!$B$6:$BE$43,'ADR Raw Data'!P$1,FALSE)</f>
        <v>177.57815639083401</v>
      </c>
      <c r="V92" s="78">
        <f>VLOOKUP($A92,'ADR Raw Data'!$B$6:$BE$43,'ADR Raw Data'!R$1,FALSE)</f>
        <v>142.88825048351899</v>
      </c>
      <c r="X92" s="75">
        <f>VLOOKUP($A92,'RevPAR Raw Data'!$B$6:$BE$43,'RevPAR Raw Data'!G$1,FALSE)</f>
        <v>60.572862955116101</v>
      </c>
      <c r="Y92" s="76">
        <f>VLOOKUP($A92,'RevPAR Raw Data'!$B$6:$BE$43,'RevPAR Raw Data'!H$1,FALSE)</f>
        <v>66.798228060263597</v>
      </c>
      <c r="Z92" s="76">
        <f>VLOOKUP($A92,'RevPAR Raw Data'!$B$6:$BE$43,'RevPAR Raw Data'!I$1,FALSE)</f>
        <v>75.6538498744507</v>
      </c>
      <c r="AA92" s="76">
        <f>VLOOKUP($A92,'RevPAR Raw Data'!$B$6:$BE$43,'RevPAR Raw Data'!J$1,FALSE)</f>
        <v>83.627134337727497</v>
      </c>
      <c r="AB92" s="76">
        <f>VLOOKUP($A92,'RevPAR Raw Data'!$B$6:$BE$43,'RevPAR Raw Data'!K$1,FALSE)</f>
        <v>79.413618400816006</v>
      </c>
      <c r="AC92" s="77">
        <f>VLOOKUP($A92,'RevPAR Raw Data'!$B$6:$BE$43,'RevPAR Raw Data'!L$1,FALSE)</f>
        <v>73.213138725674796</v>
      </c>
      <c r="AD92" s="76">
        <f>VLOOKUP($A92,'RevPAR Raw Data'!$B$6:$BE$43,'RevPAR Raw Data'!N$1,FALSE)</f>
        <v>144.49881470495899</v>
      </c>
      <c r="AE92" s="76">
        <f>VLOOKUP($A92,'RevPAR Raw Data'!$B$6:$BE$43,'RevPAR Raw Data'!O$1,FALSE)</f>
        <v>147.99514957627099</v>
      </c>
      <c r="AF92" s="77">
        <f>VLOOKUP($A92,'RevPAR Raw Data'!$B$6:$BE$43,'RevPAR Raw Data'!P$1,FALSE)</f>
        <v>146.24698214061499</v>
      </c>
      <c r="AG92" s="78">
        <f>VLOOKUP($A92,'RevPAR Raw Data'!$B$6:$BE$43,'RevPAR Raw Data'!R$1,FALSE)</f>
        <v>94.079951129943495</v>
      </c>
    </row>
    <row r="93" spans="1:33" x14ac:dyDescent="0.25">
      <c r="A93" s="55" t="s">
        <v>126</v>
      </c>
      <c r="B93" s="43">
        <f>(VLOOKUP($A92,'Occupancy Raw Data'!$B$8:$BE$51,'Occupancy Raw Data'!T$3,FALSE))/100</f>
        <v>0.104882135015191</v>
      </c>
      <c r="C93" s="44">
        <f>(VLOOKUP($A92,'Occupancy Raw Data'!$B$8:$BE$51,'Occupancy Raw Data'!U$3,FALSE))/100</f>
        <v>0.119073771000067</v>
      </c>
      <c r="D93" s="44">
        <f>(VLOOKUP($A92,'Occupancy Raw Data'!$B$8:$BE$51,'Occupancy Raw Data'!V$3,FALSE))/100</f>
        <v>4.8164180428061795E-2</v>
      </c>
      <c r="E93" s="44">
        <f>(VLOOKUP($A92,'Occupancy Raw Data'!$B$8:$BE$51,'Occupancy Raw Data'!W$3,FALSE))/100</f>
        <v>4.2994534657764996E-2</v>
      </c>
      <c r="F93" s="44">
        <f>(VLOOKUP($A92,'Occupancy Raw Data'!$B$8:$BE$51,'Occupancy Raw Data'!X$3,FALSE))/100</f>
        <v>-4.8667578030244393E-2</v>
      </c>
      <c r="G93" s="44">
        <f>(VLOOKUP($A92,'Occupancy Raw Data'!$B$8:$BE$51,'Occupancy Raw Data'!Y$3,FALSE))/100</f>
        <v>4.6019344188308706E-2</v>
      </c>
      <c r="H93" s="45">
        <f>(VLOOKUP($A92,'Occupancy Raw Data'!$B$8:$BE$51,'Occupancy Raw Data'!AA$3,FALSE))/100</f>
        <v>1.0288757762947499E-2</v>
      </c>
      <c r="I93" s="45">
        <f>(VLOOKUP($A92,'Occupancy Raw Data'!$B$8:$BE$51,'Occupancy Raw Data'!AB$3,FALSE))/100</f>
        <v>-1.8534615704467201E-2</v>
      </c>
      <c r="J93" s="44">
        <f>(VLOOKUP($A92,'Occupancy Raw Data'!$B$8:$BE$51,'Occupancy Raw Data'!AC$3,FALSE))/100</f>
        <v>-4.5394277534305996E-3</v>
      </c>
      <c r="K93" s="46">
        <f>(VLOOKUP($A92,'Occupancy Raw Data'!$B$8:$BE$51,'Occupancy Raw Data'!AE$3,FALSE))/100</f>
        <v>2.73714959195374E-2</v>
      </c>
      <c r="M93" s="43">
        <f>(VLOOKUP($A92,'ADR Raw Data'!$B$6:$BE$49,'ADR Raw Data'!T$1,FALSE))/100</f>
        <v>-9.7389249438955205E-4</v>
      </c>
      <c r="N93" s="44">
        <f>(VLOOKUP($A92,'ADR Raw Data'!$B$6:$BE$49,'ADR Raw Data'!U$1,FALSE))/100</f>
        <v>-1.16313544428357E-2</v>
      </c>
      <c r="O93" s="44">
        <f>(VLOOKUP($A92,'ADR Raw Data'!$B$6:$BE$49,'ADR Raw Data'!V$1,FALSE))/100</f>
        <v>-5.0438442541511197E-2</v>
      </c>
      <c r="P93" s="44">
        <f>(VLOOKUP($A92,'ADR Raw Data'!$B$6:$BE$49,'ADR Raw Data'!W$1,FALSE))/100</f>
        <v>-1.02902526104266E-2</v>
      </c>
      <c r="Q93" s="44">
        <f>(VLOOKUP($A92,'ADR Raw Data'!$B$6:$BE$49,'ADR Raw Data'!X$1,FALSE))/100</f>
        <v>-8.0286417215498188E-2</v>
      </c>
      <c r="R93" s="44">
        <f>(VLOOKUP($A92,'ADR Raw Data'!$B$6:$BE$49,'ADR Raw Data'!Y$1,FALSE))/100</f>
        <v>-3.6073750391531295E-2</v>
      </c>
      <c r="S93" s="45">
        <f>(VLOOKUP($A92,'ADR Raw Data'!$B$6:$BE$49,'ADR Raw Data'!AA$1,FALSE))/100</f>
        <v>-1.5855345716570199E-2</v>
      </c>
      <c r="T93" s="45">
        <f>(VLOOKUP($A92,'ADR Raw Data'!$B$6:$BE$49,'ADR Raw Data'!AB$1,FALSE))/100</f>
        <v>-3.7127314834402798E-2</v>
      </c>
      <c r="U93" s="44">
        <f>(VLOOKUP($A92,'ADR Raw Data'!$B$6:$BE$49,'ADR Raw Data'!AC$1,FALSE))/100</f>
        <v>-2.68534889556497E-2</v>
      </c>
      <c r="V93" s="46">
        <f>(VLOOKUP($A92,'ADR Raw Data'!$B$6:$BE$49,'ADR Raw Data'!AE$1,FALSE))/100</f>
        <v>-3.6059367650486202E-2</v>
      </c>
      <c r="X93" s="43">
        <f>(VLOOKUP($A92,'RevPAR Raw Data'!$B$6:$BE$43,'RevPAR Raw Data'!T$1,FALSE))/100</f>
        <v>0.10380609859671401</v>
      </c>
      <c r="Y93" s="44">
        <f>(VLOOKUP($A92,'RevPAR Raw Data'!$B$6:$BE$43,'RevPAR Raw Data'!U$1,FALSE))/100</f>
        <v>0.106057427321884</v>
      </c>
      <c r="Z93" s="44">
        <f>(VLOOKUP($A92,'RevPAR Raw Data'!$B$6:$BE$43,'RevPAR Raw Data'!V$1,FALSE))/100</f>
        <v>-4.7035883605291802E-3</v>
      </c>
      <c r="AA93" s="44">
        <f>(VLOOKUP($A92,'RevPAR Raw Data'!$B$6:$BE$43,'RevPAR Raw Data'!W$1,FALSE))/100</f>
        <v>3.2261857424842201E-2</v>
      </c>
      <c r="AB93" s="44">
        <f>(VLOOKUP($A92,'RevPAR Raw Data'!$B$6:$BE$43,'RevPAR Raw Data'!X$1,FALSE))/100</f>
        <v>-0.125046649771138</v>
      </c>
      <c r="AC93" s="44">
        <f>(VLOOKUP($A92,'RevPAR Raw Data'!$B$6:$BE$43,'RevPAR Raw Data'!Y$1,FALSE))/100</f>
        <v>8.2855034613463895E-3</v>
      </c>
      <c r="AD93" s="45">
        <f>(VLOOKUP($A92,'RevPAR Raw Data'!$B$6:$BE$43,'RevPAR Raw Data'!AA$1,FALSE))/100</f>
        <v>-5.7297197649483003E-3</v>
      </c>
      <c r="AE93" s="45">
        <f>(VLOOKUP($A92,'RevPAR Raw Data'!$B$6:$BE$43,'RevPAR Raw Data'!AB$1,FALSE))/100</f>
        <v>-5.4973790026275601E-2</v>
      </c>
      <c r="AF93" s="44">
        <f>(VLOOKUP($A92,'RevPAR Raw Data'!$B$6:$BE$43,'RevPAR Raw Data'!AC$1,FALSE))/100</f>
        <v>-3.1271017236038604E-2</v>
      </c>
      <c r="AG93" s="46">
        <f>(VLOOKUP($A92,'RevPAR Raw Data'!$B$6:$BE$43,'RevPAR Raw Data'!AE$1,FALSE))/100</f>
        <v>-9.6748705654551605E-3</v>
      </c>
    </row>
    <row r="94" spans="1:33" x14ac:dyDescent="0.25">
      <c r="A94" s="93"/>
      <c r="B94" s="71"/>
      <c r="C94" s="72"/>
      <c r="D94" s="72"/>
      <c r="E94" s="72"/>
      <c r="F94" s="72"/>
      <c r="G94" s="73"/>
      <c r="H94" s="53"/>
      <c r="I94" s="53"/>
      <c r="J94" s="73"/>
      <c r="K94" s="74"/>
      <c r="M94" s="75"/>
      <c r="N94" s="76"/>
      <c r="O94" s="76"/>
      <c r="P94" s="76"/>
      <c r="Q94" s="76"/>
      <c r="R94" s="77"/>
      <c r="S94" s="76"/>
      <c r="T94" s="76"/>
      <c r="U94" s="77"/>
      <c r="V94" s="78"/>
      <c r="X94" s="75"/>
      <c r="Y94" s="76"/>
      <c r="Z94" s="76"/>
      <c r="AA94" s="76"/>
      <c r="AB94" s="76"/>
      <c r="AC94" s="77"/>
      <c r="AD94" s="76"/>
      <c r="AE94" s="76"/>
      <c r="AF94" s="77"/>
      <c r="AG94" s="78"/>
    </row>
    <row r="95" spans="1:33" x14ac:dyDescent="0.25">
      <c r="A95" s="70" t="s">
        <v>45</v>
      </c>
      <c r="B95" s="71">
        <f>(VLOOKUP($A95,'Occupancy Raw Data'!$B$8:$BE$45,'Occupancy Raw Data'!G$3,FALSE))/100</f>
        <v>0.42829457364341006</v>
      </c>
      <c r="C95" s="72">
        <f>(VLOOKUP($A95,'Occupancy Raw Data'!$B$8:$BE$45,'Occupancy Raw Data'!H$3,FALSE))/100</f>
        <v>0.46622369878183795</v>
      </c>
      <c r="D95" s="72">
        <f>(VLOOKUP($A95,'Occupancy Raw Data'!$B$8:$BE$45,'Occupancy Raw Data'!I$3,FALSE))/100</f>
        <v>0.47106866002214803</v>
      </c>
      <c r="E95" s="72">
        <f>(VLOOKUP($A95,'Occupancy Raw Data'!$B$8:$BE$45,'Occupancy Raw Data'!J$3,FALSE))/100</f>
        <v>0.50179955703211498</v>
      </c>
      <c r="F95" s="72">
        <f>(VLOOKUP($A95,'Occupancy Raw Data'!$B$8:$BE$45,'Occupancy Raw Data'!K$3,FALSE))/100</f>
        <v>0.57392026578072997</v>
      </c>
      <c r="G95" s="73">
        <f>(VLOOKUP($A95,'Occupancy Raw Data'!$B$8:$BE$45,'Occupancy Raw Data'!L$3,FALSE))/100</f>
        <v>0.48826135105204799</v>
      </c>
      <c r="H95" s="53">
        <f>(VLOOKUP($A95,'Occupancy Raw Data'!$B$8:$BE$45,'Occupancy Raw Data'!N$3,FALSE))/100</f>
        <v>0.81076965669988899</v>
      </c>
      <c r="I95" s="53">
        <f>(VLOOKUP($A95,'Occupancy Raw Data'!$B$8:$BE$45,'Occupancy Raw Data'!O$3,FALSE))/100</f>
        <v>0.79858803986710891</v>
      </c>
      <c r="J95" s="73">
        <f>(VLOOKUP($A95,'Occupancy Raw Data'!$B$8:$BE$45,'Occupancy Raw Data'!P$3,FALSE))/100</f>
        <v>0.804678848283499</v>
      </c>
      <c r="K95" s="74">
        <f>(VLOOKUP($A95,'Occupancy Raw Data'!$B$8:$BE$45,'Occupancy Raw Data'!R$3,FALSE))/100</f>
        <v>0.57866635026103408</v>
      </c>
      <c r="M95" s="75">
        <f>VLOOKUP($A95,'ADR Raw Data'!$B$6:$BE$43,'ADR Raw Data'!G$1,FALSE)</f>
        <v>121.919250161603</v>
      </c>
      <c r="N95" s="76">
        <f>VLOOKUP($A95,'ADR Raw Data'!$B$6:$BE$43,'ADR Raw Data'!H$1,FALSE)</f>
        <v>124.432595011876</v>
      </c>
      <c r="O95" s="76">
        <f>VLOOKUP($A95,'ADR Raw Data'!$B$6:$BE$43,'ADR Raw Data'!I$1,FALSE)</f>
        <v>125.237740229209</v>
      </c>
      <c r="P95" s="76">
        <f>VLOOKUP($A95,'ADR Raw Data'!$B$6:$BE$43,'ADR Raw Data'!J$1,FALSE)</f>
        <v>127.834215172413</v>
      </c>
      <c r="Q95" s="76">
        <f>VLOOKUP($A95,'ADR Raw Data'!$B$6:$BE$43,'ADR Raw Data'!K$1,FALSE)</f>
        <v>128.35940665701801</v>
      </c>
      <c r="R95" s="77">
        <f>VLOOKUP($A95,'ADR Raw Data'!$B$6:$BE$43,'ADR Raw Data'!L$1,FALSE)</f>
        <v>125.769352460875</v>
      </c>
      <c r="S95" s="76">
        <f>VLOOKUP($A95,'ADR Raw Data'!$B$6:$BE$43,'ADR Raw Data'!N$1,FALSE)</f>
        <v>176.42457913607601</v>
      </c>
      <c r="T95" s="76">
        <f>VLOOKUP($A95,'ADR Raw Data'!$B$6:$BE$43,'ADR Raw Data'!O$1,FALSE)</f>
        <v>185.88950944704399</v>
      </c>
      <c r="U95" s="77">
        <f>VLOOKUP($A95,'ADR Raw Data'!$B$6:$BE$43,'ADR Raw Data'!P$1,FALSE)</f>
        <v>181.121223120591</v>
      </c>
      <c r="V95" s="78">
        <f>VLOOKUP($A95,'ADR Raw Data'!$B$6:$BE$43,'ADR Raw Data'!R$1,FALSE)</f>
        <v>147.761042990909</v>
      </c>
      <c r="X95" s="75">
        <f>VLOOKUP($A95,'RevPAR Raw Data'!$B$6:$BE$43,'RevPAR Raw Data'!G$1,FALSE)</f>
        <v>52.217353266888097</v>
      </c>
      <c r="Y95" s="76">
        <f>VLOOKUP($A95,'RevPAR Raw Data'!$B$6:$BE$43,'RevPAR Raw Data'!H$1,FALSE)</f>
        <v>58.013424695459499</v>
      </c>
      <c r="Z95" s="76">
        <f>VLOOKUP($A95,'RevPAR Raw Data'!$B$6:$BE$43,'RevPAR Raw Data'!I$1,FALSE)</f>
        <v>58.995574473975601</v>
      </c>
      <c r="AA95" s="76">
        <f>VLOOKUP($A95,'RevPAR Raw Data'!$B$6:$BE$43,'RevPAR Raw Data'!J$1,FALSE)</f>
        <v>64.147152547065303</v>
      </c>
      <c r="AB95" s="76">
        <f>VLOOKUP($A95,'RevPAR Raw Data'!$B$6:$BE$43,'RevPAR Raw Data'!K$1,FALSE)</f>
        <v>73.668064784053101</v>
      </c>
      <c r="AC95" s="77">
        <f>VLOOKUP($A95,'RevPAR Raw Data'!$B$6:$BE$43,'RevPAR Raw Data'!L$1,FALSE)</f>
        <v>61.408313953488303</v>
      </c>
      <c r="AD95" s="76">
        <f>VLOOKUP($A95,'RevPAR Raw Data'!$B$6:$BE$43,'RevPAR Raw Data'!N$1,FALSE)</f>
        <v>143.03969545957901</v>
      </c>
      <c r="AE95" s="76">
        <f>VLOOKUP($A95,'RevPAR Raw Data'!$B$6:$BE$43,'RevPAR Raw Data'!O$1,FALSE)</f>
        <v>148.44913898117301</v>
      </c>
      <c r="AF95" s="77">
        <f>VLOOKUP($A95,'RevPAR Raw Data'!$B$6:$BE$43,'RevPAR Raw Data'!P$1,FALSE)</f>
        <v>145.74441722037599</v>
      </c>
      <c r="AG95" s="78">
        <f>VLOOKUP($A95,'RevPAR Raw Data'!$B$6:$BE$43,'RevPAR Raw Data'!R$1,FALSE)</f>
        <v>85.5043434583135</v>
      </c>
    </row>
    <row r="96" spans="1:33" x14ac:dyDescent="0.25">
      <c r="A96" s="55" t="s">
        <v>126</v>
      </c>
      <c r="B96" s="43">
        <f>(VLOOKUP($A95,'Occupancy Raw Data'!$B$8:$BE$51,'Occupancy Raw Data'!T$3,FALSE))/100</f>
        <v>7.1435804738251799E-2</v>
      </c>
      <c r="C96" s="44">
        <f>(VLOOKUP($A95,'Occupancy Raw Data'!$B$8:$BE$51,'Occupancy Raw Data'!U$3,FALSE))/100</f>
        <v>-1.99578669953673E-2</v>
      </c>
      <c r="D96" s="44">
        <f>(VLOOKUP($A95,'Occupancy Raw Data'!$B$8:$BE$51,'Occupancy Raw Data'!V$3,FALSE))/100</f>
        <v>-0.1203349742151</v>
      </c>
      <c r="E96" s="44">
        <f>(VLOOKUP($A95,'Occupancy Raw Data'!$B$8:$BE$51,'Occupancy Raw Data'!W$3,FALSE))/100</f>
        <v>-0.142395223813921</v>
      </c>
      <c r="F96" s="44">
        <f>(VLOOKUP($A95,'Occupancy Raw Data'!$B$8:$BE$51,'Occupancy Raw Data'!X$3,FALSE))/100</f>
        <v>-0.16150500936860598</v>
      </c>
      <c r="G96" s="44">
        <f>(VLOOKUP($A95,'Occupancy Raw Data'!$B$8:$BE$51,'Occupancy Raw Data'!Y$3,FALSE))/100</f>
        <v>-8.9250974271004396E-2</v>
      </c>
      <c r="H96" s="45">
        <f>(VLOOKUP($A95,'Occupancy Raw Data'!$B$8:$BE$51,'Occupancy Raw Data'!AA$3,FALSE))/100</f>
        <v>-7.7495493974833393E-3</v>
      </c>
      <c r="I96" s="45">
        <f>(VLOOKUP($A95,'Occupancy Raw Data'!$B$8:$BE$51,'Occupancy Raw Data'!AB$3,FALSE))/100</f>
        <v>2.89628907286896E-2</v>
      </c>
      <c r="J96" s="44">
        <f>(VLOOKUP($A95,'Occupancy Raw Data'!$B$8:$BE$51,'Occupancy Raw Data'!AC$3,FALSE))/100</f>
        <v>1.01343785400861E-2</v>
      </c>
      <c r="K96" s="46">
        <f>(VLOOKUP($A95,'Occupancy Raw Data'!$B$8:$BE$51,'Occupancy Raw Data'!AE$3,FALSE))/100</f>
        <v>-5.2201188227489405E-2</v>
      </c>
      <c r="M96" s="43">
        <f>(VLOOKUP($A95,'ADR Raw Data'!$B$6:$BE$49,'ADR Raw Data'!T$1,FALSE))/100</f>
        <v>-0.12670750443023698</v>
      </c>
      <c r="N96" s="44">
        <f>(VLOOKUP($A95,'ADR Raw Data'!$B$6:$BE$49,'ADR Raw Data'!U$1,FALSE))/100</f>
        <v>-8.6849631782843398E-2</v>
      </c>
      <c r="O96" s="44">
        <f>(VLOOKUP($A95,'ADR Raw Data'!$B$6:$BE$49,'ADR Raw Data'!V$1,FALSE))/100</f>
        <v>-0.10356536556611599</v>
      </c>
      <c r="P96" s="44">
        <f>(VLOOKUP($A95,'ADR Raw Data'!$B$6:$BE$49,'ADR Raw Data'!W$1,FALSE))/100</f>
        <v>-7.5643164957683598E-2</v>
      </c>
      <c r="Q96" s="44">
        <f>(VLOOKUP($A95,'ADR Raw Data'!$B$6:$BE$49,'ADR Raw Data'!X$1,FALSE))/100</f>
        <v>-0.15107187025788801</v>
      </c>
      <c r="R96" s="44">
        <f>(VLOOKUP($A95,'ADR Raw Data'!$B$6:$BE$49,'ADR Raw Data'!Y$1,FALSE))/100</f>
        <v>-0.112480208844445</v>
      </c>
      <c r="S96" s="45">
        <f>(VLOOKUP($A95,'ADR Raw Data'!$B$6:$BE$49,'ADR Raw Data'!AA$1,FALSE))/100</f>
        <v>-6.2877896144355003E-2</v>
      </c>
      <c r="T96" s="45">
        <f>(VLOOKUP($A95,'ADR Raw Data'!$B$6:$BE$49,'ADR Raw Data'!AB$1,FALSE))/100</f>
        <v>-1.3408500579989499E-2</v>
      </c>
      <c r="U96" s="44">
        <f>(VLOOKUP($A95,'ADR Raw Data'!$B$6:$BE$49,'ADR Raw Data'!AC$1,FALSE))/100</f>
        <v>-3.8313193951219404E-2</v>
      </c>
      <c r="V96" s="46">
        <f>(VLOOKUP($A95,'ADR Raw Data'!$B$6:$BE$49,'ADR Raw Data'!AE$1,FALSE))/100</f>
        <v>-7.1218505221556899E-2</v>
      </c>
      <c r="X96" s="43">
        <f>(VLOOKUP($A95,'RevPAR Raw Data'!$B$6:$BE$43,'RevPAR Raw Data'!T$1,FALSE))/100</f>
        <v>-6.4323152237335007E-2</v>
      </c>
      <c r="Y96" s="44">
        <f>(VLOOKUP($A95,'RevPAR Raw Data'!$B$6:$BE$43,'RevPAR Raw Data'!U$1,FALSE))/100</f>
        <v>-0.10507416537849201</v>
      </c>
      <c r="Z96" s="44">
        <f>(VLOOKUP($A95,'RevPAR Raw Data'!$B$6:$BE$43,'RevPAR Raw Data'!V$1,FALSE))/100</f>
        <v>-0.211437804186241</v>
      </c>
      <c r="AA96" s="44">
        <f>(VLOOKUP($A95,'RevPAR Raw Data'!$B$6:$BE$43,'RevPAR Raw Data'!W$1,FALSE))/100</f>
        <v>-0.20726716336746201</v>
      </c>
      <c r="AB96" s="44">
        <f>(VLOOKUP($A95,'RevPAR Raw Data'!$B$6:$BE$43,'RevPAR Raw Data'!X$1,FALSE))/100</f>
        <v>-0.288178015805161</v>
      </c>
      <c r="AC96" s="44">
        <f>(VLOOKUP($A95,'RevPAR Raw Data'!$B$6:$BE$43,'RevPAR Raw Data'!Y$1,FALSE))/100</f>
        <v>-0.19169221488987698</v>
      </c>
      <c r="AD96" s="45">
        <f>(VLOOKUP($A95,'RevPAR Raw Data'!$B$6:$BE$43,'RevPAR Raw Data'!AA$1,FALSE))/100</f>
        <v>-7.0140170179657901E-2</v>
      </c>
      <c r="AE96" s="45">
        <f>(VLOOKUP($A95,'RevPAR Raw Data'!$B$6:$BE$43,'RevPAR Raw Data'!AB$1,FALSE))/100</f>
        <v>1.5166041211566198E-2</v>
      </c>
      <c r="AF96" s="44">
        <f>(VLOOKUP($A95,'RevPAR Raw Data'!$B$6:$BE$43,'RevPAR Raw Data'!AC$1,FALSE))/100</f>
        <v>-2.85670958217146E-2</v>
      </c>
      <c r="AG96" s="46">
        <f>(VLOOKUP($A95,'RevPAR Raw Data'!$B$6:$BE$43,'RevPAR Raw Data'!AE$1,FALSE))/100</f>
        <v>-0.119702002852695</v>
      </c>
    </row>
    <row r="97" spans="1:33" x14ac:dyDescent="0.25">
      <c r="A97" s="83"/>
      <c r="B97" s="84"/>
      <c r="C97" s="85"/>
      <c r="D97" s="85"/>
      <c r="E97" s="85"/>
      <c r="F97" s="85"/>
      <c r="G97" s="86"/>
      <c r="H97" s="85"/>
      <c r="I97" s="85"/>
      <c r="J97" s="86"/>
      <c r="K97" s="87"/>
      <c r="M97" s="84"/>
      <c r="N97" s="85"/>
      <c r="O97" s="85"/>
      <c r="P97" s="85"/>
      <c r="Q97" s="85"/>
      <c r="R97" s="86"/>
      <c r="S97" s="85"/>
      <c r="T97" s="85"/>
      <c r="U97" s="86"/>
      <c r="V97" s="87"/>
      <c r="X97" s="84"/>
      <c r="Y97" s="85"/>
      <c r="Z97" s="85"/>
      <c r="AA97" s="85"/>
      <c r="AB97" s="85"/>
      <c r="AC97" s="86"/>
      <c r="AD97" s="85"/>
      <c r="AE97" s="85"/>
      <c r="AF97" s="86"/>
      <c r="AG97" s="87"/>
    </row>
    <row r="98" spans="1:33" x14ac:dyDescent="0.25">
      <c r="A98" s="88" t="s">
        <v>46</v>
      </c>
      <c r="B98" s="71">
        <f>(VLOOKUP($A98,'Occupancy Raw Data'!$B$8:$BE$45,'Occupancy Raw Data'!G$3,FALSE))/100</f>
        <v>0.46284894626503303</v>
      </c>
      <c r="C98" s="72">
        <f>(VLOOKUP($A98,'Occupancy Raw Data'!$B$8:$BE$45,'Occupancy Raw Data'!H$3,FALSE))/100</f>
        <v>0.59838905439699797</v>
      </c>
      <c r="D98" s="72">
        <f>(VLOOKUP($A98,'Occupancy Raw Data'!$B$8:$BE$45,'Occupancy Raw Data'!I$3,FALSE))/100</f>
        <v>0.62619441685975896</v>
      </c>
      <c r="E98" s="72">
        <f>(VLOOKUP($A98,'Occupancy Raw Data'!$B$8:$BE$45,'Occupancy Raw Data'!J$3,FALSE))/100</f>
        <v>0.63394019640295707</v>
      </c>
      <c r="F98" s="72">
        <f>(VLOOKUP($A98,'Occupancy Raw Data'!$B$8:$BE$45,'Occupancy Raw Data'!K$3,FALSE))/100</f>
        <v>0.62506896171245696</v>
      </c>
      <c r="G98" s="73">
        <f>(VLOOKUP($A98,'Occupancy Raw Data'!$B$8:$BE$45,'Occupancy Raw Data'!L$3,FALSE))/100</f>
        <v>0.58928831512744095</v>
      </c>
      <c r="H98" s="53">
        <f>(VLOOKUP($A98,'Occupancy Raw Data'!$B$8:$BE$45,'Occupancy Raw Data'!N$3,FALSE))/100</f>
        <v>0.69555334878075603</v>
      </c>
      <c r="I98" s="53">
        <f>(VLOOKUP($A98,'Occupancy Raw Data'!$B$8:$BE$45,'Occupancy Raw Data'!O$3,FALSE))/100</f>
        <v>0.70054065982566405</v>
      </c>
      <c r="J98" s="73">
        <f>(VLOOKUP($A98,'Occupancy Raw Data'!$B$8:$BE$45,'Occupancy Raw Data'!P$3,FALSE))/100</f>
        <v>0.69804700430321009</v>
      </c>
      <c r="K98" s="74">
        <f>(VLOOKUP($A98,'Occupancy Raw Data'!$B$8:$BE$45,'Occupancy Raw Data'!R$3,FALSE))/100</f>
        <v>0.62036222632051807</v>
      </c>
      <c r="M98" s="75">
        <f>VLOOKUP($A98,'ADR Raw Data'!$B$6:$BE$43,'ADR Raw Data'!G$1,FALSE)</f>
        <v>109.716276818918</v>
      </c>
      <c r="N98" s="76">
        <f>VLOOKUP($A98,'ADR Raw Data'!$B$6:$BE$43,'ADR Raw Data'!H$1,FALSE)</f>
        <v>113.245823867827</v>
      </c>
      <c r="O98" s="76">
        <f>VLOOKUP($A98,'ADR Raw Data'!$B$6:$BE$43,'ADR Raw Data'!I$1,FALSE)</f>
        <v>114.65079891457501</v>
      </c>
      <c r="P98" s="76">
        <f>VLOOKUP($A98,'ADR Raw Data'!$B$6:$BE$43,'ADR Raw Data'!J$1,FALSE)</f>
        <v>114.874363838897</v>
      </c>
      <c r="Q98" s="76">
        <f>VLOOKUP($A98,'ADR Raw Data'!$B$6:$BE$43,'ADR Raw Data'!K$1,FALSE)</f>
        <v>120.292378464254</v>
      </c>
      <c r="R98" s="77">
        <f>VLOOKUP($A98,'ADR Raw Data'!$B$6:$BE$43,'ADR Raw Data'!L$1,FALSE)</f>
        <v>114.83523936847401</v>
      </c>
      <c r="S98" s="76">
        <f>VLOOKUP($A98,'ADR Raw Data'!$B$6:$BE$43,'ADR Raw Data'!N$1,FALSE)</f>
        <v>152.297341286208</v>
      </c>
      <c r="T98" s="76">
        <f>VLOOKUP($A98,'ADR Raw Data'!$B$6:$BE$43,'ADR Raw Data'!O$1,FALSE)</f>
        <v>149.890450149629</v>
      </c>
      <c r="U98" s="77">
        <f>VLOOKUP($A98,'ADR Raw Data'!$B$6:$BE$43,'ADR Raw Data'!P$1,FALSE)</f>
        <v>151.089596611026</v>
      </c>
      <c r="V98" s="78">
        <f>VLOOKUP($A98,'ADR Raw Data'!$B$6:$BE$43,'ADR Raw Data'!R$1,FALSE)</f>
        <v>126.490754896281</v>
      </c>
      <c r="X98" s="75">
        <f>VLOOKUP($A98,'RevPAR Raw Data'!$B$6:$BE$43,'RevPAR Raw Data'!G$1,FALSE)</f>
        <v>50.7820631137592</v>
      </c>
      <c r="Y98" s="76">
        <f>VLOOKUP($A98,'RevPAR Raw Data'!$B$6:$BE$43,'RevPAR Raw Data'!H$1,FALSE)</f>
        <v>67.765061458678105</v>
      </c>
      <c r="Z98" s="76">
        <f>VLOOKUP($A98,'RevPAR Raw Data'!$B$6:$BE$43,'RevPAR Raw Data'!I$1,FALSE)</f>
        <v>71.793690168818202</v>
      </c>
      <c r="AA98" s="76">
        <f>VLOOKUP($A98,'RevPAR Raw Data'!$B$6:$BE$43,'RevPAR Raw Data'!J$1,FALSE)</f>
        <v>72.823476773695205</v>
      </c>
      <c r="AB98" s="76">
        <f>VLOOKUP($A98,'RevPAR Raw Data'!$B$6:$BE$43,'RevPAR Raw Data'!K$1,FALSE)</f>
        <v>75.191032108573296</v>
      </c>
      <c r="AC98" s="77">
        <f>VLOOKUP($A98,'RevPAR Raw Data'!$B$6:$BE$43,'RevPAR Raw Data'!L$1,FALSE)</f>
        <v>67.671064724704806</v>
      </c>
      <c r="AD98" s="76">
        <f>VLOOKUP($A98,'RevPAR Raw Data'!$B$6:$BE$43,'RevPAR Raw Data'!N$1,FALSE)</f>
        <v>105.93092574202799</v>
      </c>
      <c r="AE98" s="76">
        <f>VLOOKUP($A98,'RevPAR Raw Data'!$B$6:$BE$43,'RevPAR Raw Data'!O$1,FALSE)</f>
        <v>105.004354849387</v>
      </c>
      <c r="AF98" s="77">
        <f>VLOOKUP($A98,'RevPAR Raw Data'!$B$6:$BE$43,'RevPAR Raw Data'!P$1,FALSE)</f>
        <v>105.467640295707</v>
      </c>
      <c r="AG98" s="78">
        <f>VLOOKUP($A98,'RevPAR Raw Data'!$B$6:$BE$43,'RevPAR Raw Data'!R$1,FALSE)</f>
        <v>78.470086316419895</v>
      </c>
    </row>
    <row r="99" spans="1:33" x14ac:dyDescent="0.25">
      <c r="A99" s="55" t="s">
        <v>126</v>
      </c>
      <c r="B99" s="43">
        <f>(VLOOKUP($A98,'Occupancy Raw Data'!$B$8:$BE$51,'Occupancy Raw Data'!T$3,FALSE))/100</f>
        <v>0.16155528514793902</v>
      </c>
      <c r="C99" s="44">
        <f>(VLOOKUP($A98,'Occupancy Raw Data'!$B$8:$BE$51,'Occupancy Raw Data'!U$3,FALSE))/100</f>
        <v>0.12989023051648099</v>
      </c>
      <c r="D99" s="44">
        <f>(VLOOKUP($A98,'Occupancy Raw Data'!$B$8:$BE$51,'Occupancy Raw Data'!V$3,FALSE))/100</f>
        <v>6.3472884937206306E-2</v>
      </c>
      <c r="E99" s="44">
        <f>(VLOOKUP($A98,'Occupancy Raw Data'!$B$8:$BE$51,'Occupancy Raw Data'!W$3,FALSE))/100</f>
        <v>4.0450464196961099E-2</v>
      </c>
      <c r="F99" s="44">
        <f>(VLOOKUP($A98,'Occupancy Raw Data'!$B$8:$BE$51,'Occupancy Raw Data'!X$3,FALSE))/100</f>
        <v>4.6244200183421895E-2</v>
      </c>
      <c r="G99" s="44">
        <f>(VLOOKUP($A98,'Occupancy Raw Data'!$B$8:$BE$51,'Occupancy Raw Data'!Y$3,FALSE))/100</f>
        <v>8.1807721363945693E-2</v>
      </c>
      <c r="H99" s="45">
        <f>(VLOOKUP($A98,'Occupancy Raw Data'!$B$8:$BE$51,'Occupancy Raw Data'!AA$3,FALSE))/100</f>
        <v>-1.3266754094305101E-2</v>
      </c>
      <c r="I99" s="45">
        <f>(VLOOKUP($A98,'Occupancy Raw Data'!$B$8:$BE$51,'Occupancy Raw Data'!AB$3,FALSE))/100</f>
        <v>-3.16944272835126E-2</v>
      </c>
      <c r="J99" s="44">
        <f>(VLOOKUP($A98,'Occupancy Raw Data'!$B$8:$BE$51,'Occupancy Raw Data'!AC$3,FALSE))/100</f>
        <v>-2.26003486983033E-2</v>
      </c>
      <c r="K99" s="46">
        <f>(VLOOKUP($A98,'Occupancy Raw Data'!$B$8:$BE$51,'Occupancy Raw Data'!AE$3,FALSE))/100</f>
        <v>4.5889168483178804E-2</v>
      </c>
      <c r="M99" s="43">
        <f>(VLOOKUP($A98,'ADR Raw Data'!$B$6:$BE$49,'ADR Raw Data'!T$1,FALSE))/100</f>
        <v>6.2156854822030698E-2</v>
      </c>
      <c r="N99" s="44">
        <f>(VLOOKUP($A98,'ADR Raw Data'!$B$6:$BE$49,'ADR Raw Data'!U$1,FALSE))/100</f>
        <v>5.1331057236266096E-2</v>
      </c>
      <c r="O99" s="44">
        <f>(VLOOKUP($A98,'ADR Raw Data'!$B$6:$BE$49,'ADR Raw Data'!V$1,FALSE))/100</f>
        <v>2.36020405606885E-2</v>
      </c>
      <c r="P99" s="44">
        <f>(VLOOKUP($A98,'ADR Raw Data'!$B$6:$BE$49,'ADR Raw Data'!W$1,FALSE))/100</f>
        <v>1.8855624385424301E-2</v>
      </c>
      <c r="Q99" s="44">
        <f>(VLOOKUP($A98,'ADR Raw Data'!$B$6:$BE$49,'ADR Raw Data'!X$1,FALSE))/100</f>
        <v>4.2006992820814798E-2</v>
      </c>
      <c r="R99" s="44">
        <f>(VLOOKUP($A98,'ADR Raw Data'!$B$6:$BE$49,'ADR Raw Data'!Y$1,FALSE))/100</f>
        <v>3.6251980998758003E-2</v>
      </c>
      <c r="S99" s="45">
        <f>(VLOOKUP($A98,'ADR Raw Data'!$B$6:$BE$49,'ADR Raw Data'!AA$1,FALSE))/100</f>
        <v>6.1033708337531002E-2</v>
      </c>
      <c r="T99" s="45">
        <f>(VLOOKUP($A98,'ADR Raw Data'!$B$6:$BE$49,'ADR Raw Data'!AB$1,FALSE))/100</f>
        <v>3.5459733446137898E-2</v>
      </c>
      <c r="U99" s="44">
        <f>(VLOOKUP($A98,'ADR Raw Data'!$B$6:$BE$49,'ADR Raw Data'!AC$1,FALSE))/100</f>
        <v>4.8105077650501198E-2</v>
      </c>
      <c r="V99" s="46">
        <f>(VLOOKUP($A98,'ADR Raw Data'!$B$6:$BE$49,'ADR Raw Data'!AE$1,FALSE))/100</f>
        <v>3.4380012456588803E-2</v>
      </c>
      <c r="X99" s="43">
        <f>(VLOOKUP($A98,'RevPAR Raw Data'!$B$6:$BE$43,'RevPAR Raw Data'!T$1,FALSE))/100</f>
        <v>0.23375390837464199</v>
      </c>
      <c r="Y99" s="44">
        <f>(VLOOKUP($A98,'RevPAR Raw Data'!$B$6:$BE$43,'RevPAR Raw Data'!U$1,FALSE))/100</f>
        <v>0.18788869060982002</v>
      </c>
      <c r="Z99" s="44">
        <f>(VLOOKUP($A98,'RevPAR Raw Data'!$B$6:$BE$43,'RevPAR Raw Data'!V$1,FALSE))/100</f>
        <v>8.8573015102686697E-2</v>
      </c>
      <c r="AA99" s="44">
        <f>(VLOOKUP($A98,'RevPAR Raw Data'!$B$6:$BE$43,'RevPAR Raw Data'!W$1,FALSE))/100</f>
        <v>6.00688073414994E-2</v>
      </c>
      <c r="AB99" s="44">
        <f>(VLOOKUP($A98,'RevPAR Raw Data'!$B$6:$BE$43,'RevPAR Raw Data'!X$1,FALSE))/100</f>
        <v>9.0193772789346094E-2</v>
      </c>
      <c r="AC99" s="44">
        <f>(VLOOKUP($A98,'RevPAR Raw Data'!$B$6:$BE$43,'RevPAR Raw Data'!Y$1,FALSE))/100</f>
        <v>0.12102539432314099</v>
      </c>
      <c r="AD99" s="45">
        <f>(VLOOKUP($A98,'RevPAR Raw Data'!$B$6:$BE$43,'RevPAR Raw Data'!AA$1,FALSE))/100</f>
        <v>4.6957235043248301E-2</v>
      </c>
      <c r="AE99" s="45">
        <f>(VLOOKUP($A98,'RevPAR Raw Data'!$B$6:$BE$43,'RevPAR Raw Data'!AB$1,FALSE))/100</f>
        <v>2.6414302194239098E-3</v>
      </c>
      <c r="AF99" s="44">
        <f>(VLOOKUP($A98,'RevPAR Raw Data'!$B$6:$BE$43,'RevPAR Raw Data'!AC$1,FALSE))/100</f>
        <v>2.4417537423137601E-2</v>
      </c>
      <c r="AG99" s="46">
        <f>(VLOOKUP($A98,'RevPAR Raw Data'!$B$6:$BE$43,'RevPAR Raw Data'!AE$1,FALSE))/100</f>
        <v>8.1846851123841796E-2</v>
      </c>
    </row>
    <row r="100" spans="1:33" x14ac:dyDescent="0.25">
      <c r="A100" s="88"/>
      <c r="B100" s="71"/>
      <c r="C100" s="72"/>
      <c r="D100" s="72"/>
      <c r="E100" s="72"/>
      <c r="F100" s="72"/>
      <c r="G100" s="73"/>
      <c r="H100" s="53"/>
      <c r="I100" s="53"/>
      <c r="J100" s="73"/>
      <c r="K100" s="74"/>
      <c r="M100" s="75"/>
      <c r="N100" s="76"/>
      <c r="O100" s="76"/>
      <c r="P100" s="76"/>
      <c r="Q100" s="76"/>
      <c r="R100" s="77"/>
      <c r="S100" s="76"/>
      <c r="T100" s="76"/>
      <c r="U100" s="77"/>
      <c r="V100" s="78"/>
      <c r="X100" s="75"/>
      <c r="Y100" s="76"/>
      <c r="Z100" s="76"/>
      <c r="AA100" s="76"/>
      <c r="AB100" s="76"/>
      <c r="AC100" s="77"/>
      <c r="AD100" s="76"/>
      <c r="AE100" s="76"/>
      <c r="AF100" s="77"/>
      <c r="AG100" s="78"/>
    </row>
    <row r="101" spans="1:33" x14ac:dyDescent="0.25">
      <c r="A101" s="70" t="s">
        <v>48</v>
      </c>
      <c r="B101" s="71">
        <f>(VLOOKUP($A101,'Occupancy Raw Data'!$B$8:$BE$45,'Occupancy Raw Data'!G$3,FALSE))/100</f>
        <v>0.39885045673816999</v>
      </c>
      <c r="C101" s="72">
        <f>(VLOOKUP($A101,'Occupancy Raw Data'!$B$8:$BE$45,'Occupancy Raw Data'!H$3,FALSE))/100</f>
        <v>0.52704505799035206</v>
      </c>
      <c r="D101" s="72">
        <f>(VLOOKUP($A101,'Occupancy Raw Data'!$B$8:$BE$45,'Occupancy Raw Data'!I$3,FALSE))/100</f>
        <v>0.55814430873447596</v>
      </c>
      <c r="E101" s="72">
        <f>(VLOOKUP($A101,'Occupancy Raw Data'!$B$8:$BE$45,'Occupancy Raw Data'!J$3,FALSE))/100</f>
        <v>0.56101816688904793</v>
      </c>
      <c r="F101" s="72">
        <f>(VLOOKUP($A101,'Occupancy Raw Data'!$B$8:$BE$45,'Occupancy Raw Data'!K$3,FALSE))/100</f>
        <v>0.55229395463409603</v>
      </c>
      <c r="G101" s="73">
        <f>(VLOOKUP($A101,'Occupancy Raw Data'!$B$8:$BE$45,'Occupancy Raw Data'!L$3,FALSE))/100</f>
        <v>0.51947038899722797</v>
      </c>
      <c r="H101" s="53">
        <f>(VLOOKUP($A101,'Occupancy Raw Data'!$B$8:$BE$45,'Occupancy Raw Data'!N$3,FALSE))/100</f>
        <v>0.61213178692394499</v>
      </c>
      <c r="I101" s="53">
        <f>(VLOOKUP($A101,'Occupancy Raw Data'!$B$8:$BE$45,'Occupancy Raw Data'!O$3,FALSE))/100</f>
        <v>0.62260084162988794</v>
      </c>
      <c r="J101" s="73">
        <f>(VLOOKUP($A101,'Occupancy Raw Data'!$B$8:$BE$45,'Occupancy Raw Data'!P$3,FALSE))/100</f>
        <v>0.61736631427691602</v>
      </c>
      <c r="K101" s="74">
        <f>(VLOOKUP($A101,'Occupancy Raw Data'!$B$8:$BE$45,'Occupancy Raw Data'!R$3,FALSE))/100</f>
        <v>0.54744065336285308</v>
      </c>
      <c r="M101" s="75">
        <f>VLOOKUP($A101,'ADR Raw Data'!$B$6:$BE$43,'ADR Raw Data'!G$1,FALSE)</f>
        <v>103.177269686052</v>
      </c>
      <c r="N101" s="76">
        <f>VLOOKUP($A101,'ADR Raw Data'!$B$6:$BE$43,'ADR Raw Data'!H$1,FALSE)</f>
        <v>102.24616553067101</v>
      </c>
      <c r="O101" s="76">
        <f>VLOOKUP($A101,'ADR Raw Data'!$B$6:$BE$43,'ADR Raw Data'!I$1,FALSE)</f>
        <v>106.341384700257</v>
      </c>
      <c r="P101" s="76">
        <f>VLOOKUP($A101,'ADR Raw Data'!$B$6:$BE$43,'ADR Raw Data'!J$1,FALSE)</f>
        <v>109.18061287961901</v>
      </c>
      <c r="Q101" s="76">
        <f>VLOOKUP($A101,'ADR Raw Data'!$B$6:$BE$43,'ADR Raw Data'!K$1,FALSE)</f>
        <v>113.352016353837</v>
      </c>
      <c r="R101" s="77">
        <f>VLOOKUP($A101,'ADR Raw Data'!$B$6:$BE$43,'ADR Raw Data'!L$1,FALSE)</f>
        <v>107.12849956532</v>
      </c>
      <c r="S101" s="76">
        <f>VLOOKUP($A101,'ADR Raw Data'!$B$6:$BE$43,'ADR Raw Data'!N$1,FALSE)</f>
        <v>140.66507712944301</v>
      </c>
      <c r="T101" s="76">
        <f>VLOOKUP($A101,'ADR Raw Data'!$B$6:$BE$43,'ADR Raw Data'!O$1,FALSE)</f>
        <v>135.80171612264999</v>
      </c>
      <c r="U101" s="77">
        <f>VLOOKUP($A101,'ADR Raw Data'!$B$6:$BE$43,'ADR Raw Data'!P$1,FALSE)</f>
        <v>138.212778886118</v>
      </c>
      <c r="V101" s="78">
        <f>VLOOKUP($A101,'ADR Raw Data'!$B$6:$BE$43,'ADR Raw Data'!R$1,FALSE)</f>
        <v>117.144138097278</v>
      </c>
      <c r="X101" s="75">
        <f>VLOOKUP($A101,'RevPAR Raw Data'!$B$6:$BE$43,'RevPAR Raw Data'!G$1,FALSE)</f>
        <v>41.152301139279402</v>
      </c>
      <c r="Y101" s="76">
        <f>VLOOKUP($A101,'RevPAR Raw Data'!$B$6:$BE$43,'RevPAR Raw Data'!H$1,FALSE)</f>
        <v>53.888336241403998</v>
      </c>
      <c r="Z101" s="76">
        <f>VLOOKUP($A101,'RevPAR Raw Data'!$B$6:$BE$43,'RevPAR Raw Data'!I$1,FALSE)</f>
        <v>59.353838653392103</v>
      </c>
      <c r="AA101" s="76">
        <f>VLOOKUP($A101,'RevPAR Raw Data'!$B$6:$BE$43,'RevPAR Raw Data'!J$1,FALSE)</f>
        <v>61.252307297546899</v>
      </c>
      <c r="AB101" s="76">
        <f>VLOOKUP($A101,'RevPAR Raw Data'!$B$6:$BE$43,'RevPAR Raw Data'!K$1,FALSE)</f>
        <v>62.6036333778097</v>
      </c>
      <c r="AC101" s="77">
        <f>VLOOKUP($A101,'RevPAR Raw Data'!$B$6:$BE$43,'RevPAR Raw Data'!L$1,FALSE)</f>
        <v>55.6500833418864</v>
      </c>
      <c r="AD101" s="76">
        <f>VLOOKUP($A101,'RevPAR Raw Data'!$B$6:$BE$43,'RevPAR Raw Data'!N$1,FALSE)</f>
        <v>86.105565021040704</v>
      </c>
      <c r="AE101" s="76">
        <f>VLOOKUP($A101,'RevPAR Raw Data'!$B$6:$BE$43,'RevPAR Raw Data'!O$1,FALSE)</f>
        <v>84.550262752745496</v>
      </c>
      <c r="AF101" s="77">
        <f>VLOOKUP($A101,'RevPAR Raw Data'!$B$6:$BE$43,'RevPAR Raw Data'!P$1,FALSE)</f>
        <v>85.3279138868931</v>
      </c>
      <c r="AG101" s="78">
        <f>VLOOKUP($A101,'RevPAR Raw Data'!$B$6:$BE$43,'RevPAR Raw Data'!R$1,FALSE)</f>
        <v>64.1294634976026</v>
      </c>
    </row>
    <row r="102" spans="1:33" x14ac:dyDescent="0.25">
      <c r="A102" s="55" t="s">
        <v>126</v>
      </c>
      <c r="B102" s="43">
        <f>(VLOOKUP($A101,'Occupancy Raw Data'!$B$8:$BE$51,'Occupancy Raw Data'!T$3,FALSE))/100</f>
        <v>2.4273031571062101E-2</v>
      </c>
      <c r="C102" s="44">
        <f>(VLOOKUP($A101,'Occupancy Raw Data'!$B$8:$BE$51,'Occupancy Raw Data'!U$3,FALSE))/100</f>
        <v>3.7382026261106198E-2</v>
      </c>
      <c r="D102" s="44">
        <f>(VLOOKUP($A101,'Occupancy Raw Data'!$B$8:$BE$51,'Occupancy Raw Data'!V$3,FALSE))/100</f>
        <v>3.1871873736185204E-3</v>
      </c>
      <c r="E102" s="44">
        <f>(VLOOKUP($A101,'Occupancy Raw Data'!$B$8:$BE$51,'Occupancy Raw Data'!W$3,FALSE))/100</f>
        <v>-1.86183635553555E-2</v>
      </c>
      <c r="F102" s="44">
        <f>(VLOOKUP($A101,'Occupancy Raw Data'!$B$8:$BE$51,'Occupancy Raw Data'!X$3,FALSE))/100</f>
        <v>5.7552802971012496E-3</v>
      </c>
      <c r="G102" s="44">
        <f>(VLOOKUP($A101,'Occupancy Raw Data'!$B$8:$BE$51,'Occupancy Raw Data'!Y$3,FALSE))/100</f>
        <v>8.8301294814931101E-3</v>
      </c>
      <c r="H102" s="45">
        <f>(VLOOKUP($A101,'Occupancy Raw Data'!$B$8:$BE$51,'Occupancy Raw Data'!AA$3,FALSE))/100</f>
        <v>-5.7925778602807296E-3</v>
      </c>
      <c r="I102" s="45">
        <f>(VLOOKUP($A101,'Occupancy Raw Data'!$B$8:$BE$51,'Occupancy Raw Data'!AB$3,FALSE))/100</f>
        <v>-3.2057962537368798E-2</v>
      </c>
      <c r="J102" s="44">
        <f>(VLOOKUP($A101,'Occupancy Raw Data'!$B$8:$BE$51,'Occupancy Raw Data'!AC$3,FALSE))/100</f>
        <v>-1.9212381691246401E-2</v>
      </c>
      <c r="K102" s="46">
        <f>(VLOOKUP($A101,'Occupancy Raw Data'!$B$8:$BE$51,'Occupancy Raw Data'!AE$3,FALSE))/100</f>
        <v>-3.7892768827137201E-4</v>
      </c>
      <c r="M102" s="43">
        <f>(VLOOKUP($A101,'ADR Raw Data'!$B$6:$BE$49,'ADR Raw Data'!T$1,FALSE))/100</f>
        <v>1.4994152682959101E-2</v>
      </c>
      <c r="N102" s="44">
        <f>(VLOOKUP($A101,'ADR Raw Data'!$B$6:$BE$49,'ADR Raw Data'!U$1,FALSE))/100</f>
        <v>-3.3313260209017002E-2</v>
      </c>
      <c r="O102" s="44">
        <f>(VLOOKUP($A101,'ADR Raw Data'!$B$6:$BE$49,'ADR Raw Data'!V$1,FALSE))/100</f>
        <v>-2.0668392487415203E-2</v>
      </c>
      <c r="P102" s="44">
        <f>(VLOOKUP($A101,'ADR Raw Data'!$B$6:$BE$49,'ADR Raw Data'!W$1,FALSE))/100</f>
        <v>-3.3654832885982098E-3</v>
      </c>
      <c r="Q102" s="44">
        <f>(VLOOKUP($A101,'ADR Raw Data'!$B$6:$BE$49,'ADR Raw Data'!X$1,FALSE))/100</f>
        <v>7.1518807337661097E-2</v>
      </c>
      <c r="R102" s="44">
        <f>(VLOOKUP($A101,'ADR Raw Data'!$B$6:$BE$49,'ADR Raw Data'!Y$1,FALSE))/100</f>
        <v>4.9732276822633996E-3</v>
      </c>
      <c r="S102" s="45">
        <f>(VLOOKUP($A101,'ADR Raw Data'!$B$6:$BE$49,'ADR Raw Data'!AA$1,FALSE))/100</f>
        <v>0.13226818462253098</v>
      </c>
      <c r="T102" s="45">
        <f>(VLOOKUP($A101,'ADR Raw Data'!$B$6:$BE$49,'ADR Raw Data'!AB$1,FALSE))/100</f>
        <v>7.8678289351339192E-2</v>
      </c>
      <c r="U102" s="44">
        <f>(VLOOKUP($A101,'ADR Raw Data'!$B$6:$BE$49,'ADR Raw Data'!AC$1,FALSE))/100</f>
        <v>0.10496954054935599</v>
      </c>
      <c r="V102" s="46">
        <f>(VLOOKUP($A101,'ADR Raw Data'!$B$6:$BE$49,'ADR Raw Data'!AE$1,FALSE))/100</f>
        <v>3.9722926272658297E-2</v>
      </c>
      <c r="X102" s="43">
        <f>(VLOOKUP($A101,'RevPAR Raw Data'!$B$6:$BE$43,'RevPAR Raw Data'!T$1,FALSE))/100</f>
        <v>3.9631137795476098E-2</v>
      </c>
      <c r="Y102" s="44">
        <f>(VLOOKUP($A101,'RevPAR Raw Data'!$B$6:$BE$43,'RevPAR Raw Data'!U$1,FALSE))/100</f>
        <v>2.82344888411262E-3</v>
      </c>
      <c r="Z102" s="44">
        <f>(VLOOKUP($A101,'RevPAR Raw Data'!$B$6:$BE$43,'RevPAR Raw Data'!V$1,FALSE))/100</f>
        <v>-1.7547079153365498E-2</v>
      </c>
      <c r="AA102" s="44">
        <f>(VLOOKUP($A101,'RevPAR Raw Data'!$B$6:$BE$43,'RevPAR Raw Data'!W$1,FALSE))/100</f>
        <v>-2.19211870525471E-2</v>
      </c>
      <c r="AB102" s="44">
        <f>(VLOOKUP($A101,'RevPAR Raw Data'!$B$6:$BE$43,'RevPAR Raw Data'!X$1,FALSE))/100</f>
        <v>7.7685698417504903E-2</v>
      </c>
      <c r="AC102" s="44">
        <f>(VLOOKUP($A101,'RevPAR Raw Data'!$B$6:$BE$43,'RevPAR Raw Data'!Y$1,FALSE))/100</f>
        <v>1.38472714081318E-2</v>
      </c>
      <c r="AD102" s="45">
        <f>(VLOOKUP($A101,'RevPAR Raw Data'!$B$6:$BE$43,'RevPAR Raw Data'!AA$1,FALSE))/100</f>
        <v>0.125709433004386</v>
      </c>
      <c r="AE102" s="45">
        <f>(VLOOKUP($A101,'RevPAR Raw Data'!$B$6:$BE$43,'RevPAR Raw Data'!AB$1,FALSE))/100</f>
        <v>4.4098061161440799E-2</v>
      </c>
      <c r="AF102" s="44">
        <f>(VLOOKUP($A101,'RevPAR Raw Data'!$B$6:$BE$43,'RevPAR Raw Data'!AC$1,FALSE))/100</f>
        <v>8.3740443979121504E-2</v>
      </c>
      <c r="AG102" s="46">
        <f>(VLOOKUP($A101,'RevPAR Raw Data'!$B$6:$BE$43,'RevPAR Raw Data'!AE$1,FALSE))/100</f>
        <v>3.9328946467763103E-2</v>
      </c>
    </row>
    <row r="103" spans="1:33" x14ac:dyDescent="0.25">
      <c r="A103" s="93"/>
      <c r="B103" s="71"/>
      <c r="C103" s="72"/>
      <c r="D103" s="72"/>
      <c r="E103" s="72"/>
      <c r="F103" s="72"/>
      <c r="G103" s="73"/>
      <c r="H103" s="53"/>
      <c r="I103" s="53"/>
      <c r="J103" s="73"/>
      <c r="K103" s="74"/>
      <c r="M103" s="75"/>
      <c r="N103" s="76"/>
      <c r="O103" s="76"/>
      <c r="P103" s="76"/>
      <c r="Q103" s="76"/>
      <c r="R103" s="77"/>
      <c r="S103" s="76"/>
      <c r="T103" s="76"/>
      <c r="U103" s="77"/>
      <c r="V103" s="78"/>
      <c r="X103" s="75"/>
      <c r="Y103" s="76"/>
      <c r="Z103" s="76"/>
      <c r="AA103" s="76"/>
      <c r="AB103" s="76"/>
      <c r="AC103" s="77"/>
      <c r="AD103" s="76"/>
      <c r="AE103" s="76"/>
      <c r="AF103" s="77"/>
      <c r="AG103" s="78"/>
    </row>
    <row r="104" spans="1:33" x14ac:dyDescent="0.25">
      <c r="A104" s="70" t="s">
        <v>52</v>
      </c>
      <c r="B104" s="71">
        <f>(VLOOKUP($A104,'Occupancy Raw Data'!$B$8:$BE$54,'Occupancy Raw Data'!G$3,FALSE))/100</f>
        <v>0.468768768768768</v>
      </c>
      <c r="C104" s="72">
        <f>(VLOOKUP($A104,'Occupancy Raw Data'!$B$8:$BE$54,'Occupancy Raw Data'!H$3,FALSE))/100</f>
        <v>0.56306306306306297</v>
      </c>
      <c r="D104" s="72">
        <f>(VLOOKUP($A104,'Occupancy Raw Data'!$B$8:$BE$54,'Occupancy Raw Data'!I$3,FALSE))/100</f>
        <v>0.59714714714714701</v>
      </c>
      <c r="E104" s="72">
        <f>(VLOOKUP($A104,'Occupancy Raw Data'!$B$8:$BE$54,'Occupancy Raw Data'!J$3,FALSE))/100</f>
        <v>0.62342342342342294</v>
      </c>
      <c r="F104" s="72">
        <f>(VLOOKUP($A104,'Occupancy Raw Data'!$B$8:$BE$54,'Occupancy Raw Data'!K$3,FALSE))/100</f>
        <v>0.59909909909909898</v>
      </c>
      <c r="G104" s="73">
        <f>(VLOOKUP($A104,'Occupancy Raw Data'!$B$8:$BE$54,'Occupancy Raw Data'!L$3,FALSE))/100</f>
        <v>0.57030030030029999</v>
      </c>
      <c r="H104" s="53">
        <f>(VLOOKUP($A104,'Occupancy Raw Data'!$B$8:$BE$54,'Occupancy Raw Data'!N$3,FALSE))/100</f>
        <v>0.67777777777777704</v>
      </c>
      <c r="I104" s="53">
        <f>(VLOOKUP($A104,'Occupancy Raw Data'!$B$8:$BE$54,'Occupancy Raw Data'!O$3,FALSE))/100</f>
        <v>0.70660660660660601</v>
      </c>
      <c r="J104" s="73">
        <f>(VLOOKUP($A104,'Occupancy Raw Data'!$B$8:$BE$54,'Occupancy Raw Data'!P$3,FALSE))/100</f>
        <v>0.69219219219219197</v>
      </c>
      <c r="K104" s="74">
        <f>(VLOOKUP($A104,'Occupancy Raw Data'!$B$8:$BE$54,'Occupancy Raw Data'!R$3,FALSE))/100</f>
        <v>0.605126555126555</v>
      </c>
      <c r="M104" s="75">
        <f>VLOOKUP($A104,'ADR Raw Data'!$B$6:$BE$54,'ADR Raw Data'!G$1,FALSE)</f>
        <v>94.6486931454196</v>
      </c>
      <c r="N104" s="76">
        <f>VLOOKUP($A104,'ADR Raw Data'!$B$6:$BE$54,'ADR Raw Data'!H$1,FALSE)</f>
        <v>96.439402666666595</v>
      </c>
      <c r="O104" s="76">
        <f>VLOOKUP($A104,'ADR Raw Data'!$B$6:$BE$54,'ADR Raw Data'!I$1,FALSE)</f>
        <v>99.483037465426193</v>
      </c>
      <c r="P104" s="76">
        <f>VLOOKUP($A104,'ADR Raw Data'!$B$6:$BE$54,'ADR Raw Data'!J$1,FALSE)</f>
        <v>100.44997350674301</v>
      </c>
      <c r="Q104" s="76">
        <f>VLOOKUP($A104,'ADR Raw Data'!$B$6:$BE$54,'ADR Raw Data'!K$1,FALSE)</f>
        <v>101.711130325814</v>
      </c>
      <c r="R104" s="77">
        <f>VLOOKUP($A104,'ADR Raw Data'!$B$6:$BE$54,'ADR Raw Data'!L$1,FALSE)</f>
        <v>98.766822178926802</v>
      </c>
      <c r="S104" s="76">
        <f>VLOOKUP($A104,'ADR Raw Data'!$B$6:$BE$54,'ADR Raw Data'!N$1,FALSE)</f>
        <v>120.352474523704</v>
      </c>
      <c r="T104" s="76">
        <f>VLOOKUP($A104,'ADR Raw Data'!$B$6:$BE$54,'ADR Raw Data'!O$1,FALSE)</f>
        <v>121.743525286867</v>
      </c>
      <c r="U104" s="77">
        <f>VLOOKUP($A104,'ADR Raw Data'!$B$6:$BE$54,'ADR Raw Data'!P$1,FALSE)</f>
        <v>121.062483731019</v>
      </c>
      <c r="V104" s="78">
        <f>VLOOKUP($A104,'ADR Raw Data'!$B$6:$BE$54,'ADR Raw Data'!R$1,FALSE)</f>
        <v>106.05355428733399</v>
      </c>
      <c r="X104" s="75">
        <f>VLOOKUP($A104,'RevPAR Raw Data'!$B$6:$BE$54,'RevPAR Raw Data'!G$1,FALSE)</f>
        <v>44.368351351351301</v>
      </c>
      <c r="Y104" s="76">
        <f>VLOOKUP($A104,'RevPAR Raw Data'!$B$6:$BE$54,'RevPAR Raw Data'!H$1,FALSE)</f>
        <v>54.301465465465398</v>
      </c>
      <c r="Z104" s="76">
        <f>VLOOKUP($A104,'RevPAR Raw Data'!$B$6:$BE$54,'RevPAR Raw Data'!I$1,FALSE)</f>
        <v>59.406012012011999</v>
      </c>
      <c r="AA104" s="76">
        <f>VLOOKUP($A104,'RevPAR Raw Data'!$B$6:$BE$54,'RevPAR Raw Data'!J$1,FALSE)</f>
        <v>62.622866366366303</v>
      </c>
      <c r="AB104" s="76">
        <f>VLOOKUP($A104,'RevPAR Raw Data'!$B$6:$BE$54,'RevPAR Raw Data'!K$1,FALSE)</f>
        <v>60.935046546546502</v>
      </c>
      <c r="AC104" s="77">
        <f>VLOOKUP($A104,'RevPAR Raw Data'!$B$6:$BE$54,'RevPAR Raw Data'!L$1,FALSE)</f>
        <v>56.326748348348303</v>
      </c>
      <c r="AD104" s="76">
        <f>VLOOKUP($A104,'RevPAR Raw Data'!$B$6:$BE$54,'RevPAR Raw Data'!N$1,FALSE)</f>
        <v>81.572232732732701</v>
      </c>
      <c r="AE104" s="76">
        <f>VLOOKUP($A104,'RevPAR Raw Data'!$B$6:$BE$54,'RevPAR Raw Data'!O$1,FALSE)</f>
        <v>86.024779279279201</v>
      </c>
      <c r="AF104" s="77">
        <f>VLOOKUP($A104,'RevPAR Raw Data'!$B$6:$BE$54,'RevPAR Raw Data'!P$1,FALSE)</f>
        <v>83.798506006005994</v>
      </c>
      <c r="AG104" s="78">
        <f>VLOOKUP($A104,'RevPAR Raw Data'!$B$6:$BE$54,'RevPAR Raw Data'!R$1,FALSE)</f>
        <v>64.175821964821907</v>
      </c>
    </row>
    <row r="105" spans="1:33" x14ac:dyDescent="0.25">
      <c r="A105" s="55" t="s">
        <v>126</v>
      </c>
      <c r="B105" s="43">
        <f>(VLOOKUP($A104,'Occupancy Raw Data'!$B$8:$BE$54,'Occupancy Raw Data'!T$3,FALSE))/100</f>
        <v>0.242180577031503</v>
      </c>
      <c r="C105" s="44">
        <f>(VLOOKUP($A104,'Occupancy Raw Data'!$B$8:$BE$54,'Occupancy Raw Data'!U$3,FALSE))/100</f>
        <v>0.151155040648357</v>
      </c>
      <c r="D105" s="44">
        <f>(VLOOKUP($A104,'Occupancy Raw Data'!$B$8:$BE$54,'Occupancy Raw Data'!V$3,FALSE))/100</f>
        <v>8.7330228899996296E-2</v>
      </c>
      <c r="E105" s="44">
        <f>(VLOOKUP($A104,'Occupancy Raw Data'!$B$8:$BE$54,'Occupancy Raw Data'!W$3,FALSE))/100</f>
        <v>8.9045380041395908E-2</v>
      </c>
      <c r="F105" s="44">
        <f>(VLOOKUP($A104,'Occupancy Raw Data'!$B$8:$BE$54,'Occupancy Raw Data'!X$3,FALSE))/100</f>
        <v>5.6852411370022305E-3</v>
      </c>
      <c r="G105" s="44">
        <f>(VLOOKUP($A104,'Occupancy Raw Data'!$B$8:$BE$54,'Occupancy Raw Data'!Y$3,FALSE))/100</f>
        <v>0.10358511094359001</v>
      </c>
      <c r="H105" s="45">
        <f>(VLOOKUP($A104,'Occupancy Raw Data'!$B$8:$BE$54,'Occupancy Raw Data'!AA$3,FALSE))/100</f>
        <v>-9.9445566778900096E-2</v>
      </c>
      <c r="I105" s="45">
        <f>(VLOOKUP($A104,'Occupancy Raw Data'!$B$8:$BE$54,'Occupancy Raw Data'!AB$3,FALSE))/100</f>
        <v>-7.7723426939541207E-2</v>
      </c>
      <c r="J105" s="44">
        <f>(VLOOKUP($A104,'Occupancy Raw Data'!$B$8:$BE$54,'Occupancy Raw Data'!AC$3,FALSE))/100</f>
        <v>-8.8487726889969295E-2</v>
      </c>
      <c r="K105" s="46">
        <f>(VLOOKUP($A104,'Occupancy Raw Data'!$B$8:$BE$54,'Occupancy Raw Data'!AE$3,FALSE))/100</f>
        <v>3.2480505187394704E-2</v>
      </c>
      <c r="M105" s="43">
        <f>(VLOOKUP($A104,'ADR Raw Data'!$B$6:$BE$54,'ADR Raw Data'!T$1,FALSE))/100</f>
        <v>3.02921936122033E-2</v>
      </c>
      <c r="N105" s="44">
        <f>(VLOOKUP($A104,'ADR Raw Data'!$B$6:$BE$54,'ADR Raw Data'!U$1,FALSE))/100</f>
        <v>1.1843049264943499E-2</v>
      </c>
      <c r="O105" s="44">
        <f>(VLOOKUP($A104,'ADR Raw Data'!$B$6:$BE$54,'ADR Raw Data'!V$1,FALSE))/100</f>
        <v>1.5364462364519001E-2</v>
      </c>
      <c r="P105" s="44">
        <f>(VLOOKUP($A104,'ADR Raw Data'!$B$6:$BE$54,'ADR Raw Data'!W$1,FALSE))/100</f>
        <v>2.0757763111032197E-3</v>
      </c>
      <c r="Q105" s="44">
        <f>(VLOOKUP($A104,'ADR Raw Data'!$B$6:$BE$54,'ADR Raw Data'!X$1,FALSE))/100</f>
        <v>-1.4291146734752401E-2</v>
      </c>
      <c r="R105" s="44">
        <f>(VLOOKUP($A104,'ADR Raw Data'!$B$6:$BE$54,'ADR Raw Data'!Y$1,FALSE))/100</f>
        <v>4.92754788273575E-3</v>
      </c>
      <c r="S105" s="45">
        <f>(VLOOKUP($A104,'ADR Raw Data'!$B$6:$BE$54,'ADR Raw Data'!AA$1,FALSE))/100</f>
        <v>-2.5755540159928998E-2</v>
      </c>
      <c r="T105" s="45">
        <f>(VLOOKUP($A104,'ADR Raw Data'!$B$6:$BE$54,'ADR Raw Data'!AB$1,FALSE))/100</f>
        <v>-2.0995635533471103E-2</v>
      </c>
      <c r="U105" s="44">
        <f>(VLOOKUP($A104,'ADR Raw Data'!$B$6:$BE$54,'ADR Raw Data'!AC$1,FALSE))/100</f>
        <v>-2.3279651191057099E-2</v>
      </c>
      <c r="V105" s="46">
        <f>(VLOOKUP($A104,'ADR Raw Data'!$B$6:$BE$54,'ADR Raw Data'!AE$1,FALSE))/100</f>
        <v>-1.6052626289821001E-2</v>
      </c>
      <c r="X105" s="43">
        <f>(VLOOKUP($A104,'RevPAR Raw Data'!$B$6:$BE$54,'RevPAR Raw Data'!T$1,FALSE))/100</f>
        <v>0.27980895157225999</v>
      </c>
      <c r="Y105" s="44">
        <f>(VLOOKUP($A104,'RevPAR Raw Data'!$B$6:$BE$54,'RevPAR Raw Data'!U$1,FALSE))/100</f>
        <v>0.16478822650634301</v>
      </c>
      <c r="Z105" s="44">
        <f>(VLOOKUP($A104,'RevPAR Raw Data'!$B$6:$BE$54,'RevPAR Raw Data'!V$1,FALSE))/100</f>
        <v>0.104036473279734</v>
      </c>
      <c r="AA105" s="44">
        <f>(VLOOKUP($A104,'RevPAR Raw Data'!$B$6:$BE$54,'RevPAR Raw Data'!W$1,FALSE))/100</f>
        <v>9.1305994643002306E-2</v>
      </c>
      <c r="AB105" s="44">
        <f>(VLOOKUP($A104,'RevPAR Raw Data'!$B$6:$BE$54,'RevPAR Raw Data'!X$1,FALSE))/100</f>
        <v>-8.6871542130615501E-3</v>
      </c>
      <c r="AC105" s="44">
        <f>(VLOOKUP($A104,'RevPAR Raw Data'!$B$6:$BE$54,'RevPAR Raw Data'!Y$1,FALSE))/100</f>
        <v>0.109023079420439</v>
      </c>
      <c r="AD105" s="45">
        <f>(VLOOKUP($A104,'RevPAR Raw Data'!$B$6:$BE$54,'RevPAR Raw Data'!AA$1,FALSE))/100</f>
        <v>-0.122639832649928</v>
      </c>
      <c r="AE105" s="45">
        <f>(VLOOKUP($A104,'RevPAR Raw Data'!$B$6:$BE$54,'RevPAR Raw Data'!AB$1,FALSE))/100</f>
        <v>-9.7087209728577401E-2</v>
      </c>
      <c r="AF105" s="44">
        <f>(VLOOKUP($A104,'RevPAR Raw Data'!$B$6:$BE$54,'RevPAR Raw Data'!AC$1,FALSE))/100</f>
        <v>-0.109707414664338</v>
      </c>
      <c r="AG105" s="46">
        <f>(VLOOKUP($A104,'RevPAR Raw Data'!$B$6:$BE$54,'RevPAR Raw Data'!AE$1,FALSE))/100</f>
        <v>1.5906481486095702E-2</v>
      </c>
    </row>
    <row r="106" spans="1:33" x14ac:dyDescent="0.25">
      <c r="A106" s="93"/>
      <c r="B106" s="71"/>
      <c r="C106" s="72"/>
      <c r="D106" s="72"/>
      <c r="E106" s="72"/>
      <c r="F106" s="72"/>
      <c r="G106" s="73"/>
      <c r="H106" s="53"/>
      <c r="I106" s="53"/>
      <c r="J106" s="73"/>
      <c r="K106" s="74"/>
      <c r="M106" s="75"/>
      <c r="N106" s="76"/>
      <c r="O106" s="76"/>
      <c r="P106" s="76"/>
      <c r="Q106" s="76"/>
      <c r="R106" s="77"/>
      <c r="S106" s="76"/>
      <c r="T106" s="76"/>
      <c r="U106" s="77"/>
      <c r="V106" s="78"/>
      <c r="X106" s="75"/>
      <c r="Y106" s="76"/>
      <c r="Z106" s="76"/>
      <c r="AA106" s="76"/>
      <c r="AB106" s="76"/>
      <c r="AC106" s="77"/>
      <c r="AD106" s="76"/>
      <c r="AE106" s="76"/>
      <c r="AF106" s="77"/>
      <c r="AG106" s="78"/>
    </row>
    <row r="107" spans="1:33" x14ac:dyDescent="0.25">
      <c r="A107" s="70" t="s">
        <v>51</v>
      </c>
      <c r="B107" s="71">
        <f>(VLOOKUP($A107,'Occupancy Raw Data'!$B$8:$BE$45,'Occupancy Raw Data'!G$3,FALSE))/100</f>
        <v>0.43401058562403899</v>
      </c>
      <c r="C107" s="72">
        <f>(VLOOKUP($A107,'Occupancy Raw Data'!$B$8:$BE$45,'Occupancy Raw Data'!H$3,FALSE))/100</f>
        <v>0.56837971657845299</v>
      </c>
      <c r="D107" s="72">
        <f>(VLOOKUP($A107,'Occupancy Raw Data'!$B$8:$BE$45,'Occupancy Raw Data'!I$3,FALSE))/100</f>
        <v>0.53218371179784807</v>
      </c>
      <c r="E107" s="72">
        <f>(VLOOKUP($A107,'Occupancy Raw Data'!$B$8:$BE$45,'Occupancy Raw Data'!J$3,FALSE))/100</f>
        <v>0.57640430254396402</v>
      </c>
      <c r="F107" s="72">
        <f>(VLOOKUP($A107,'Occupancy Raw Data'!$B$8:$BE$45,'Occupancy Raw Data'!K$3,FALSE))/100</f>
        <v>0.61977121393204693</v>
      </c>
      <c r="G107" s="73">
        <f>(VLOOKUP($A107,'Occupancy Raw Data'!$B$8:$BE$45,'Occupancy Raw Data'!L$3,FALSE))/100</f>
        <v>0.54614990609527003</v>
      </c>
      <c r="H107" s="53">
        <f>(VLOOKUP($A107,'Occupancy Raw Data'!$B$8:$BE$45,'Occupancy Raw Data'!N$3,FALSE))/100</f>
        <v>0.79272665186955704</v>
      </c>
      <c r="I107" s="53">
        <f>(VLOOKUP($A107,'Occupancy Raw Data'!$B$8:$BE$45,'Occupancy Raw Data'!O$3,FALSE))/100</f>
        <v>0.77257981901997597</v>
      </c>
      <c r="J107" s="73">
        <f>(VLOOKUP($A107,'Occupancy Raw Data'!$B$8:$BE$45,'Occupancy Raw Data'!P$3,FALSE))/100</f>
        <v>0.78265323544476606</v>
      </c>
      <c r="K107" s="74">
        <f>(VLOOKUP($A107,'Occupancy Raw Data'!$B$8:$BE$45,'Occupancy Raw Data'!R$3,FALSE))/100</f>
        <v>0.61372228590941202</v>
      </c>
      <c r="M107" s="75">
        <f>VLOOKUP($A107,'ADR Raw Data'!$B$6:$BE$43,'ADR Raw Data'!G$1,FALSE)</f>
        <v>93.895818253343805</v>
      </c>
      <c r="N107" s="76">
        <f>VLOOKUP($A107,'ADR Raw Data'!$B$6:$BE$43,'ADR Raw Data'!H$1,FALSE)</f>
        <v>102.067350555722</v>
      </c>
      <c r="O107" s="76">
        <f>VLOOKUP($A107,'ADR Raw Data'!$B$6:$BE$43,'ADR Raw Data'!I$1,FALSE)</f>
        <v>98.851527109399996</v>
      </c>
      <c r="P107" s="76">
        <f>VLOOKUP($A107,'ADR Raw Data'!$B$6:$BE$43,'ADR Raw Data'!J$1,FALSE)</f>
        <v>101.865790876777</v>
      </c>
      <c r="Q107" s="76">
        <f>VLOOKUP($A107,'ADR Raw Data'!$B$6:$BE$43,'ADR Raw Data'!K$1,FALSE)</f>
        <v>105.217622589531</v>
      </c>
      <c r="R107" s="77">
        <f>VLOOKUP($A107,'ADR Raw Data'!$B$6:$BE$43,'ADR Raw Data'!L$1,FALSE)</f>
        <v>100.814334750531</v>
      </c>
      <c r="S107" s="76">
        <f>VLOOKUP($A107,'ADR Raw Data'!$B$6:$BE$43,'ADR Raw Data'!N$1,FALSE)</f>
        <v>131.068447124703</v>
      </c>
      <c r="T107" s="76">
        <f>VLOOKUP($A107,'ADR Raw Data'!$B$6:$BE$43,'ADR Raw Data'!O$1,FALSE)</f>
        <v>129.65449502762399</v>
      </c>
      <c r="U107" s="77">
        <f>VLOOKUP($A107,'ADR Raw Data'!$B$6:$BE$43,'ADR Raw Data'!P$1,FALSE)</f>
        <v>130.37057046247801</v>
      </c>
      <c r="V107" s="78">
        <f>VLOOKUP($A107,'ADR Raw Data'!$B$6:$BE$43,'ADR Raw Data'!R$1,FALSE)</f>
        <v>111.58341387807</v>
      </c>
      <c r="X107" s="75">
        <f>VLOOKUP($A107,'RevPAR Raw Data'!$B$6:$BE$43,'RevPAR Raw Data'!G$1,FALSE)</f>
        <v>40.751779067782103</v>
      </c>
      <c r="Y107" s="76">
        <f>VLOOKUP($A107,'RevPAR Raw Data'!$B$6:$BE$43,'RevPAR Raw Data'!H$1,FALSE)</f>
        <v>58.013011780775102</v>
      </c>
      <c r="Z107" s="76">
        <f>VLOOKUP($A107,'RevPAR Raw Data'!$B$6:$BE$43,'RevPAR Raw Data'!I$1,FALSE)</f>
        <v>52.6071726139661</v>
      </c>
      <c r="AA107" s="76">
        <f>VLOOKUP($A107,'RevPAR Raw Data'!$B$6:$BE$43,'RevPAR Raw Data'!J$1,FALSE)</f>
        <v>58.715880143418097</v>
      </c>
      <c r="AB107" s="76">
        <f>VLOOKUP($A107,'RevPAR Raw Data'!$B$6:$BE$43,'RevPAR Raw Data'!K$1,FALSE)</f>
        <v>65.210853679357996</v>
      </c>
      <c r="AC107" s="77">
        <f>VLOOKUP($A107,'RevPAR Raw Data'!$B$6:$BE$43,'RevPAR Raw Data'!L$1,FALSE)</f>
        <v>55.059739457059898</v>
      </c>
      <c r="AD107" s="76">
        <f>VLOOKUP($A107,'RevPAR Raw Data'!$B$6:$BE$43,'RevPAR Raw Data'!N$1,FALSE)</f>
        <v>103.901451254908</v>
      </c>
      <c r="AE107" s="76">
        <f>VLOOKUP($A107,'RevPAR Raw Data'!$B$6:$BE$43,'RevPAR Raw Data'!O$1,FALSE)</f>
        <v>100.168446303568</v>
      </c>
      <c r="AF107" s="77">
        <f>VLOOKUP($A107,'RevPAR Raw Data'!$B$6:$BE$43,'RevPAR Raw Data'!P$1,FALSE)</f>
        <v>102.03494877923799</v>
      </c>
      <c r="AG107" s="78">
        <f>VLOOKUP($A107,'RevPAR Raw Data'!$B$6:$BE$43,'RevPAR Raw Data'!R$1,FALSE)</f>
        <v>68.481227834825205</v>
      </c>
    </row>
    <row r="108" spans="1:33" x14ac:dyDescent="0.25">
      <c r="A108" s="55" t="s">
        <v>126</v>
      </c>
      <c r="B108" s="43">
        <f>(VLOOKUP($A107,'Occupancy Raw Data'!$B$8:$BE$51,'Occupancy Raw Data'!T$3,FALSE))/100</f>
        <v>8.4363607146802702E-3</v>
      </c>
      <c r="C108" s="44">
        <f>(VLOOKUP($A107,'Occupancy Raw Data'!$B$8:$BE$51,'Occupancy Raw Data'!U$3,FALSE))/100</f>
        <v>1.78933046898287E-2</v>
      </c>
      <c r="D108" s="44">
        <f>(VLOOKUP($A107,'Occupancy Raw Data'!$B$8:$BE$51,'Occupancy Raw Data'!V$3,FALSE))/100</f>
        <v>-0.11659708805145501</v>
      </c>
      <c r="E108" s="44">
        <f>(VLOOKUP($A107,'Occupancy Raw Data'!$B$8:$BE$51,'Occupancy Raw Data'!W$3,FALSE))/100</f>
        <v>-7.4684678600716398E-2</v>
      </c>
      <c r="F108" s="44">
        <f>(VLOOKUP($A107,'Occupancy Raw Data'!$B$8:$BE$51,'Occupancy Raw Data'!X$3,FALSE))/100</f>
        <v>-1.3256673589312399E-2</v>
      </c>
      <c r="G108" s="44">
        <f>(VLOOKUP($A107,'Occupancy Raw Data'!$B$8:$BE$51,'Occupancy Raw Data'!Y$3,FALSE))/100</f>
        <v>-3.9218785820984502E-2</v>
      </c>
      <c r="H108" s="45">
        <f>(VLOOKUP($A107,'Occupancy Raw Data'!$B$8:$BE$51,'Occupancy Raw Data'!AA$3,FALSE))/100</f>
        <v>-5.3553897331556001E-2</v>
      </c>
      <c r="I108" s="45">
        <f>(VLOOKUP($A107,'Occupancy Raw Data'!$B$8:$BE$51,'Occupancy Raw Data'!AB$3,FALSE))/100</f>
        <v>-4.3399513270850704E-2</v>
      </c>
      <c r="J108" s="44">
        <f>(VLOOKUP($A107,'Occupancy Raw Data'!$B$8:$BE$51,'Occupancy Raw Data'!AC$3,FALSE))/100</f>
        <v>-4.8569137925943202E-2</v>
      </c>
      <c r="K108" s="46">
        <f>(VLOOKUP($A107,'Occupancy Raw Data'!$B$8:$BE$51,'Occupancy Raw Data'!AE$3,FALSE))/100</f>
        <v>-4.2646876771503299E-2</v>
      </c>
      <c r="M108" s="43">
        <f>(VLOOKUP($A107,'ADR Raw Data'!$B$6:$BE$49,'ADR Raw Data'!T$1,FALSE))/100</f>
        <v>1.6257657586193899E-3</v>
      </c>
      <c r="N108" s="44">
        <f>(VLOOKUP($A107,'ADR Raw Data'!$B$6:$BE$49,'ADR Raw Data'!U$1,FALSE))/100</f>
        <v>7.8718406175499606E-2</v>
      </c>
      <c r="O108" s="44">
        <f>(VLOOKUP($A107,'ADR Raw Data'!$B$6:$BE$49,'ADR Raw Data'!V$1,FALSE))/100</f>
        <v>2.8695242669384998E-2</v>
      </c>
      <c r="P108" s="44">
        <f>(VLOOKUP($A107,'ADR Raw Data'!$B$6:$BE$49,'ADR Raw Data'!W$1,FALSE))/100</f>
        <v>4.0364181387054401E-2</v>
      </c>
      <c r="Q108" s="44">
        <f>(VLOOKUP($A107,'ADR Raw Data'!$B$6:$BE$49,'ADR Raw Data'!X$1,FALSE))/100</f>
        <v>6.8089547447720694E-2</v>
      </c>
      <c r="R108" s="44">
        <f>(VLOOKUP($A107,'ADR Raw Data'!$B$6:$BE$49,'ADR Raw Data'!Y$1,FALSE))/100</f>
        <v>4.5997472443805296E-2</v>
      </c>
      <c r="S108" s="45">
        <f>(VLOOKUP($A107,'ADR Raw Data'!$B$6:$BE$49,'ADR Raw Data'!AA$1,FALSE))/100</f>
        <v>2.66484530892446E-2</v>
      </c>
      <c r="T108" s="45">
        <f>(VLOOKUP($A107,'ADR Raw Data'!$B$6:$BE$49,'ADR Raw Data'!AB$1,FALSE))/100</f>
        <v>4.2801638880670498E-2</v>
      </c>
      <c r="U108" s="44">
        <f>(VLOOKUP($A107,'ADR Raw Data'!$B$6:$BE$49,'ADR Raw Data'!AC$1,FALSE))/100</f>
        <v>3.4441305414113201E-2</v>
      </c>
      <c r="V108" s="46">
        <f>(VLOOKUP($A107,'ADR Raw Data'!$B$6:$BE$49,'ADR Raw Data'!AE$1,FALSE))/100</f>
        <v>4.0393830488060306E-2</v>
      </c>
      <c r="X108" s="43">
        <f>(VLOOKUP($A107,'RevPAR Raw Data'!$B$6:$BE$43,'RevPAR Raw Data'!T$1,FALSE))/100</f>
        <v>1.0075842019676899E-2</v>
      </c>
      <c r="Y108" s="44">
        <f>(VLOOKUP($A107,'RevPAR Raw Data'!$B$6:$BE$43,'RevPAR Raw Data'!U$1,FALSE))/100</f>
        <v>9.8020243291724291E-2</v>
      </c>
      <c r="Z108" s="44">
        <f>(VLOOKUP($A107,'RevPAR Raw Data'!$B$6:$BE$43,'RevPAR Raw Data'!V$1,FALSE))/100</f>
        <v>-9.1247627118250102E-2</v>
      </c>
      <c r="AA108" s="44">
        <f>(VLOOKUP($A107,'RevPAR Raw Data'!$B$6:$BE$43,'RevPAR Raw Data'!W$1,FALSE))/100</f>
        <v>-3.7335083127535099E-2</v>
      </c>
      <c r="AB108" s="44">
        <f>(VLOOKUP($A107,'RevPAR Raw Data'!$B$6:$BE$43,'RevPAR Raw Data'!X$1,FALSE))/100</f>
        <v>5.3930232953049898E-2</v>
      </c>
      <c r="AC108" s="44">
        <f>(VLOOKUP($A107,'RevPAR Raw Data'!$B$6:$BE$43,'RevPAR Raw Data'!Y$1,FALSE))/100</f>
        <v>4.9747216027406097E-3</v>
      </c>
      <c r="AD108" s="45">
        <f>(VLOOKUP($A107,'RevPAR Raw Data'!$B$6:$BE$43,'RevPAR Raw Data'!AA$1,FALSE))/100</f>
        <v>-2.8332572763097499E-2</v>
      </c>
      <c r="AE108" s="45">
        <f>(VLOOKUP($A107,'RevPAR Raw Data'!$B$6:$BE$43,'RevPAR Raw Data'!AB$1,FALSE))/100</f>
        <v>-2.4554446847961002E-3</v>
      </c>
      <c r="AF108" s="44">
        <f>(VLOOKUP($A107,'RevPAR Raw Data'!$B$6:$BE$43,'RevPAR Raw Data'!AC$1,FALSE))/100</f>
        <v>-1.58006170248375E-2</v>
      </c>
      <c r="AG108" s="46">
        <f>(VLOOKUP($A107,'RevPAR Raw Data'!$B$6:$BE$43,'RevPAR Raw Data'!AE$1,FALSE))/100</f>
        <v>-3.9757169945962897E-3</v>
      </c>
    </row>
    <row r="109" spans="1:33" x14ac:dyDescent="0.25">
      <c r="A109" s="88"/>
      <c r="B109" s="71"/>
      <c r="C109" s="72"/>
      <c r="D109" s="72"/>
      <c r="E109" s="72"/>
      <c r="F109" s="72"/>
      <c r="G109" s="73"/>
      <c r="H109" s="53"/>
      <c r="I109" s="53"/>
      <c r="J109" s="73"/>
      <c r="K109" s="74"/>
      <c r="M109" s="75"/>
      <c r="N109" s="76"/>
      <c r="O109" s="76"/>
      <c r="P109" s="76"/>
      <c r="Q109" s="76"/>
      <c r="R109" s="77"/>
      <c r="S109" s="76"/>
      <c r="T109" s="76"/>
      <c r="U109" s="77"/>
      <c r="V109" s="78"/>
      <c r="X109" s="75"/>
      <c r="Y109" s="76"/>
      <c r="Z109" s="76"/>
      <c r="AA109" s="76"/>
      <c r="AB109" s="76"/>
      <c r="AC109" s="77"/>
      <c r="AD109" s="76"/>
      <c r="AE109" s="76"/>
      <c r="AF109" s="77"/>
      <c r="AG109" s="78"/>
    </row>
    <row r="110" spans="1:33" x14ac:dyDescent="0.25">
      <c r="A110" s="70" t="s">
        <v>54</v>
      </c>
      <c r="B110" s="71">
        <f>(VLOOKUP($A110,'Occupancy Raw Data'!$B$8:$BE$45,'Occupancy Raw Data'!G$3,FALSE))/100</f>
        <v>0.57217651458489105</v>
      </c>
      <c r="C110" s="72">
        <f>(VLOOKUP($A110,'Occupancy Raw Data'!$B$8:$BE$45,'Occupancy Raw Data'!H$3,FALSE))/100</f>
        <v>0.71353777112939398</v>
      </c>
      <c r="D110" s="72">
        <f>(VLOOKUP($A110,'Occupancy Raw Data'!$B$8:$BE$45,'Occupancy Raw Data'!I$3,FALSE))/100</f>
        <v>0.76047120418848091</v>
      </c>
      <c r="E110" s="72">
        <f>(VLOOKUP($A110,'Occupancy Raw Data'!$B$8:$BE$45,'Occupancy Raw Data'!J$3,FALSE))/100</f>
        <v>0.78384442782348496</v>
      </c>
      <c r="F110" s="72">
        <f>(VLOOKUP($A110,'Occupancy Raw Data'!$B$8:$BE$45,'Occupancy Raw Data'!K$3,FALSE))/100</f>
        <v>0.79450261780104692</v>
      </c>
      <c r="G110" s="73">
        <f>(VLOOKUP($A110,'Occupancy Raw Data'!$B$8:$BE$45,'Occupancy Raw Data'!L$3,FALSE))/100</f>
        <v>0.72490650710545912</v>
      </c>
      <c r="H110" s="53">
        <f>(VLOOKUP($A110,'Occupancy Raw Data'!$B$8:$BE$45,'Occupancy Raw Data'!N$3,FALSE))/100</f>
        <v>0.83470456245325297</v>
      </c>
      <c r="I110" s="53">
        <f>(VLOOKUP($A110,'Occupancy Raw Data'!$B$8:$BE$45,'Occupancy Raw Data'!O$3,FALSE))/100</f>
        <v>0.82890800299177203</v>
      </c>
      <c r="J110" s="73">
        <f>(VLOOKUP($A110,'Occupancy Raw Data'!$B$8:$BE$45,'Occupancy Raw Data'!P$3,FALSE))/100</f>
        <v>0.831806282722513</v>
      </c>
      <c r="K110" s="74">
        <f>(VLOOKUP($A110,'Occupancy Raw Data'!$B$8:$BE$45,'Occupancy Raw Data'!R$3,FALSE))/100</f>
        <v>0.75544930013890299</v>
      </c>
      <c r="M110" s="75">
        <f>VLOOKUP($A110,'ADR Raw Data'!$B$6:$BE$43,'ADR Raw Data'!G$1,FALSE)</f>
        <v>154.49991830065301</v>
      </c>
      <c r="N110" s="76">
        <f>VLOOKUP($A110,'ADR Raw Data'!$B$6:$BE$43,'ADR Raw Data'!H$1,FALSE)</f>
        <v>151.58463836477901</v>
      </c>
      <c r="O110" s="76">
        <f>VLOOKUP($A110,'ADR Raw Data'!$B$6:$BE$43,'ADR Raw Data'!I$1,FALSE)</f>
        <v>149.77817555938</v>
      </c>
      <c r="P110" s="76">
        <f>VLOOKUP($A110,'ADR Raw Data'!$B$6:$BE$43,'ADR Raw Data'!J$1,FALSE)</f>
        <v>155.52092080152599</v>
      </c>
      <c r="Q110" s="76">
        <f>VLOOKUP($A110,'ADR Raw Data'!$B$6:$BE$43,'ADR Raw Data'!K$1,FALSE)</f>
        <v>177.71814073899699</v>
      </c>
      <c r="R110" s="77">
        <f>VLOOKUP($A110,'ADR Raw Data'!$B$6:$BE$43,'ADR Raw Data'!L$1,FALSE)</f>
        <v>158.245596884028</v>
      </c>
      <c r="S110" s="76">
        <f>VLOOKUP($A110,'ADR Raw Data'!$B$6:$BE$43,'ADR Raw Data'!N$1,FALSE)</f>
        <v>274.06772401433602</v>
      </c>
      <c r="T110" s="76">
        <f>VLOOKUP($A110,'ADR Raw Data'!$B$6:$BE$43,'ADR Raw Data'!O$1,FALSE)</f>
        <v>268.63848184073902</v>
      </c>
      <c r="U110" s="77">
        <f>VLOOKUP($A110,'ADR Raw Data'!$B$6:$BE$43,'ADR Raw Data'!P$1,FALSE)</f>
        <v>271.36256153759598</v>
      </c>
      <c r="V110" s="78">
        <f>VLOOKUP($A110,'ADR Raw Data'!$B$6:$BE$43,'ADR Raw Data'!R$1,FALSE)</f>
        <v>193.83138361444</v>
      </c>
      <c r="X110" s="75">
        <f>VLOOKUP($A110,'RevPAR Raw Data'!$B$6:$BE$43,'RevPAR Raw Data'!G$1,FALSE)</f>
        <v>88.401224756918396</v>
      </c>
      <c r="Y110" s="76">
        <f>VLOOKUP($A110,'RevPAR Raw Data'!$B$6:$BE$43,'RevPAR Raw Data'!H$1,FALSE)</f>
        <v>108.16136499626001</v>
      </c>
      <c r="Z110" s="76">
        <f>VLOOKUP($A110,'RevPAR Raw Data'!$B$6:$BE$43,'RevPAR Raw Data'!I$1,FALSE)</f>
        <v>113.901989528795</v>
      </c>
      <c r="AA110" s="76">
        <f>VLOOKUP($A110,'RevPAR Raw Data'!$B$6:$BE$43,'RevPAR Raw Data'!J$1,FALSE)</f>
        <v>121.90420718025401</v>
      </c>
      <c r="AB110" s="76">
        <f>VLOOKUP($A110,'RevPAR Raw Data'!$B$6:$BE$43,'RevPAR Raw Data'!K$1,FALSE)</f>
        <v>141.19752804786799</v>
      </c>
      <c r="AC110" s="77">
        <f>VLOOKUP($A110,'RevPAR Raw Data'!$B$6:$BE$43,'RevPAR Raw Data'!L$1,FALSE)</f>
        <v>114.713262902019</v>
      </c>
      <c r="AD110" s="76">
        <f>VLOOKUP($A110,'RevPAR Raw Data'!$B$6:$BE$43,'RevPAR Raw Data'!N$1,FALSE)</f>
        <v>228.765579655946</v>
      </c>
      <c r="AE110" s="76">
        <f>VLOOKUP($A110,'RevPAR Raw Data'!$B$6:$BE$43,'RevPAR Raw Data'!O$1,FALSE)</f>
        <v>222.67658750934899</v>
      </c>
      <c r="AF110" s="77">
        <f>VLOOKUP($A110,'RevPAR Raw Data'!$B$6:$BE$43,'RevPAR Raw Data'!P$1,FALSE)</f>
        <v>225.721083582647</v>
      </c>
      <c r="AG110" s="78">
        <f>VLOOKUP($A110,'RevPAR Raw Data'!$B$6:$BE$43,'RevPAR Raw Data'!R$1,FALSE)</f>
        <v>146.42978309648399</v>
      </c>
    </row>
    <row r="111" spans="1:33" x14ac:dyDescent="0.25">
      <c r="A111" s="55" t="s">
        <v>126</v>
      </c>
      <c r="B111" s="43">
        <f>(VLOOKUP($A110,'Occupancy Raw Data'!$B$8:$BE$51,'Occupancy Raw Data'!T$3,FALSE))/100</f>
        <v>0.34164609445940797</v>
      </c>
      <c r="C111" s="44">
        <f>(VLOOKUP($A110,'Occupancy Raw Data'!$B$8:$BE$51,'Occupancy Raw Data'!U$3,FALSE))/100</f>
        <v>0.27005186461357</v>
      </c>
      <c r="D111" s="44">
        <f>(VLOOKUP($A110,'Occupancy Raw Data'!$B$8:$BE$51,'Occupancy Raw Data'!V$3,FALSE))/100</f>
        <v>0.13306161972375999</v>
      </c>
      <c r="E111" s="44">
        <f>(VLOOKUP($A110,'Occupancy Raw Data'!$B$8:$BE$51,'Occupancy Raw Data'!W$3,FALSE))/100</f>
        <v>0.20420489993979898</v>
      </c>
      <c r="F111" s="44">
        <f>(VLOOKUP($A110,'Occupancy Raw Data'!$B$8:$BE$51,'Occupancy Raw Data'!X$3,FALSE))/100</f>
        <v>8.3784161098937812E-2</v>
      </c>
      <c r="G111" s="44">
        <f>(VLOOKUP($A110,'Occupancy Raw Data'!$B$8:$BE$51,'Occupancy Raw Data'!Y$3,FALSE))/100</f>
        <v>0.19092458571479198</v>
      </c>
      <c r="H111" s="45">
        <f>(VLOOKUP($A110,'Occupancy Raw Data'!$B$8:$BE$51,'Occupancy Raw Data'!AA$3,FALSE))/100</f>
        <v>-2.7946316107708601E-2</v>
      </c>
      <c r="I111" s="45">
        <f>(VLOOKUP($A110,'Occupancy Raw Data'!$B$8:$BE$51,'Occupancy Raw Data'!AB$3,FALSE))/100</f>
        <v>-5.5648332110435801E-2</v>
      </c>
      <c r="J111" s="44">
        <f>(VLOOKUP($A110,'Occupancy Raw Data'!$B$8:$BE$51,'Occupancy Raw Data'!AC$3,FALSE))/100</f>
        <v>-4.1949289454001407E-2</v>
      </c>
      <c r="K111" s="46">
        <f>(VLOOKUP($A110,'Occupancy Raw Data'!$B$8:$BE$51,'Occupancy Raw Data'!AE$3,FALSE))/100</f>
        <v>0.106325797716497</v>
      </c>
      <c r="M111" s="43">
        <f>(VLOOKUP($A110,'ADR Raw Data'!$B$6:$BE$49,'ADR Raw Data'!T$1,FALSE))/100</f>
        <v>4.9556567140036901E-2</v>
      </c>
      <c r="N111" s="44">
        <f>(VLOOKUP($A110,'ADR Raw Data'!$B$6:$BE$49,'ADR Raw Data'!U$1,FALSE))/100</f>
        <v>1.1850078579054299E-2</v>
      </c>
      <c r="O111" s="44">
        <f>(VLOOKUP($A110,'ADR Raw Data'!$B$6:$BE$49,'ADR Raw Data'!V$1,FALSE))/100</f>
        <v>-1.6268275236221E-2</v>
      </c>
      <c r="P111" s="44">
        <f>(VLOOKUP($A110,'ADR Raw Data'!$B$6:$BE$49,'ADR Raw Data'!W$1,FALSE))/100</f>
        <v>7.7268889152046407E-3</v>
      </c>
      <c r="Q111" s="44">
        <f>(VLOOKUP($A110,'ADR Raw Data'!$B$6:$BE$49,'ADR Raw Data'!X$1,FALSE))/100</f>
        <v>6.5508316508542195E-3</v>
      </c>
      <c r="R111" s="44">
        <f>(VLOOKUP($A110,'ADR Raw Data'!$B$6:$BE$49,'ADR Raw Data'!Y$1,FALSE))/100</f>
        <v>5.4098951719879496E-3</v>
      </c>
      <c r="S111" s="45">
        <f>(VLOOKUP($A110,'ADR Raw Data'!$B$6:$BE$49,'ADR Raw Data'!AA$1,FALSE))/100</f>
        <v>5.28816411905998E-2</v>
      </c>
      <c r="T111" s="45">
        <f>(VLOOKUP($A110,'ADR Raw Data'!$B$6:$BE$49,'ADR Raw Data'!AB$1,FALSE))/100</f>
        <v>1.7353958920312398E-2</v>
      </c>
      <c r="U111" s="44">
        <f>(VLOOKUP($A110,'ADR Raw Data'!$B$6:$BE$49,'ADR Raw Data'!AC$1,FALSE))/100</f>
        <v>3.4945434125925698E-2</v>
      </c>
      <c r="V111" s="46">
        <f>(VLOOKUP($A110,'ADR Raw Data'!$B$6:$BE$49,'ADR Raw Data'!AE$1,FALSE))/100</f>
        <v>-8.3733852225386096E-3</v>
      </c>
      <c r="X111" s="43">
        <f>(VLOOKUP($A110,'RevPAR Raw Data'!$B$6:$BE$43,'RevPAR Raw Data'!T$1,FALSE))/100</f>
        <v>0.40813346921765403</v>
      </c>
      <c r="Y111" s="44">
        <f>(VLOOKUP($A110,'RevPAR Raw Data'!$B$6:$BE$43,'RevPAR Raw Data'!U$1,FALSE))/100</f>
        <v>0.28510207900871498</v>
      </c>
      <c r="Z111" s="44">
        <f>(VLOOKUP($A110,'RevPAR Raw Data'!$B$6:$BE$43,'RevPAR Raw Data'!V$1,FALSE))/100</f>
        <v>0.114628661434496</v>
      </c>
      <c r="AA111" s="44">
        <f>(VLOOKUP($A110,'RevPAR Raw Data'!$B$6:$BE$43,'RevPAR Raw Data'!W$1,FALSE))/100</f>
        <v>0.213509657432779</v>
      </c>
      <c r="AB111" s="44">
        <f>(VLOOKUP($A110,'RevPAR Raw Data'!$B$6:$BE$43,'RevPAR Raw Data'!X$1,FALSE))/100</f>
        <v>9.0883848684159205E-2</v>
      </c>
      <c r="AC111" s="44">
        <f>(VLOOKUP($A110,'RevPAR Raw Data'!$B$6:$BE$43,'RevPAR Raw Data'!Y$1,FALSE))/100</f>
        <v>0.19736736288125301</v>
      </c>
      <c r="AD111" s="45">
        <f>(VLOOKUP($A110,'RevPAR Raw Data'!$B$6:$BE$43,'RevPAR Raw Data'!AA$1,FALSE))/100</f>
        <v>2.34574780218842E-2</v>
      </c>
      <c r="AE111" s="45">
        <f>(VLOOKUP($A110,'RevPAR Raw Data'!$B$6:$BE$43,'RevPAR Raw Data'!AB$1,FALSE))/100</f>
        <v>-3.92600920595517E-2</v>
      </c>
      <c r="AF111" s="44">
        <f>(VLOOKUP($A110,'RevPAR Raw Data'!$B$6:$BE$43,'RevPAR Raw Data'!AC$1,FALSE))/100</f>
        <v>-8.4697914593199492E-3</v>
      </c>
      <c r="AG111" s="46">
        <f>(VLOOKUP($A110,'RevPAR Raw Data'!$B$6:$BE$43,'RevPAR Raw Data'!AE$1,FALSE))/100</f>
        <v>9.7062105630584608E-2</v>
      </c>
    </row>
    <row r="112" spans="1:33" x14ac:dyDescent="0.25">
      <c r="A112" s="93"/>
      <c r="B112" s="71"/>
      <c r="C112" s="72"/>
      <c r="D112" s="72"/>
      <c r="E112" s="72"/>
      <c r="F112" s="72"/>
      <c r="G112" s="73"/>
      <c r="H112" s="53"/>
      <c r="I112" s="53"/>
      <c r="J112" s="73"/>
      <c r="K112" s="74"/>
      <c r="M112" s="75"/>
      <c r="N112" s="76"/>
      <c r="O112" s="76"/>
      <c r="P112" s="76"/>
      <c r="Q112" s="76"/>
      <c r="R112" s="77"/>
      <c r="S112" s="76"/>
      <c r="T112" s="76"/>
      <c r="U112" s="77"/>
      <c r="V112" s="78"/>
      <c r="X112" s="75"/>
      <c r="Y112" s="76"/>
      <c r="Z112" s="76"/>
      <c r="AA112" s="76"/>
      <c r="AB112" s="76"/>
      <c r="AC112" s="77"/>
      <c r="AD112" s="76"/>
      <c r="AE112" s="76"/>
      <c r="AF112" s="77"/>
      <c r="AG112" s="78"/>
    </row>
    <row r="113" spans="1:34" x14ac:dyDescent="0.25">
      <c r="A113" s="70" t="s">
        <v>53</v>
      </c>
      <c r="B113" s="71">
        <f>(VLOOKUP($A113,'Occupancy Raw Data'!$B$8:$BE$45,'Occupancy Raw Data'!G$3,FALSE))/100</f>
        <v>0.50736301369863002</v>
      </c>
      <c r="C113" s="72">
        <f>(VLOOKUP($A113,'Occupancy Raw Data'!$B$8:$BE$45,'Occupancy Raw Data'!H$3,FALSE))/100</f>
        <v>0.67859589041095802</v>
      </c>
      <c r="D113" s="72">
        <f>(VLOOKUP($A113,'Occupancy Raw Data'!$B$8:$BE$45,'Occupancy Raw Data'!I$3,FALSE))/100</f>
        <v>0.72791095890410906</v>
      </c>
      <c r="E113" s="72">
        <f>(VLOOKUP($A113,'Occupancy Raw Data'!$B$8:$BE$45,'Occupancy Raw Data'!J$3,FALSE))/100</f>
        <v>0.66626712328767101</v>
      </c>
      <c r="F113" s="72">
        <f>(VLOOKUP($A113,'Occupancy Raw Data'!$B$8:$BE$45,'Occupancy Raw Data'!K$3,FALSE))/100</f>
        <v>0.62910958904109504</v>
      </c>
      <c r="G113" s="73">
        <f>(VLOOKUP($A113,'Occupancy Raw Data'!$B$8:$BE$45,'Occupancy Raw Data'!L$3,FALSE))/100</f>
        <v>0.64184931506849296</v>
      </c>
      <c r="H113" s="53">
        <f>(VLOOKUP($A113,'Occupancy Raw Data'!$B$8:$BE$45,'Occupancy Raw Data'!N$3,FALSE))/100</f>
        <v>0.61917808219177994</v>
      </c>
      <c r="I113" s="53">
        <f>(VLOOKUP($A113,'Occupancy Raw Data'!$B$8:$BE$45,'Occupancy Raw Data'!O$3,FALSE))/100</f>
        <v>0.66044520547945196</v>
      </c>
      <c r="J113" s="73">
        <f>(VLOOKUP($A113,'Occupancy Raw Data'!$B$8:$BE$45,'Occupancy Raw Data'!P$3,FALSE))/100</f>
        <v>0.63981164383561595</v>
      </c>
      <c r="K113" s="74">
        <f>(VLOOKUP($A113,'Occupancy Raw Data'!$B$8:$BE$45,'Occupancy Raw Data'!R$3,FALSE))/100</f>
        <v>0.64126712328767099</v>
      </c>
      <c r="M113" s="75">
        <f>VLOOKUP($A113,'ADR Raw Data'!$B$6:$BE$43,'ADR Raw Data'!G$1,FALSE)</f>
        <v>102.757414782315</v>
      </c>
      <c r="N113" s="76">
        <f>VLOOKUP($A113,'ADR Raw Data'!$B$6:$BE$43,'ADR Raw Data'!H$1,FALSE)</f>
        <v>115.62544789301</v>
      </c>
      <c r="O113" s="76">
        <f>VLOOKUP($A113,'ADR Raw Data'!$B$6:$BE$43,'ADR Raw Data'!I$1,FALSE)</f>
        <v>116.322491178546</v>
      </c>
      <c r="P113" s="76">
        <f>VLOOKUP($A113,'ADR Raw Data'!$B$6:$BE$43,'ADR Raw Data'!J$1,FALSE)</f>
        <v>107.771775893086</v>
      </c>
      <c r="Q113" s="76">
        <f>VLOOKUP($A113,'ADR Raw Data'!$B$6:$BE$43,'ADR Raw Data'!K$1,FALSE)</f>
        <v>103.111967882416</v>
      </c>
      <c r="R113" s="77">
        <f>VLOOKUP($A113,'ADR Raw Data'!$B$6:$BE$43,'ADR Raw Data'!L$1,FALSE)</f>
        <v>109.66567762245199</v>
      </c>
      <c r="S113" s="76">
        <f>VLOOKUP($A113,'ADR Raw Data'!$B$6:$BE$43,'ADR Raw Data'!N$1,FALSE)</f>
        <v>106.15510508849501</v>
      </c>
      <c r="T113" s="76">
        <f>VLOOKUP($A113,'ADR Raw Data'!$B$6:$BE$43,'ADR Raw Data'!O$1,FALSE)</f>
        <v>113.269644801659</v>
      </c>
      <c r="U113" s="77">
        <f>VLOOKUP($A113,'ADR Raw Data'!$B$6:$BE$43,'ADR Raw Data'!P$1,FALSE)</f>
        <v>109.82709487488199</v>
      </c>
      <c r="V113" s="78">
        <f>VLOOKUP($A113,'ADR Raw Data'!$B$6:$BE$43,'ADR Raw Data'!R$1,FALSE)</f>
        <v>109.711692160976</v>
      </c>
      <c r="X113" s="75">
        <f>VLOOKUP($A113,'RevPAR Raw Data'!$B$6:$BE$43,'RevPAR Raw Data'!G$1,FALSE)</f>
        <v>52.1353116438356</v>
      </c>
      <c r="Y113" s="76">
        <f>VLOOKUP($A113,'RevPAR Raw Data'!$B$6:$BE$43,'RevPAR Raw Data'!H$1,FALSE)</f>
        <v>78.462953767123196</v>
      </c>
      <c r="Z113" s="76">
        <f>VLOOKUP($A113,'RevPAR Raw Data'!$B$6:$BE$43,'RevPAR Raw Data'!I$1,FALSE)</f>
        <v>84.672416095890398</v>
      </c>
      <c r="AA113" s="76">
        <f>VLOOKUP($A113,'RevPAR Raw Data'!$B$6:$BE$43,'RevPAR Raw Data'!J$1,FALSE)</f>
        <v>71.804791095890394</v>
      </c>
      <c r="AB113" s="76">
        <f>VLOOKUP($A113,'RevPAR Raw Data'!$B$6:$BE$43,'RevPAR Raw Data'!K$1,FALSE)</f>
        <v>64.868727739725998</v>
      </c>
      <c r="AC113" s="77">
        <f>VLOOKUP($A113,'RevPAR Raw Data'!$B$6:$BE$43,'RevPAR Raw Data'!L$1,FALSE)</f>
        <v>70.388840068493096</v>
      </c>
      <c r="AD113" s="76">
        <f>VLOOKUP($A113,'RevPAR Raw Data'!$B$6:$BE$43,'RevPAR Raw Data'!N$1,FALSE)</f>
        <v>65.728914383561602</v>
      </c>
      <c r="AE113" s="76">
        <f>VLOOKUP($A113,'RevPAR Raw Data'!$B$6:$BE$43,'RevPAR Raw Data'!O$1,FALSE)</f>
        <v>74.8083938356164</v>
      </c>
      <c r="AF113" s="77">
        <f>VLOOKUP($A113,'RevPAR Raw Data'!$B$6:$BE$43,'RevPAR Raw Data'!P$1,FALSE)</f>
        <v>70.268654109588994</v>
      </c>
      <c r="AG113" s="78">
        <f>VLOOKUP($A113,'RevPAR Raw Data'!$B$6:$BE$43,'RevPAR Raw Data'!R$1,FALSE)</f>
        <v>70.354501223091901</v>
      </c>
    </row>
    <row r="114" spans="1:34" x14ac:dyDescent="0.25">
      <c r="A114" s="55" t="s">
        <v>126</v>
      </c>
      <c r="B114" s="43">
        <f>(VLOOKUP($A113,'Occupancy Raw Data'!$B$8:$BE$51,'Occupancy Raw Data'!T$3,FALSE))/100</f>
        <v>0.24672629483255498</v>
      </c>
      <c r="C114" s="44">
        <f>(VLOOKUP($A113,'Occupancy Raw Data'!$B$8:$BE$51,'Occupancy Raw Data'!U$3,FALSE))/100</f>
        <v>0.223676257016132</v>
      </c>
      <c r="D114" s="44">
        <f>(VLOOKUP($A113,'Occupancy Raw Data'!$B$8:$BE$51,'Occupancy Raw Data'!V$3,FALSE))/100</f>
        <v>0.16334302235690601</v>
      </c>
      <c r="E114" s="44">
        <f>(VLOOKUP($A113,'Occupancy Raw Data'!$B$8:$BE$51,'Occupancy Raw Data'!W$3,FALSE))/100</f>
        <v>-3.1630231895978904E-2</v>
      </c>
      <c r="F114" s="44">
        <f>(VLOOKUP($A113,'Occupancy Raw Data'!$B$8:$BE$51,'Occupancy Raw Data'!X$3,FALSE))/100</f>
        <v>4.92569824289655E-2</v>
      </c>
      <c r="G114" s="44">
        <f>(VLOOKUP($A113,'Occupancy Raw Data'!$B$8:$BE$51,'Occupancy Raw Data'!Y$3,FALSE))/100</f>
        <v>0.116328232066555</v>
      </c>
      <c r="H114" s="45">
        <f>(VLOOKUP($A113,'Occupancy Raw Data'!$B$8:$BE$51,'Occupancy Raw Data'!AA$3,FALSE))/100</f>
        <v>-2.4742864979352998E-2</v>
      </c>
      <c r="I114" s="45">
        <f>(VLOOKUP($A113,'Occupancy Raw Data'!$B$8:$BE$51,'Occupancy Raw Data'!AB$3,FALSE))/100</f>
        <v>-9.3321917808219107E-3</v>
      </c>
      <c r="J114" s="44">
        <f>(VLOOKUP($A113,'Occupancy Raw Data'!$B$8:$BE$51,'Occupancy Raw Data'!AC$3,FALSE))/100</f>
        <v>-1.68493893963832E-2</v>
      </c>
      <c r="K114" s="46">
        <f>(VLOOKUP($A113,'Occupancy Raw Data'!$B$8:$BE$51,'Occupancy Raw Data'!AE$3,FALSE))/100</f>
        <v>7.4823880960033298E-2</v>
      </c>
      <c r="M114" s="43">
        <f>(VLOOKUP($A113,'ADR Raw Data'!$B$6:$BE$49,'ADR Raw Data'!T$1,FALSE))/100</f>
        <v>0.121746865476748</v>
      </c>
      <c r="N114" s="44">
        <f>(VLOOKUP($A113,'ADR Raw Data'!$B$6:$BE$49,'ADR Raw Data'!U$1,FALSE))/100</f>
        <v>0.146134451079203</v>
      </c>
      <c r="O114" s="44">
        <f>(VLOOKUP($A113,'ADR Raw Data'!$B$6:$BE$49,'ADR Raw Data'!V$1,FALSE))/100</f>
        <v>7.996356084396021E-2</v>
      </c>
      <c r="P114" s="44">
        <f>(VLOOKUP($A113,'ADR Raw Data'!$B$6:$BE$49,'ADR Raw Data'!W$1,FALSE))/100</f>
        <v>-3.7368614893710399E-2</v>
      </c>
      <c r="Q114" s="44">
        <f>(VLOOKUP($A113,'ADR Raw Data'!$B$6:$BE$49,'ADR Raw Data'!X$1,FALSE))/100</f>
        <v>-4.3396390944444498E-3</v>
      </c>
      <c r="R114" s="44">
        <f>(VLOOKUP($A113,'ADR Raw Data'!$B$6:$BE$49,'ADR Raw Data'!Y$1,FALSE))/100</f>
        <v>5.1808056635237902E-2</v>
      </c>
      <c r="S114" s="45">
        <f>(VLOOKUP($A113,'ADR Raw Data'!$B$6:$BE$49,'ADR Raw Data'!AA$1,FALSE))/100</f>
        <v>-1.9029940256218899E-3</v>
      </c>
      <c r="T114" s="45">
        <f>(VLOOKUP($A113,'ADR Raw Data'!$B$6:$BE$49,'ADR Raw Data'!AB$1,FALSE))/100</f>
        <v>3.9853654251310003E-2</v>
      </c>
      <c r="U114" s="44">
        <f>(VLOOKUP($A113,'ADR Raw Data'!$B$6:$BE$49,'ADR Raw Data'!AC$1,FALSE))/100</f>
        <v>1.9992989726863298E-2</v>
      </c>
      <c r="V114" s="46">
        <f>(VLOOKUP($A113,'ADR Raw Data'!$B$6:$BE$49,'ADR Raw Data'!AE$1,FALSE))/100</f>
        <v>4.1631273468576202E-2</v>
      </c>
      <c r="X114" s="43">
        <f>(VLOOKUP($A113,'RevPAR Raw Data'!$B$6:$BE$43,'RevPAR Raw Data'!T$1,FALSE))/100</f>
        <v>0.39851131333585998</v>
      </c>
      <c r="Y114" s="44">
        <f>(VLOOKUP($A113,'RevPAR Raw Data'!$B$6:$BE$43,'RevPAR Raw Data'!U$1,FALSE))/100</f>
        <v>0.40249751513383897</v>
      </c>
      <c r="Z114" s="44">
        <f>(VLOOKUP($A113,'RevPAR Raw Data'!$B$6:$BE$43,'RevPAR Raw Data'!V$1,FALSE))/100</f>
        <v>0.25636807290753899</v>
      </c>
      <c r="AA114" s="44">
        <f>(VLOOKUP($A113,'RevPAR Raw Data'!$B$6:$BE$43,'RevPAR Raw Data'!W$1,FALSE))/100</f>
        <v>-6.7816868834969804E-2</v>
      </c>
      <c r="AB114" s="44">
        <f>(VLOOKUP($A113,'RevPAR Raw Data'!$B$6:$BE$43,'RevPAR Raw Data'!X$1,FALSE))/100</f>
        <v>4.4703585807898003E-2</v>
      </c>
      <c r="AC114" s="44">
        <f>(VLOOKUP($A113,'RevPAR Raw Data'!$B$6:$BE$43,'RevPAR Raw Data'!Y$1,FALSE))/100</f>
        <v>0.174163028336974</v>
      </c>
      <c r="AD114" s="45">
        <f>(VLOOKUP($A113,'RevPAR Raw Data'!$B$6:$BE$43,'RevPAR Raw Data'!AA$1,FALSE))/100</f>
        <v>-2.65987734807424E-2</v>
      </c>
      <c r="AE114" s="45">
        <f>(VLOOKUP($A113,'RevPAR Raw Data'!$B$6:$BE$43,'RevPAR Raw Data'!AB$1,FALSE))/100</f>
        <v>3.0149540525848301E-2</v>
      </c>
      <c r="AF114" s="44">
        <f>(VLOOKUP($A113,'RevPAR Raw Data'!$B$6:$BE$43,'RevPAR Raw Data'!AC$1,FALSE))/100</f>
        <v>2.8067306613743098E-3</v>
      </c>
      <c r="AG114" s="46">
        <f>(VLOOKUP($A113,'RevPAR Raw Data'!$B$6:$BE$43,'RevPAR Raw Data'!AE$1,FALSE))/100</f>
        <v>0.119570167878836</v>
      </c>
    </row>
    <row r="115" spans="1:34" x14ac:dyDescent="0.25">
      <c r="A115" s="93"/>
      <c r="B115" s="71"/>
      <c r="C115" s="72"/>
      <c r="D115" s="72"/>
      <c r="E115" s="72"/>
      <c r="F115" s="72"/>
      <c r="G115" s="73"/>
      <c r="H115" s="53"/>
      <c r="I115" s="53"/>
      <c r="J115" s="73"/>
      <c r="K115" s="74"/>
      <c r="M115" s="75"/>
      <c r="N115" s="76"/>
      <c r="O115" s="76"/>
      <c r="P115" s="76"/>
      <c r="Q115" s="76"/>
      <c r="R115" s="77"/>
      <c r="S115" s="76"/>
      <c r="T115" s="76"/>
      <c r="U115" s="77"/>
      <c r="V115" s="78"/>
      <c r="X115" s="75"/>
      <c r="Y115" s="76"/>
      <c r="Z115" s="76"/>
      <c r="AA115" s="76"/>
      <c r="AB115" s="76"/>
      <c r="AC115" s="77"/>
      <c r="AD115" s="76"/>
      <c r="AE115" s="76"/>
      <c r="AF115" s="77"/>
      <c r="AG115" s="78"/>
    </row>
    <row r="116" spans="1:34" x14ac:dyDescent="0.25">
      <c r="A116" s="70" t="s">
        <v>49</v>
      </c>
      <c r="B116" s="71">
        <f>(VLOOKUP($A116,'Occupancy Raw Data'!$B$8:$BE$45,'Occupancy Raw Data'!G$3,FALSE))/100</f>
        <v>0.44667697063369305</v>
      </c>
      <c r="C116" s="72">
        <f>(VLOOKUP($A116,'Occupancy Raw Data'!$B$8:$BE$45,'Occupancy Raw Data'!H$3,FALSE))/100</f>
        <v>0.62163833075734098</v>
      </c>
      <c r="D116" s="72">
        <f>(VLOOKUP($A116,'Occupancy Raw Data'!$B$8:$BE$45,'Occupancy Raw Data'!I$3,FALSE))/100</f>
        <v>0.664914992272024</v>
      </c>
      <c r="E116" s="72">
        <f>(VLOOKUP($A116,'Occupancy Raw Data'!$B$8:$BE$45,'Occupancy Raw Data'!J$3,FALSE))/100</f>
        <v>0.67326120556414193</v>
      </c>
      <c r="F116" s="72">
        <f>(VLOOKUP($A116,'Occupancy Raw Data'!$B$8:$BE$45,'Occupancy Raw Data'!K$3,FALSE))/100</f>
        <v>0.65255023183925798</v>
      </c>
      <c r="G116" s="73">
        <f>(VLOOKUP($A116,'Occupancy Raw Data'!$B$8:$BE$45,'Occupancy Raw Data'!L$3,FALSE))/100</f>
        <v>0.61180834621329194</v>
      </c>
      <c r="H116" s="53">
        <f>(VLOOKUP($A116,'Occupancy Raw Data'!$B$8:$BE$45,'Occupancy Raw Data'!N$3,FALSE))/100</f>
        <v>0.77805255023183906</v>
      </c>
      <c r="I116" s="53">
        <f>(VLOOKUP($A116,'Occupancy Raw Data'!$B$8:$BE$45,'Occupancy Raw Data'!O$3,FALSE))/100</f>
        <v>0.74312210200927298</v>
      </c>
      <c r="J116" s="73">
        <f>(VLOOKUP($A116,'Occupancy Raw Data'!$B$8:$BE$45,'Occupancy Raw Data'!P$3,FALSE))/100</f>
        <v>0.76058732612055602</v>
      </c>
      <c r="K116" s="74">
        <f>(VLOOKUP($A116,'Occupancy Raw Data'!$B$8:$BE$45,'Occupancy Raw Data'!R$3,FALSE))/100</f>
        <v>0.65431662618679598</v>
      </c>
      <c r="M116" s="75">
        <f>VLOOKUP($A116,'ADR Raw Data'!$B$6:$BE$43,'ADR Raw Data'!G$1,FALSE)</f>
        <v>106.957031141868</v>
      </c>
      <c r="N116" s="76">
        <f>VLOOKUP($A116,'ADR Raw Data'!$B$6:$BE$43,'ADR Raw Data'!H$1,FALSE)</f>
        <v>113.327309796121</v>
      </c>
      <c r="O116" s="76">
        <f>VLOOKUP($A116,'ADR Raw Data'!$B$6:$BE$43,'ADR Raw Data'!I$1,FALSE)</f>
        <v>115.13565783356501</v>
      </c>
      <c r="P116" s="76">
        <f>VLOOKUP($A116,'ADR Raw Data'!$B$6:$BE$43,'ADR Raw Data'!J$1,FALSE)</f>
        <v>119.375583103764</v>
      </c>
      <c r="Q116" s="76">
        <f>VLOOKUP($A116,'ADR Raw Data'!$B$6:$BE$43,'ADR Raw Data'!K$1,FALSE)</f>
        <v>122.396139270487</v>
      </c>
      <c r="R116" s="77">
        <f>VLOOKUP($A116,'ADR Raw Data'!$B$6:$BE$43,'ADR Raw Data'!L$1,FALSE)</f>
        <v>116.05590137429201</v>
      </c>
      <c r="S116" s="76">
        <f>VLOOKUP($A116,'ADR Raw Data'!$B$6:$BE$43,'ADR Raw Data'!N$1,FALSE)</f>
        <v>145.484517282479</v>
      </c>
      <c r="T116" s="76">
        <f>VLOOKUP($A116,'ADR Raw Data'!$B$6:$BE$43,'ADR Raw Data'!O$1,FALSE)</f>
        <v>146.09864392678799</v>
      </c>
      <c r="U116" s="77">
        <f>VLOOKUP($A116,'ADR Raw Data'!$B$6:$BE$43,'ADR Raw Data'!P$1,FALSE)</f>
        <v>145.784529567161</v>
      </c>
      <c r="V116" s="78">
        <f>VLOOKUP($A116,'ADR Raw Data'!$B$6:$BE$43,'ADR Raw Data'!R$1,FALSE)</f>
        <v>125.92932914895</v>
      </c>
      <c r="X116" s="75">
        <f>VLOOKUP($A116,'RevPAR Raw Data'!$B$6:$BE$43,'RevPAR Raw Data'!G$1,FALSE)</f>
        <v>47.775242658423402</v>
      </c>
      <c r="Y116" s="76">
        <f>VLOOKUP($A116,'RevPAR Raw Data'!$B$6:$BE$43,'RevPAR Raw Data'!H$1,FALSE)</f>
        <v>70.448599690880897</v>
      </c>
      <c r="Z116" s="76">
        <f>VLOOKUP($A116,'RevPAR Raw Data'!$B$6:$BE$43,'RevPAR Raw Data'!I$1,FALSE)</f>
        <v>76.555425038639797</v>
      </c>
      <c r="AA116" s="76">
        <f>VLOOKUP($A116,'RevPAR Raw Data'!$B$6:$BE$43,'RevPAR Raw Data'!J$1,FALSE)</f>
        <v>80.370948995363193</v>
      </c>
      <c r="AB116" s="76">
        <f>VLOOKUP($A116,'RevPAR Raw Data'!$B$6:$BE$43,'RevPAR Raw Data'!K$1,FALSE)</f>
        <v>79.869629057186998</v>
      </c>
      <c r="AC116" s="77">
        <f>VLOOKUP($A116,'RevPAR Raw Data'!$B$6:$BE$43,'RevPAR Raw Data'!L$1,FALSE)</f>
        <v>71.003969088098899</v>
      </c>
      <c r="AD116" s="76">
        <f>VLOOKUP($A116,'RevPAR Raw Data'!$B$6:$BE$43,'RevPAR Raw Data'!N$1,FALSE)</f>
        <v>113.19459969088</v>
      </c>
      <c r="AE116" s="76">
        <f>VLOOKUP($A116,'RevPAR Raw Data'!$B$6:$BE$43,'RevPAR Raw Data'!O$1,FALSE)</f>
        <v>108.569131375579</v>
      </c>
      <c r="AF116" s="77">
        <f>VLOOKUP($A116,'RevPAR Raw Data'!$B$6:$BE$43,'RevPAR Raw Data'!P$1,FALSE)</f>
        <v>110.88186553323</v>
      </c>
      <c r="AG116" s="78">
        <f>VLOOKUP($A116,'RevPAR Raw Data'!$B$6:$BE$43,'RevPAR Raw Data'!R$1,FALSE)</f>
        <v>82.397653786707806</v>
      </c>
    </row>
    <row r="117" spans="1:34" x14ac:dyDescent="0.25">
      <c r="A117" s="55" t="s">
        <v>126</v>
      </c>
      <c r="B117" s="43">
        <f>(VLOOKUP($A116,'Occupancy Raw Data'!$B$8:$BE$51,'Occupancy Raw Data'!T$3,FALSE))/100</f>
        <v>0.34491262742713302</v>
      </c>
      <c r="C117" s="44">
        <f>(VLOOKUP($A116,'Occupancy Raw Data'!$B$8:$BE$51,'Occupancy Raw Data'!U$3,FALSE))/100</f>
        <v>0.27727552609308304</v>
      </c>
      <c r="D117" s="44">
        <f>(VLOOKUP($A116,'Occupancy Raw Data'!$B$8:$BE$51,'Occupancy Raw Data'!V$3,FALSE))/100</f>
        <v>0.18246851234605299</v>
      </c>
      <c r="E117" s="44">
        <f>(VLOOKUP($A116,'Occupancy Raw Data'!$B$8:$BE$51,'Occupancy Raw Data'!W$3,FALSE))/100</f>
        <v>0.17829621259663997</v>
      </c>
      <c r="F117" s="44">
        <f>(VLOOKUP($A116,'Occupancy Raw Data'!$B$8:$BE$51,'Occupancy Raw Data'!X$3,FALSE))/100</f>
        <v>0.157366451963834</v>
      </c>
      <c r="G117" s="44">
        <f>(VLOOKUP($A116,'Occupancy Raw Data'!$B$8:$BE$51,'Occupancy Raw Data'!Y$3,FALSE))/100</f>
        <v>0.215673994819776</v>
      </c>
      <c r="H117" s="45">
        <f>(VLOOKUP($A116,'Occupancy Raw Data'!$B$8:$BE$51,'Occupancy Raw Data'!AA$3,FALSE))/100</f>
        <v>0.11933930855807599</v>
      </c>
      <c r="I117" s="45">
        <f>(VLOOKUP($A116,'Occupancy Raw Data'!$B$8:$BE$51,'Occupancy Raw Data'!AB$3,FALSE))/100</f>
        <v>5.9862670078800001E-2</v>
      </c>
      <c r="J117" s="44">
        <f>(VLOOKUP($A116,'Occupancy Raw Data'!$B$8:$BE$51,'Occupancy Raw Data'!AC$3,FALSE))/100</f>
        <v>8.9472140448249304E-2</v>
      </c>
      <c r="K117" s="46">
        <f>(VLOOKUP($A116,'Occupancy Raw Data'!$B$8:$BE$51,'Occupancy Raw Data'!AE$3,FALSE))/100</f>
        <v>0.17063744593852601</v>
      </c>
      <c r="M117" s="43">
        <f>(VLOOKUP($A116,'ADR Raw Data'!$B$6:$BE$49,'ADR Raw Data'!T$1,FALSE))/100</f>
        <v>0.13857335242128699</v>
      </c>
      <c r="N117" s="44">
        <f>(VLOOKUP($A116,'ADR Raw Data'!$B$6:$BE$49,'ADR Raw Data'!U$1,FALSE))/100</f>
        <v>0.10373150806614101</v>
      </c>
      <c r="O117" s="44">
        <f>(VLOOKUP($A116,'ADR Raw Data'!$B$6:$BE$49,'ADR Raw Data'!V$1,FALSE))/100</f>
        <v>5.2254264195977403E-2</v>
      </c>
      <c r="P117" s="44">
        <f>(VLOOKUP($A116,'ADR Raw Data'!$B$6:$BE$49,'ADR Raw Data'!W$1,FALSE))/100</f>
        <v>0.109629578789497</v>
      </c>
      <c r="Q117" s="44">
        <f>(VLOOKUP($A116,'ADR Raw Data'!$B$6:$BE$49,'ADR Raw Data'!X$1,FALSE))/100</f>
        <v>0.116877961866984</v>
      </c>
      <c r="R117" s="44">
        <f>(VLOOKUP($A116,'ADR Raw Data'!$B$6:$BE$49,'ADR Raw Data'!Y$1,FALSE))/100</f>
        <v>9.8055625781767602E-2</v>
      </c>
      <c r="S117" s="45">
        <f>(VLOOKUP($A116,'ADR Raw Data'!$B$6:$BE$49,'ADR Raw Data'!AA$1,FALSE))/100</f>
        <v>6.6017511993569297E-2</v>
      </c>
      <c r="T117" s="45">
        <f>(VLOOKUP($A116,'ADR Raw Data'!$B$6:$BE$49,'ADR Raw Data'!AB$1,FALSE))/100</f>
        <v>2.8473586065804201E-2</v>
      </c>
      <c r="U117" s="44">
        <f>(VLOOKUP($A116,'ADR Raw Data'!$B$6:$BE$49,'ADR Raw Data'!AC$1,FALSE))/100</f>
        <v>4.6728063805041097E-2</v>
      </c>
      <c r="V117" s="46">
        <f>(VLOOKUP($A116,'ADR Raw Data'!$B$6:$BE$49,'ADR Raw Data'!AE$1,FALSE))/100</f>
        <v>7.0126082209000101E-2</v>
      </c>
      <c r="X117" s="43">
        <f>(VLOOKUP($A116,'RevPAR Raw Data'!$B$6:$BE$43,'RevPAR Raw Data'!T$1,FALSE))/100</f>
        <v>0.53128167892343303</v>
      </c>
      <c r="Y117" s="44">
        <f>(VLOOKUP($A116,'RevPAR Raw Data'!$B$6:$BE$43,'RevPAR Raw Data'!U$1,FALSE))/100</f>
        <v>0.40976924263069298</v>
      </c>
      <c r="Z117" s="44">
        <f>(VLOOKUP($A116,'RevPAR Raw Data'!$B$6:$BE$43,'RevPAR Raw Data'!V$1,FALSE))/100</f>
        <v>0.24425753439360801</v>
      </c>
      <c r="AA117" s="44">
        <f>(VLOOKUP($A116,'RevPAR Raw Data'!$B$6:$BE$43,'RevPAR Raw Data'!W$1,FALSE))/100</f>
        <v>0.30747233007287</v>
      </c>
      <c r="AB117" s="44">
        <f>(VLOOKUP($A116,'RevPAR Raw Data'!$B$6:$BE$43,'RevPAR Raw Data'!X$1,FALSE))/100</f>
        <v>0.29263708400258998</v>
      </c>
      <c r="AC117" s="44">
        <f>(VLOOKUP($A116,'RevPAR Raw Data'!$B$6:$BE$43,'RevPAR Raw Data'!Y$1,FALSE))/100</f>
        <v>0.33487766912844996</v>
      </c>
      <c r="AD117" s="45">
        <f>(VLOOKUP($A116,'RevPAR Raw Data'!$B$6:$BE$43,'RevPAR Raw Data'!AA$1,FALSE))/100</f>
        <v>0.19323530478568302</v>
      </c>
      <c r="AE117" s="45">
        <f>(VLOOKUP($A116,'RevPAR Raw Data'!$B$6:$BE$43,'RevPAR Raw Data'!AB$1,FALSE))/100</f>
        <v>9.00407610332217E-2</v>
      </c>
      <c r="AF117" s="44">
        <f>(VLOOKUP($A116,'RevPAR Raw Data'!$B$6:$BE$43,'RevPAR Raw Data'!AC$1,FALSE))/100</f>
        <v>0.14038106414092899</v>
      </c>
      <c r="AG117" s="46">
        <f>(VLOOKUP($A116,'RevPAR Raw Data'!$B$6:$BE$43,'RevPAR Raw Data'!AE$1,FALSE))/100</f>
        <v>0.25272966370934502</v>
      </c>
    </row>
    <row r="118" spans="1:34" x14ac:dyDescent="0.25">
      <c r="A118" s="93"/>
      <c r="B118" s="71"/>
      <c r="C118" s="72"/>
      <c r="D118" s="72"/>
      <c r="E118" s="72"/>
      <c r="F118" s="72"/>
      <c r="G118" s="73"/>
      <c r="H118" s="53"/>
      <c r="I118" s="53"/>
      <c r="J118" s="73"/>
      <c r="K118" s="74"/>
      <c r="M118" s="75"/>
      <c r="N118" s="76"/>
      <c r="O118" s="76"/>
      <c r="P118" s="76"/>
      <c r="Q118" s="76"/>
      <c r="R118" s="77"/>
      <c r="S118" s="76"/>
      <c r="T118" s="76"/>
      <c r="U118" s="77"/>
      <c r="V118" s="78"/>
      <c r="X118" s="75"/>
      <c r="Y118" s="76"/>
      <c r="Z118" s="76"/>
      <c r="AA118" s="76"/>
      <c r="AB118" s="76"/>
      <c r="AC118" s="77"/>
      <c r="AD118" s="76"/>
      <c r="AE118" s="76"/>
      <c r="AF118" s="77"/>
      <c r="AG118" s="78"/>
    </row>
    <row r="119" spans="1:34" x14ac:dyDescent="0.25">
      <c r="A119" s="70" t="s">
        <v>50</v>
      </c>
      <c r="B119" s="71">
        <f>(VLOOKUP($A119,'Occupancy Raw Data'!$B$8:$BE$45,'Occupancy Raw Data'!G$3,FALSE))/100</f>
        <v>0.44680851063829702</v>
      </c>
      <c r="C119" s="72">
        <f>(VLOOKUP($A119,'Occupancy Raw Data'!$B$8:$BE$45,'Occupancy Raw Data'!H$3,FALSE))/100</f>
        <v>0.53966991449592294</v>
      </c>
      <c r="D119" s="72">
        <f>(VLOOKUP($A119,'Occupancy Raw Data'!$B$8:$BE$45,'Occupancy Raw Data'!I$3,FALSE))/100</f>
        <v>0.55995227679459103</v>
      </c>
      <c r="E119" s="72">
        <f>(VLOOKUP($A119,'Occupancy Raw Data'!$B$8:$BE$45,'Occupancy Raw Data'!J$3,FALSE))/100</f>
        <v>0.57625770530920595</v>
      </c>
      <c r="F119" s="72">
        <f>(VLOOKUP($A119,'Occupancy Raw Data'!$B$8:$BE$45,'Occupancy Raw Data'!K$3,FALSE))/100</f>
        <v>0.56273613044342807</v>
      </c>
      <c r="G119" s="73">
        <f>(VLOOKUP($A119,'Occupancy Raw Data'!$B$8:$BE$45,'Occupancy Raw Data'!L$3,FALSE))/100</f>
        <v>0.53708490753628901</v>
      </c>
      <c r="H119" s="53">
        <f>(VLOOKUP($A119,'Occupancy Raw Data'!$B$8:$BE$45,'Occupancy Raw Data'!N$3,FALSE))/100</f>
        <v>0.65977331477430889</v>
      </c>
      <c r="I119" s="53">
        <f>(VLOOKUP($A119,'Occupancy Raw Data'!$B$8:$BE$45,'Occupancy Raw Data'!O$3,FALSE))/100</f>
        <v>0.67468681646450501</v>
      </c>
      <c r="J119" s="73">
        <f>(VLOOKUP($A119,'Occupancy Raw Data'!$B$8:$BE$45,'Occupancy Raw Data'!P$3,FALSE))/100</f>
        <v>0.66723006561940712</v>
      </c>
      <c r="K119" s="74">
        <f>(VLOOKUP($A119,'Occupancy Raw Data'!$B$8:$BE$45,'Occupancy Raw Data'!R$3,FALSE))/100</f>
        <v>0.57426923841718003</v>
      </c>
      <c r="M119" s="75">
        <f>VLOOKUP($A119,'ADR Raw Data'!$B$6:$BE$43,'ADR Raw Data'!G$1,FALSE)</f>
        <v>95.772412105028906</v>
      </c>
      <c r="N119" s="76">
        <f>VLOOKUP($A119,'ADR Raw Data'!$B$6:$BE$43,'ADR Raw Data'!H$1,FALSE)</f>
        <v>100.157387619749</v>
      </c>
      <c r="O119" s="76">
        <f>VLOOKUP($A119,'ADR Raw Data'!$B$6:$BE$43,'ADR Raw Data'!I$1,FALSE)</f>
        <v>102.239048295454</v>
      </c>
      <c r="P119" s="76">
        <f>VLOOKUP($A119,'ADR Raw Data'!$B$6:$BE$43,'ADR Raw Data'!J$1,FALSE)</f>
        <v>101.70729813664499</v>
      </c>
      <c r="Q119" s="76">
        <f>VLOOKUP($A119,'ADR Raw Data'!$B$6:$BE$43,'ADR Raw Data'!K$1,FALSE)</f>
        <v>103.935169611307</v>
      </c>
      <c r="R119" s="77">
        <f>VLOOKUP($A119,'ADR Raw Data'!$B$6:$BE$43,'ADR Raw Data'!L$1,FALSE)</f>
        <v>100.98609403924399</v>
      </c>
      <c r="S119" s="76">
        <f>VLOOKUP($A119,'ADR Raw Data'!$B$6:$BE$43,'ADR Raw Data'!N$1,FALSE)</f>
        <v>139.26222423146399</v>
      </c>
      <c r="T119" s="76">
        <f>VLOOKUP($A119,'ADR Raw Data'!$B$6:$BE$43,'ADR Raw Data'!O$1,FALSE)</f>
        <v>133.129834954317</v>
      </c>
      <c r="U119" s="77">
        <f>VLOOKUP($A119,'ADR Raw Data'!$B$6:$BE$43,'ADR Raw Data'!P$1,FALSE)</f>
        <v>136.16176277752899</v>
      </c>
      <c r="V119" s="78">
        <f>VLOOKUP($A119,'ADR Raw Data'!$B$6:$BE$43,'ADR Raw Data'!R$1,FALSE)</f>
        <v>112.663177186387</v>
      </c>
      <c r="X119" s="75">
        <f>VLOOKUP($A119,'RevPAR Raw Data'!$B$6:$BE$43,'RevPAR Raw Data'!G$1,FALSE)</f>
        <v>42.791928812885203</v>
      </c>
      <c r="Y119" s="76">
        <f>VLOOKUP($A119,'RevPAR Raw Data'!$B$6:$BE$43,'RevPAR Raw Data'!H$1,FALSE)</f>
        <v>54.051928812885201</v>
      </c>
      <c r="Z119" s="76">
        <f>VLOOKUP($A119,'RevPAR Raw Data'!$B$6:$BE$43,'RevPAR Raw Data'!I$1,FALSE)</f>
        <v>57.248987870351897</v>
      </c>
      <c r="AA119" s="76">
        <f>VLOOKUP($A119,'RevPAR Raw Data'!$B$6:$BE$43,'RevPAR Raw Data'!J$1,FALSE)</f>
        <v>58.609614237422903</v>
      </c>
      <c r="AB119" s="76">
        <f>VLOOKUP($A119,'RevPAR Raw Data'!$B$6:$BE$43,'RevPAR Raw Data'!K$1,FALSE)</f>
        <v>58.488075164048503</v>
      </c>
      <c r="AC119" s="77">
        <f>VLOOKUP($A119,'RevPAR Raw Data'!$B$6:$BE$43,'RevPAR Raw Data'!L$1,FALSE)</f>
        <v>54.238106979518697</v>
      </c>
      <c r="AD119" s="76">
        <f>VLOOKUP($A119,'RevPAR Raw Data'!$B$6:$BE$43,'RevPAR Raw Data'!N$1,FALSE)</f>
        <v>91.881499304036495</v>
      </c>
      <c r="AE119" s="76">
        <f>VLOOKUP($A119,'RevPAR Raw Data'!$B$6:$BE$43,'RevPAR Raw Data'!O$1,FALSE)</f>
        <v>89.820944521773697</v>
      </c>
      <c r="AF119" s="77">
        <f>VLOOKUP($A119,'RevPAR Raw Data'!$B$6:$BE$43,'RevPAR Raw Data'!P$1,FALSE)</f>
        <v>90.851221912905103</v>
      </c>
      <c r="AG119" s="78">
        <f>VLOOKUP($A119,'RevPAR Raw Data'!$B$6:$BE$43,'RevPAR Raw Data'!R$1,FALSE)</f>
        <v>64.698996960486298</v>
      </c>
    </row>
    <row r="120" spans="1:34" x14ac:dyDescent="0.25">
      <c r="A120" s="55" t="s">
        <v>126</v>
      </c>
      <c r="B120" s="43">
        <f>(VLOOKUP($A119,'Occupancy Raw Data'!$B$8:$BE$51,'Occupancy Raw Data'!T$3,FALSE))/100</f>
        <v>9.63295501248774E-2</v>
      </c>
      <c r="C120" s="44">
        <f>(VLOOKUP($A119,'Occupancy Raw Data'!$B$8:$BE$51,'Occupancy Raw Data'!U$3,FALSE))/100</f>
        <v>5.4644874324578104E-2</v>
      </c>
      <c r="D120" s="44">
        <f>(VLOOKUP($A119,'Occupancy Raw Data'!$B$8:$BE$51,'Occupancy Raw Data'!V$3,FALSE))/100</f>
        <v>5.7165998186130197E-2</v>
      </c>
      <c r="E120" s="44">
        <f>(VLOOKUP($A119,'Occupancy Raw Data'!$B$8:$BE$51,'Occupancy Raw Data'!W$3,FALSE))/100</f>
        <v>1.34116691877208E-2</v>
      </c>
      <c r="F120" s="44">
        <f>(VLOOKUP($A119,'Occupancy Raw Data'!$B$8:$BE$51,'Occupancy Raw Data'!X$3,FALSE))/100</f>
        <v>5.27925944927276E-2</v>
      </c>
      <c r="G120" s="44">
        <f>(VLOOKUP($A119,'Occupancy Raw Data'!$B$8:$BE$51,'Occupancy Raw Data'!Y$3,FALSE))/100</f>
        <v>5.2249716022612594E-2</v>
      </c>
      <c r="H120" s="45">
        <f>(VLOOKUP($A119,'Occupancy Raw Data'!$B$8:$BE$51,'Occupancy Raw Data'!AA$3,FALSE))/100</f>
        <v>0.101623525915715</v>
      </c>
      <c r="I120" s="45">
        <f>(VLOOKUP($A119,'Occupancy Raw Data'!$B$8:$BE$51,'Occupancy Raw Data'!AB$3,FALSE))/100</f>
        <v>6.1753014220191201E-2</v>
      </c>
      <c r="J120" s="44">
        <f>(VLOOKUP($A119,'Occupancy Raw Data'!$B$8:$BE$51,'Occupancy Raw Data'!AC$3,FALSE))/100</f>
        <v>8.1098199535092202E-2</v>
      </c>
      <c r="K120" s="46">
        <f>(VLOOKUP($A119,'Occupancy Raw Data'!$B$8:$BE$51,'Occupancy Raw Data'!AE$3,FALSE))/100</f>
        <v>6.1654155551283701E-2</v>
      </c>
      <c r="M120" s="43">
        <f>(VLOOKUP($A119,'ADR Raw Data'!$B$6:$BE$49,'ADR Raw Data'!T$1,FALSE))/100</f>
        <v>-1.31011648307093E-2</v>
      </c>
      <c r="N120" s="44">
        <f>(VLOOKUP($A119,'ADR Raw Data'!$B$6:$BE$49,'ADR Raw Data'!U$1,FALSE))/100</f>
        <v>8.6290273561825809E-3</v>
      </c>
      <c r="O120" s="44">
        <f>(VLOOKUP($A119,'ADR Raw Data'!$B$6:$BE$49,'ADR Raw Data'!V$1,FALSE))/100</f>
        <v>1.4078670606904001E-2</v>
      </c>
      <c r="P120" s="44">
        <f>(VLOOKUP($A119,'ADR Raw Data'!$B$6:$BE$49,'ADR Raw Data'!W$1,FALSE))/100</f>
        <v>1.44344794185534E-2</v>
      </c>
      <c r="Q120" s="44">
        <f>(VLOOKUP($A119,'ADR Raw Data'!$B$6:$BE$49,'ADR Raw Data'!X$1,FALSE))/100</f>
        <v>3.31466904405818E-2</v>
      </c>
      <c r="R120" s="44">
        <f>(VLOOKUP($A119,'ADR Raw Data'!$B$6:$BE$49,'ADR Raw Data'!Y$1,FALSE))/100</f>
        <v>1.2477983361462499E-2</v>
      </c>
      <c r="S120" s="45">
        <f>(VLOOKUP($A119,'ADR Raw Data'!$B$6:$BE$49,'ADR Raw Data'!AA$1,FALSE))/100</f>
        <v>0.134108280146851</v>
      </c>
      <c r="T120" s="45">
        <f>(VLOOKUP($A119,'ADR Raw Data'!$B$6:$BE$49,'ADR Raw Data'!AB$1,FALSE))/100</f>
        <v>7.9629008288768691E-2</v>
      </c>
      <c r="U120" s="44">
        <f>(VLOOKUP($A119,'ADR Raw Data'!$B$6:$BE$49,'ADR Raw Data'!AC$1,FALSE))/100</f>
        <v>0.106464329682114</v>
      </c>
      <c r="V120" s="46">
        <f>(VLOOKUP($A119,'ADR Raw Data'!$B$6:$BE$49,'ADR Raw Data'!AE$1,FALSE))/100</f>
        <v>4.9559586618830496E-2</v>
      </c>
      <c r="X120" s="43">
        <f>(VLOOKUP($A119,'RevPAR Raw Data'!$B$6:$BE$43,'RevPAR Raw Data'!T$1,FALSE))/100</f>
        <v>8.1966355979913988E-2</v>
      </c>
      <c r="Y120" s="44">
        <f>(VLOOKUP($A119,'RevPAR Raw Data'!$B$6:$BE$43,'RevPAR Raw Data'!U$1,FALSE))/100</f>
        <v>6.3745433796182707E-2</v>
      </c>
      <c r="Z120" s="44">
        <f>(VLOOKUP($A119,'RevPAR Raw Data'!$B$6:$BE$43,'RevPAR Raw Data'!V$1,FALSE))/100</f>
        <v>7.2049490051411605E-2</v>
      </c>
      <c r="AA120" s="44">
        <f>(VLOOKUP($A119,'RevPAR Raw Data'!$B$6:$BE$43,'RevPAR Raw Data'!W$1,FALSE))/100</f>
        <v>2.8039739069132801E-2</v>
      </c>
      <c r="AB120" s="44">
        <f>(VLOOKUP($A119,'RevPAR Raw Data'!$B$6:$BE$43,'RevPAR Raw Data'!X$1,FALSE))/100</f>
        <v>8.7689184720514998E-2</v>
      </c>
      <c r="AC120" s="44">
        <f>(VLOOKUP($A119,'RevPAR Raw Data'!$B$6:$BE$43,'RevPAR Raw Data'!Y$1,FALSE))/100</f>
        <v>6.5379670471246501E-2</v>
      </c>
      <c r="AD120" s="45">
        <f>(VLOOKUP($A119,'RevPAR Raw Data'!$B$6:$BE$43,'RevPAR Raw Data'!AA$1,FALSE))/100</f>
        <v>0.24936036234558198</v>
      </c>
      <c r="AE120" s="45">
        <f>(VLOOKUP($A119,'RevPAR Raw Data'!$B$6:$BE$43,'RevPAR Raw Data'!AB$1,FALSE))/100</f>
        <v>0.14629935379015602</v>
      </c>
      <c r="AF120" s="44">
        <f>(VLOOKUP($A119,'RevPAR Raw Data'!$B$6:$BE$43,'RevPAR Raw Data'!AC$1,FALSE))/100</f>
        <v>0.196196594669136</v>
      </c>
      <c r="AG120" s="46">
        <f>(VLOOKUP($A119,'RevPAR Raw Data'!$B$6:$BE$43,'RevPAR Raw Data'!AE$1,FALSE))/100</f>
        <v>0.114269296632568</v>
      </c>
    </row>
    <row r="121" spans="1:34" x14ac:dyDescent="0.25">
      <c r="A121" s="93"/>
      <c r="B121" s="71"/>
      <c r="C121" s="72"/>
      <c r="D121" s="72"/>
      <c r="E121" s="72"/>
      <c r="F121" s="72"/>
      <c r="G121" s="73"/>
      <c r="H121" s="53"/>
      <c r="I121" s="53"/>
      <c r="J121" s="73"/>
      <c r="K121" s="74"/>
      <c r="M121" s="75"/>
      <c r="N121" s="76"/>
      <c r="O121" s="76"/>
      <c r="P121" s="76"/>
      <c r="Q121" s="76"/>
      <c r="R121" s="77"/>
      <c r="S121" s="76"/>
      <c r="T121" s="76"/>
      <c r="U121" s="77"/>
      <c r="V121" s="78"/>
      <c r="X121" s="75"/>
      <c r="Y121" s="76"/>
      <c r="Z121" s="76"/>
      <c r="AA121" s="76"/>
      <c r="AB121" s="76"/>
      <c r="AC121" s="77"/>
      <c r="AD121" s="76"/>
      <c r="AE121" s="76"/>
      <c r="AF121" s="77"/>
      <c r="AG121" s="78"/>
    </row>
    <row r="122" spans="1:34" x14ac:dyDescent="0.25">
      <c r="A122" s="70" t="s">
        <v>47</v>
      </c>
      <c r="B122" s="71">
        <f>(VLOOKUP($A122,'Occupancy Raw Data'!$B$8:$BE$54,'Occupancy Raw Data'!G$3,FALSE))/100</f>
        <v>0.47432694976408496</v>
      </c>
      <c r="C122" s="72">
        <f>(VLOOKUP($A122,'Occupancy Raw Data'!$B$8:$BE$54,'Occupancy Raw Data'!H$3,FALSE))/100</f>
        <v>0.66555648071051909</v>
      </c>
      <c r="D122" s="72">
        <f>(VLOOKUP($A122,'Occupancy Raw Data'!$B$8:$BE$54,'Occupancy Raw Data'!I$3,FALSE))/100</f>
        <v>0.71024146544546196</v>
      </c>
      <c r="E122" s="72">
        <f>(VLOOKUP($A122,'Occupancy Raw Data'!$B$8:$BE$54,'Occupancy Raw Data'!J$3,FALSE))/100</f>
        <v>0.714404662781015</v>
      </c>
      <c r="F122" s="72">
        <f>(VLOOKUP($A122,'Occupancy Raw Data'!$B$8:$BE$54,'Occupancy Raw Data'!K$3,FALSE))/100</f>
        <v>0.68276436303080701</v>
      </c>
      <c r="G122" s="73">
        <f>(VLOOKUP($A122,'Occupancy Raw Data'!$B$8:$BE$54,'Occupancy Raw Data'!L$3,FALSE))/100</f>
        <v>0.64945878434637805</v>
      </c>
      <c r="H122" s="53">
        <f>(VLOOKUP($A122,'Occupancy Raw Data'!$B$8:$BE$54,'Occupancy Raw Data'!N$3,FALSE))/100</f>
        <v>0.68914793227865601</v>
      </c>
      <c r="I122" s="53">
        <f>(VLOOKUP($A122,'Occupancy Raw Data'!$B$8:$BE$54,'Occupancy Raw Data'!O$3,FALSE))/100</f>
        <v>0.65528726061615306</v>
      </c>
      <c r="J122" s="73">
        <f>(VLOOKUP($A122,'Occupancy Raw Data'!$B$8:$BE$54,'Occupancy Raw Data'!P$3,FALSE))/100</f>
        <v>0.67221759644740398</v>
      </c>
      <c r="K122" s="74">
        <f>(VLOOKUP($A122,'Occupancy Raw Data'!$B$8:$BE$54,'Occupancy Raw Data'!R$3,FALSE))/100</f>
        <v>0.65596130208952796</v>
      </c>
      <c r="M122" s="75">
        <f>VLOOKUP($A122,'ADR Raw Data'!$B$6:$BE$54,'ADR Raw Data'!G$1,FALSE)</f>
        <v>128.18750146284299</v>
      </c>
      <c r="N122" s="76">
        <f>VLOOKUP($A122,'ADR Raw Data'!$B$6:$BE$54,'ADR Raw Data'!H$1,FALSE)</f>
        <v>128.40314011676301</v>
      </c>
      <c r="O122" s="76">
        <f>VLOOKUP($A122,'ADR Raw Data'!$B$6:$BE$54,'ADR Raw Data'!I$1,FALSE)</f>
        <v>129.771652989449</v>
      </c>
      <c r="P122" s="76">
        <f>VLOOKUP($A122,'ADR Raw Data'!$B$6:$BE$54,'ADR Raw Data'!J$1,FALSE)</f>
        <v>122.850027195027</v>
      </c>
      <c r="Q122" s="76">
        <f>VLOOKUP($A122,'ADR Raw Data'!$B$6:$BE$54,'ADR Raw Data'!K$1,FALSE)</f>
        <v>131.339231707317</v>
      </c>
      <c r="R122" s="77">
        <f>VLOOKUP($A122,'ADR Raw Data'!$B$6:$BE$54,'ADR Raw Data'!L$1,FALSE)</f>
        <v>128.066607692307</v>
      </c>
      <c r="S122" s="76">
        <f>VLOOKUP($A122,'ADR Raw Data'!$B$6:$BE$54,'ADR Raw Data'!N$1,FALSE)</f>
        <v>150.60803060813501</v>
      </c>
      <c r="T122" s="76">
        <f>VLOOKUP($A122,'ADR Raw Data'!$B$6:$BE$54,'ADR Raw Data'!O$1,FALSE)</f>
        <v>145.78628970775</v>
      </c>
      <c r="U122" s="77">
        <f>VLOOKUP($A122,'ADR Raw Data'!$B$6:$BE$54,'ADR Raw Data'!P$1,FALSE)</f>
        <v>148.25787985136199</v>
      </c>
      <c r="V122" s="78">
        <f>VLOOKUP($A122,'ADR Raw Data'!$B$6:$BE$54,'ADR Raw Data'!R$1,FALSE)</f>
        <v>133.978510638297</v>
      </c>
      <c r="X122" s="75">
        <f>VLOOKUP($A122,'RevPAR Raw Data'!$B$6:$BE$54,'RevPAR Raw Data'!G$1,FALSE)</f>
        <v>60.802786566749901</v>
      </c>
      <c r="Y122" s="76">
        <f>VLOOKUP($A122,'RevPAR Raw Data'!$B$6:$BE$54,'RevPAR Raw Data'!H$1,FALSE)</f>
        <v>85.459542048293002</v>
      </c>
      <c r="Z122" s="76">
        <f>VLOOKUP($A122,'RevPAR Raw Data'!$B$6:$BE$54,'RevPAR Raw Data'!I$1,FALSE)</f>
        <v>92.169208992506199</v>
      </c>
      <c r="AA122" s="76">
        <f>VLOOKUP($A122,'RevPAR Raw Data'!$B$6:$BE$54,'RevPAR Raw Data'!J$1,FALSE)</f>
        <v>87.764632250901997</v>
      </c>
      <c r="AB122" s="76">
        <f>VLOOKUP($A122,'RevPAR Raw Data'!$B$6:$BE$54,'RevPAR Raw Data'!K$1,FALSE)</f>
        <v>89.6737468776019</v>
      </c>
      <c r="AC122" s="77">
        <f>VLOOKUP($A122,'RevPAR Raw Data'!$B$6:$BE$54,'RevPAR Raw Data'!L$1,FALSE)</f>
        <v>83.173983347210594</v>
      </c>
      <c r="AD122" s="76">
        <f>VLOOKUP($A122,'RevPAR Raw Data'!$B$6:$BE$54,'RevPAR Raw Data'!N$1,FALSE)</f>
        <v>103.791212878157</v>
      </c>
      <c r="AE122" s="76">
        <f>VLOOKUP($A122,'RevPAR Raw Data'!$B$6:$BE$54,'RevPAR Raw Data'!O$1,FALSE)</f>
        <v>95.531898417985005</v>
      </c>
      <c r="AF122" s="77">
        <f>VLOOKUP($A122,'RevPAR Raw Data'!$B$6:$BE$54,'RevPAR Raw Data'!P$1,FALSE)</f>
        <v>99.661555648071001</v>
      </c>
      <c r="AG122" s="78">
        <f>VLOOKUP($A122,'RevPAR Raw Data'!$B$6:$BE$54,'RevPAR Raw Data'!R$1,FALSE)</f>
        <v>87.8847182903136</v>
      </c>
    </row>
    <row r="123" spans="1:34" x14ac:dyDescent="0.25">
      <c r="A123" s="55" t="s">
        <v>126</v>
      </c>
      <c r="B123" s="43">
        <f>(VLOOKUP($A122,'Occupancy Raw Data'!$B$8:$BE$54,'Occupancy Raw Data'!T$3,FALSE))/100</f>
        <v>0.16263598212851002</v>
      </c>
      <c r="C123" s="44">
        <f>(VLOOKUP($A122,'Occupancy Raw Data'!$B$8:$BE$54,'Occupancy Raw Data'!U$3,FALSE))/100</f>
        <v>0.114232278164295</v>
      </c>
      <c r="D123" s="44">
        <f>(VLOOKUP($A122,'Occupancy Raw Data'!$B$8:$BE$54,'Occupancy Raw Data'!V$3,FALSE))/100</f>
        <v>7.4199027873229392E-2</v>
      </c>
      <c r="E123" s="44">
        <f>(VLOOKUP($A122,'Occupancy Raw Data'!$B$8:$BE$54,'Occupancy Raw Data'!W$3,FALSE))/100</f>
        <v>7.1457599637274202E-2</v>
      </c>
      <c r="F123" s="44">
        <f>(VLOOKUP($A122,'Occupancy Raw Data'!$B$8:$BE$54,'Occupancy Raw Data'!X$3,FALSE))/100</f>
        <v>0.12157260917474799</v>
      </c>
      <c r="G123" s="44">
        <f>(VLOOKUP($A122,'Occupancy Raw Data'!$B$8:$BE$54,'Occupancy Raw Data'!Y$3,FALSE))/100</f>
        <v>0.10377213301711401</v>
      </c>
      <c r="H123" s="45">
        <f>(VLOOKUP($A122,'Occupancy Raw Data'!$B$8:$BE$54,'Occupancy Raw Data'!AA$3,FALSE))/100</f>
        <v>-2.08857031888816E-2</v>
      </c>
      <c r="I123" s="45">
        <f>(VLOOKUP($A122,'Occupancy Raw Data'!$B$8:$BE$54,'Occupancy Raw Data'!AB$3,FALSE))/100</f>
        <v>-0.1241669338168</v>
      </c>
      <c r="J123" s="44">
        <f>(VLOOKUP($A122,'Occupancy Raw Data'!$B$8:$BE$54,'Occupancy Raw Data'!AC$3,FALSE))/100</f>
        <v>-7.4103206890572593E-2</v>
      </c>
      <c r="K123" s="46">
        <f>(VLOOKUP($A122,'Occupancy Raw Data'!$B$8:$BE$54,'Occupancy Raw Data'!AE$3,FALSE))/100</f>
        <v>4.4992105416725596E-2</v>
      </c>
      <c r="M123" s="43">
        <f>(VLOOKUP($A122,'ADR Raw Data'!$B$6:$BE$54,'ADR Raw Data'!T$1,FALSE))/100</f>
        <v>0.14138697376995901</v>
      </c>
      <c r="N123" s="44">
        <f>(VLOOKUP($A122,'ADR Raw Data'!$B$6:$BE$54,'ADR Raw Data'!U$1,FALSE))/100</f>
        <v>8.6648456252914896E-2</v>
      </c>
      <c r="O123" s="44">
        <f>(VLOOKUP($A122,'ADR Raw Data'!$B$6:$BE$54,'ADR Raw Data'!V$1,FALSE))/100</f>
        <v>1.8936628626556498E-2</v>
      </c>
      <c r="P123" s="44">
        <f>(VLOOKUP($A122,'ADR Raw Data'!$B$6:$BE$54,'ADR Raw Data'!W$1,FALSE))/100</f>
        <v>-1.4611941566691999E-2</v>
      </c>
      <c r="Q123" s="44">
        <f>(VLOOKUP($A122,'ADR Raw Data'!$B$6:$BE$54,'ADR Raw Data'!X$1,FALSE))/100</f>
        <v>3.6919133701217299E-2</v>
      </c>
      <c r="R123" s="44">
        <f>(VLOOKUP($A122,'ADR Raw Data'!$B$6:$BE$54,'ADR Raw Data'!Y$1,FALSE))/100</f>
        <v>4.4144100742064998E-2</v>
      </c>
      <c r="S123" s="45">
        <f>(VLOOKUP($A122,'ADR Raw Data'!$B$6:$BE$54,'ADR Raw Data'!AA$1,FALSE))/100</f>
        <v>5.9828569488312403E-2</v>
      </c>
      <c r="T123" s="45">
        <f>(VLOOKUP($A122,'ADR Raw Data'!$B$6:$BE$54,'ADR Raw Data'!AB$1,FALSE))/100</f>
        <v>1.8224942238779799E-2</v>
      </c>
      <c r="U123" s="44">
        <f>(VLOOKUP($A122,'ADR Raw Data'!$B$6:$BE$54,'ADR Raw Data'!AC$1,FALSE))/100</f>
        <v>3.92552303653909E-2</v>
      </c>
      <c r="V123" s="46">
        <f>(VLOOKUP($A122,'ADR Raw Data'!$B$6:$BE$54,'ADR Raw Data'!AE$1,FALSE))/100</f>
        <v>3.6478328974172303E-2</v>
      </c>
      <c r="X123" s="43">
        <f>(VLOOKUP($A122,'RevPAR Raw Data'!$B$6:$BE$54,'RevPAR Raw Data'!T$1,FALSE))/100</f>
        <v>0.32701756523772402</v>
      </c>
      <c r="Y123" s="44">
        <f>(VLOOKUP($A122,'RevPAR Raw Data'!$B$6:$BE$54,'RevPAR Raw Data'!U$1,FALSE))/100</f>
        <v>0.2107787849744</v>
      </c>
      <c r="Z123" s="44">
        <f>(VLOOKUP($A122,'RevPAR Raw Data'!$B$6:$BE$54,'RevPAR Raw Data'!V$1,FALSE))/100</f>
        <v>9.4540735935072909E-2</v>
      </c>
      <c r="AA123" s="44">
        <f>(VLOOKUP($A122,'RevPAR Raw Data'!$B$6:$BE$54,'RevPAR Raw Data'!W$1,FALSE))/100</f>
        <v>5.5801523800186201E-2</v>
      </c>
      <c r="AB123" s="44">
        <f>(VLOOKUP($A122,'RevPAR Raw Data'!$B$6:$BE$54,'RevPAR Raw Data'!X$1,FALSE))/100</f>
        <v>0.162980098288494</v>
      </c>
      <c r="AC123" s="44">
        <f>(VLOOKUP($A122,'RevPAR Raw Data'!$B$6:$BE$54,'RevPAR Raw Data'!Y$1,FALSE))/100</f>
        <v>0.15249716125330601</v>
      </c>
      <c r="AD123" s="45">
        <f>(VLOOKUP($A122,'RevPAR Raw Data'!$B$6:$BE$54,'RevPAR Raw Data'!AA$1,FALSE))/100</f>
        <v>3.7693304554882498E-2</v>
      </c>
      <c r="AE123" s="45">
        <f>(VLOOKUP($A122,'RevPAR Raw Data'!$B$6:$BE$54,'RevPAR Raw Data'!AB$1,FALSE))/100</f>
        <v>-0.10820492677479701</v>
      </c>
      <c r="AF123" s="44">
        <f>(VLOOKUP($A122,'RevPAR Raw Data'!$B$6:$BE$54,'RevPAR Raw Data'!AC$1,FALSE))/100</f>
        <v>-3.7756914982485304E-2</v>
      </c>
      <c r="AG123" s="46">
        <f>(VLOOKUP($A122,'RevPAR Raw Data'!$B$6:$BE$54,'RevPAR Raw Data'!AE$1,FALSE))/100</f>
        <v>8.3111671213529886E-2</v>
      </c>
    </row>
    <row r="124" spans="1:34" x14ac:dyDescent="0.25">
      <c r="A124" s="83"/>
      <c r="B124" s="84"/>
      <c r="C124" s="85"/>
      <c r="D124" s="85"/>
      <c r="E124" s="85"/>
      <c r="F124" s="85"/>
      <c r="G124" s="86"/>
      <c r="H124" s="85"/>
      <c r="I124" s="85"/>
      <c r="J124" s="86"/>
      <c r="K124" s="87"/>
      <c r="M124" s="84"/>
      <c r="N124" s="85"/>
      <c r="O124" s="85"/>
      <c r="P124" s="85"/>
      <c r="Q124" s="85"/>
      <c r="R124" s="86"/>
      <c r="S124" s="85"/>
      <c r="T124" s="85"/>
      <c r="U124" s="86"/>
      <c r="V124" s="87"/>
      <c r="X124" s="84"/>
      <c r="Y124" s="85"/>
      <c r="Z124" s="85"/>
      <c r="AA124" s="85"/>
      <c r="AB124" s="85"/>
      <c r="AC124" s="86"/>
      <c r="AD124" s="85"/>
      <c r="AE124" s="85"/>
      <c r="AF124" s="86"/>
      <c r="AG124" s="87"/>
    </row>
    <row r="125" spans="1:34" x14ac:dyDescent="0.25">
      <c r="A125" s="70" t="s">
        <v>55</v>
      </c>
      <c r="B125" s="71">
        <f>(VLOOKUP($A125,'Occupancy Raw Data'!$B$8:$BE$45,'Occupancy Raw Data'!G$3,FALSE))/100</f>
        <v>0.50655082057647194</v>
      </c>
      <c r="C125" s="72">
        <f>(VLOOKUP($A125,'Occupancy Raw Data'!$B$8:$BE$45,'Occupancy Raw Data'!H$3,FALSE))/100</f>
        <v>0.61522548613984196</v>
      </c>
      <c r="D125" s="72">
        <f>(VLOOKUP($A125,'Occupancy Raw Data'!$B$8:$BE$45,'Occupancy Raw Data'!I$3,FALSE))/100</f>
        <v>0.66321886636326</v>
      </c>
      <c r="E125" s="72">
        <f>(VLOOKUP($A125,'Occupancy Raw Data'!$B$8:$BE$45,'Occupancy Raw Data'!J$3,FALSE))/100</f>
        <v>0.67066611501861795</v>
      </c>
      <c r="F125" s="72">
        <f>(VLOOKUP($A125,'Occupancy Raw Data'!$B$8:$BE$45,'Occupancy Raw Data'!K$3,FALSE))/100</f>
        <v>0.62377603089228995</v>
      </c>
      <c r="G125" s="73">
        <f>(VLOOKUP($A125,'Occupancy Raw Data'!$B$8:$BE$45,'Occupancy Raw Data'!L$3,FALSE))/100</f>
        <v>0.615887463798096</v>
      </c>
      <c r="H125" s="53">
        <f>(VLOOKUP($A125,'Occupancy Raw Data'!$B$8:$BE$45,'Occupancy Raw Data'!N$3,FALSE))/100</f>
        <v>0.63218866363260195</v>
      </c>
      <c r="I125" s="53">
        <f>(VLOOKUP($A125,'Occupancy Raw Data'!$B$8:$BE$45,'Occupancy Raw Data'!O$3,FALSE))/100</f>
        <v>0.632602399669011</v>
      </c>
      <c r="J125" s="73">
        <f>(VLOOKUP($A125,'Occupancy Raw Data'!$B$8:$BE$45,'Occupancy Raw Data'!P$3,FALSE))/100</f>
        <v>0.63239553165080598</v>
      </c>
      <c r="K125" s="74">
        <f>(VLOOKUP($A125,'Occupancy Raw Data'!$B$8:$BE$45,'Occupancy Raw Data'!R$3,FALSE))/100</f>
        <v>0.62060405461315593</v>
      </c>
      <c r="M125" s="75">
        <f>VLOOKUP($A125,'ADR Raw Data'!$B$6:$BE$43,'ADR Raw Data'!G$1,FALSE)</f>
        <v>98.845997821943897</v>
      </c>
      <c r="N125" s="76">
        <f>VLOOKUP($A125,'ADR Raw Data'!$B$6:$BE$43,'ADR Raw Data'!H$1,FALSE)</f>
        <v>106.36063887020801</v>
      </c>
      <c r="O125" s="76">
        <f>VLOOKUP($A125,'ADR Raw Data'!$B$6:$BE$43,'ADR Raw Data'!I$1,FALSE)</f>
        <v>110.142541068829</v>
      </c>
      <c r="P125" s="76">
        <f>VLOOKUP($A125,'ADR Raw Data'!$B$6:$BE$43,'ADR Raw Data'!J$1,FALSE)</f>
        <v>110.890294057166</v>
      </c>
      <c r="Q125" s="76">
        <f>VLOOKUP($A125,'ADR Raw Data'!$B$6:$BE$43,'ADR Raw Data'!K$1,FALSE)</f>
        <v>107.74802122485001</v>
      </c>
      <c r="R125" s="77">
        <f>VLOOKUP($A125,'ADR Raw Data'!$B$6:$BE$43,'ADR Raw Data'!L$1,FALSE)</f>
        <v>107.20656724439</v>
      </c>
      <c r="S125" s="76">
        <f>VLOOKUP($A125,'ADR Raw Data'!$B$6:$BE$43,'ADR Raw Data'!N$1,FALSE)</f>
        <v>114.046367801047</v>
      </c>
      <c r="T125" s="76">
        <f>VLOOKUP($A125,'ADR Raw Data'!$B$6:$BE$43,'ADR Raw Data'!O$1,FALSE)</f>
        <v>114.003405275779</v>
      </c>
      <c r="U125" s="77">
        <f>VLOOKUP($A125,'ADR Raw Data'!$B$6:$BE$43,'ADR Raw Data'!P$1,FALSE)</f>
        <v>114.024879511503</v>
      </c>
      <c r="V125" s="78">
        <f>VLOOKUP($A125,'ADR Raw Data'!$B$6:$BE$43,'ADR Raw Data'!R$1,FALSE)</f>
        <v>109.19167015873001</v>
      </c>
      <c r="W125" s="58"/>
      <c r="X125" s="75">
        <f>VLOOKUP($A125,'RevPAR Raw Data'!$B$6:$BE$43,'RevPAR Raw Data'!G$1,FALSE)</f>
        <v>50.070521307405798</v>
      </c>
      <c r="Y125" s="76">
        <f>VLOOKUP($A125,'RevPAR Raw Data'!$B$6:$BE$43,'RevPAR Raw Data'!H$1,FALSE)</f>
        <v>65.435775755068207</v>
      </c>
      <c r="Z125" s="76">
        <f>VLOOKUP($A125,'RevPAR Raw Data'!$B$6:$BE$43,'RevPAR Raw Data'!I$1,FALSE)</f>
        <v>73.048611226037707</v>
      </c>
      <c r="AA125" s="76">
        <f>VLOOKUP($A125,'RevPAR Raw Data'!$B$6:$BE$43,'RevPAR Raw Data'!J$1,FALSE)</f>
        <v>74.370362708591898</v>
      </c>
      <c r="AB125" s="76">
        <f>VLOOKUP($A125,'RevPAR Raw Data'!$B$6:$BE$43,'RevPAR Raw Data'!K$1,FALSE)</f>
        <v>67.210633016135702</v>
      </c>
      <c r="AC125" s="77">
        <f>VLOOKUP($A125,'RevPAR Raw Data'!$B$6:$BE$43,'RevPAR Raw Data'!L$1,FALSE)</f>
        <v>66.027180802647905</v>
      </c>
      <c r="AD125" s="76">
        <f>VLOOKUP($A125,'RevPAR Raw Data'!$B$6:$BE$43,'RevPAR Raw Data'!N$1,FALSE)</f>
        <v>72.0988208522962</v>
      </c>
      <c r="AE125" s="76">
        <f>VLOOKUP($A125,'RevPAR Raw Data'!$B$6:$BE$43,'RevPAR Raw Data'!O$1,FALSE)</f>
        <v>72.118827747896802</v>
      </c>
      <c r="AF125" s="77">
        <f>VLOOKUP($A125,'RevPAR Raw Data'!$B$6:$BE$43,'RevPAR Raw Data'!P$1,FALSE)</f>
        <v>72.108824300096501</v>
      </c>
      <c r="AG125" s="78">
        <f>VLOOKUP($A125,'RevPAR Raw Data'!$B$6:$BE$43,'RevPAR Raw Data'!R$1,FALSE)</f>
        <v>67.764793230490298</v>
      </c>
    </row>
    <row r="126" spans="1:34" x14ac:dyDescent="0.25">
      <c r="A126" s="55" t="s">
        <v>126</v>
      </c>
      <c r="B126" s="43">
        <f>(VLOOKUP($A125,'Occupancy Raw Data'!$B$8:$BE$51,'Occupancy Raw Data'!T$3,FALSE))/100</f>
        <v>0.24282871784000101</v>
      </c>
      <c r="C126" s="44">
        <f>(VLOOKUP($A125,'Occupancy Raw Data'!$B$8:$BE$51,'Occupancy Raw Data'!U$3,FALSE))/100</f>
        <v>3.6284063533423103E-2</v>
      </c>
      <c r="D126" s="44">
        <f>(VLOOKUP($A125,'Occupancy Raw Data'!$B$8:$BE$51,'Occupancy Raw Data'!V$3,FALSE))/100</f>
        <v>-1.5739549502555801E-2</v>
      </c>
      <c r="E126" s="44">
        <f>(VLOOKUP($A125,'Occupancy Raw Data'!$B$8:$BE$51,'Occupancy Raw Data'!W$3,FALSE))/100</f>
        <v>-2.05992888895974E-2</v>
      </c>
      <c r="F126" s="44">
        <f>(VLOOKUP($A125,'Occupancy Raw Data'!$B$8:$BE$51,'Occupancy Raw Data'!X$3,FALSE))/100</f>
        <v>-6.923471830207921E-2</v>
      </c>
      <c r="G126" s="44">
        <f>(VLOOKUP($A125,'Occupancy Raw Data'!$B$8:$BE$51,'Occupancy Raw Data'!Y$3,FALSE))/100</f>
        <v>1.6304177952068101E-2</v>
      </c>
      <c r="H126" s="45">
        <f>(VLOOKUP($A125,'Occupancy Raw Data'!$B$8:$BE$51,'Occupancy Raw Data'!AA$3,FALSE))/100</f>
        <v>-5.6088803775714097E-2</v>
      </c>
      <c r="I126" s="45">
        <f>(VLOOKUP($A125,'Occupancy Raw Data'!$B$8:$BE$51,'Occupancy Raw Data'!AB$3,FALSE))/100</f>
        <v>-5.7446236377727999E-2</v>
      </c>
      <c r="J126" s="44">
        <f>(VLOOKUP($A125,'Occupancy Raw Data'!$B$8:$BE$51,'Occupancy Raw Data'!AC$3,FALSE))/100</f>
        <v>-5.6768230476868603E-2</v>
      </c>
      <c r="K126" s="46">
        <f>(VLOOKUP($A125,'Occupancy Raw Data'!$B$8:$BE$51,'Occupancy Raw Data'!AE$3,FALSE))/100</f>
        <v>-6.1128592675337703E-3</v>
      </c>
      <c r="M126" s="43">
        <f>(VLOOKUP($A125,'ADR Raw Data'!$B$6:$BE$49,'ADR Raw Data'!T$1,FALSE))/100</f>
        <v>-1.5998929112524499E-2</v>
      </c>
      <c r="N126" s="44">
        <f>(VLOOKUP($A125,'ADR Raw Data'!$B$6:$BE$49,'ADR Raw Data'!U$1,FALSE))/100</f>
        <v>-3.9281067258809102E-2</v>
      </c>
      <c r="O126" s="44">
        <f>(VLOOKUP($A125,'ADR Raw Data'!$B$6:$BE$49,'ADR Raw Data'!V$1,FALSE))/100</f>
        <v>-6.3908524205279094E-2</v>
      </c>
      <c r="P126" s="44">
        <f>(VLOOKUP($A125,'ADR Raw Data'!$B$6:$BE$49,'ADR Raw Data'!W$1,FALSE))/100</f>
        <v>-6.1513315298198999E-2</v>
      </c>
      <c r="Q126" s="44">
        <f>(VLOOKUP($A125,'ADR Raw Data'!$B$6:$BE$49,'ADR Raw Data'!X$1,FALSE))/100</f>
        <v>-5.6968300944964995E-2</v>
      </c>
      <c r="R126" s="44">
        <f>(VLOOKUP($A125,'ADR Raw Data'!$B$6:$BE$49,'ADR Raw Data'!Y$1,FALSE))/100</f>
        <v>-5.41496938361678E-2</v>
      </c>
      <c r="S126" s="45">
        <f>(VLOOKUP($A125,'ADR Raw Data'!$B$6:$BE$49,'ADR Raw Data'!AA$1,FALSE))/100</f>
        <v>-4.2663617709107697E-2</v>
      </c>
      <c r="T126" s="45">
        <f>(VLOOKUP($A125,'ADR Raw Data'!$B$6:$BE$49,'ADR Raw Data'!AB$1,FALSE))/100</f>
        <v>-6.7989230725872596E-2</v>
      </c>
      <c r="U126" s="44">
        <f>(VLOOKUP($A125,'ADR Raw Data'!$B$6:$BE$49,'ADR Raw Data'!AC$1,FALSE))/100</f>
        <v>-5.5506900125626799E-2</v>
      </c>
      <c r="V126" s="46">
        <f>(VLOOKUP($A125,'ADR Raw Data'!$B$6:$BE$49,'ADR Raw Data'!AE$1,FALSE))/100</f>
        <v>-5.5506630814859098E-2</v>
      </c>
      <c r="X126" s="43">
        <f>(VLOOKUP($A125,'RevPAR Raw Data'!$B$6:$BE$43,'RevPAR Raw Data'!T$1,FALSE))/100</f>
        <v>0.222944789284269</v>
      </c>
      <c r="Y126" s="44">
        <f>(VLOOKUP($A125,'RevPAR Raw Data'!$B$6:$BE$43,'RevPAR Raw Data'!U$1,FALSE))/100</f>
        <v>-4.4222804654652998E-3</v>
      </c>
      <c r="Z126" s="44">
        <f>(VLOOKUP($A125,'RevPAR Raw Data'!$B$6:$BE$43,'RevPAR Raw Data'!V$1,FALSE))/100</f>
        <v>-7.8642182327470694E-2</v>
      </c>
      <c r="AA126" s="44">
        <f>(VLOOKUP($A125,'RevPAR Raw Data'!$B$6:$BE$43,'RevPAR Raw Data'!W$1,FALSE))/100</f>
        <v>-8.0845473635411905E-2</v>
      </c>
      <c r="AB126" s="44">
        <f>(VLOOKUP($A125,'RevPAR Raw Data'!$B$6:$BE$43,'RevPAR Raw Data'!X$1,FALSE))/100</f>
        <v>-0.122258834978971</v>
      </c>
      <c r="AC126" s="44">
        <f>(VLOOKUP($A125,'RevPAR Raw Data'!$B$6:$BE$43,'RevPAR Raw Data'!Y$1,FALSE))/100</f>
        <v>-3.8728382128454503E-2</v>
      </c>
      <c r="AD126" s="45">
        <f>(VLOOKUP($A125,'RevPAR Raw Data'!$B$6:$BE$43,'RevPAR Raw Data'!AA$1,FALSE))/100</f>
        <v>-9.6359470202773606E-2</v>
      </c>
      <c r="AE126" s="45">
        <f>(VLOOKUP($A125,'RevPAR Raw Data'!$B$6:$BE$43,'RevPAR Raw Data'!AB$1,FALSE))/100</f>
        <v>-0.12152974168418201</v>
      </c>
      <c r="AF126" s="44">
        <f>(VLOOKUP($A125,'RevPAR Raw Data'!$B$6:$BE$43,'RevPAR Raw Data'!AC$1,FALSE))/100</f>
        <v>-0.109124102103107</v>
      </c>
      <c r="AG126" s="46">
        <f>(VLOOKUP($A125,'RevPAR Raw Data'!$B$6:$BE$43,'RevPAR Raw Data'!AE$1,FALSE))/100</f>
        <v>-6.1280185859806699E-2</v>
      </c>
    </row>
    <row r="127" spans="1:34" x14ac:dyDescent="0.25">
      <c r="A127" s="83"/>
      <c r="B127" s="84"/>
      <c r="C127" s="85"/>
      <c r="D127" s="85"/>
      <c r="E127" s="85"/>
      <c r="F127" s="85"/>
      <c r="G127" s="86"/>
      <c r="H127" s="85"/>
      <c r="I127" s="85"/>
      <c r="J127" s="86"/>
      <c r="K127" s="87"/>
      <c r="M127" s="84"/>
      <c r="N127" s="85"/>
      <c r="O127" s="85"/>
      <c r="P127" s="85"/>
      <c r="Q127" s="85"/>
      <c r="R127" s="86"/>
      <c r="S127" s="85"/>
      <c r="T127" s="85"/>
      <c r="U127" s="86"/>
      <c r="V127" s="87"/>
      <c r="X127" s="84"/>
      <c r="Y127" s="85"/>
      <c r="Z127" s="85"/>
      <c r="AA127" s="85"/>
      <c r="AB127" s="85"/>
      <c r="AC127" s="86"/>
      <c r="AD127" s="85"/>
      <c r="AE127" s="85"/>
      <c r="AF127" s="86"/>
      <c r="AG127" s="87"/>
    </row>
    <row r="128" spans="1:34" x14ac:dyDescent="0.25">
      <c r="A128" s="88" t="s">
        <v>56</v>
      </c>
      <c r="B128" s="71">
        <f>(VLOOKUP($A128,'Occupancy Raw Data'!$B$8:$BE$45,'Occupancy Raw Data'!G$3,FALSE))/100</f>
        <v>0.50237638622529801</v>
      </c>
      <c r="C128" s="72">
        <f>(VLOOKUP($A128,'Occupancy Raw Data'!$B$8:$BE$45,'Occupancy Raw Data'!H$3,FALSE))/100</f>
        <v>0.652839156174435</v>
      </c>
      <c r="D128" s="72">
        <f>(VLOOKUP($A128,'Occupancy Raw Data'!$B$8:$BE$45,'Occupancy Raw Data'!I$3,FALSE))/100</f>
        <v>0.72400566997415094</v>
      </c>
      <c r="E128" s="72">
        <f>(VLOOKUP($A128,'Occupancy Raw Data'!$B$8:$BE$45,'Occupancy Raw Data'!J$3,FALSE))/100</f>
        <v>0.76373718002167901</v>
      </c>
      <c r="F128" s="72">
        <f>(VLOOKUP($A128,'Occupancy Raw Data'!$B$8:$BE$45,'Occupancy Raw Data'!K$3,FALSE))/100</f>
        <v>0.77611940298507409</v>
      </c>
      <c r="G128" s="73">
        <f>(VLOOKUP($A128,'Occupancy Raw Data'!$B$8:$BE$45,'Occupancy Raw Data'!L$3,FALSE))/100</f>
        <v>0.6838155590761269</v>
      </c>
      <c r="H128" s="53">
        <f>(VLOOKUP($A128,'Occupancy Raw Data'!$B$8:$BE$45,'Occupancy Raw Data'!N$3,FALSE))/100</f>
        <v>0.82431418327357608</v>
      </c>
      <c r="I128" s="53">
        <f>(VLOOKUP($A128,'Occupancy Raw Data'!$B$8:$BE$45,'Occupancy Raw Data'!O$3,FALSE))/100</f>
        <v>0.83857250062536393</v>
      </c>
      <c r="J128" s="73">
        <f>(VLOOKUP($A128,'Occupancy Raw Data'!$B$8:$BE$45,'Occupancy Raw Data'!P$3,FALSE))/100</f>
        <v>0.83144334194947012</v>
      </c>
      <c r="K128" s="74">
        <f>(VLOOKUP($A128,'Occupancy Raw Data'!$B$8:$BE$45,'Occupancy Raw Data'!R$3,FALSE))/100</f>
        <v>0.72599492561136802</v>
      </c>
      <c r="M128" s="75">
        <f>VLOOKUP($A128,'ADR Raw Data'!$B$6:$BE$43,'ADR Raw Data'!G$1,FALSE)</f>
        <v>101.261524680497</v>
      </c>
      <c r="N128" s="76">
        <f>VLOOKUP($A128,'ADR Raw Data'!$B$6:$BE$43,'ADR Raw Data'!H$1,FALSE)</f>
        <v>111.907404514975</v>
      </c>
      <c r="O128" s="76">
        <f>VLOOKUP($A128,'ADR Raw Data'!$B$6:$BE$43,'ADR Raw Data'!I$1,FALSE)</f>
        <v>120.19928920304</v>
      </c>
      <c r="P128" s="76">
        <f>VLOOKUP($A128,'ADR Raw Data'!$B$6:$BE$43,'ADR Raw Data'!J$1,FALSE)</f>
        <v>122.548024613788</v>
      </c>
      <c r="Q128" s="76">
        <f>VLOOKUP($A128,'ADR Raw Data'!$B$6:$BE$43,'ADR Raw Data'!K$1,FALSE)</f>
        <v>123.421952154061</v>
      </c>
      <c r="R128" s="77">
        <f>VLOOKUP($A128,'ADR Raw Data'!$B$6:$BE$43,'ADR Raw Data'!L$1,FALSE)</f>
        <v>117.0896305353</v>
      </c>
      <c r="S128" s="76">
        <f>VLOOKUP($A128,'ADR Raw Data'!$B$6:$BE$43,'ADR Raw Data'!N$1,FALSE)</f>
        <v>136.58651699878601</v>
      </c>
      <c r="T128" s="76">
        <f>VLOOKUP($A128,'ADR Raw Data'!$B$6:$BE$43,'ADR Raw Data'!O$1,FALSE)</f>
        <v>135.80957798548201</v>
      </c>
      <c r="U128" s="77">
        <f>VLOOKUP($A128,'ADR Raw Data'!$B$6:$BE$43,'ADR Raw Data'!P$1,FALSE)</f>
        <v>136.19471658476601</v>
      </c>
      <c r="V128" s="78">
        <f>VLOOKUP($A128,'ADR Raw Data'!$B$6:$BE$43,'ADR Raw Data'!R$1,FALSE)</f>
        <v>123.341069976865</v>
      </c>
      <c r="X128" s="75">
        <f>VLOOKUP($A128,'RevPAR Raw Data'!$B$6:$BE$43,'RevPAR Raw Data'!G$1,FALSE)</f>
        <v>50.871398832652297</v>
      </c>
      <c r="Y128" s="76">
        <f>VLOOKUP($A128,'RevPAR Raw Data'!$B$6:$BE$43,'RevPAR Raw Data'!H$1,FALSE)</f>
        <v>73.057535533227707</v>
      </c>
      <c r="Z128" s="76">
        <f>VLOOKUP($A128,'RevPAR Raw Data'!$B$6:$BE$43,'RevPAR Raw Data'!I$1,FALSE)</f>
        <v>87.024966909864006</v>
      </c>
      <c r="AA128" s="76">
        <f>VLOOKUP($A128,'RevPAR Raw Data'!$B$6:$BE$43,'RevPAR Raw Data'!J$1,FALSE)</f>
        <v>93.594482735762497</v>
      </c>
      <c r="AB128" s="76">
        <f>VLOOKUP($A128,'RevPAR Raw Data'!$B$6:$BE$43,'RevPAR Raw Data'!K$1,FALSE)</f>
        <v>95.790171821062202</v>
      </c>
      <c r="AC128" s="77">
        <f>VLOOKUP($A128,'RevPAR Raw Data'!$B$6:$BE$43,'RevPAR Raw Data'!L$1,FALSE)</f>
        <v>80.067711166513703</v>
      </c>
      <c r="AD128" s="76">
        <f>VLOOKUP($A128,'RevPAR Raw Data'!$B$6:$BE$43,'RevPAR Raw Data'!N$1,FALSE)</f>
        <v>112.59020320603599</v>
      </c>
      <c r="AE128" s="76">
        <f>VLOOKUP($A128,'RevPAR Raw Data'!$B$6:$BE$43,'RevPAR Raw Data'!O$1,FALSE)</f>
        <v>113.886177420161</v>
      </c>
      <c r="AF128" s="77">
        <f>VLOOKUP($A128,'RevPAR Raw Data'!$B$6:$BE$43,'RevPAR Raw Data'!P$1,FALSE)</f>
        <v>113.238190313099</v>
      </c>
      <c r="AG128" s="78">
        <f>VLOOKUP($A128,'RevPAR Raw Data'!$B$6:$BE$43,'RevPAR Raw Data'!R$1,FALSE)</f>
        <v>89.544990922680995</v>
      </c>
      <c r="AH128" s="58"/>
    </row>
    <row r="129" spans="1:34" x14ac:dyDescent="0.25">
      <c r="A129" s="55" t="s">
        <v>126</v>
      </c>
      <c r="B129" s="43">
        <f>(VLOOKUP($A128,'Occupancy Raw Data'!$B$8:$BE$51,'Occupancy Raw Data'!T$3,FALSE))/100</f>
        <v>0.114328755816321</v>
      </c>
      <c r="C129" s="44">
        <f>(VLOOKUP($A128,'Occupancy Raw Data'!$B$8:$BE$51,'Occupancy Raw Data'!U$3,FALSE))/100</f>
        <v>4.3275001032155397E-2</v>
      </c>
      <c r="D129" s="44">
        <f>(VLOOKUP($A128,'Occupancy Raw Data'!$B$8:$BE$51,'Occupancy Raw Data'!V$3,FALSE))/100</f>
        <v>7.1891208408888407E-2</v>
      </c>
      <c r="E129" s="44">
        <f>(VLOOKUP($A128,'Occupancy Raw Data'!$B$8:$BE$51,'Occupancy Raw Data'!W$3,FALSE))/100</f>
        <v>0.11729047590271501</v>
      </c>
      <c r="F129" s="44">
        <f>(VLOOKUP($A128,'Occupancy Raw Data'!$B$8:$BE$51,'Occupancy Raw Data'!X$3,FALSE))/100</f>
        <v>0.15460913637108098</v>
      </c>
      <c r="G129" s="44">
        <f>(VLOOKUP($A128,'Occupancy Raw Data'!$B$8:$BE$51,'Occupancy Raw Data'!Y$3,FALSE))/100</f>
        <v>0.10016237596000099</v>
      </c>
      <c r="H129" s="45">
        <f>(VLOOKUP($A128,'Occupancy Raw Data'!$B$8:$BE$51,'Occupancy Raw Data'!AA$3,FALSE))/100</f>
        <v>5.6126767450032797E-2</v>
      </c>
      <c r="I129" s="45">
        <f>(VLOOKUP($A128,'Occupancy Raw Data'!$B$8:$BE$51,'Occupancy Raw Data'!AB$3,FALSE))/100</f>
        <v>5.7693744083793401E-2</v>
      </c>
      <c r="J129" s="44">
        <f>(VLOOKUP($A128,'Occupancy Raw Data'!$B$8:$BE$51,'Occupancy Raw Data'!AC$3,FALSE))/100</f>
        <v>5.6916392976809199E-2</v>
      </c>
      <c r="K129" s="46">
        <f>(VLOOKUP($A128,'Occupancy Raw Data'!$B$8:$BE$51,'Occupancy Raw Data'!AE$3,FALSE))/100</f>
        <v>8.5627312560429297E-2</v>
      </c>
      <c r="M129" s="43">
        <f>(VLOOKUP($A128,'ADR Raw Data'!$B$6:$BE$49,'ADR Raw Data'!T$1,FALSE))/100</f>
        <v>6.15409224189742E-2</v>
      </c>
      <c r="N129" s="44">
        <f>(VLOOKUP($A128,'ADR Raw Data'!$B$6:$BE$49,'ADR Raw Data'!U$1,FALSE))/100</f>
        <v>2.7461452268938601E-2</v>
      </c>
      <c r="O129" s="44">
        <f>(VLOOKUP($A128,'ADR Raw Data'!$B$6:$BE$49,'ADR Raw Data'!V$1,FALSE))/100</f>
        <v>5.3787189912759201E-2</v>
      </c>
      <c r="P129" s="44">
        <f>(VLOOKUP($A128,'ADR Raw Data'!$B$6:$BE$49,'ADR Raw Data'!W$1,FALSE))/100</f>
        <v>8.6766039505835502E-2</v>
      </c>
      <c r="Q129" s="44">
        <f>(VLOOKUP($A128,'ADR Raw Data'!$B$6:$BE$49,'ADR Raw Data'!X$1,FALSE))/100</f>
        <v>9.7615912874709498E-2</v>
      </c>
      <c r="R129" s="44">
        <f>(VLOOKUP($A128,'ADR Raw Data'!$B$6:$BE$49,'ADR Raw Data'!Y$1,FALSE))/100</f>
        <v>6.7530251319135995E-2</v>
      </c>
      <c r="S129" s="45">
        <f>(VLOOKUP($A128,'ADR Raw Data'!$B$6:$BE$49,'ADR Raw Data'!AA$1,FALSE))/100</f>
        <v>6.6614296721375102E-2</v>
      </c>
      <c r="T129" s="45">
        <f>(VLOOKUP($A128,'ADR Raw Data'!$B$6:$BE$49,'ADR Raw Data'!AB$1,FALSE))/100</f>
        <v>7.714830724993979E-2</v>
      </c>
      <c r="U129" s="44">
        <f>(VLOOKUP($A128,'ADR Raw Data'!$B$6:$BE$49,'ADR Raw Data'!AC$1,FALSE))/100</f>
        <v>7.1879390015358799E-2</v>
      </c>
      <c r="V129" s="46">
        <f>(VLOOKUP($A128,'ADR Raw Data'!$B$6:$BE$49,'ADR Raw Data'!AE$1,FALSE))/100</f>
        <v>6.7668004559438097E-2</v>
      </c>
      <c r="X129" s="43">
        <f>(VLOOKUP($A128,'RevPAR Raw Data'!$B$6:$BE$43,'RevPAR Raw Data'!T$1,FALSE))/100</f>
        <v>0.18290557532724599</v>
      </c>
      <c r="Y129" s="44">
        <f>(VLOOKUP($A128,'RevPAR Raw Data'!$B$6:$BE$43,'RevPAR Raw Data'!U$1,FALSE))/100</f>
        <v>7.1924847676376899E-2</v>
      </c>
      <c r="Z129" s="44">
        <f>(VLOOKUP($A128,'RevPAR Raw Data'!$B$6:$BE$43,'RevPAR Raw Data'!V$1,FALSE))/100</f>
        <v>0.12954522440139399</v>
      </c>
      <c r="AA129" s="44">
        <f>(VLOOKUP($A128,'RevPAR Raw Data'!$B$6:$BE$43,'RevPAR Raw Data'!W$1,FALSE))/100</f>
        <v>0.214233345474384</v>
      </c>
      <c r="AB129" s="44">
        <f>(VLOOKUP($A128,'RevPAR Raw Data'!$B$6:$BE$43,'RevPAR Raw Data'!X$1,FALSE))/100</f>
        <v>0.26731736123142502</v>
      </c>
      <c r="AC129" s="44">
        <f>(VLOOKUP($A128,'RevPAR Raw Data'!$B$6:$BE$43,'RevPAR Raw Data'!Y$1,FALSE))/100</f>
        <v>0.17445661770043699</v>
      </c>
      <c r="AD129" s="45">
        <f>(VLOOKUP($A128,'RevPAR Raw Data'!$B$6:$BE$43,'RevPAR Raw Data'!AA$1,FALSE))/100</f>
        <v>0.12647990931233599</v>
      </c>
      <c r="AE129" s="45">
        <f>(VLOOKUP($A128,'RevPAR Raw Data'!$B$6:$BE$43,'RevPAR Raw Data'!AB$1,FALSE))/100</f>
        <v>0.13929302602870899</v>
      </c>
      <c r="AF129" s="44">
        <f>(VLOOKUP($A128,'RevPAR Raw Data'!$B$6:$BE$43,'RevPAR Raw Data'!AC$1,FALSE))/100</f>
        <v>0.132886898601215</v>
      </c>
      <c r="AG129" s="46">
        <f>(VLOOKUP($A128,'RevPAR Raw Data'!$B$6:$BE$43,'RevPAR Raw Data'!AE$1,FALSE))/100</f>
        <v>0.15908954649661899</v>
      </c>
      <c r="AH129" s="58"/>
    </row>
    <row r="130" spans="1:34" x14ac:dyDescent="0.25">
      <c r="A130" s="93"/>
      <c r="B130" s="71"/>
      <c r="C130" s="72"/>
      <c r="D130" s="72"/>
      <c r="E130" s="72"/>
      <c r="F130" s="72"/>
      <c r="G130" s="73"/>
      <c r="H130" s="53"/>
      <c r="I130" s="53"/>
      <c r="J130" s="73"/>
      <c r="K130" s="74"/>
      <c r="M130" s="75"/>
      <c r="N130" s="76"/>
      <c r="O130" s="76"/>
      <c r="P130" s="76"/>
      <c r="Q130" s="76"/>
      <c r="R130" s="77"/>
      <c r="S130" s="76"/>
      <c r="T130" s="76"/>
      <c r="U130" s="77"/>
      <c r="V130" s="78"/>
      <c r="X130" s="75"/>
      <c r="Y130" s="76"/>
      <c r="Z130" s="76"/>
      <c r="AA130" s="76"/>
      <c r="AB130" s="76"/>
      <c r="AC130" s="77"/>
      <c r="AD130" s="76"/>
      <c r="AE130" s="76"/>
      <c r="AF130" s="77"/>
      <c r="AG130" s="78"/>
    </row>
    <row r="131" spans="1:34" x14ac:dyDescent="0.25">
      <c r="A131" s="70" t="s">
        <v>58</v>
      </c>
      <c r="B131" s="71">
        <f>(VLOOKUP($A131,'Occupancy Raw Data'!$B$8:$BE$45,'Occupancy Raw Data'!G$3,FALSE))/100</f>
        <v>0.36628300609343201</v>
      </c>
      <c r="C131" s="72">
        <f>(VLOOKUP($A131,'Occupancy Raw Data'!$B$8:$BE$45,'Occupancy Raw Data'!H$3,FALSE))/100</f>
        <v>0.66689234935680408</v>
      </c>
      <c r="D131" s="72">
        <f>(VLOOKUP($A131,'Occupancy Raw Data'!$B$8:$BE$45,'Occupancy Raw Data'!I$3,FALSE))/100</f>
        <v>0.85578876100203105</v>
      </c>
      <c r="E131" s="72">
        <f>(VLOOKUP($A131,'Occupancy Raw Data'!$B$8:$BE$45,'Occupancy Raw Data'!J$3,FALSE))/100</f>
        <v>0.89099526066350709</v>
      </c>
      <c r="F131" s="72">
        <f>(VLOOKUP($A131,'Occupancy Raw Data'!$B$8:$BE$45,'Occupancy Raw Data'!K$3,FALSE))/100</f>
        <v>0.90487474610697305</v>
      </c>
      <c r="G131" s="73">
        <f>(VLOOKUP($A131,'Occupancy Raw Data'!$B$8:$BE$45,'Occupancy Raw Data'!L$3,FALSE))/100</f>
        <v>0.73696682464454899</v>
      </c>
      <c r="H131" s="53">
        <f>(VLOOKUP($A131,'Occupancy Raw Data'!$B$8:$BE$45,'Occupancy Raw Data'!N$3,FALSE))/100</f>
        <v>0.90419769803655992</v>
      </c>
      <c r="I131" s="53">
        <f>(VLOOKUP($A131,'Occupancy Raw Data'!$B$8:$BE$45,'Occupancy Raw Data'!O$3,FALSE))/100</f>
        <v>0.91943127962085303</v>
      </c>
      <c r="J131" s="73">
        <f>(VLOOKUP($A131,'Occupancy Raw Data'!$B$8:$BE$45,'Occupancy Raw Data'!P$3,FALSE))/100</f>
        <v>0.91181448882870597</v>
      </c>
      <c r="K131" s="74">
        <f>(VLOOKUP($A131,'Occupancy Raw Data'!$B$8:$BE$45,'Occupancy Raw Data'!R$3,FALSE))/100</f>
        <v>0.78692330012573708</v>
      </c>
      <c r="M131" s="75">
        <f>VLOOKUP($A131,'ADR Raw Data'!$B$6:$BE$43,'ADR Raw Data'!G$1,FALSE)</f>
        <v>164.58696857670901</v>
      </c>
      <c r="N131" s="76">
        <f>VLOOKUP($A131,'ADR Raw Data'!$B$6:$BE$43,'ADR Raw Data'!H$1,FALSE)</f>
        <v>179.137923857868</v>
      </c>
      <c r="O131" s="76">
        <f>VLOOKUP($A131,'ADR Raw Data'!$B$6:$BE$43,'ADR Raw Data'!I$1,FALSE)</f>
        <v>186.09531249999901</v>
      </c>
      <c r="P131" s="76">
        <f>VLOOKUP($A131,'ADR Raw Data'!$B$6:$BE$43,'ADR Raw Data'!J$1,FALSE)</f>
        <v>192.9308168693</v>
      </c>
      <c r="Q131" s="76">
        <f>VLOOKUP($A131,'ADR Raw Data'!$B$6:$BE$43,'ADR Raw Data'!K$1,FALSE)</f>
        <v>198.266894874672</v>
      </c>
      <c r="R131" s="77">
        <f>VLOOKUP($A131,'ADR Raw Data'!$B$6:$BE$43,'ADR Raw Data'!L$1,FALSE)</f>
        <v>187.339924666972</v>
      </c>
      <c r="S131" s="76">
        <f>VLOOKUP($A131,'ADR Raw Data'!$B$6:$BE$43,'ADR Raw Data'!N$1,FALSE)</f>
        <v>224.80329464619899</v>
      </c>
      <c r="T131" s="76">
        <f>VLOOKUP($A131,'ADR Raw Data'!$B$6:$BE$43,'ADR Raw Data'!O$1,FALSE)</f>
        <v>224.09357142857101</v>
      </c>
      <c r="U131" s="77">
        <f>VLOOKUP($A131,'ADR Raw Data'!$B$6:$BE$43,'ADR Raw Data'!P$1,FALSE)</f>
        <v>224.445468720994</v>
      </c>
      <c r="V131" s="78">
        <f>VLOOKUP($A131,'ADR Raw Data'!$B$6:$BE$43,'ADR Raw Data'!R$1,FALSE)</f>
        <v>199.62406710914399</v>
      </c>
      <c r="X131" s="75">
        <f>VLOOKUP($A131,'RevPAR Raw Data'!$B$6:$BE$43,'RevPAR Raw Data'!G$1,FALSE)</f>
        <v>60.285409614082504</v>
      </c>
      <c r="Y131" s="76">
        <f>VLOOKUP($A131,'RevPAR Raw Data'!$B$6:$BE$43,'RevPAR Raw Data'!H$1,FALSE)</f>
        <v>119.465710900473</v>
      </c>
      <c r="Z131" s="76">
        <f>VLOOKUP($A131,'RevPAR Raw Data'!$B$6:$BE$43,'RevPAR Raw Data'!I$1,FALSE)</f>
        <v>159.25827691265999</v>
      </c>
      <c r="AA131" s="76">
        <f>VLOOKUP($A131,'RevPAR Raw Data'!$B$6:$BE$43,'RevPAR Raw Data'!J$1,FALSE)</f>
        <v>171.900443466486</v>
      </c>
      <c r="AB131" s="76">
        <f>VLOOKUP($A131,'RevPAR Raw Data'!$B$6:$BE$43,'RevPAR Raw Data'!K$1,FALSE)</f>
        <v>179.40670616113701</v>
      </c>
      <c r="AC131" s="77">
        <f>VLOOKUP($A131,'RevPAR Raw Data'!$B$6:$BE$43,'RevPAR Raw Data'!L$1,FALSE)</f>
        <v>138.063309410968</v>
      </c>
      <c r="AD131" s="76">
        <f>VLOOKUP($A131,'RevPAR Raw Data'!$B$6:$BE$43,'RevPAR Raw Data'!N$1,FALSE)</f>
        <v>203.26662153012799</v>
      </c>
      <c r="AE131" s="76">
        <f>VLOOKUP($A131,'RevPAR Raw Data'!$B$6:$BE$43,'RevPAR Raw Data'!O$1,FALSE)</f>
        <v>206.03863913337801</v>
      </c>
      <c r="AF131" s="77">
        <f>VLOOKUP($A131,'RevPAR Raw Data'!$B$6:$BE$43,'RevPAR Raw Data'!P$1,FALSE)</f>
        <v>204.65263033175299</v>
      </c>
      <c r="AG131" s="78">
        <f>VLOOKUP($A131,'RevPAR Raw Data'!$B$6:$BE$43,'RevPAR Raw Data'!R$1,FALSE)</f>
        <v>157.08882967404901</v>
      </c>
    </row>
    <row r="132" spans="1:34" x14ac:dyDescent="0.25">
      <c r="A132" s="55" t="s">
        <v>126</v>
      </c>
      <c r="B132" s="43">
        <f>(VLOOKUP($A131,'Occupancy Raw Data'!$B$8:$BE$51,'Occupancy Raw Data'!T$3,FALSE))/100</f>
        <v>0.10747185261003001</v>
      </c>
      <c r="C132" s="44">
        <f>(VLOOKUP($A131,'Occupancy Raw Data'!$B$8:$BE$51,'Occupancy Raw Data'!U$3,FALSE))/100</f>
        <v>7.2984749455337602E-2</v>
      </c>
      <c r="D132" s="44">
        <f>(VLOOKUP($A131,'Occupancy Raw Data'!$B$8:$BE$51,'Occupancy Raw Data'!V$3,FALSE))/100</f>
        <v>0.175813953488372</v>
      </c>
      <c r="E132" s="44">
        <f>(VLOOKUP($A131,'Occupancy Raw Data'!$B$8:$BE$51,'Occupancy Raw Data'!W$3,FALSE))/100</f>
        <v>0.30750124192747103</v>
      </c>
      <c r="F132" s="44">
        <f>(VLOOKUP($A131,'Occupancy Raw Data'!$B$8:$BE$51,'Occupancy Raw Data'!X$3,FALSE))/100</f>
        <v>0.12975486052409099</v>
      </c>
      <c r="G132" s="44">
        <f>(VLOOKUP($A131,'Occupancy Raw Data'!$B$8:$BE$51,'Occupancy Raw Data'!Y$3,FALSE))/100</f>
        <v>0.16516805823164202</v>
      </c>
      <c r="H132" s="45">
        <f>(VLOOKUP($A131,'Occupancy Raw Data'!$B$8:$BE$51,'Occupancy Raw Data'!AA$3,FALSE))/100</f>
        <v>-2.83739541651509E-2</v>
      </c>
      <c r="I132" s="45">
        <f>(VLOOKUP($A131,'Occupancy Raw Data'!$B$8:$BE$51,'Occupancy Raw Data'!AB$3,FALSE))/100</f>
        <v>0.12931392931392899</v>
      </c>
      <c r="J132" s="44">
        <f>(VLOOKUP($A131,'Occupancy Raw Data'!$B$8:$BE$51,'Occupancy Raw Data'!AC$3,FALSE))/100</f>
        <v>4.5207605743112105E-2</v>
      </c>
      <c r="K132" s="46">
        <f>(VLOOKUP($A131,'Occupancy Raw Data'!$B$8:$BE$51,'Occupancy Raw Data'!AE$3,FALSE))/100</f>
        <v>0.12251655629138999</v>
      </c>
      <c r="M132" s="43">
        <f>(VLOOKUP($A131,'ADR Raw Data'!$B$6:$BE$49,'ADR Raw Data'!T$1,FALSE))/100</f>
        <v>3.9226891401170499E-2</v>
      </c>
      <c r="N132" s="44">
        <f>(VLOOKUP($A131,'ADR Raw Data'!$B$6:$BE$49,'ADR Raw Data'!U$1,FALSE))/100</f>
        <v>4.5253495981462805E-2</v>
      </c>
      <c r="O132" s="44">
        <f>(VLOOKUP($A131,'ADR Raw Data'!$B$6:$BE$49,'ADR Raw Data'!V$1,FALSE))/100</f>
        <v>2.3092433295308901E-2</v>
      </c>
      <c r="P132" s="44">
        <f>(VLOOKUP($A131,'ADR Raw Data'!$B$6:$BE$49,'ADR Raw Data'!W$1,FALSE))/100</f>
        <v>7.4018721732122095E-2</v>
      </c>
      <c r="Q132" s="44">
        <f>(VLOOKUP($A131,'ADR Raw Data'!$B$6:$BE$49,'ADR Raw Data'!X$1,FALSE))/100</f>
        <v>6.7814839272802199E-2</v>
      </c>
      <c r="R132" s="44">
        <f>(VLOOKUP($A131,'ADR Raw Data'!$B$6:$BE$49,'ADR Raw Data'!Y$1,FALSE))/100</f>
        <v>5.3421803763553301E-2</v>
      </c>
      <c r="S132" s="45">
        <f>(VLOOKUP($A131,'ADR Raw Data'!$B$6:$BE$49,'ADR Raw Data'!AA$1,FALSE))/100</f>
        <v>4.4203646834577504E-2</v>
      </c>
      <c r="T132" s="45">
        <f>(VLOOKUP($A131,'ADR Raw Data'!$B$6:$BE$49,'ADR Raw Data'!AB$1,FALSE))/100</f>
        <v>0.10071033545927</v>
      </c>
      <c r="U132" s="44">
        <f>(VLOOKUP($A131,'ADR Raw Data'!$B$6:$BE$49,'ADR Raw Data'!AC$1,FALSE))/100</f>
        <v>6.9660255938903293E-2</v>
      </c>
      <c r="V132" s="46">
        <f>(VLOOKUP($A131,'ADR Raw Data'!$B$6:$BE$49,'ADR Raw Data'!AE$1,FALSE))/100</f>
        <v>5.5022392598823494E-2</v>
      </c>
      <c r="X132" s="43">
        <f>(VLOOKUP($A131,'RevPAR Raw Data'!$B$6:$BE$43,'RevPAR Raw Data'!T$1,FALSE))/100</f>
        <v>0.150914530702217</v>
      </c>
      <c r="Y132" s="44">
        <f>(VLOOKUP($A131,'RevPAR Raw Data'!$B$6:$BE$43,'RevPAR Raw Data'!U$1,FALSE))/100</f>
        <v>0.12154106050298501</v>
      </c>
      <c r="Z132" s="44">
        <f>(VLOOKUP($A131,'RevPAR Raw Data'!$B$6:$BE$43,'RevPAR Raw Data'!V$1,FALSE))/100</f>
        <v>0.20296635877699501</v>
      </c>
      <c r="AA132" s="44">
        <f>(VLOOKUP($A131,'RevPAR Raw Data'!$B$6:$BE$43,'RevPAR Raw Data'!W$1,FALSE))/100</f>
        <v>0.40428081251810499</v>
      </c>
      <c r="AB132" s="44">
        <f>(VLOOKUP($A131,'RevPAR Raw Data'!$B$6:$BE$43,'RevPAR Raw Data'!X$1,FALSE))/100</f>
        <v>0.206369004808199</v>
      </c>
      <c r="AC132" s="44">
        <f>(VLOOKUP($A131,'RevPAR Raw Data'!$B$6:$BE$43,'RevPAR Raw Data'!Y$1,FALSE))/100</f>
        <v>0.227413437590053</v>
      </c>
      <c r="AD132" s="45">
        <f>(VLOOKUP($A131,'RevPAR Raw Data'!$B$6:$BE$43,'RevPAR Raw Data'!AA$1,FALSE))/100</f>
        <v>1.4575460420209701E-2</v>
      </c>
      <c r="AE132" s="45">
        <f>(VLOOKUP($A131,'RevPAR Raw Data'!$B$6:$BE$43,'RevPAR Raw Data'!AB$1,FALSE))/100</f>
        <v>0.24304751397396199</v>
      </c>
      <c r="AF132" s="44">
        <f>(VLOOKUP($A131,'RevPAR Raw Data'!$B$6:$BE$43,'RevPAR Raw Data'!AC$1,FALSE))/100</f>
        <v>0.118017035068465</v>
      </c>
      <c r="AG132" s="46">
        <f>(VLOOKUP($A131,'RevPAR Raw Data'!$B$6:$BE$43,'RevPAR Raw Data'!AE$1,FALSE))/100</f>
        <v>0.18428010295033498</v>
      </c>
    </row>
    <row r="133" spans="1:34" x14ac:dyDescent="0.25">
      <c r="A133" s="93"/>
      <c r="B133" s="71"/>
      <c r="C133" s="72"/>
      <c r="D133" s="72"/>
      <c r="E133" s="72"/>
      <c r="F133" s="72"/>
      <c r="G133" s="73"/>
      <c r="H133" s="53"/>
      <c r="I133" s="53"/>
      <c r="J133" s="73"/>
      <c r="K133" s="74"/>
      <c r="M133" s="75"/>
      <c r="N133" s="76"/>
      <c r="O133" s="76"/>
      <c r="P133" s="76"/>
      <c r="Q133" s="76"/>
      <c r="R133" s="77"/>
      <c r="S133" s="76"/>
      <c r="T133" s="76"/>
      <c r="U133" s="77"/>
      <c r="V133" s="78"/>
      <c r="X133" s="75"/>
      <c r="Y133" s="76"/>
      <c r="Z133" s="76"/>
      <c r="AA133" s="76"/>
      <c r="AB133" s="76"/>
      <c r="AC133" s="77"/>
      <c r="AD133" s="76"/>
      <c r="AE133" s="76"/>
      <c r="AF133" s="77"/>
      <c r="AG133" s="78"/>
    </row>
    <row r="134" spans="1:34" x14ac:dyDescent="0.25">
      <c r="A134" s="70" t="s">
        <v>60</v>
      </c>
      <c r="B134" s="71">
        <f>(VLOOKUP($A134,'Occupancy Raw Data'!$B$8:$BE$45,'Occupancy Raw Data'!G$3,FALSE))/100</f>
        <v>0.46438294010889203</v>
      </c>
      <c r="C134" s="72">
        <f>(VLOOKUP($A134,'Occupancy Raw Data'!$B$8:$BE$45,'Occupancy Raw Data'!H$3,FALSE))/100</f>
        <v>0.62658802177858397</v>
      </c>
      <c r="D134" s="72">
        <f>(VLOOKUP($A134,'Occupancy Raw Data'!$B$8:$BE$45,'Occupancy Raw Data'!I$3,FALSE))/100</f>
        <v>0.71653811252268595</v>
      </c>
      <c r="E134" s="72">
        <f>(VLOOKUP($A134,'Occupancy Raw Data'!$B$8:$BE$45,'Occupancy Raw Data'!J$3,FALSE))/100</f>
        <v>0.75930127041742201</v>
      </c>
      <c r="F134" s="72">
        <f>(VLOOKUP($A134,'Occupancy Raw Data'!$B$8:$BE$45,'Occupancy Raw Data'!K$3,FALSE))/100</f>
        <v>0.76565335753176</v>
      </c>
      <c r="G134" s="73">
        <f>(VLOOKUP($A134,'Occupancy Raw Data'!$B$8:$BE$45,'Occupancy Raw Data'!L$3,FALSE))/100</f>
        <v>0.66649274047186902</v>
      </c>
      <c r="H134" s="53">
        <f>(VLOOKUP($A134,'Occupancy Raw Data'!$B$8:$BE$45,'Occupancy Raw Data'!N$3,FALSE))/100</f>
        <v>0.84596188747731305</v>
      </c>
      <c r="I134" s="53">
        <f>(VLOOKUP($A134,'Occupancy Raw Data'!$B$8:$BE$45,'Occupancy Raw Data'!O$3,FALSE))/100</f>
        <v>0.872277676950998</v>
      </c>
      <c r="J134" s="73">
        <f>(VLOOKUP($A134,'Occupancy Raw Data'!$B$8:$BE$45,'Occupancy Raw Data'!P$3,FALSE))/100</f>
        <v>0.85911978221415597</v>
      </c>
      <c r="K134" s="74">
        <f>(VLOOKUP($A134,'Occupancy Raw Data'!$B$8:$BE$45,'Occupancy Raw Data'!R$3,FALSE))/100</f>
        <v>0.721529038112522</v>
      </c>
      <c r="M134" s="75">
        <f>VLOOKUP($A134,'ADR Raw Data'!$B$6:$BE$43,'ADR Raw Data'!G$1,FALSE)</f>
        <v>95.278187591597401</v>
      </c>
      <c r="N134" s="76">
        <f>VLOOKUP($A134,'ADR Raw Data'!$B$6:$BE$43,'ADR Raw Data'!H$1,FALSE)</f>
        <v>106.57100108616901</v>
      </c>
      <c r="O134" s="76">
        <f>VLOOKUP($A134,'ADR Raw Data'!$B$6:$BE$43,'ADR Raw Data'!I$1,FALSE)</f>
        <v>118.515111603609</v>
      </c>
      <c r="P134" s="76">
        <f>VLOOKUP($A134,'ADR Raw Data'!$B$6:$BE$43,'ADR Raw Data'!J$1,FALSE)</f>
        <v>118.840028383627</v>
      </c>
      <c r="Q134" s="76">
        <f>VLOOKUP($A134,'ADR Raw Data'!$B$6:$BE$43,'ADR Raw Data'!K$1,FALSE)</f>
        <v>117.575429629629</v>
      </c>
      <c r="R134" s="77">
        <f>VLOOKUP($A134,'ADR Raw Data'!$B$6:$BE$43,'ADR Raw Data'!L$1,FALSE)</f>
        <v>112.88935532182801</v>
      </c>
      <c r="S134" s="76">
        <f>VLOOKUP($A134,'ADR Raw Data'!$B$6:$BE$43,'ADR Raw Data'!N$1,FALSE)</f>
        <v>134.239916867792</v>
      </c>
      <c r="T134" s="76">
        <f>VLOOKUP($A134,'ADR Raw Data'!$B$6:$BE$43,'ADR Raw Data'!O$1,FALSE)</f>
        <v>135.697178153446</v>
      </c>
      <c r="U134" s="77">
        <f>VLOOKUP($A134,'ADR Raw Data'!$B$6:$BE$43,'ADR Raw Data'!P$1,FALSE)</f>
        <v>134.97970689199801</v>
      </c>
      <c r="V134" s="78">
        <f>VLOOKUP($A134,'ADR Raw Data'!$B$6:$BE$43,'ADR Raw Data'!R$1,FALSE)</f>
        <v>120.404450558088</v>
      </c>
      <c r="X134" s="75">
        <f>VLOOKUP($A134,'RevPAR Raw Data'!$B$6:$BE$43,'RevPAR Raw Data'!G$1,FALSE)</f>
        <v>44.245564882032603</v>
      </c>
      <c r="Y134" s="76">
        <f>VLOOKUP($A134,'RevPAR Raw Data'!$B$6:$BE$43,'RevPAR Raw Data'!H$1,FALSE)</f>
        <v>66.776112749546201</v>
      </c>
      <c r="Z134" s="76">
        <f>VLOOKUP($A134,'RevPAR Raw Data'!$B$6:$BE$43,'RevPAR Raw Data'!I$1,FALSE)</f>
        <v>84.920594373865598</v>
      </c>
      <c r="AA134" s="76">
        <f>VLOOKUP($A134,'RevPAR Raw Data'!$B$6:$BE$43,'RevPAR Raw Data'!J$1,FALSE)</f>
        <v>90.235384528130595</v>
      </c>
      <c r="AB134" s="76">
        <f>VLOOKUP($A134,'RevPAR Raw Data'!$B$6:$BE$43,'RevPAR Raw Data'!K$1,FALSE)</f>
        <v>90.0220224591651</v>
      </c>
      <c r="AC134" s="77">
        <f>VLOOKUP($A134,'RevPAR Raw Data'!$B$6:$BE$43,'RevPAR Raw Data'!L$1,FALSE)</f>
        <v>75.239935798548004</v>
      </c>
      <c r="AD134" s="76">
        <f>VLOOKUP($A134,'RevPAR Raw Data'!$B$6:$BE$43,'RevPAR Raw Data'!N$1,FALSE)</f>
        <v>113.561853448275</v>
      </c>
      <c r="AE134" s="76">
        <f>VLOOKUP($A134,'RevPAR Raw Data'!$B$6:$BE$43,'RevPAR Raw Data'!O$1,FALSE)</f>
        <v>118.365619328493</v>
      </c>
      <c r="AF134" s="77">
        <f>VLOOKUP($A134,'RevPAR Raw Data'!$B$6:$BE$43,'RevPAR Raw Data'!P$1,FALSE)</f>
        <v>115.96373638838401</v>
      </c>
      <c r="AG134" s="78">
        <f>VLOOKUP($A134,'RevPAR Raw Data'!$B$6:$BE$43,'RevPAR Raw Data'!R$1,FALSE)</f>
        <v>86.875307395644199</v>
      </c>
    </row>
    <row r="135" spans="1:34" x14ac:dyDescent="0.25">
      <c r="A135" s="55" t="s">
        <v>126</v>
      </c>
      <c r="B135" s="43">
        <f>(VLOOKUP($A134,'Occupancy Raw Data'!$B$8:$BE$51,'Occupancy Raw Data'!T$3,FALSE))/100</f>
        <v>9.6659142806653192E-2</v>
      </c>
      <c r="C135" s="44">
        <f>(VLOOKUP($A134,'Occupancy Raw Data'!$B$8:$BE$51,'Occupancy Raw Data'!U$3,FALSE))/100</f>
        <v>3.15186057149053E-2</v>
      </c>
      <c r="D135" s="44">
        <f>(VLOOKUP($A134,'Occupancy Raw Data'!$B$8:$BE$51,'Occupancy Raw Data'!V$3,FALSE))/100</f>
        <v>7.6414310858355206E-2</v>
      </c>
      <c r="E135" s="44">
        <f>(VLOOKUP($A134,'Occupancy Raw Data'!$B$8:$BE$51,'Occupancy Raw Data'!W$3,FALSE))/100</f>
        <v>0.10095523089500399</v>
      </c>
      <c r="F135" s="44">
        <f>(VLOOKUP($A134,'Occupancy Raw Data'!$B$8:$BE$51,'Occupancy Raw Data'!X$3,FALSE))/100</f>
        <v>0.22885599705604298</v>
      </c>
      <c r="G135" s="44">
        <f>(VLOOKUP($A134,'Occupancy Raw Data'!$B$8:$BE$51,'Occupancy Raw Data'!Y$3,FALSE))/100</f>
        <v>0.107387277934616</v>
      </c>
      <c r="H135" s="45">
        <f>(VLOOKUP($A134,'Occupancy Raw Data'!$B$8:$BE$51,'Occupancy Raw Data'!AA$3,FALSE))/100</f>
        <v>8.6880648408583797E-2</v>
      </c>
      <c r="I135" s="45">
        <f>(VLOOKUP($A134,'Occupancy Raw Data'!$B$8:$BE$51,'Occupancy Raw Data'!AB$3,FALSE))/100</f>
        <v>3.9119131647604402E-2</v>
      </c>
      <c r="J135" s="44">
        <f>(VLOOKUP($A134,'Occupancy Raw Data'!$B$8:$BE$51,'Occupancy Raw Data'!AC$3,FALSE))/100</f>
        <v>6.2097961626956799E-2</v>
      </c>
      <c r="K135" s="46">
        <f>(VLOOKUP($A134,'Occupancy Raw Data'!$B$8:$BE$51,'Occupancy Raw Data'!AE$3,FALSE))/100</f>
        <v>9.1552654485706514E-2</v>
      </c>
      <c r="M135" s="43">
        <f>(VLOOKUP($A134,'ADR Raw Data'!$B$6:$BE$49,'ADR Raw Data'!T$1,FALSE))/100</f>
        <v>6.13698253531084E-2</v>
      </c>
      <c r="N135" s="44">
        <f>(VLOOKUP($A134,'ADR Raw Data'!$B$6:$BE$49,'ADR Raw Data'!U$1,FALSE))/100</f>
        <v>1.4476054612006899E-2</v>
      </c>
      <c r="O135" s="44">
        <f>(VLOOKUP($A134,'ADR Raw Data'!$B$6:$BE$49,'ADR Raw Data'!V$1,FALSE))/100</f>
        <v>6.9364894122934895E-2</v>
      </c>
      <c r="P135" s="44">
        <f>(VLOOKUP($A134,'ADR Raw Data'!$B$6:$BE$49,'ADR Raw Data'!W$1,FALSE))/100</f>
        <v>7.0623288994192401E-2</v>
      </c>
      <c r="Q135" s="44">
        <f>(VLOOKUP($A134,'ADR Raw Data'!$B$6:$BE$49,'ADR Raw Data'!X$1,FALSE))/100</f>
        <v>0.120149713503334</v>
      </c>
      <c r="R135" s="44">
        <f>(VLOOKUP($A134,'ADR Raw Data'!$B$6:$BE$49,'ADR Raw Data'!Y$1,FALSE))/100</f>
        <v>6.9799505771714801E-2</v>
      </c>
      <c r="S135" s="45">
        <f>(VLOOKUP($A134,'ADR Raw Data'!$B$6:$BE$49,'ADR Raw Data'!AA$1,FALSE))/100</f>
        <v>9.5046450517595998E-2</v>
      </c>
      <c r="T135" s="45">
        <f>(VLOOKUP($A134,'ADR Raw Data'!$B$6:$BE$49,'ADR Raw Data'!AB$1,FALSE))/100</f>
        <v>8.1105962682709101E-2</v>
      </c>
      <c r="U135" s="44">
        <f>(VLOOKUP($A134,'ADR Raw Data'!$B$6:$BE$49,'ADR Raw Data'!AC$1,FALSE))/100</f>
        <v>8.7599013715698698E-2</v>
      </c>
      <c r="V135" s="46">
        <f>(VLOOKUP($A134,'ADR Raw Data'!$B$6:$BE$49,'ADR Raw Data'!AE$1,FALSE))/100</f>
        <v>7.4833781882005901E-2</v>
      </c>
      <c r="X135" s="43">
        <f>(VLOOKUP($A134,'RevPAR Raw Data'!$B$6:$BE$43,'RevPAR Raw Data'!T$1,FALSE))/100</f>
        <v>0.16396092287258701</v>
      </c>
      <c r="Y135" s="44">
        <f>(VLOOKUP($A134,'RevPAR Raw Data'!$B$6:$BE$43,'RevPAR Raw Data'!U$1,FALSE))/100</f>
        <v>4.6450925384535602E-2</v>
      </c>
      <c r="Z135" s="44">
        <f>(VLOOKUP($A134,'RevPAR Raw Data'!$B$6:$BE$43,'RevPAR Raw Data'!V$1,FALSE))/100</f>
        <v>0.151079675563457</v>
      </c>
      <c r="AA135" s="44">
        <f>(VLOOKUP($A134,'RevPAR Raw Data'!$B$6:$BE$43,'RevPAR Raw Data'!W$1,FALSE))/100</f>
        <v>0.17870831033617002</v>
      </c>
      <c r="AB135" s="44">
        <f>(VLOOKUP($A134,'RevPAR Raw Data'!$B$6:$BE$43,'RevPAR Raw Data'!X$1,FALSE))/100</f>
        <v>0.37650269303918099</v>
      </c>
      <c r="AC135" s="44">
        <f>(VLOOKUP($A134,'RevPAR Raw Data'!$B$6:$BE$43,'RevPAR Raw Data'!Y$1,FALSE))/100</f>
        <v>0.18468236263233698</v>
      </c>
      <c r="AD135" s="45">
        <f>(VLOOKUP($A134,'RevPAR Raw Data'!$B$6:$BE$43,'RevPAR Raw Data'!AA$1,FALSE))/100</f>
        <v>0.190184796176082</v>
      </c>
      <c r="AE135" s="45">
        <f>(VLOOKUP($A134,'RevPAR Raw Data'!$B$6:$BE$43,'RevPAR Raw Data'!AB$1,FALSE))/100</f>
        <v>0.123397889161904</v>
      </c>
      <c r="AF135" s="44">
        <f>(VLOOKUP($A134,'RevPAR Raw Data'!$B$6:$BE$43,'RevPAR Raw Data'!AC$1,FALSE))/100</f>
        <v>0.15513669553493201</v>
      </c>
      <c r="AG135" s="46">
        <f>(VLOOKUP($A134,'RevPAR Raw Data'!$B$6:$BE$43,'RevPAR Raw Data'!AE$1,FALSE))/100</f>
        <v>0.17323766774421401</v>
      </c>
    </row>
    <row r="136" spans="1:34" x14ac:dyDescent="0.25">
      <c r="A136" s="93"/>
      <c r="B136" s="71"/>
      <c r="C136" s="72"/>
      <c r="D136" s="72"/>
      <c r="E136" s="72"/>
      <c r="F136" s="72"/>
      <c r="G136" s="73"/>
      <c r="H136" s="53"/>
      <c r="I136" s="53"/>
      <c r="J136" s="73"/>
      <c r="K136" s="74"/>
      <c r="M136" s="75"/>
      <c r="N136" s="76"/>
      <c r="O136" s="76"/>
      <c r="P136" s="76"/>
      <c r="Q136" s="76"/>
      <c r="R136" s="77"/>
      <c r="S136" s="76"/>
      <c r="T136" s="76"/>
      <c r="U136" s="77"/>
      <c r="V136" s="78"/>
      <c r="X136" s="75"/>
      <c r="Y136" s="76"/>
      <c r="Z136" s="76"/>
      <c r="AA136" s="76"/>
      <c r="AB136" s="76"/>
      <c r="AC136" s="77"/>
      <c r="AD136" s="76"/>
      <c r="AE136" s="76"/>
      <c r="AF136" s="77"/>
      <c r="AG136" s="78"/>
    </row>
    <row r="137" spans="1:34" x14ac:dyDescent="0.25">
      <c r="A137" s="70" t="s">
        <v>59</v>
      </c>
      <c r="B137" s="71">
        <f>(VLOOKUP($A137,'Occupancy Raw Data'!$B$8:$BE$54,'Occupancy Raw Data'!G$3,FALSE))/100</f>
        <v>0.60109289617486295</v>
      </c>
      <c r="C137" s="72">
        <f>(VLOOKUP($A137,'Occupancy Raw Data'!$B$8:$BE$54,'Occupancy Raw Data'!H$3,FALSE))/100</f>
        <v>0.6980874316939889</v>
      </c>
      <c r="D137" s="72">
        <f>(VLOOKUP($A137,'Occupancy Raw Data'!$B$8:$BE$54,'Occupancy Raw Data'!I$3,FALSE))/100</f>
        <v>0.75853825136612008</v>
      </c>
      <c r="E137" s="72">
        <f>(VLOOKUP($A137,'Occupancy Raw Data'!$B$8:$BE$54,'Occupancy Raw Data'!J$3,FALSE))/100</f>
        <v>0.82035519125682999</v>
      </c>
      <c r="F137" s="72">
        <f>(VLOOKUP($A137,'Occupancy Raw Data'!$B$8:$BE$54,'Occupancy Raw Data'!K$3,FALSE))/100</f>
        <v>0.81864754098360604</v>
      </c>
      <c r="G137" s="73">
        <f>(VLOOKUP($A137,'Occupancy Raw Data'!$B$8:$BE$54,'Occupancy Raw Data'!L$3,FALSE))/100</f>
        <v>0.7393442622950811</v>
      </c>
      <c r="H137" s="53">
        <f>(VLOOKUP($A137,'Occupancy Raw Data'!$B$8:$BE$54,'Occupancy Raw Data'!N$3,FALSE))/100</f>
        <v>0.84801912568305993</v>
      </c>
      <c r="I137" s="53">
        <f>(VLOOKUP($A137,'Occupancy Raw Data'!$B$8:$BE$54,'Occupancy Raw Data'!O$3,FALSE))/100</f>
        <v>0.85109289617486295</v>
      </c>
      <c r="J137" s="73">
        <f>(VLOOKUP($A137,'Occupancy Raw Data'!$B$8:$BE$54,'Occupancy Raw Data'!P$3,FALSE))/100</f>
        <v>0.84955601092896105</v>
      </c>
      <c r="K137" s="74">
        <f>(VLOOKUP($A137,'Occupancy Raw Data'!$B$8:$BE$54,'Occupancy Raw Data'!R$3,FALSE))/100</f>
        <v>0.77083333333333304</v>
      </c>
      <c r="M137" s="75">
        <f>VLOOKUP($A137,'ADR Raw Data'!$B$6:$BE$54,'ADR Raw Data'!G$1,FALSE)</f>
        <v>103.049511363636</v>
      </c>
      <c r="N137" s="76">
        <f>VLOOKUP($A137,'ADR Raw Data'!$B$6:$BE$54,'ADR Raw Data'!H$1,FALSE)</f>
        <v>107.328537181996</v>
      </c>
      <c r="O137" s="76">
        <f>VLOOKUP($A137,'ADR Raw Data'!$B$6:$BE$54,'ADR Raw Data'!I$1,FALSE)</f>
        <v>110.135673120216</v>
      </c>
      <c r="P137" s="76">
        <f>VLOOKUP($A137,'ADR Raw Data'!$B$6:$BE$54,'ADR Raw Data'!J$1,FALSE)</f>
        <v>112.964317235636</v>
      </c>
      <c r="Q137" s="76">
        <f>VLOOKUP($A137,'ADR Raw Data'!$B$6:$BE$54,'ADR Raw Data'!K$1,FALSE)</f>
        <v>111.775202336253</v>
      </c>
      <c r="R137" s="77">
        <f>VLOOKUP($A137,'ADR Raw Data'!$B$6:$BE$54,'ADR Raw Data'!L$1,FALSE)</f>
        <v>109.444147265336</v>
      </c>
      <c r="S137" s="76">
        <f>VLOOKUP($A137,'ADR Raw Data'!$B$6:$BE$54,'ADR Raw Data'!N$1,FALSE)</f>
        <v>117.497494965767</v>
      </c>
      <c r="T137" s="76">
        <f>VLOOKUP($A137,'ADR Raw Data'!$B$6:$BE$54,'ADR Raw Data'!O$1,FALSE)</f>
        <v>113.450096308186</v>
      </c>
      <c r="U137" s="77">
        <f>VLOOKUP($A137,'ADR Raw Data'!$B$6:$BE$54,'ADR Raw Data'!P$1,FALSE)</f>
        <v>115.470134673366</v>
      </c>
      <c r="V137" s="78">
        <f>VLOOKUP($A137,'ADR Raw Data'!$B$6:$BE$54,'ADR Raw Data'!R$1,FALSE)</f>
        <v>111.34169061332901</v>
      </c>
      <c r="X137" s="75">
        <f>VLOOKUP($A137,'RevPAR Raw Data'!$B$6:$BE$54,'RevPAR Raw Data'!G$1,FALSE)</f>
        <v>61.942329234972597</v>
      </c>
      <c r="Y137" s="76">
        <f>VLOOKUP($A137,'RevPAR Raw Data'!$B$6:$BE$54,'RevPAR Raw Data'!H$1,FALSE)</f>
        <v>74.924702868852407</v>
      </c>
      <c r="Z137" s="76">
        <f>VLOOKUP($A137,'RevPAR Raw Data'!$B$6:$BE$54,'RevPAR Raw Data'!I$1,FALSE)</f>
        <v>83.542120901639294</v>
      </c>
      <c r="AA137" s="76">
        <f>VLOOKUP($A137,'RevPAR Raw Data'!$B$6:$BE$54,'RevPAR Raw Data'!J$1,FALSE)</f>
        <v>92.670864071038196</v>
      </c>
      <c r="AB137" s="76">
        <f>VLOOKUP($A137,'RevPAR Raw Data'!$B$6:$BE$54,'RevPAR Raw Data'!K$1,FALSE)</f>
        <v>91.5044945355191</v>
      </c>
      <c r="AC137" s="77">
        <f>VLOOKUP($A137,'RevPAR Raw Data'!$B$6:$BE$54,'RevPAR Raw Data'!L$1,FALSE)</f>
        <v>80.916902322404297</v>
      </c>
      <c r="AD137" s="76">
        <f>VLOOKUP($A137,'RevPAR Raw Data'!$B$6:$BE$54,'RevPAR Raw Data'!N$1,FALSE)</f>
        <v>99.640122950819602</v>
      </c>
      <c r="AE137" s="76">
        <f>VLOOKUP($A137,'RevPAR Raw Data'!$B$6:$BE$54,'RevPAR Raw Data'!O$1,FALSE)</f>
        <v>96.556571038251306</v>
      </c>
      <c r="AF137" s="77">
        <f>VLOOKUP($A137,'RevPAR Raw Data'!$B$6:$BE$54,'RevPAR Raw Data'!P$1,FALSE)</f>
        <v>98.098346994535504</v>
      </c>
      <c r="AG137" s="78">
        <f>VLOOKUP($A137,'RevPAR Raw Data'!$B$6:$BE$54,'RevPAR Raw Data'!R$1,FALSE)</f>
        <v>85.825886514441805</v>
      </c>
    </row>
    <row r="138" spans="1:34" x14ac:dyDescent="0.25">
      <c r="A138" s="55" t="s">
        <v>126</v>
      </c>
      <c r="B138" s="43">
        <f>(VLOOKUP($A137,'Occupancy Raw Data'!$B$8:$BE$54,'Occupancy Raw Data'!T$3,FALSE))/100</f>
        <v>0.28079386882678398</v>
      </c>
      <c r="C138" s="44">
        <f>(VLOOKUP($A137,'Occupancy Raw Data'!$B$8:$BE$54,'Occupancy Raw Data'!U$3,FALSE))/100</f>
        <v>5.7625780422797403E-2</v>
      </c>
      <c r="D138" s="44">
        <f>(VLOOKUP($A137,'Occupancy Raw Data'!$B$8:$BE$54,'Occupancy Raw Data'!V$3,FALSE))/100</f>
        <v>8.8024555596844009E-2</v>
      </c>
      <c r="E138" s="44">
        <f>(VLOOKUP($A137,'Occupancy Raw Data'!$B$8:$BE$54,'Occupancy Raw Data'!W$3,FALSE))/100</f>
        <v>0.16502425647694899</v>
      </c>
      <c r="F138" s="44">
        <f>(VLOOKUP($A137,'Occupancy Raw Data'!$B$8:$BE$54,'Occupancy Raw Data'!X$3,FALSE))/100</f>
        <v>0.18738803785521999</v>
      </c>
      <c r="G138" s="44">
        <f>(VLOOKUP($A137,'Occupancy Raw Data'!$B$8:$BE$54,'Occupancy Raw Data'!Y$3,FALSE))/100</f>
        <v>0.148000306839145</v>
      </c>
      <c r="H138" s="45">
        <f>(VLOOKUP($A137,'Occupancy Raw Data'!$B$8:$BE$54,'Occupancy Raw Data'!AA$3,FALSE))/100</f>
        <v>0.12889434490391699</v>
      </c>
      <c r="I138" s="45">
        <f>(VLOOKUP($A137,'Occupancy Raw Data'!$B$8:$BE$54,'Occupancy Raw Data'!AB$3,FALSE))/100</f>
        <v>0.14815258824581201</v>
      </c>
      <c r="J138" s="44">
        <f>(VLOOKUP($A137,'Occupancy Raw Data'!$B$8:$BE$54,'Occupancy Raw Data'!AC$3,FALSE))/100</f>
        <v>0.138459446312585</v>
      </c>
      <c r="K138" s="46">
        <f>(VLOOKUP($A137,'Occupancy Raw Data'!$B$8:$BE$54,'Occupancy Raw Data'!AE$3,FALSE))/100</f>
        <v>0.14497874912267</v>
      </c>
      <c r="M138" s="43">
        <f>(VLOOKUP($A137,'ADR Raw Data'!$B$6:$BE$54,'ADR Raw Data'!T$1,FALSE))/100</f>
        <v>0.10694766323158801</v>
      </c>
      <c r="N138" s="44">
        <f>(VLOOKUP($A137,'ADR Raw Data'!$B$6:$BE$54,'ADR Raw Data'!U$1,FALSE))/100</f>
        <v>5.19431669627929E-2</v>
      </c>
      <c r="O138" s="44">
        <f>(VLOOKUP($A137,'ADR Raw Data'!$B$6:$BE$54,'ADR Raw Data'!V$1,FALSE))/100</f>
        <v>4.77646991132777E-2</v>
      </c>
      <c r="P138" s="44">
        <f>(VLOOKUP($A137,'ADR Raw Data'!$B$6:$BE$54,'ADR Raw Data'!W$1,FALSE))/100</f>
        <v>8.6283890084788997E-2</v>
      </c>
      <c r="Q138" s="44">
        <f>(VLOOKUP($A137,'ADR Raw Data'!$B$6:$BE$54,'ADR Raw Data'!X$1,FALSE))/100</f>
        <v>9.6464939746598907E-2</v>
      </c>
      <c r="R138" s="44">
        <f>(VLOOKUP($A137,'ADR Raw Data'!$B$6:$BE$54,'ADR Raw Data'!Y$1,FALSE))/100</f>
        <v>7.5035282223444605E-2</v>
      </c>
      <c r="S138" s="45">
        <f>(VLOOKUP($A137,'ADR Raw Data'!$B$6:$BE$54,'ADR Raw Data'!AA$1,FALSE))/100</f>
        <v>0.10242229476192101</v>
      </c>
      <c r="T138" s="45">
        <f>(VLOOKUP($A137,'ADR Raw Data'!$B$6:$BE$54,'ADR Raw Data'!AB$1,FALSE))/100</f>
        <v>5.1840872186147295E-2</v>
      </c>
      <c r="U138" s="44">
        <f>(VLOOKUP($A137,'ADR Raw Data'!$B$6:$BE$54,'ADR Raw Data'!AC$1,FALSE))/100</f>
        <v>7.6989438075599603E-2</v>
      </c>
      <c r="V138" s="46">
        <f>(VLOOKUP($A137,'ADR Raw Data'!$B$6:$BE$54,'ADR Raw Data'!AE$1,FALSE))/100</f>
        <v>7.5571290863135299E-2</v>
      </c>
      <c r="X138" s="43">
        <f>(VLOOKUP($A137,'RevPAR Raw Data'!$B$6:$BE$54,'RevPAR Raw Data'!T$1,FALSE))/100</f>
        <v>0.41777178017915295</v>
      </c>
      <c r="Y138" s="44">
        <f>(VLOOKUP($A137,'RevPAR Raw Data'!$B$6:$BE$54,'RevPAR Raw Data'!U$1,FALSE))/100</f>
        <v>0.11256221291945299</v>
      </c>
      <c r="Z138" s="44">
        <f>(VLOOKUP($A137,'RevPAR Raw Data'!$B$6:$BE$54,'RevPAR Raw Data'!V$1,FALSE))/100</f>
        <v>0.13999372112278499</v>
      </c>
      <c r="AA138" s="44">
        <f>(VLOOKUP($A137,'RevPAR Raw Data'!$B$6:$BE$54,'RevPAR Raw Data'!W$1,FALSE))/100</f>
        <v>0.26554708136892002</v>
      </c>
      <c r="AB138" s="44">
        <f>(VLOOKUP($A137,'RevPAR Raw Data'!$B$6:$BE$54,'RevPAR Raw Data'!X$1,FALSE))/100</f>
        <v>0.301929353382756</v>
      </c>
      <c r="AC138" s="44">
        <f>(VLOOKUP($A137,'RevPAR Raw Data'!$B$6:$BE$54,'RevPAR Raw Data'!Y$1,FALSE))/100</f>
        <v>0.234140833855421</v>
      </c>
      <c r="AD138" s="45">
        <f>(VLOOKUP($A137,'RevPAR Raw Data'!$B$6:$BE$54,'RevPAR Raw Data'!AA$1,FALSE))/100</f>
        <v>0.244518294252732</v>
      </c>
      <c r="AE138" s="45">
        <f>(VLOOKUP($A137,'RevPAR Raw Data'!$B$6:$BE$54,'RevPAR Raw Data'!AB$1,FALSE))/100</f>
        <v>0.20767381982325697</v>
      </c>
      <c r="AF138" s="44">
        <f>(VLOOKUP($A137,'RevPAR Raw Data'!$B$6:$BE$54,'RevPAR Raw Data'!AC$1,FALSE))/100</f>
        <v>0.226108799356049</v>
      </c>
      <c r="AG138" s="46">
        <f>(VLOOKUP($A137,'RevPAR Raw Data'!$B$6:$BE$54,'RevPAR Raw Data'!AE$1,FALSE))/100</f>
        <v>0.23150627120472803</v>
      </c>
    </row>
    <row r="139" spans="1:34" x14ac:dyDescent="0.25">
      <c r="A139" s="93"/>
      <c r="B139" s="71"/>
      <c r="C139" s="72"/>
      <c r="D139" s="72"/>
      <c r="E139" s="72"/>
      <c r="F139" s="72"/>
      <c r="G139" s="73"/>
      <c r="H139" s="53"/>
      <c r="I139" s="53"/>
      <c r="J139" s="73"/>
      <c r="K139" s="74"/>
      <c r="M139" s="75"/>
      <c r="N139" s="76"/>
      <c r="O139" s="76"/>
      <c r="P139" s="76"/>
      <c r="Q139" s="76"/>
      <c r="R139" s="77"/>
      <c r="S139" s="76"/>
      <c r="T139" s="76"/>
      <c r="U139" s="77"/>
      <c r="V139" s="78"/>
      <c r="X139" s="75"/>
      <c r="Y139" s="76"/>
      <c r="Z139" s="76"/>
      <c r="AA139" s="76"/>
      <c r="AB139" s="76"/>
      <c r="AC139" s="77"/>
      <c r="AD139" s="76"/>
      <c r="AE139" s="76"/>
      <c r="AF139" s="77"/>
      <c r="AG139" s="78"/>
    </row>
    <row r="140" spans="1:34" x14ac:dyDescent="0.25">
      <c r="A140" s="70" t="s">
        <v>61</v>
      </c>
      <c r="B140" s="71">
        <f>(VLOOKUP($A140,'Occupancy Raw Data'!$B$8:$BE$45,'Occupancy Raw Data'!G$3,FALSE))/100</f>
        <v>0.48229583095373996</v>
      </c>
      <c r="C140" s="72">
        <f>(VLOOKUP($A140,'Occupancy Raw Data'!$B$8:$BE$45,'Occupancy Raw Data'!H$3,FALSE))/100</f>
        <v>0.609080525414049</v>
      </c>
      <c r="D140" s="72">
        <f>(VLOOKUP($A140,'Occupancy Raw Data'!$B$8:$BE$45,'Occupancy Raw Data'!I$3,FALSE))/100</f>
        <v>0.61193603655054196</v>
      </c>
      <c r="E140" s="72">
        <f>(VLOOKUP($A140,'Occupancy Raw Data'!$B$8:$BE$45,'Occupancy Raw Data'!J$3,FALSE))/100</f>
        <v>0.70131353512278594</v>
      </c>
      <c r="F140" s="72">
        <f>(VLOOKUP($A140,'Occupancy Raw Data'!$B$8:$BE$45,'Occupancy Raw Data'!K$3,FALSE))/100</f>
        <v>0.78469446030839507</v>
      </c>
      <c r="G140" s="73">
        <f>(VLOOKUP($A140,'Occupancy Raw Data'!$B$8:$BE$45,'Occupancy Raw Data'!L$3,FALSE))/100</f>
        <v>0.63786407766990205</v>
      </c>
      <c r="H140" s="53">
        <f>(VLOOKUP($A140,'Occupancy Raw Data'!$B$8:$BE$45,'Occupancy Raw Data'!N$3,FALSE))/100</f>
        <v>0.82067390062821199</v>
      </c>
      <c r="I140" s="53">
        <f>(VLOOKUP($A140,'Occupancy Raw Data'!$B$8:$BE$45,'Occupancy Raw Data'!O$3,FALSE))/100</f>
        <v>0.79011993146773196</v>
      </c>
      <c r="J140" s="73">
        <f>(VLOOKUP($A140,'Occupancy Raw Data'!$B$8:$BE$45,'Occupancy Raw Data'!P$3,FALSE))/100</f>
        <v>0.80539691604797203</v>
      </c>
      <c r="K140" s="74">
        <f>(VLOOKUP($A140,'Occupancy Raw Data'!$B$8:$BE$45,'Occupancy Raw Data'!R$3,FALSE))/100</f>
        <v>0.68573060292077903</v>
      </c>
      <c r="M140" s="75">
        <f>VLOOKUP($A140,'ADR Raw Data'!$B$6:$BE$43,'ADR Raw Data'!G$1,FALSE)</f>
        <v>85.063752575488394</v>
      </c>
      <c r="N140" s="76">
        <f>VLOOKUP($A140,'ADR Raw Data'!$B$6:$BE$43,'ADR Raw Data'!H$1,FALSE)</f>
        <v>90.390821894045899</v>
      </c>
      <c r="O140" s="76">
        <f>VLOOKUP($A140,'ADR Raw Data'!$B$6:$BE$43,'ADR Raw Data'!I$1,FALSE)</f>
        <v>92.732726644890306</v>
      </c>
      <c r="P140" s="76">
        <f>VLOOKUP($A140,'ADR Raw Data'!$B$6:$BE$43,'ADR Raw Data'!J$1,FALSE)</f>
        <v>101.69006938110699</v>
      </c>
      <c r="Q140" s="76">
        <f>VLOOKUP($A140,'ADR Raw Data'!$B$6:$BE$43,'ADR Raw Data'!K$1,FALSE)</f>
        <v>108.248747270742</v>
      </c>
      <c r="R140" s="77">
        <f>VLOOKUP($A140,'ADR Raw Data'!$B$6:$BE$43,'ADR Raw Data'!L$1,FALSE)</f>
        <v>96.912964661115495</v>
      </c>
      <c r="S140" s="76">
        <f>VLOOKUP($A140,'ADR Raw Data'!$B$6:$BE$43,'ADR Raw Data'!N$1,FALSE)</f>
        <v>119.913267814892</v>
      </c>
      <c r="T140" s="76">
        <f>VLOOKUP($A140,'ADR Raw Data'!$B$6:$BE$43,'ADR Raw Data'!O$1,FALSE)</f>
        <v>114.19603361040799</v>
      </c>
      <c r="U140" s="77">
        <f>VLOOKUP($A140,'ADR Raw Data'!$B$6:$BE$43,'ADR Raw Data'!P$1,FALSE)</f>
        <v>117.10887372806199</v>
      </c>
      <c r="V140" s="78">
        <f>VLOOKUP($A140,'ADR Raw Data'!$B$6:$BE$43,'ADR Raw Data'!R$1,FALSE)</f>
        <v>103.690187923854</v>
      </c>
      <c r="X140" s="75">
        <f>VLOOKUP($A140,'RevPAR Raw Data'!$B$6:$BE$43,'RevPAR Raw Data'!G$1,FALSE)</f>
        <v>41.025893232438598</v>
      </c>
      <c r="Y140" s="76">
        <f>VLOOKUP($A140,'RevPAR Raw Data'!$B$6:$BE$43,'RevPAR Raw Data'!H$1,FALSE)</f>
        <v>55.055289291833198</v>
      </c>
      <c r="Z140" s="76">
        <f>VLOOKUP($A140,'RevPAR Raw Data'!$B$6:$BE$43,'RevPAR Raw Data'!I$1,FALSE)</f>
        <v>56.746497201598999</v>
      </c>
      <c r="AA140" s="76">
        <f>VLOOKUP($A140,'RevPAR Raw Data'!$B$6:$BE$43,'RevPAR Raw Data'!J$1,FALSE)</f>
        <v>71.316622044545895</v>
      </c>
      <c r="AB140" s="76">
        <f>VLOOKUP($A140,'RevPAR Raw Data'!$B$6:$BE$43,'RevPAR Raw Data'!K$1,FALSE)</f>
        <v>84.942192318674998</v>
      </c>
      <c r="AC140" s="77">
        <f>VLOOKUP($A140,'RevPAR Raw Data'!$B$6:$BE$43,'RevPAR Raw Data'!L$1,FALSE)</f>
        <v>61.817298817818298</v>
      </c>
      <c r="AD140" s="76">
        <f>VLOOKUP($A140,'RevPAR Raw Data'!$B$6:$BE$43,'RevPAR Raw Data'!N$1,FALSE)</f>
        <v>98.409689234723004</v>
      </c>
      <c r="AE140" s="76">
        <f>VLOOKUP($A140,'RevPAR Raw Data'!$B$6:$BE$43,'RevPAR Raw Data'!O$1,FALSE)</f>
        <v>90.228562250142701</v>
      </c>
      <c r="AF140" s="77">
        <f>VLOOKUP($A140,'RevPAR Raw Data'!$B$6:$BE$43,'RevPAR Raw Data'!P$1,FALSE)</f>
        <v>94.319125742432803</v>
      </c>
      <c r="AG140" s="78">
        <f>VLOOKUP($A140,'RevPAR Raw Data'!$B$6:$BE$43,'RevPAR Raw Data'!R$1,FALSE)</f>
        <v>71.103535081993897</v>
      </c>
    </row>
    <row r="141" spans="1:34" x14ac:dyDescent="0.25">
      <c r="A141" s="55" t="s">
        <v>126</v>
      </c>
      <c r="B141" s="43">
        <f>(VLOOKUP($A140,'Occupancy Raw Data'!$B$8:$BE$51,'Occupancy Raw Data'!T$3,FALSE))/100</f>
        <v>5.07586590009537E-2</v>
      </c>
      <c r="C141" s="44">
        <f>(VLOOKUP($A140,'Occupancy Raw Data'!$B$8:$BE$51,'Occupancy Raw Data'!U$3,FALSE))/100</f>
        <v>5.6863046074180003E-2</v>
      </c>
      <c r="D141" s="44">
        <f>(VLOOKUP($A140,'Occupancy Raw Data'!$B$8:$BE$51,'Occupancy Raw Data'!V$3,FALSE))/100</f>
        <v>1.03993231619677E-2</v>
      </c>
      <c r="E141" s="44">
        <f>(VLOOKUP($A140,'Occupancy Raw Data'!$B$8:$BE$51,'Occupancy Raw Data'!W$3,FALSE))/100</f>
        <v>0.15471783185711499</v>
      </c>
      <c r="F141" s="44">
        <f>(VLOOKUP($A140,'Occupancy Raw Data'!$B$8:$BE$51,'Occupancy Raw Data'!X$3,FALSE))/100</f>
        <v>0.25837760027537998</v>
      </c>
      <c r="G141" s="44">
        <f>(VLOOKUP($A140,'Occupancy Raw Data'!$B$8:$BE$51,'Occupancy Raw Data'!Y$3,FALSE))/100</f>
        <v>0.11053868767435</v>
      </c>
      <c r="H141" s="45">
        <f>(VLOOKUP($A140,'Occupancy Raw Data'!$B$8:$BE$51,'Occupancy Raw Data'!AA$3,FALSE))/100</f>
        <v>5.4208756037411099E-2</v>
      </c>
      <c r="I141" s="45">
        <f>(VLOOKUP($A140,'Occupancy Raw Data'!$B$8:$BE$51,'Occupancy Raw Data'!AB$3,FALSE))/100</f>
        <v>5.3989852589410607E-3</v>
      </c>
      <c r="J141" s="44">
        <f>(VLOOKUP($A140,'Occupancy Raw Data'!$B$8:$BE$51,'Occupancy Raw Data'!AC$3,FALSE))/100</f>
        <v>2.96883761050162E-2</v>
      </c>
      <c r="K141" s="46">
        <f>(VLOOKUP($A140,'Occupancy Raw Data'!$B$8:$BE$51,'Occupancy Raw Data'!AE$3,FALSE))/100</f>
        <v>8.2028314647269202E-2</v>
      </c>
      <c r="M141" s="43">
        <f>(VLOOKUP($A140,'ADR Raw Data'!$B$6:$BE$49,'ADR Raw Data'!T$1,FALSE))/100</f>
        <v>2.90115586453609E-2</v>
      </c>
      <c r="N141" s="44">
        <f>(VLOOKUP($A140,'ADR Raw Data'!$B$6:$BE$49,'ADR Raw Data'!U$1,FALSE))/100</f>
        <v>1.0267735673538501E-2</v>
      </c>
      <c r="O141" s="44">
        <f>(VLOOKUP($A140,'ADR Raw Data'!$B$6:$BE$49,'ADR Raw Data'!V$1,FALSE))/100</f>
        <v>4.3067302610718394E-2</v>
      </c>
      <c r="P141" s="44">
        <f>(VLOOKUP($A140,'ADR Raw Data'!$B$6:$BE$49,'ADR Raw Data'!W$1,FALSE))/100</f>
        <v>0.14413085144789101</v>
      </c>
      <c r="Q141" s="44">
        <f>(VLOOKUP($A140,'ADR Raw Data'!$B$6:$BE$49,'ADR Raw Data'!X$1,FALSE))/100</f>
        <v>0.21304557935051002</v>
      </c>
      <c r="R141" s="44">
        <f>(VLOOKUP($A140,'ADR Raw Data'!$B$6:$BE$49,'ADR Raw Data'!Y$1,FALSE))/100</f>
        <v>0.10018191100776401</v>
      </c>
      <c r="S141" s="45">
        <f>(VLOOKUP($A140,'ADR Raw Data'!$B$6:$BE$49,'ADR Raw Data'!AA$1,FALSE))/100</f>
        <v>9.8772754475196595E-2</v>
      </c>
      <c r="T141" s="45">
        <f>(VLOOKUP($A140,'ADR Raw Data'!$B$6:$BE$49,'ADR Raw Data'!AB$1,FALSE))/100</f>
        <v>2.8858251574368003E-2</v>
      </c>
      <c r="U141" s="44">
        <f>(VLOOKUP($A140,'ADR Raw Data'!$B$6:$BE$49,'ADR Raw Data'!AC$1,FALSE))/100</f>
        <v>6.3970386897000603E-2</v>
      </c>
      <c r="V141" s="46">
        <f>(VLOOKUP($A140,'ADR Raw Data'!$B$6:$BE$49,'ADR Raw Data'!AE$1,FALSE))/100</f>
        <v>8.1922263188144703E-2</v>
      </c>
      <c r="X141" s="43">
        <f>(VLOOKUP($A140,'RevPAR Raw Data'!$B$6:$BE$43,'RevPAR Raw Data'!T$1,FALSE))/100</f>
        <v>8.1242805458680692E-2</v>
      </c>
      <c r="Y141" s="44">
        <f>(VLOOKUP($A140,'RevPAR Raw Data'!$B$6:$BE$43,'RevPAR Raw Data'!U$1,FALSE))/100</f>
        <v>6.77146364744005E-2</v>
      </c>
      <c r="Z141" s="44">
        <f>(VLOOKUP($A140,'RevPAR Raw Data'!$B$6:$BE$43,'RevPAR Raw Data'!V$1,FALSE))/100</f>
        <v>5.3914496570249298E-2</v>
      </c>
      <c r="AA141" s="44">
        <f>(VLOOKUP($A140,'RevPAR Raw Data'!$B$6:$BE$43,'RevPAR Raw Data'!W$1,FALSE))/100</f>
        <v>0.32114829614474499</v>
      </c>
      <c r="AB141" s="44">
        <f>(VLOOKUP($A140,'RevPAR Raw Data'!$B$6:$BE$43,'RevPAR Raw Data'!X$1,FALSE))/100</f>
        <v>0.52646938516775299</v>
      </c>
      <c r="AC141" s="44">
        <f>(VLOOKUP($A140,'RevPAR Raw Data'!$B$6:$BE$43,'RevPAR Raw Data'!Y$1,FALSE))/100</f>
        <v>0.22179457565362098</v>
      </c>
      <c r="AD141" s="45">
        <f>(VLOOKUP($A140,'RevPAR Raw Data'!$B$6:$BE$43,'RevPAR Raw Data'!AA$1,FALSE))/100</f>
        <v>0.15833585866309599</v>
      </c>
      <c r="AE141" s="45">
        <f>(VLOOKUP($A140,'RevPAR Raw Data'!$B$6:$BE$43,'RevPAR Raw Data'!AB$1,FALSE))/100</f>
        <v>3.4413042108157897E-2</v>
      </c>
      <c r="AF141" s="44">
        <f>(VLOOKUP($A140,'RevPAR Raw Data'!$B$6:$BE$43,'RevPAR Raw Data'!AC$1,FALSE))/100</f>
        <v>9.55579399077984E-2</v>
      </c>
      <c r="AG141" s="46">
        <f>(VLOOKUP($A140,'RevPAR Raw Data'!$B$6:$BE$43,'RevPAR Raw Data'!AE$1,FALSE))/100</f>
        <v>0.170670523016827</v>
      </c>
    </row>
    <row r="142" spans="1:34" x14ac:dyDescent="0.25">
      <c r="A142" s="88"/>
      <c r="B142" s="71"/>
      <c r="C142" s="72"/>
      <c r="D142" s="72"/>
      <c r="E142" s="72"/>
      <c r="F142" s="72"/>
      <c r="G142" s="73"/>
      <c r="H142" s="53"/>
      <c r="I142" s="53"/>
      <c r="J142" s="73"/>
      <c r="K142" s="74"/>
      <c r="M142" s="75"/>
      <c r="N142" s="76"/>
      <c r="O142" s="76"/>
      <c r="P142" s="76"/>
      <c r="Q142" s="76"/>
      <c r="R142" s="77"/>
      <c r="S142" s="76"/>
      <c r="T142" s="76"/>
      <c r="U142" s="77"/>
      <c r="V142" s="78"/>
      <c r="X142" s="75"/>
      <c r="Y142" s="76"/>
      <c r="Z142" s="76"/>
      <c r="AA142" s="76"/>
      <c r="AB142" s="76"/>
      <c r="AC142" s="77"/>
      <c r="AD142" s="76"/>
      <c r="AE142" s="76"/>
      <c r="AF142" s="77"/>
      <c r="AG142" s="78"/>
      <c r="AH142" s="58"/>
    </row>
    <row r="143" spans="1:34" x14ac:dyDescent="0.25">
      <c r="A143" s="70" t="s">
        <v>57</v>
      </c>
      <c r="B143" s="71">
        <f>(VLOOKUP($A143,'Occupancy Raw Data'!$B$8:$BE$45,'Occupancy Raw Data'!G$3,FALSE))/100</f>
        <v>0.59194607673695099</v>
      </c>
      <c r="C143" s="72">
        <f>(VLOOKUP($A143,'Occupancy Raw Data'!$B$8:$BE$45,'Occupancy Raw Data'!H$3,FALSE))/100</f>
        <v>0.68924991358451393</v>
      </c>
      <c r="D143" s="72">
        <f>(VLOOKUP($A143,'Occupancy Raw Data'!$B$8:$BE$45,'Occupancy Raw Data'!I$3,FALSE))/100</f>
        <v>0.7184583477359141</v>
      </c>
      <c r="E143" s="72">
        <f>(VLOOKUP($A143,'Occupancy Raw Data'!$B$8:$BE$45,'Occupancy Raw Data'!J$3,FALSE))/100</f>
        <v>0.714656066367092</v>
      </c>
      <c r="F143" s="72">
        <f>(VLOOKUP($A143,'Occupancy Raw Data'!$B$8:$BE$45,'Occupancy Raw Data'!K$3,FALSE))/100</f>
        <v>0.69961977186311697</v>
      </c>
      <c r="G143" s="73">
        <f>(VLOOKUP($A143,'Occupancy Raw Data'!$B$8:$BE$45,'Occupancy Raw Data'!L$3,FALSE))/100</f>
        <v>0.68278603525751802</v>
      </c>
      <c r="H143" s="53">
        <f>(VLOOKUP($A143,'Occupancy Raw Data'!$B$8:$BE$45,'Occupancy Raw Data'!N$3,FALSE))/100</f>
        <v>0.74075354303491092</v>
      </c>
      <c r="I143" s="53">
        <f>(VLOOKUP($A143,'Occupancy Raw Data'!$B$8:$BE$45,'Occupancy Raw Data'!O$3,FALSE))/100</f>
        <v>0.76892499135845105</v>
      </c>
      <c r="J143" s="73">
        <f>(VLOOKUP($A143,'Occupancy Raw Data'!$B$8:$BE$45,'Occupancy Raw Data'!P$3,FALSE))/100</f>
        <v>0.75483926719668104</v>
      </c>
      <c r="K143" s="74">
        <f>(VLOOKUP($A143,'Occupancy Raw Data'!$B$8:$BE$45,'Occupancy Raw Data'!R$3,FALSE))/100</f>
        <v>0.70337267295442207</v>
      </c>
      <c r="M143" s="75">
        <f>VLOOKUP($A143,'ADR Raw Data'!$B$6:$BE$43,'ADR Raw Data'!G$1,FALSE)</f>
        <v>95.477242131386802</v>
      </c>
      <c r="N143" s="76">
        <f>VLOOKUP($A143,'ADR Raw Data'!$B$6:$BE$43,'ADR Raw Data'!H$1,FALSE)</f>
        <v>99.943574272818395</v>
      </c>
      <c r="O143" s="76">
        <f>VLOOKUP($A143,'ADR Raw Data'!$B$6:$BE$43,'ADR Raw Data'!I$1,FALSE)</f>
        <v>102.221405605003</v>
      </c>
      <c r="P143" s="76">
        <f>VLOOKUP($A143,'ADR Raw Data'!$B$6:$BE$43,'ADR Raw Data'!J$1,FALSE)</f>
        <v>101.706675332527</v>
      </c>
      <c r="Q143" s="76">
        <f>VLOOKUP($A143,'ADR Raw Data'!$B$6:$BE$43,'ADR Raw Data'!K$1,FALSE)</f>
        <v>100.94584580039501</v>
      </c>
      <c r="R143" s="77">
        <f>VLOOKUP($A143,'ADR Raw Data'!$B$6:$BE$43,'ADR Raw Data'!L$1,FALSE)</f>
        <v>100.22299386928501</v>
      </c>
      <c r="S143" s="76">
        <f>VLOOKUP($A143,'ADR Raw Data'!$B$6:$BE$43,'ADR Raw Data'!N$1,FALSE)</f>
        <v>107.93296836210899</v>
      </c>
      <c r="T143" s="76">
        <f>VLOOKUP($A143,'ADR Raw Data'!$B$6:$BE$43,'ADR Raw Data'!O$1,FALSE)</f>
        <v>108.07515095527</v>
      </c>
      <c r="U143" s="77">
        <f>VLOOKUP($A143,'ADR Raw Data'!$B$6:$BE$43,'ADR Raw Data'!P$1,FALSE)</f>
        <v>108.005386262163</v>
      </c>
      <c r="V143" s="78">
        <f>VLOOKUP($A143,'ADR Raw Data'!$B$6:$BE$43,'ADR Raw Data'!R$1,FALSE)</f>
        <v>102.609233603622</v>
      </c>
      <c r="X143" s="75">
        <f>VLOOKUP($A143,'RevPAR Raw Data'!$B$6:$BE$43,'RevPAR Raw Data'!G$1,FALSE)</f>
        <v>56.517378897338403</v>
      </c>
      <c r="Y143" s="76">
        <f>VLOOKUP($A143,'RevPAR Raw Data'!$B$6:$BE$43,'RevPAR Raw Data'!H$1,FALSE)</f>
        <v>68.886099930867601</v>
      </c>
      <c r="Z143" s="76">
        <f>VLOOKUP($A143,'RevPAR Raw Data'!$B$6:$BE$43,'RevPAR Raw Data'!I$1,FALSE)</f>
        <v>73.441822174213598</v>
      </c>
      <c r="AA143" s="76">
        <f>VLOOKUP($A143,'RevPAR Raw Data'!$B$6:$BE$43,'RevPAR Raw Data'!J$1,FALSE)</f>
        <v>72.685292516418897</v>
      </c>
      <c r="AB143" s="76">
        <f>VLOOKUP($A143,'RevPAR Raw Data'!$B$6:$BE$43,'RevPAR Raw Data'!K$1,FALSE)</f>
        <v>70.623709609401999</v>
      </c>
      <c r="AC143" s="77">
        <f>VLOOKUP($A143,'RevPAR Raw Data'!$B$6:$BE$43,'RevPAR Raw Data'!L$1,FALSE)</f>
        <v>68.430860625648094</v>
      </c>
      <c r="AD143" s="76">
        <f>VLOOKUP($A143,'RevPAR Raw Data'!$B$6:$BE$43,'RevPAR Raw Data'!N$1,FALSE)</f>
        <v>79.951728724507404</v>
      </c>
      <c r="AE143" s="76">
        <f>VLOOKUP($A143,'RevPAR Raw Data'!$B$6:$BE$43,'RevPAR Raw Data'!O$1,FALSE)</f>
        <v>83.101684514344896</v>
      </c>
      <c r="AF143" s="77">
        <f>VLOOKUP($A143,'RevPAR Raw Data'!$B$6:$BE$43,'RevPAR Raw Data'!P$1,FALSE)</f>
        <v>81.526706619426207</v>
      </c>
      <c r="AG143" s="78">
        <f>VLOOKUP($A143,'RevPAR Raw Data'!$B$6:$BE$43,'RevPAR Raw Data'!R$1,FALSE)</f>
        <v>72.172530909584694</v>
      </c>
    </row>
    <row r="144" spans="1:34" ht="16" thickBot="1" x14ac:dyDescent="0.3">
      <c r="A144" s="59" t="s">
        <v>126</v>
      </c>
      <c r="B144" s="49">
        <f>(VLOOKUP($A143,'Occupancy Raw Data'!$B$8:$BE$51,'Occupancy Raw Data'!T$3,FALSE))/100</f>
        <v>7.4937339631628699E-2</v>
      </c>
      <c r="C144" s="50">
        <f>(VLOOKUP($A143,'Occupancy Raw Data'!$B$8:$BE$51,'Occupancy Raw Data'!U$3,FALSE))/100</f>
        <v>2.1478289197193901E-2</v>
      </c>
      <c r="D144" s="50">
        <f>(VLOOKUP($A143,'Occupancy Raw Data'!$B$8:$BE$51,'Occupancy Raw Data'!V$3,FALSE))/100</f>
        <v>2.9224058648110798E-2</v>
      </c>
      <c r="E144" s="50">
        <f>(VLOOKUP($A143,'Occupancy Raw Data'!$B$8:$BE$51,'Occupancy Raw Data'!W$3,FALSE))/100</f>
        <v>-1.2269357420545801E-3</v>
      </c>
      <c r="F144" s="50">
        <f>(VLOOKUP($A143,'Occupancy Raw Data'!$B$8:$BE$51,'Occupancy Raw Data'!X$3,FALSE))/100</f>
        <v>-8.246125765192111E-3</v>
      </c>
      <c r="G144" s="50">
        <f>(VLOOKUP($A143,'Occupancy Raw Data'!$B$8:$BE$51,'Occupancy Raw Data'!Y$3,FALSE))/100</f>
        <v>2.0769879695836702E-2</v>
      </c>
      <c r="H144" s="51">
        <f>(VLOOKUP($A143,'Occupancy Raw Data'!$B$8:$BE$51,'Occupancy Raw Data'!AA$3,FALSE))/100</f>
        <v>3.6089284798966802E-2</v>
      </c>
      <c r="I144" s="51">
        <f>(VLOOKUP($A143,'Occupancy Raw Data'!$B$8:$BE$51,'Occupancy Raw Data'!AB$3,FALSE))/100</f>
        <v>4.7886664592755902E-2</v>
      </c>
      <c r="J144" s="50">
        <f>(VLOOKUP($A143,'Occupancy Raw Data'!$B$8:$BE$51,'Occupancy Raw Data'!AC$3,FALSE))/100</f>
        <v>4.2064663198742906E-2</v>
      </c>
      <c r="K144" s="52">
        <f>(VLOOKUP($A143,'Occupancy Raw Data'!$B$8:$BE$51,'Occupancy Raw Data'!AE$3,FALSE))/100</f>
        <v>2.7206192424829297E-2</v>
      </c>
      <c r="M144" s="49">
        <f>(VLOOKUP($A143,'ADR Raw Data'!$B$6:$BE$49,'ADR Raw Data'!T$1,FALSE))/100</f>
        <v>6.9530534494665994E-2</v>
      </c>
      <c r="N144" s="50">
        <f>(VLOOKUP($A143,'ADR Raw Data'!$B$6:$BE$49,'ADR Raw Data'!U$1,FALSE))/100</f>
        <v>3.3734077373418297E-2</v>
      </c>
      <c r="O144" s="50">
        <f>(VLOOKUP($A143,'ADR Raw Data'!$B$6:$BE$49,'ADR Raw Data'!V$1,FALSE))/100</f>
        <v>3.96360199615221E-2</v>
      </c>
      <c r="P144" s="50">
        <f>(VLOOKUP($A143,'ADR Raw Data'!$B$6:$BE$49,'ADR Raw Data'!W$1,FALSE))/100</f>
        <v>4.3209596573049298E-2</v>
      </c>
      <c r="Q144" s="50">
        <f>(VLOOKUP($A143,'ADR Raw Data'!$B$6:$BE$49,'ADR Raw Data'!X$1,FALSE))/100</f>
        <v>5.8795219579078503E-2</v>
      </c>
      <c r="R144" s="50">
        <f>(VLOOKUP($A143,'ADR Raw Data'!$B$6:$BE$49,'ADR Raw Data'!Y$1,FALSE))/100</f>
        <v>4.7315511929182597E-2</v>
      </c>
      <c r="S144" s="51">
        <f>(VLOOKUP($A143,'ADR Raw Data'!$B$6:$BE$49,'ADR Raw Data'!AA$1,FALSE))/100</f>
        <v>9.061678657291751E-2</v>
      </c>
      <c r="T144" s="51">
        <f>(VLOOKUP($A143,'ADR Raw Data'!$B$6:$BE$49,'ADR Raw Data'!AB$1,FALSE))/100</f>
        <v>9.6128353121013491E-2</v>
      </c>
      <c r="U144" s="50">
        <f>(VLOOKUP($A143,'ADR Raw Data'!$B$6:$BE$49,'ADR Raw Data'!AC$1,FALSE))/100</f>
        <v>9.3407339733269493E-2</v>
      </c>
      <c r="V144" s="52">
        <f>(VLOOKUP($A143,'ADR Raw Data'!$B$6:$BE$49,'ADR Raw Data'!AE$1,FALSE))/100</f>
        <v>6.1909016841551895E-2</v>
      </c>
      <c r="X144" s="49">
        <f>(VLOOKUP($A143,'RevPAR Raw Data'!$B$6:$BE$43,'RevPAR Raw Data'!T$1,FALSE))/100</f>
        <v>0.14967830740448998</v>
      </c>
      <c r="Y144" s="50">
        <f>(VLOOKUP($A143,'RevPAR Raw Data'!$B$6:$BE$43,'RevPAR Raw Data'!U$1,FALSE))/100</f>
        <v>5.5936916840239104E-2</v>
      </c>
      <c r="Z144" s="50">
        <f>(VLOOKUP($A143,'RevPAR Raw Data'!$B$6:$BE$43,'RevPAR Raw Data'!V$1,FALSE))/100</f>
        <v>7.0018403981566196E-2</v>
      </c>
      <c r="AA144" s="50">
        <f>(VLOOKUP($A143,'RevPAR Raw Data'!$B$6:$BE$43,'RevPAR Raw Data'!W$1,FALSE))/100</f>
        <v>4.19296454325594E-2</v>
      </c>
      <c r="AB144" s="50">
        <f>(VLOOKUP($A143,'RevPAR Raw Data'!$B$6:$BE$43,'RevPAR Raw Data'!X$1,FALSE))/100</f>
        <v>5.0064261038845197E-2</v>
      </c>
      <c r="AC144" s="50">
        <f>(VLOOKUP($A143,'RevPAR Raw Data'!$B$6:$BE$43,'RevPAR Raw Data'!Y$1,FALSE))/100</f>
        <v>6.9068129115535393E-2</v>
      </c>
      <c r="AD144" s="51">
        <f>(VLOOKUP($A143,'RevPAR Raw Data'!$B$6:$BE$43,'RevPAR Raw Data'!AA$1,FALSE))/100</f>
        <v>0.12997636639008101</v>
      </c>
      <c r="AE144" s="51">
        <f>(VLOOKUP($A143,'RevPAR Raw Data'!$B$6:$BE$43,'RevPAR Raw Data'!AB$1,FALSE))/100</f>
        <v>0.14861828391752899</v>
      </c>
      <c r="AF144" s="50">
        <f>(VLOOKUP($A143,'RevPAR Raw Data'!$B$6:$BE$43,'RevPAR Raw Data'!AC$1,FALSE))/100</f>
        <v>0.139401151218183</v>
      </c>
      <c r="AG144" s="52">
        <f>(VLOOKUP($A143,'RevPAR Raw Data'!$B$6:$BE$43,'RevPAR Raw Data'!AE$1,FALSE))/100</f>
        <v>9.0799517891404502E-2</v>
      </c>
    </row>
    <row r="145" spans="1:33" ht="14.25" customHeight="1" x14ac:dyDescent="0.25">
      <c r="A145" s="212" t="s">
        <v>124</v>
      </c>
      <c r="B145" s="213"/>
      <c r="C145" s="213"/>
      <c r="D145" s="213"/>
      <c r="E145" s="213"/>
      <c r="F145" s="213"/>
      <c r="G145" s="213"/>
      <c r="H145" s="213"/>
      <c r="I145" s="213"/>
      <c r="J145" s="213"/>
      <c r="K145" s="213"/>
      <c r="AG145" s="98"/>
    </row>
    <row r="146" spans="1:33" x14ac:dyDescent="0.25">
      <c r="A146" s="212"/>
      <c r="B146" s="213"/>
      <c r="C146" s="213"/>
      <c r="D146" s="213"/>
      <c r="E146" s="213"/>
      <c r="F146" s="213"/>
      <c r="G146" s="213"/>
      <c r="H146" s="213"/>
      <c r="I146" s="213"/>
      <c r="J146" s="213"/>
      <c r="K146" s="213"/>
      <c r="AG146" s="98"/>
    </row>
    <row r="147" spans="1:33" ht="16" thickBot="1" x14ac:dyDescent="0.3">
      <c r="A147" s="214"/>
      <c r="B147" s="215"/>
      <c r="C147" s="215"/>
      <c r="D147" s="215"/>
      <c r="E147" s="215"/>
      <c r="F147" s="215"/>
      <c r="G147" s="215"/>
      <c r="H147" s="215"/>
      <c r="I147" s="215"/>
      <c r="J147" s="215"/>
      <c r="K147" s="215"/>
      <c r="L147" s="99"/>
      <c r="M147" s="99"/>
      <c r="N147" s="99"/>
      <c r="O147" s="99"/>
      <c r="P147" s="99"/>
      <c r="Q147" s="99"/>
      <c r="R147" s="100"/>
      <c r="S147" s="99"/>
      <c r="T147" s="99"/>
      <c r="U147" s="99"/>
      <c r="V147" s="99"/>
      <c r="W147" s="99"/>
      <c r="X147" s="99"/>
      <c r="Y147" s="99"/>
      <c r="Z147" s="99"/>
      <c r="AA147" s="99"/>
      <c r="AB147" s="99"/>
      <c r="AC147" s="99"/>
      <c r="AD147" s="99"/>
      <c r="AE147" s="99"/>
      <c r="AF147" s="99"/>
      <c r="AG147" s="101"/>
    </row>
  </sheetData>
  <sheetProtection algorithmName="SHA-512" hashValue="w8KsisLbe1l3IlsuI4Wbj2uI3HZuHnR5B8TIVQgmiZCpDqdYx4i4uAPsfAtkdZwSdtE8l+kjSFUizo1MbsMZtw==" saltValue="0xEjc6N2+ZlkwEOd+N9ulQ==" spinCount="100000" sheet="1" objects="1" scenarios="1" formatColumns="0" formatRows="0"/>
  <mergeCells count="14">
    <mergeCell ref="A145:K147"/>
    <mergeCell ref="A1:A3"/>
    <mergeCell ref="G2:G3"/>
    <mergeCell ref="J2:J3"/>
    <mergeCell ref="K2:K3"/>
    <mergeCell ref="B1:K1"/>
    <mergeCell ref="M1:V1"/>
    <mergeCell ref="R2:R3"/>
    <mergeCell ref="U2:U3"/>
    <mergeCell ref="V2:V3"/>
    <mergeCell ref="X1:AG1"/>
    <mergeCell ref="AC2:AC3"/>
    <mergeCell ref="AF2:AF3"/>
    <mergeCell ref="AG2:AG3"/>
  </mergeCells>
  <pageMargins left="0.25" right="0.25" top="0.75" bottom="0.75" header="0.3" footer="0.3"/>
  <pageSetup scale="37" fitToHeight="0" orientation="landscape" r:id="rId1"/>
  <rowBreaks count="1" manualBreakCount="1">
    <brk id="57" max="32" man="1"/>
  </rowBreaks>
  <ignoredErrors>
    <ignoredError sqref="B5:K5 B60:K60" 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0">
    <tabColor theme="7" tint="0.79998168889431442"/>
  </sheetPr>
  <dimension ref="G23:BE52"/>
  <sheetViews>
    <sheetView topLeftCell="A2" workbookViewId="0">
      <selection activeCell="I55" sqref="I54:I55"/>
    </sheetView>
  </sheetViews>
  <sheetFormatPr defaultRowHeight="12.5" x14ac:dyDescent="0.25"/>
  <sheetData>
    <row r="23" spans="7:57" x14ac:dyDescent="0.25">
      <c r="G23" s="169">
        <v>149.54823851953299</v>
      </c>
      <c r="H23" s="170">
        <v>162.10981441048</v>
      </c>
      <c r="I23" s="170">
        <v>167.90792452830101</v>
      </c>
      <c r="J23" s="170">
        <v>178.07869320843</v>
      </c>
      <c r="K23" s="170">
        <v>165.196611226611</v>
      </c>
      <c r="L23" s="171">
        <v>165.68737708399701</v>
      </c>
      <c r="M23" s="168"/>
      <c r="N23" s="177">
        <v>213.96109957708501</v>
      </c>
      <c r="O23" s="178">
        <v>225.756306039273</v>
      </c>
      <c r="P23" s="179">
        <v>219.967752830188</v>
      </c>
      <c r="Q23" s="168"/>
      <c r="R23" s="185">
        <v>185.23524631378601</v>
      </c>
      <c r="S23" s="154"/>
      <c r="T23" s="146">
        <v>-8.2761913726351004</v>
      </c>
      <c r="U23" s="147">
        <v>-9.1180584417177801</v>
      </c>
      <c r="V23" s="147">
        <v>-10.5663150210151</v>
      </c>
      <c r="W23" s="147">
        <v>-0.368644972952894</v>
      </c>
      <c r="X23" s="147">
        <v>-2.5758844719604599</v>
      </c>
      <c r="Y23" s="148">
        <v>-6.68361154483192</v>
      </c>
      <c r="Z23" s="149"/>
      <c r="AA23" s="150">
        <v>10.048325830844201</v>
      </c>
      <c r="AB23" s="151">
        <v>7.4180494677078697</v>
      </c>
      <c r="AC23" s="152">
        <v>8.5578568008362108</v>
      </c>
      <c r="AD23" s="149"/>
      <c r="AE23" s="153">
        <v>-0.55540873522400103</v>
      </c>
      <c r="AG23" s="169">
        <v>151.902901744719</v>
      </c>
      <c r="AH23" s="170">
        <v>161.08194368400399</v>
      </c>
      <c r="AI23" s="170">
        <v>161.171641266119</v>
      </c>
      <c r="AJ23" s="170">
        <v>172.70823350253801</v>
      </c>
      <c r="AK23" s="170">
        <v>157.303623579271</v>
      </c>
      <c r="AL23" s="171">
        <v>161.45460430534399</v>
      </c>
      <c r="AM23" s="168"/>
      <c r="AN23" s="177">
        <v>184.96527628434799</v>
      </c>
      <c r="AO23" s="178">
        <v>187.55493044369601</v>
      </c>
      <c r="AP23" s="179">
        <v>186.27283622920501</v>
      </c>
      <c r="AQ23" s="168"/>
      <c r="AR23" s="185">
        <v>170.014470342224</v>
      </c>
      <c r="AS23" s="154"/>
      <c r="AT23" s="146">
        <v>-3.5212452051995502</v>
      </c>
      <c r="AU23" s="147">
        <v>-5.4888801151028899</v>
      </c>
      <c r="AV23" s="147">
        <v>-12.1879010908363</v>
      </c>
      <c r="AW23" s="147">
        <v>2.76755042829953</v>
      </c>
      <c r="AX23" s="147">
        <v>-1.3450990663883899</v>
      </c>
      <c r="AY23" s="148">
        <v>-4.3327836007918998</v>
      </c>
      <c r="AZ23" s="149"/>
      <c r="BA23" s="150">
        <v>5.7652291700455001</v>
      </c>
      <c r="BB23" s="151">
        <v>3.7428308383475302</v>
      </c>
      <c r="BC23" s="152">
        <v>4.7256935853219399</v>
      </c>
      <c r="BD23" s="149"/>
      <c r="BE23" s="153">
        <v>-1.06859776764221</v>
      </c>
    </row>
    <row r="24" spans="7:57" x14ac:dyDescent="0.25">
      <c r="G24" s="172">
        <v>90.485304268846505</v>
      </c>
      <c r="H24" s="168">
        <v>105.191224698425</v>
      </c>
      <c r="I24" s="168">
        <v>107.453819231463</v>
      </c>
      <c r="J24" s="168">
        <v>106.614501065684</v>
      </c>
      <c r="K24" s="168">
        <v>96.666585585585494</v>
      </c>
      <c r="L24" s="173">
        <v>102.340253663553</v>
      </c>
      <c r="M24" s="168"/>
      <c r="N24" s="180">
        <v>115.371658058771</v>
      </c>
      <c r="O24" s="188">
        <v>123.583521406727</v>
      </c>
      <c r="P24" s="181">
        <v>119.790052653229</v>
      </c>
      <c r="Q24" s="168"/>
      <c r="R24" s="186">
        <v>108.316144873637</v>
      </c>
      <c r="S24" s="154"/>
      <c r="T24" s="155">
        <v>4.3157371024824496</v>
      </c>
      <c r="U24" s="149">
        <v>1.76788431622464</v>
      </c>
      <c r="V24" s="149">
        <v>0.91880266781160502</v>
      </c>
      <c r="W24" s="149">
        <v>3.0405422844594501</v>
      </c>
      <c r="X24" s="149">
        <v>0.55878017386590895</v>
      </c>
      <c r="Y24" s="156">
        <v>1.81950703281417</v>
      </c>
      <c r="Z24" s="149"/>
      <c r="AA24" s="157">
        <v>3.4638359198811699</v>
      </c>
      <c r="AB24" s="158">
        <v>4.2504997055676004</v>
      </c>
      <c r="AC24" s="159">
        <v>3.8724114847318698</v>
      </c>
      <c r="AD24" s="149"/>
      <c r="AE24" s="160">
        <v>2.6856088812586401</v>
      </c>
      <c r="AG24" s="172">
        <v>86.578311298076898</v>
      </c>
      <c r="AH24" s="168">
        <v>94.591973896830297</v>
      </c>
      <c r="AI24" s="168">
        <v>96.348260181408605</v>
      </c>
      <c r="AJ24" s="168">
        <v>98.206434396737805</v>
      </c>
      <c r="AK24" s="168">
        <v>92.285924977595599</v>
      </c>
      <c r="AL24" s="173">
        <v>93.906196705364295</v>
      </c>
      <c r="AM24" s="168"/>
      <c r="AN24" s="180">
        <v>101.17728215993</v>
      </c>
      <c r="AO24" s="188">
        <v>104.610196253814</v>
      </c>
      <c r="AP24" s="181">
        <v>102.921173892125</v>
      </c>
      <c r="AQ24" s="168"/>
      <c r="AR24" s="186">
        <v>96.825388649916405</v>
      </c>
      <c r="AS24" s="154"/>
      <c r="AT24" s="155">
        <v>2.2552055155967601</v>
      </c>
      <c r="AU24" s="149">
        <v>0.96984996155106695</v>
      </c>
      <c r="AV24" s="149">
        <v>-2.2422625409434498</v>
      </c>
      <c r="AW24" s="149">
        <v>2.1884311164824002</v>
      </c>
      <c r="AX24" s="149">
        <v>0.80236013403668904</v>
      </c>
      <c r="AY24" s="156">
        <v>0.53738365982331304</v>
      </c>
      <c r="AZ24" s="149"/>
      <c r="BA24" s="157">
        <v>2.6463367899857002</v>
      </c>
      <c r="BB24" s="158">
        <v>3.56354418343737</v>
      </c>
      <c r="BC24" s="159">
        <v>3.1294802532171802</v>
      </c>
      <c r="BD24" s="149"/>
      <c r="BE24" s="160">
        <v>1.4805726492622</v>
      </c>
    </row>
    <row r="25" spans="7:57" x14ac:dyDescent="0.25">
      <c r="G25" s="172">
        <v>79.020223865877696</v>
      </c>
      <c r="H25" s="168">
        <v>87.605978952934905</v>
      </c>
      <c r="I25" s="168">
        <v>87.768862400000003</v>
      </c>
      <c r="J25" s="168">
        <v>88.268763370332906</v>
      </c>
      <c r="K25" s="168">
        <v>82.907593107104901</v>
      </c>
      <c r="L25" s="173">
        <v>85.420560463361994</v>
      </c>
      <c r="M25" s="168"/>
      <c r="N25" s="180">
        <v>92.642971112181002</v>
      </c>
      <c r="O25" s="188">
        <v>94.5232820364606</v>
      </c>
      <c r="P25" s="181">
        <v>93.6205067730004</v>
      </c>
      <c r="Q25" s="168"/>
      <c r="R25" s="186">
        <v>88.027716698515306</v>
      </c>
      <c r="S25" s="154"/>
      <c r="T25" s="155">
        <v>4.6277326083536403</v>
      </c>
      <c r="U25" s="149">
        <v>6.2174686797240097</v>
      </c>
      <c r="V25" s="149">
        <v>2.56054351497438</v>
      </c>
      <c r="W25" s="149">
        <v>4.0401301451481801</v>
      </c>
      <c r="X25" s="149">
        <v>0.50030010155995996</v>
      </c>
      <c r="Y25" s="156">
        <v>3.4009362333816102</v>
      </c>
      <c r="Z25" s="149"/>
      <c r="AA25" s="157">
        <v>-2.8133224069251201</v>
      </c>
      <c r="AB25" s="158">
        <v>-2.4315050911725602</v>
      </c>
      <c r="AC25" s="159">
        <v>-2.6110993794569399</v>
      </c>
      <c r="AD25" s="149"/>
      <c r="AE25" s="160">
        <v>1.13169454270777</v>
      </c>
      <c r="AG25" s="172">
        <v>77.352551909809804</v>
      </c>
      <c r="AH25" s="168">
        <v>81.818544082710005</v>
      </c>
      <c r="AI25" s="168">
        <v>82.727681642368296</v>
      </c>
      <c r="AJ25" s="168">
        <v>83.700850801048603</v>
      </c>
      <c r="AK25" s="168">
        <v>81.315385026099904</v>
      </c>
      <c r="AL25" s="173">
        <v>81.489397740130002</v>
      </c>
      <c r="AM25" s="168"/>
      <c r="AN25" s="180">
        <v>87.858032428417005</v>
      </c>
      <c r="AO25" s="188">
        <v>88.710349175859804</v>
      </c>
      <c r="AP25" s="181">
        <v>88.292680687007703</v>
      </c>
      <c r="AQ25" s="168"/>
      <c r="AR25" s="186">
        <v>83.623580989950995</v>
      </c>
      <c r="AS25" s="154"/>
      <c r="AT25" s="155">
        <v>-0.14217633788371301</v>
      </c>
      <c r="AU25" s="149">
        <v>-0.37884836722153697</v>
      </c>
      <c r="AV25" s="149">
        <v>-3.2729244725983602</v>
      </c>
      <c r="AW25" s="149">
        <v>1.04038029739533</v>
      </c>
      <c r="AX25" s="149">
        <v>0.91127813705720495</v>
      </c>
      <c r="AY25" s="156">
        <v>-0.41748033986139399</v>
      </c>
      <c r="AZ25" s="149"/>
      <c r="BA25" s="157">
        <v>-1.3681204284727999</v>
      </c>
      <c r="BB25" s="158">
        <v>-1.5708706310964999</v>
      </c>
      <c r="BC25" s="159">
        <v>-1.4657847160783399</v>
      </c>
      <c r="BD25" s="149"/>
      <c r="BE25" s="160">
        <v>-0.72987817796869503</v>
      </c>
    </row>
    <row r="26" spans="7:57" x14ac:dyDescent="0.25">
      <c r="G26" s="172">
        <v>89.1137681446111</v>
      </c>
      <c r="H26" s="168">
        <v>96.001738703501005</v>
      </c>
      <c r="I26" s="168">
        <v>96.104065596449999</v>
      </c>
      <c r="J26" s="168">
        <v>96.972236181297205</v>
      </c>
      <c r="K26" s="168">
        <v>92.206337692746999</v>
      </c>
      <c r="L26" s="173">
        <v>94.348063597972896</v>
      </c>
      <c r="M26" s="168"/>
      <c r="N26" s="180">
        <v>93.092828523489899</v>
      </c>
      <c r="O26" s="188">
        <v>91.820485031371305</v>
      </c>
      <c r="P26" s="181">
        <v>92.450030988679202</v>
      </c>
      <c r="Q26" s="168"/>
      <c r="R26" s="186">
        <v>93.832399622718796</v>
      </c>
      <c r="S26" s="154"/>
      <c r="T26" s="155">
        <v>5.3590061428659004</v>
      </c>
      <c r="U26" s="149">
        <v>5.2885622713520801</v>
      </c>
      <c r="V26" s="149">
        <v>3.50852256490694</v>
      </c>
      <c r="W26" s="149">
        <v>5.0288614885682996</v>
      </c>
      <c r="X26" s="149">
        <v>3.93099318414265</v>
      </c>
      <c r="Y26" s="156">
        <v>4.5798908003736001</v>
      </c>
      <c r="Z26" s="149"/>
      <c r="AA26" s="157">
        <v>2.8657757960767198</v>
      </c>
      <c r="AB26" s="158">
        <v>1.9307841825813501</v>
      </c>
      <c r="AC26" s="159">
        <v>2.39284527913345</v>
      </c>
      <c r="AD26" s="149"/>
      <c r="AE26" s="160">
        <v>3.98476777938499</v>
      </c>
      <c r="AG26" s="172">
        <v>85.262412914449399</v>
      </c>
      <c r="AH26" s="168">
        <v>89.909010605126298</v>
      </c>
      <c r="AI26" s="168">
        <v>89.986236387505599</v>
      </c>
      <c r="AJ26" s="168">
        <v>90.061586057122</v>
      </c>
      <c r="AK26" s="168">
        <v>87.455635891370093</v>
      </c>
      <c r="AL26" s="173">
        <v>88.6275836452688</v>
      </c>
      <c r="AM26" s="168"/>
      <c r="AN26" s="180">
        <v>89.120077732303898</v>
      </c>
      <c r="AO26" s="188">
        <v>88.481713937123004</v>
      </c>
      <c r="AP26" s="181">
        <v>88.798085539113899</v>
      </c>
      <c r="AQ26" s="168"/>
      <c r="AR26" s="186">
        <v>88.676644496617499</v>
      </c>
      <c r="AS26" s="154"/>
      <c r="AT26" s="155">
        <v>2.7925787838339802</v>
      </c>
      <c r="AU26" s="149">
        <v>5.0113339355544397</v>
      </c>
      <c r="AV26" s="149">
        <v>3.0227885840605699</v>
      </c>
      <c r="AW26" s="149">
        <v>2.8085905035469398</v>
      </c>
      <c r="AX26" s="149">
        <v>1.7375311866896399</v>
      </c>
      <c r="AY26" s="156">
        <v>3.1052282753690901</v>
      </c>
      <c r="AZ26" s="149"/>
      <c r="BA26" s="157">
        <v>2.4237708551612198</v>
      </c>
      <c r="BB26" s="158">
        <v>1.8730032484394299</v>
      </c>
      <c r="BC26" s="159">
        <v>2.1458056339751899</v>
      </c>
      <c r="BD26" s="149"/>
      <c r="BE26" s="160">
        <v>2.8183073913794701</v>
      </c>
    </row>
    <row r="27" spans="7:57" x14ac:dyDescent="0.25">
      <c r="G27" s="172">
        <v>89.179071481208496</v>
      </c>
      <c r="H27" s="168">
        <v>91.898406322881499</v>
      </c>
      <c r="I27" s="168">
        <v>92.239258072467294</v>
      </c>
      <c r="J27" s="168">
        <v>91.799686008540505</v>
      </c>
      <c r="K27" s="168">
        <v>93.318713298790996</v>
      </c>
      <c r="L27" s="173">
        <v>91.817881116947703</v>
      </c>
      <c r="M27" s="168"/>
      <c r="N27" s="180">
        <v>122.256724700761</v>
      </c>
      <c r="O27" s="188">
        <v>141.049838751625</v>
      </c>
      <c r="P27" s="181">
        <v>131.864426273101</v>
      </c>
      <c r="Q27" s="168"/>
      <c r="R27" s="186">
        <v>103.580361243458</v>
      </c>
      <c r="S27" s="154"/>
      <c r="T27" s="155">
        <v>-0.73706838198872404</v>
      </c>
      <c r="U27" s="149">
        <v>-2.4836974809326899</v>
      </c>
      <c r="V27" s="149">
        <v>-1.4601837695164099</v>
      </c>
      <c r="W27" s="149">
        <v>-1.9367104929393</v>
      </c>
      <c r="X27" s="149">
        <v>-0.35284443601843901</v>
      </c>
      <c r="Y27" s="156">
        <v>-1.4127869605083401</v>
      </c>
      <c r="Z27" s="149"/>
      <c r="AA27" s="157">
        <v>1.09243407686925</v>
      </c>
      <c r="AB27" s="158">
        <v>-3.51963357623133</v>
      </c>
      <c r="AC27" s="159">
        <v>-1.39046503992556</v>
      </c>
      <c r="AD27" s="149"/>
      <c r="AE27" s="160">
        <v>-0.99519740970299098</v>
      </c>
      <c r="AG27" s="172">
        <v>121.682971563183</v>
      </c>
      <c r="AH27" s="168">
        <v>117.616019615856</v>
      </c>
      <c r="AI27" s="168">
        <v>119.22091588785</v>
      </c>
      <c r="AJ27" s="168">
        <v>127.20773448878499</v>
      </c>
      <c r="AK27" s="168">
        <v>118.012322744014</v>
      </c>
      <c r="AL27" s="173">
        <v>120.702512417834</v>
      </c>
      <c r="AM27" s="168"/>
      <c r="AN27" s="180">
        <v>127.40618798423201</v>
      </c>
      <c r="AO27" s="188">
        <v>135.08255853525699</v>
      </c>
      <c r="AP27" s="181">
        <v>131.24150173433901</v>
      </c>
      <c r="AQ27" s="168"/>
      <c r="AR27" s="186">
        <v>123.909092169522</v>
      </c>
      <c r="AS27" s="154"/>
      <c r="AT27" s="155">
        <v>10.051898514245799</v>
      </c>
      <c r="AU27" s="149">
        <v>3.5171732881190398</v>
      </c>
      <c r="AV27" s="149">
        <v>2.48550035549802</v>
      </c>
      <c r="AW27" s="149">
        <v>21.420351113773599</v>
      </c>
      <c r="AX27" s="149">
        <v>9.2231495141207809</v>
      </c>
      <c r="AY27" s="156">
        <v>9.0954208907689509</v>
      </c>
      <c r="AZ27" s="149"/>
      <c r="BA27" s="157">
        <v>1.5632210021175399</v>
      </c>
      <c r="BB27" s="158">
        <v>2.3758250586438798</v>
      </c>
      <c r="BC27" s="159">
        <v>2.0576628914970998</v>
      </c>
      <c r="BD27" s="149"/>
      <c r="BE27" s="160">
        <v>6.6299156343565899</v>
      </c>
    </row>
    <row r="28" spans="7:57" x14ac:dyDescent="0.25">
      <c r="G28" s="172">
        <v>88.066948808920401</v>
      </c>
      <c r="H28" s="168">
        <v>97.753405483405402</v>
      </c>
      <c r="I28" s="168">
        <v>103.848255462184</v>
      </c>
      <c r="J28" s="168">
        <v>101.010448803191</v>
      </c>
      <c r="K28" s="168">
        <v>95.278572976878607</v>
      </c>
      <c r="L28" s="173">
        <v>97.899200503852896</v>
      </c>
      <c r="M28" s="168"/>
      <c r="N28" s="180">
        <v>96.731270796460095</v>
      </c>
      <c r="O28" s="188">
        <v>103.412778724855</v>
      </c>
      <c r="P28" s="181">
        <v>100.13468565474101</v>
      </c>
      <c r="Q28" s="168"/>
      <c r="R28" s="186">
        <v>98.567732938610106</v>
      </c>
      <c r="S28" s="154"/>
      <c r="T28" s="155">
        <v>-3.6211631287653998</v>
      </c>
      <c r="U28" s="149">
        <v>-0.95393101094207799</v>
      </c>
      <c r="V28" s="149">
        <v>0.622664145917184</v>
      </c>
      <c r="W28" s="149">
        <v>2.5194504156572899</v>
      </c>
      <c r="X28" s="149">
        <v>4.9772497130066401E-2</v>
      </c>
      <c r="Y28" s="156">
        <v>4.8356113131138898E-2</v>
      </c>
      <c r="Z28" s="149"/>
      <c r="AA28" s="157">
        <v>-3.0850474252809401</v>
      </c>
      <c r="AB28" s="158">
        <v>1.2834798359202</v>
      </c>
      <c r="AC28" s="159">
        <v>-0.81332954975948002</v>
      </c>
      <c r="AD28" s="149"/>
      <c r="AE28" s="160">
        <v>-0.220612541277632</v>
      </c>
      <c r="AG28" s="172">
        <v>90.782449215872006</v>
      </c>
      <c r="AH28" s="168">
        <v>95.210365577775704</v>
      </c>
      <c r="AI28" s="168">
        <v>98.228174045221294</v>
      </c>
      <c r="AJ28" s="168">
        <v>103.354228181374</v>
      </c>
      <c r="AK28" s="168">
        <v>94.746477435164294</v>
      </c>
      <c r="AL28" s="173">
        <v>96.553448667044805</v>
      </c>
      <c r="AM28" s="168"/>
      <c r="AN28" s="180">
        <v>98.326774812489006</v>
      </c>
      <c r="AO28" s="188">
        <v>99.781856308009594</v>
      </c>
      <c r="AP28" s="181">
        <v>99.059669292701898</v>
      </c>
      <c r="AQ28" s="168"/>
      <c r="AR28" s="186">
        <v>97.333449864608099</v>
      </c>
      <c r="AS28" s="154"/>
      <c r="AT28" s="155">
        <v>-8.7080003369148798E-2</v>
      </c>
      <c r="AU28" s="149">
        <v>1.00885149813117</v>
      </c>
      <c r="AV28" s="149">
        <v>-3.8442086971207101</v>
      </c>
      <c r="AW28" s="149">
        <v>8.7543471331676503</v>
      </c>
      <c r="AX28" s="149">
        <v>2.5448800104671201</v>
      </c>
      <c r="AY28" s="156">
        <v>1.64475772782706</v>
      </c>
      <c r="AZ28" s="149"/>
      <c r="BA28" s="157">
        <v>0.98244033592933999</v>
      </c>
      <c r="BB28" s="158">
        <v>1.7630897673714001</v>
      </c>
      <c r="BC28" s="159">
        <v>1.3847931702872101</v>
      </c>
      <c r="BD28" s="149"/>
      <c r="BE28" s="160">
        <v>1.5585149260070399</v>
      </c>
    </row>
    <row r="29" spans="7:57" x14ac:dyDescent="0.25">
      <c r="G29" s="172">
        <v>112.47022222222201</v>
      </c>
      <c r="H29" s="168">
        <v>118.312044566067</v>
      </c>
      <c r="I29" s="168">
        <v>120.516165966386</v>
      </c>
      <c r="J29" s="168">
        <v>121.809567375886</v>
      </c>
      <c r="K29" s="168">
        <v>121.177909530083</v>
      </c>
      <c r="L29" s="173">
        <v>119.453608504277</v>
      </c>
      <c r="M29" s="168"/>
      <c r="N29" s="180">
        <v>142.925287146763</v>
      </c>
      <c r="O29" s="188">
        <v>165.650114054451</v>
      </c>
      <c r="P29" s="181">
        <v>155.49981473941301</v>
      </c>
      <c r="Q29" s="168"/>
      <c r="R29" s="186">
        <v>129.89771662832501</v>
      </c>
      <c r="S29" s="154"/>
      <c r="T29" s="155">
        <v>-7.3424081833460404</v>
      </c>
      <c r="U29" s="149">
        <v>-6.7108259251440403</v>
      </c>
      <c r="V29" s="149">
        <v>-5.9558381885016702</v>
      </c>
      <c r="W29" s="149">
        <v>-4.5141912876615304</v>
      </c>
      <c r="X29" s="149">
        <v>-5.7313123389078298</v>
      </c>
      <c r="Y29" s="156">
        <v>-5.8342189471638903</v>
      </c>
      <c r="Z29" s="149"/>
      <c r="AA29" s="157">
        <v>-3.76220083114127</v>
      </c>
      <c r="AB29" s="158">
        <v>-3.2339804806776198</v>
      </c>
      <c r="AC29" s="159">
        <v>-4.3196713706646603</v>
      </c>
      <c r="AD29" s="149"/>
      <c r="AE29" s="160">
        <v>-6.8590934717009402</v>
      </c>
      <c r="AG29" s="172">
        <v>134.35358008468299</v>
      </c>
      <c r="AH29" s="168">
        <v>129.21293510486399</v>
      </c>
      <c r="AI29" s="168">
        <v>133.948867059593</v>
      </c>
      <c r="AJ29" s="168">
        <v>145.73183190357199</v>
      </c>
      <c r="AK29" s="168">
        <v>135.36518499617199</v>
      </c>
      <c r="AL29" s="173">
        <v>135.82843946400999</v>
      </c>
      <c r="AM29" s="168"/>
      <c r="AN29" s="180">
        <v>149.4591543267</v>
      </c>
      <c r="AO29" s="188">
        <v>157.86106472948001</v>
      </c>
      <c r="AP29" s="181">
        <v>153.79624615212401</v>
      </c>
      <c r="AQ29" s="168"/>
      <c r="AR29" s="186">
        <v>141.17610074626799</v>
      </c>
      <c r="AS29" s="154"/>
      <c r="AT29" s="155">
        <v>-1.54137699764647</v>
      </c>
      <c r="AU29" s="149">
        <v>-5.92371036753923</v>
      </c>
      <c r="AV29" s="149">
        <v>-8.4542009715419901</v>
      </c>
      <c r="AW29" s="149">
        <v>9.6790149151729494</v>
      </c>
      <c r="AX29" s="149">
        <v>0.63115832235514402</v>
      </c>
      <c r="AY29" s="156">
        <v>-1.2511782836882399</v>
      </c>
      <c r="AZ29" s="149"/>
      <c r="BA29" s="157">
        <v>-2.6522319707804298</v>
      </c>
      <c r="BB29" s="158">
        <v>-2.94181546580029</v>
      </c>
      <c r="BC29" s="159">
        <v>-2.8695998566266998</v>
      </c>
      <c r="BD29" s="149"/>
      <c r="BE29" s="160">
        <v>-2.14937176422728</v>
      </c>
    </row>
    <row r="30" spans="7:57" x14ac:dyDescent="0.25">
      <c r="G30" s="172">
        <v>95.017756357670194</v>
      </c>
      <c r="H30" s="168">
        <v>105.376512985118</v>
      </c>
      <c r="I30" s="168">
        <v>109.0538317757</v>
      </c>
      <c r="J30" s="168">
        <v>103.86307220518501</v>
      </c>
      <c r="K30" s="168">
        <v>98.418939346811797</v>
      </c>
      <c r="L30" s="173">
        <v>102.94327936215799</v>
      </c>
      <c r="M30" s="168"/>
      <c r="N30" s="180">
        <v>107.12167866492101</v>
      </c>
      <c r="O30" s="188">
        <v>108.552892483349</v>
      </c>
      <c r="P30" s="181">
        <v>107.84846513126099</v>
      </c>
      <c r="Q30" s="168"/>
      <c r="R30" s="186">
        <v>104.296050901661</v>
      </c>
      <c r="S30" s="154"/>
      <c r="T30" s="155">
        <v>0.72556097854281998</v>
      </c>
      <c r="U30" s="149">
        <v>3.1267422730300298</v>
      </c>
      <c r="V30" s="149">
        <v>2.6431922763785698</v>
      </c>
      <c r="W30" s="149">
        <v>-1.3839097398009099</v>
      </c>
      <c r="X30" s="149">
        <v>-3.69780033134978</v>
      </c>
      <c r="Y30" s="156">
        <v>0.301379931837709</v>
      </c>
      <c r="Z30" s="149"/>
      <c r="AA30" s="157">
        <v>-0.49031141993898802</v>
      </c>
      <c r="AB30" s="158">
        <v>-0.69418736517381796</v>
      </c>
      <c r="AC30" s="159">
        <v>-0.55376147572718104</v>
      </c>
      <c r="AD30" s="149"/>
      <c r="AE30" s="160">
        <v>2.3598271167115902E-3</v>
      </c>
      <c r="AG30" s="172">
        <v>95.439097107057293</v>
      </c>
      <c r="AH30" s="168">
        <v>101.511254138116</v>
      </c>
      <c r="AI30" s="168">
        <v>103.041157284368</v>
      </c>
      <c r="AJ30" s="168">
        <v>102.64144193994601</v>
      </c>
      <c r="AK30" s="168">
        <v>99.658693246684805</v>
      </c>
      <c r="AL30" s="173">
        <v>100.608347403897</v>
      </c>
      <c r="AM30" s="168"/>
      <c r="AN30" s="180">
        <v>108.617282495924</v>
      </c>
      <c r="AO30" s="188">
        <v>108.99152919511999</v>
      </c>
      <c r="AP30" s="181">
        <v>108.801153918648</v>
      </c>
      <c r="AQ30" s="168"/>
      <c r="AR30" s="186">
        <v>103.12191480748901</v>
      </c>
      <c r="AS30" s="154"/>
      <c r="AT30" s="155">
        <v>-0.41207815305439099</v>
      </c>
      <c r="AU30" s="149">
        <v>2.1695588362352298</v>
      </c>
      <c r="AV30" s="149">
        <v>-0.40549470229625301</v>
      </c>
      <c r="AW30" s="149">
        <v>1.2204385487114899</v>
      </c>
      <c r="AX30" s="149">
        <v>0.24280882540981299</v>
      </c>
      <c r="AY30" s="156">
        <v>0.61470726924520702</v>
      </c>
      <c r="AZ30" s="149"/>
      <c r="BA30" s="157">
        <v>-0.53692324801713698</v>
      </c>
      <c r="BB30" s="158">
        <v>0.185486071303889</v>
      </c>
      <c r="BC30" s="159">
        <v>-0.18506583311503999</v>
      </c>
      <c r="BD30" s="149"/>
      <c r="BE30" s="160">
        <v>0.325725577525251</v>
      </c>
    </row>
    <row r="31" spans="7:57" x14ac:dyDescent="0.25">
      <c r="G31" s="172">
        <v>86.633379348426203</v>
      </c>
      <c r="H31" s="168">
        <v>91.370367797302805</v>
      </c>
      <c r="I31" s="168">
        <v>89.613440902021694</v>
      </c>
      <c r="J31" s="168">
        <v>92.591992779783297</v>
      </c>
      <c r="K31" s="168">
        <v>97.591125779244507</v>
      </c>
      <c r="L31" s="173">
        <v>91.958540601930693</v>
      </c>
      <c r="M31" s="168"/>
      <c r="N31" s="180">
        <v>94.462580218326096</v>
      </c>
      <c r="O31" s="188">
        <v>121.99798908594801</v>
      </c>
      <c r="P31" s="181">
        <v>109.551885466507</v>
      </c>
      <c r="Q31" s="168"/>
      <c r="R31" s="186">
        <v>98.146512753089596</v>
      </c>
      <c r="S31" s="154"/>
      <c r="T31" s="155">
        <v>0.47187174099194901</v>
      </c>
      <c r="U31" s="149">
        <v>-0.857180938438037</v>
      </c>
      <c r="V31" s="149">
        <v>0.64110651603941005</v>
      </c>
      <c r="W31" s="149">
        <v>3.15831219977908</v>
      </c>
      <c r="X31" s="149">
        <v>9.2224983702848302</v>
      </c>
      <c r="Y31" s="156">
        <v>2.7711562050951799</v>
      </c>
      <c r="Z31" s="149"/>
      <c r="AA31" s="157">
        <v>-9.6152437366651604</v>
      </c>
      <c r="AB31" s="158">
        <v>5.2319137026627196</v>
      </c>
      <c r="AC31" s="159">
        <v>-0.98282582895145298</v>
      </c>
      <c r="AD31" s="149"/>
      <c r="AE31" s="160">
        <v>0.97559951569998804</v>
      </c>
      <c r="AG31" s="172">
        <v>106.431383097732</v>
      </c>
      <c r="AH31" s="168">
        <v>104.721251364132</v>
      </c>
      <c r="AI31" s="168">
        <v>111.540685574755</v>
      </c>
      <c r="AJ31" s="168">
        <v>113.12918161325101</v>
      </c>
      <c r="AK31" s="168">
        <v>105.247010267767</v>
      </c>
      <c r="AL31" s="173">
        <v>108.217164529003</v>
      </c>
      <c r="AM31" s="168"/>
      <c r="AN31" s="180">
        <v>125.914436730123</v>
      </c>
      <c r="AO31" s="188">
        <v>117.09422325652299</v>
      </c>
      <c r="AP31" s="181">
        <v>121.55242330478001</v>
      </c>
      <c r="AQ31" s="168"/>
      <c r="AR31" s="186">
        <v>112.741234077961</v>
      </c>
      <c r="AS31" s="154"/>
      <c r="AT31" s="155">
        <v>14.0677210184293</v>
      </c>
      <c r="AU31" s="149">
        <v>10.6651853631822</v>
      </c>
      <c r="AV31" s="149">
        <v>17.728513798714701</v>
      </c>
      <c r="AW31" s="149">
        <v>21.7527879540079</v>
      </c>
      <c r="AX31" s="149">
        <v>11.090288730998701</v>
      </c>
      <c r="AY31" s="156">
        <v>15.0167608940265</v>
      </c>
      <c r="AZ31" s="149"/>
      <c r="BA31" s="157">
        <v>19.5753688481512</v>
      </c>
      <c r="BB31" s="158">
        <v>8.0533308826961303</v>
      </c>
      <c r="BC31" s="159">
        <v>13.7694297918116</v>
      </c>
      <c r="BD31" s="149"/>
      <c r="BE31" s="160">
        <v>14.5954552585383</v>
      </c>
    </row>
    <row r="32" spans="7:57" x14ac:dyDescent="0.25">
      <c r="G32" s="172">
        <v>82.860716029292107</v>
      </c>
      <c r="H32" s="168">
        <v>87.588442184154104</v>
      </c>
      <c r="I32" s="168">
        <v>90.810796460176903</v>
      </c>
      <c r="J32" s="168">
        <v>89.256435546874997</v>
      </c>
      <c r="K32" s="168">
        <v>89.155514485514402</v>
      </c>
      <c r="L32" s="173">
        <v>88.383259993464705</v>
      </c>
      <c r="M32" s="168"/>
      <c r="N32" s="180">
        <v>116.74397923875399</v>
      </c>
      <c r="O32" s="188">
        <v>114.751875</v>
      </c>
      <c r="P32" s="181">
        <v>115.80823853211</v>
      </c>
      <c r="Q32" s="168"/>
      <c r="R32" s="186">
        <v>97.933133607837505</v>
      </c>
      <c r="S32" s="154"/>
      <c r="T32" s="155">
        <v>-4.9469674641640502</v>
      </c>
      <c r="U32" s="149">
        <v>-5.8715565744418896</v>
      </c>
      <c r="V32" s="149">
        <v>-3.8537694437438699</v>
      </c>
      <c r="W32" s="149">
        <v>-5.2093411718483198</v>
      </c>
      <c r="X32" s="149">
        <v>-3.3377215584495499</v>
      </c>
      <c r="Y32" s="156">
        <v>-4.5356818181835399</v>
      </c>
      <c r="Z32" s="149"/>
      <c r="AA32" s="157">
        <v>5.9363752909229603</v>
      </c>
      <c r="AB32" s="158">
        <v>0.80968996391386305</v>
      </c>
      <c r="AC32" s="159">
        <v>3.4219284120302502</v>
      </c>
      <c r="AD32" s="149"/>
      <c r="AE32" s="160">
        <v>-1.22169886920655</v>
      </c>
      <c r="AG32" s="172">
        <v>83.873181522446302</v>
      </c>
      <c r="AH32" s="168">
        <v>86.098418781061895</v>
      </c>
      <c r="AI32" s="168">
        <v>87.510562517025306</v>
      </c>
      <c r="AJ32" s="168">
        <v>87.829634405339803</v>
      </c>
      <c r="AK32" s="168">
        <v>87.256814715118793</v>
      </c>
      <c r="AL32" s="173">
        <v>86.558844980386397</v>
      </c>
      <c r="AM32" s="168"/>
      <c r="AN32" s="180">
        <v>99.716948874296406</v>
      </c>
      <c r="AO32" s="188">
        <v>98.227933508729905</v>
      </c>
      <c r="AP32" s="181">
        <v>98.979758436944905</v>
      </c>
      <c r="AQ32" s="168"/>
      <c r="AR32" s="186">
        <v>90.647905077477802</v>
      </c>
      <c r="AS32" s="154"/>
      <c r="AT32" s="155">
        <v>-3.8196259134485899</v>
      </c>
      <c r="AU32" s="149">
        <v>-4.32961736526258</v>
      </c>
      <c r="AV32" s="149">
        <v>-3.9465821222051298</v>
      </c>
      <c r="AW32" s="149">
        <v>-3.1654133510365798</v>
      </c>
      <c r="AX32" s="149">
        <v>-4.7010247372718998</v>
      </c>
      <c r="AY32" s="156">
        <v>-3.9895069374090699</v>
      </c>
      <c r="AZ32" s="149"/>
      <c r="BA32" s="157">
        <v>-8.4823874089714493E-2</v>
      </c>
      <c r="BB32" s="158">
        <v>-2.5591509511720698</v>
      </c>
      <c r="BC32" s="159">
        <v>-1.30336172032515</v>
      </c>
      <c r="BD32" s="149"/>
      <c r="BE32" s="160">
        <v>-3.0939313693781298</v>
      </c>
    </row>
    <row r="33" spans="7:57" x14ac:dyDescent="0.25">
      <c r="G33" s="172">
        <v>98.290027002700199</v>
      </c>
      <c r="H33" s="168">
        <v>103.624905552375</v>
      </c>
      <c r="I33" s="168">
        <v>107.328613963039</v>
      </c>
      <c r="J33" s="168">
        <v>106.902645854657</v>
      </c>
      <c r="K33" s="168">
        <v>106.65615092290901</v>
      </c>
      <c r="L33" s="173">
        <v>105.168271332248</v>
      </c>
      <c r="M33" s="168"/>
      <c r="N33" s="180">
        <v>112.667090184354</v>
      </c>
      <c r="O33" s="188">
        <v>112.159351955307</v>
      </c>
      <c r="P33" s="181">
        <v>112.427729786673</v>
      </c>
      <c r="Q33" s="168"/>
      <c r="R33" s="186">
        <v>107.391367045729</v>
      </c>
      <c r="S33" s="154"/>
      <c r="T33" s="155">
        <v>10.3974578348514</v>
      </c>
      <c r="U33" s="149">
        <v>5.6008821559026298</v>
      </c>
      <c r="V33" s="149">
        <v>5.1005540801662104</v>
      </c>
      <c r="W33" s="149">
        <v>4.3911772917712497</v>
      </c>
      <c r="X33" s="149">
        <v>10.093590324123999</v>
      </c>
      <c r="Y33" s="156">
        <v>6.89985746071061</v>
      </c>
      <c r="Z33" s="149"/>
      <c r="AA33" s="157">
        <v>6.9512112319350496</v>
      </c>
      <c r="AB33" s="158">
        <v>1.9022145046249701</v>
      </c>
      <c r="AC33" s="159">
        <v>4.4462331551498204</v>
      </c>
      <c r="AD33" s="149"/>
      <c r="AE33" s="160">
        <v>6.2447706880249596</v>
      </c>
      <c r="AG33" s="172">
        <v>94.353544207317</v>
      </c>
      <c r="AH33" s="168">
        <v>98.031691270275104</v>
      </c>
      <c r="AI33" s="168">
        <v>101.843436044428</v>
      </c>
      <c r="AJ33" s="168">
        <v>106.338616309012</v>
      </c>
      <c r="AK33" s="168">
        <v>101.708105062082</v>
      </c>
      <c r="AL33" s="173">
        <v>100.887391904853</v>
      </c>
      <c r="AM33" s="168"/>
      <c r="AN33" s="180">
        <v>108.111498321635</v>
      </c>
      <c r="AO33" s="188">
        <v>108.644138491547</v>
      </c>
      <c r="AP33" s="181">
        <v>108.369392413033</v>
      </c>
      <c r="AQ33" s="168"/>
      <c r="AR33" s="186">
        <v>103.33938691289799</v>
      </c>
      <c r="AS33" s="154"/>
      <c r="AT33" s="155">
        <v>4.0663578956701603</v>
      </c>
      <c r="AU33" s="149">
        <v>1.37942125980856</v>
      </c>
      <c r="AV33" s="149">
        <v>-0.13771245223439099</v>
      </c>
      <c r="AW33" s="149">
        <v>8.5322218769145692</v>
      </c>
      <c r="AX33" s="149">
        <v>6.6549992730934902</v>
      </c>
      <c r="AY33" s="156">
        <v>4.0971981519231004</v>
      </c>
      <c r="AZ33" s="149"/>
      <c r="BA33" s="157">
        <v>3.9748979013993999</v>
      </c>
      <c r="BB33" s="158">
        <v>1.6322454333857299</v>
      </c>
      <c r="BC33" s="159">
        <v>2.8182667123412699</v>
      </c>
      <c r="BD33" s="149"/>
      <c r="BE33" s="160">
        <v>3.8308421414639402</v>
      </c>
    </row>
    <row r="34" spans="7:57" x14ac:dyDescent="0.25">
      <c r="G34" s="172">
        <v>98.579104866743904</v>
      </c>
      <c r="H34" s="168">
        <v>107.91378258808599</v>
      </c>
      <c r="I34" s="168">
        <v>110.273776585552</v>
      </c>
      <c r="J34" s="168">
        <v>111.488024420024</v>
      </c>
      <c r="K34" s="168">
        <v>105.828190789473</v>
      </c>
      <c r="L34" s="173">
        <v>107.43227469529999</v>
      </c>
      <c r="M34" s="168"/>
      <c r="N34" s="180">
        <v>124.13804257197501</v>
      </c>
      <c r="O34" s="188">
        <v>131.75501316386701</v>
      </c>
      <c r="P34" s="181">
        <v>128.09386100568099</v>
      </c>
      <c r="Q34" s="168"/>
      <c r="R34" s="186">
        <v>113.933842364897</v>
      </c>
      <c r="S34" s="154"/>
      <c r="T34" s="155">
        <v>1.1721535452087799</v>
      </c>
      <c r="U34" s="149">
        <v>-1.2781658716550199</v>
      </c>
      <c r="V34" s="149">
        <v>-2.99266553834119</v>
      </c>
      <c r="W34" s="149">
        <v>0.70339206500106</v>
      </c>
      <c r="X34" s="149">
        <v>0.34591828449939899</v>
      </c>
      <c r="Y34" s="156">
        <v>-0.67161454302315804</v>
      </c>
      <c r="Z34" s="149"/>
      <c r="AA34" s="157">
        <v>2.75157688116678</v>
      </c>
      <c r="AB34" s="158">
        <v>-0.293358591406365</v>
      </c>
      <c r="AC34" s="159">
        <v>0.95449816873892901</v>
      </c>
      <c r="AD34" s="149"/>
      <c r="AE34" s="160">
        <v>-0.22147355895732801</v>
      </c>
      <c r="AG34" s="172">
        <v>99.810669544756195</v>
      </c>
      <c r="AH34" s="168">
        <v>104.38094929311301</v>
      </c>
      <c r="AI34" s="168">
        <v>106.198241694844</v>
      </c>
      <c r="AJ34" s="168">
        <v>110.644674924054</v>
      </c>
      <c r="AK34" s="168">
        <v>103.786097206986</v>
      </c>
      <c r="AL34" s="173">
        <v>105.19307714146299</v>
      </c>
      <c r="AM34" s="168"/>
      <c r="AN34" s="180">
        <v>113.756929533709</v>
      </c>
      <c r="AO34" s="188">
        <v>116.522596719779</v>
      </c>
      <c r="AP34" s="181">
        <v>115.15525331364201</v>
      </c>
      <c r="AQ34" s="168"/>
      <c r="AR34" s="186">
        <v>108.29578262879301</v>
      </c>
      <c r="AS34" s="154"/>
      <c r="AT34" s="155">
        <v>0.82247583384143996</v>
      </c>
      <c r="AU34" s="149">
        <v>-0.28943240434402401</v>
      </c>
      <c r="AV34" s="149">
        <v>-2.7090991512093598</v>
      </c>
      <c r="AW34" s="149">
        <v>7.20862253114809</v>
      </c>
      <c r="AX34" s="149">
        <v>2.77312885273059</v>
      </c>
      <c r="AY34" s="156">
        <v>1.5543734285000199</v>
      </c>
      <c r="AZ34" s="149"/>
      <c r="BA34" s="157">
        <v>2.4365231244728398</v>
      </c>
      <c r="BB34" s="158">
        <v>1.23357930545491</v>
      </c>
      <c r="BC34" s="159">
        <v>1.8245363576692799</v>
      </c>
      <c r="BD34" s="149"/>
      <c r="BE34" s="160">
        <v>1.6404837982618701</v>
      </c>
    </row>
    <row r="35" spans="7:57" x14ac:dyDescent="0.25">
      <c r="G35" s="172">
        <v>88.534341085271294</v>
      </c>
      <c r="H35" s="168">
        <v>93.806323268206</v>
      </c>
      <c r="I35" s="168">
        <v>95.057054794520496</v>
      </c>
      <c r="J35" s="168">
        <v>93.808226086956495</v>
      </c>
      <c r="K35" s="168">
        <v>91.362657200811299</v>
      </c>
      <c r="L35" s="173">
        <v>92.840349730976101</v>
      </c>
      <c r="M35" s="168"/>
      <c r="N35" s="180">
        <v>90.974725274725202</v>
      </c>
      <c r="O35" s="188">
        <v>97.602854077253198</v>
      </c>
      <c r="P35" s="181">
        <v>94.328371335504798</v>
      </c>
      <c r="Q35" s="168"/>
      <c r="R35" s="186">
        <v>93.229355662787299</v>
      </c>
      <c r="S35" s="154"/>
      <c r="T35" s="155">
        <v>-6.0279028529917502</v>
      </c>
      <c r="U35" s="149">
        <v>-8.0999248805315602</v>
      </c>
      <c r="V35" s="149">
        <v>-6.3969887411575099</v>
      </c>
      <c r="W35" s="149">
        <v>-7.5160122958880597</v>
      </c>
      <c r="X35" s="149">
        <v>-8.77254656351246</v>
      </c>
      <c r="Y35" s="156">
        <v>-7.4085774616746898</v>
      </c>
      <c r="Z35" s="149"/>
      <c r="AA35" s="157">
        <v>-15.6082835110034</v>
      </c>
      <c r="AB35" s="158">
        <v>-20.771251668108199</v>
      </c>
      <c r="AC35" s="159">
        <v>-18.3224349748875</v>
      </c>
      <c r="AD35" s="149"/>
      <c r="AE35" s="160">
        <v>-10.5611712568664</v>
      </c>
      <c r="AG35" s="172">
        <v>86.618474810213897</v>
      </c>
      <c r="AH35" s="168">
        <v>90.840084033613394</v>
      </c>
      <c r="AI35" s="168">
        <v>90.412552960347597</v>
      </c>
      <c r="AJ35" s="168">
        <v>93.470439330543897</v>
      </c>
      <c r="AK35" s="168">
        <v>88.195565268065195</v>
      </c>
      <c r="AL35" s="173">
        <v>90.113156880525906</v>
      </c>
      <c r="AM35" s="168"/>
      <c r="AN35" s="180">
        <v>93.405629506378204</v>
      </c>
      <c r="AO35" s="188">
        <v>96.399517666853598</v>
      </c>
      <c r="AP35" s="181">
        <v>94.894224762966999</v>
      </c>
      <c r="AQ35" s="168"/>
      <c r="AR35" s="186">
        <v>91.494919406834299</v>
      </c>
      <c r="AS35" s="154"/>
      <c r="AT35" s="155">
        <v>-11.9193299648652</v>
      </c>
      <c r="AU35" s="149">
        <v>-10.810891137931799</v>
      </c>
      <c r="AV35" s="149">
        <v>-18.0542328406457</v>
      </c>
      <c r="AW35" s="149">
        <v>-10.231376894672399</v>
      </c>
      <c r="AX35" s="149">
        <v>-13.0514587182703</v>
      </c>
      <c r="AY35" s="156">
        <v>-12.841807723334</v>
      </c>
      <c r="AZ35" s="149"/>
      <c r="BA35" s="157">
        <v>-15.5922417536481</v>
      </c>
      <c r="BB35" s="158">
        <v>-17.323585445850899</v>
      </c>
      <c r="BC35" s="159">
        <v>-16.4522923705665</v>
      </c>
      <c r="BD35" s="149"/>
      <c r="BE35" s="160">
        <v>-13.959073459054601</v>
      </c>
    </row>
    <row r="36" spans="7:57" x14ac:dyDescent="0.25">
      <c r="G36" s="172">
        <v>88.027235294117602</v>
      </c>
      <c r="H36" s="168">
        <v>92.083821428571397</v>
      </c>
      <c r="I36" s="168">
        <v>94.839194528875296</v>
      </c>
      <c r="J36" s="168">
        <v>95.898532110091693</v>
      </c>
      <c r="K36" s="168">
        <v>91.849579524679996</v>
      </c>
      <c r="L36" s="173">
        <v>93.098858281986196</v>
      </c>
      <c r="M36" s="168"/>
      <c r="N36" s="180">
        <v>93.883774954627896</v>
      </c>
      <c r="O36" s="188">
        <v>96.945104895104805</v>
      </c>
      <c r="P36" s="181">
        <v>95.443063223508403</v>
      </c>
      <c r="Q36" s="168"/>
      <c r="R36" s="186">
        <v>93.776998969603198</v>
      </c>
      <c r="S36" s="154"/>
      <c r="T36" s="155">
        <v>-8.1389299970996998</v>
      </c>
      <c r="U36" s="149">
        <v>-9.0009893129151699</v>
      </c>
      <c r="V36" s="149">
        <v>-5.90285103932582</v>
      </c>
      <c r="W36" s="149">
        <v>-1.3016591557319499</v>
      </c>
      <c r="X36" s="149">
        <v>-1.8394075964915999</v>
      </c>
      <c r="Y36" s="156">
        <v>-5.0230910355996103</v>
      </c>
      <c r="Z36" s="149"/>
      <c r="AA36" s="157">
        <v>-5.7074068415644197</v>
      </c>
      <c r="AB36" s="158">
        <v>-2.7060671863974299</v>
      </c>
      <c r="AC36" s="159">
        <v>-4.1767834172565799</v>
      </c>
      <c r="AD36" s="149"/>
      <c r="AE36" s="160">
        <v>-4.7420077536871901</v>
      </c>
      <c r="AG36" s="172">
        <v>86.648063063063006</v>
      </c>
      <c r="AH36" s="168">
        <v>89.021679012345601</v>
      </c>
      <c r="AI36" s="168">
        <v>90.351317635270505</v>
      </c>
      <c r="AJ36" s="168">
        <v>93.193523670082897</v>
      </c>
      <c r="AK36" s="168">
        <v>89.612237417943106</v>
      </c>
      <c r="AL36" s="173">
        <v>89.930799830723601</v>
      </c>
      <c r="AM36" s="168"/>
      <c r="AN36" s="180">
        <v>92.530531400966098</v>
      </c>
      <c r="AO36" s="188">
        <v>93.204579345088106</v>
      </c>
      <c r="AP36" s="181">
        <v>92.860490752157801</v>
      </c>
      <c r="AQ36" s="168"/>
      <c r="AR36" s="186">
        <v>90.810336122010796</v>
      </c>
      <c r="AS36" s="154"/>
      <c r="AT36" s="155">
        <v>-4.45624359386834</v>
      </c>
      <c r="AU36" s="149">
        <v>-5.9819047448850799</v>
      </c>
      <c r="AV36" s="149">
        <v>-7.0704645777016202</v>
      </c>
      <c r="AW36" s="149">
        <v>-0.91730889437502505</v>
      </c>
      <c r="AX36" s="149">
        <v>-2.2624036737428401</v>
      </c>
      <c r="AY36" s="156">
        <v>-4.0654607403785299</v>
      </c>
      <c r="AZ36" s="149"/>
      <c r="BA36" s="157">
        <v>-3.6934102371495898</v>
      </c>
      <c r="BB36" s="158">
        <v>-2.97073786152801</v>
      </c>
      <c r="BC36" s="159">
        <v>-3.3397714881320799</v>
      </c>
      <c r="BD36" s="149"/>
      <c r="BE36" s="160">
        <v>-3.8648421136212301</v>
      </c>
    </row>
    <row r="37" spans="7:57" x14ac:dyDescent="0.25">
      <c r="G37" s="172">
        <v>87.153079276971198</v>
      </c>
      <c r="H37" s="168">
        <v>92.636857323522605</v>
      </c>
      <c r="I37" s="168">
        <v>96.146000323991501</v>
      </c>
      <c r="J37" s="168">
        <v>95.224559352035598</v>
      </c>
      <c r="K37" s="168">
        <v>95.403649326643702</v>
      </c>
      <c r="L37" s="173">
        <v>93.648445713632896</v>
      </c>
      <c r="M37" s="168"/>
      <c r="N37" s="180">
        <v>108.28958214992601</v>
      </c>
      <c r="O37" s="188">
        <v>115.60818107131099</v>
      </c>
      <c r="P37" s="181">
        <v>112.033938674288</v>
      </c>
      <c r="Q37" s="168"/>
      <c r="R37" s="186">
        <v>100.122492544051</v>
      </c>
      <c r="S37" s="154"/>
      <c r="T37" s="155">
        <v>0.87722164936353797</v>
      </c>
      <c r="U37" s="149">
        <v>1.90431793104979</v>
      </c>
      <c r="V37" s="149">
        <v>2.7487932418804801</v>
      </c>
      <c r="W37" s="149">
        <v>1.8259173270592499</v>
      </c>
      <c r="X37" s="149">
        <v>0.49980717788101098</v>
      </c>
      <c r="Y37" s="156">
        <v>1.56410042319722</v>
      </c>
      <c r="Z37" s="149"/>
      <c r="AA37" s="157">
        <v>0.54918350919602998</v>
      </c>
      <c r="AB37" s="158">
        <v>0.36611962143063598</v>
      </c>
      <c r="AC37" s="159">
        <v>0.45561817275613697</v>
      </c>
      <c r="AD37" s="149"/>
      <c r="AE37" s="160">
        <v>1.24662280136782</v>
      </c>
      <c r="AG37" s="172">
        <v>95.143633349204094</v>
      </c>
      <c r="AH37" s="168">
        <v>95.550679638897904</v>
      </c>
      <c r="AI37" s="168">
        <v>96.329387632115697</v>
      </c>
      <c r="AJ37" s="168">
        <v>103.625041017284</v>
      </c>
      <c r="AK37" s="168">
        <v>97.105269170624297</v>
      </c>
      <c r="AL37" s="173">
        <v>97.722680869586299</v>
      </c>
      <c r="AM37" s="168"/>
      <c r="AN37" s="180">
        <v>105.580248525695</v>
      </c>
      <c r="AO37" s="188">
        <v>108.2919397308</v>
      </c>
      <c r="AP37" s="181">
        <v>106.942655332055</v>
      </c>
      <c r="AQ37" s="168"/>
      <c r="AR37" s="186">
        <v>100.770391571113</v>
      </c>
      <c r="AS37" s="154"/>
      <c r="AT37" s="155">
        <v>-0.44550330562214402</v>
      </c>
      <c r="AU37" s="149">
        <v>-0.33115253404697298</v>
      </c>
      <c r="AV37" s="149">
        <v>-7.1965117391178604</v>
      </c>
      <c r="AW37" s="149">
        <v>8.5976944936381194</v>
      </c>
      <c r="AX37" s="149">
        <v>-0.848088218758006</v>
      </c>
      <c r="AY37" s="156">
        <v>-0.161777887313031</v>
      </c>
      <c r="AZ37" s="149"/>
      <c r="BA37" s="157">
        <v>-3.0143962981116799</v>
      </c>
      <c r="BB37" s="158">
        <v>-2.7307687805960699</v>
      </c>
      <c r="BC37" s="159">
        <v>-2.8720677635140901</v>
      </c>
      <c r="BD37" s="149"/>
      <c r="BE37" s="160">
        <v>-1.08414887937697</v>
      </c>
    </row>
    <row r="38" spans="7:57" x14ac:dyDescent="0.25">
      <c r="G38" s="172">
        <v>125.85324938373</v>
      </c>
      <c r="H38" s="168">
        <v>151.09222888061399</v>
      </c>
      <c r="I38" s="168">
        <v>161.43174952493399</v>
      </c>
      <c r="J38" s="168">
        <v>156.54685385530999</v>
      </c>
      <c r="K38" s="168">
        <v>134.39945601964001</v>
      </c>
      <c r="L38" s="173">
        <v>147.95425736089399</v>
      </c>
      <c r="M38" s="168"/>
      <c r="N38" s="180">
        <v>120.119583422498</v>
      </c>
      <c r="O38" s="188">
        <v>121.66939918160899</v>
      </c>
      <c r="P38" s="181">
        <v>120.921447751174</v>
      </c>
      <c r="Q38" s="168"/>
      <c r="R38" s="186">
        <v>140.95912942004301</v>
      </c>
      <c r="S38" s="154"/>
      <c r="T38" s="155">
        <v>2.9541643392303101</v>
      </c>
      <c r="U38" s="149">
        <v>1.09422195038467</v>
      </c>
      <c r="V38" s="149">
        <v>0.989162781728955</v>
      </c>
      <c r="W38" s="149">
        <v>-0.42483659410788499</v>
      </c>
      <c r="X38" s="149">
        <v>-8.1938660408588095</v>
      </c>
      <c r="Y38" s="156">
        <v>-0.94000624068040595</v>
      </c>
      <c r="Z38" s="149"/>
      <c r="AA38" s="157">
        <v>-23.849789155814999</v>
      </c>
      <c r="AB38" s="158">
        <v>-40.592081833669198</v>
      </c>
      <c r="AC38" s="159">
        <v>-34.146511926041597</v>
      </c>
      <c r="AD38" s="149"/>
      <c r="AE38" s="160">
        <v>-11.612956084128699</v>
      </c>
      <c r="AG38" s="172">
        <v>114.59616662471601</v>
      </c>
      <c r="AH38" s="168">
        <v>126.899020846555</v>
      </c>
      <c r="AI38" s="168">
        <v>135.021377369585</v>
      </c>
      <c r="AJ38" s="168">
        <v>137.68475192972599</v>
      </c>
      <c r="AK38" s="168">
        <v>123.335820501067</v>
      </c>
      <c r="AL38" s="173">
        <v>128.19220467875999</v>
      </c>
      <c r="AM38" s="168"/>
      <c r="AN38" s="180">
        <v>117.164105124036</v>
      </c>
      <c r="AO38" s="188">
        <v>117.60377073724101</v>
      </c>
      <c r="AP38" s="181">
        <v>117.38638215949599</v>
      </c>
      <c r="AQ38" s="168"/>
      <c r="AR38" s="186">
        <v>125.029451297039</v>
      </c>
      <c r="AS38" s="154"/>
      <c r="AT38" s="155">
        <v>3.2281366563851601</v>
      </c>
      <c r="AU38" s="149">
        <v>0.11647984382788</v>
      </c>
      <c r="AV38" s="149">
        <v>-1.7417054859602501</v>
      </c>
      <c r="AW38" s="149">
        <v>3.84103905605531</v>
      </c>
      <c r="AX38" s="149">
        <v>-0.29145040447651199</v>
      </c>
      <c r="AY38" s="156">
        <v>1.07075704745872</v>
      </c>
      <c r="AZ38" s="149"/>
      <c r="BA38" s="157">
        <v>-5.8371564324491798</v>
      </c>
      <c r="BB38" s="158">
        <v>-17.234687065265401</v>
      </c>
      <c r="BC38" s="159">
        <v>-12.0869120865993</v>
      </c>
      <c r="BD38" s="149"/>
      <c r="BE38" s="160">
        <v>-2.9753559400749698</v>
      </c>
    </row>
    <row r="39" spans="7:57" x14ac:dyDescent="0.25">
      <c r="G39" s="174">
        <v>85.4531833638503</v>
      </c>
      <c r="H39" s="175">
        <v>90.479861193733797</v>
      </c>
      <c r="I39" s="175">
        <v>90.092762410003701</v>
      </c>
      <c r="J39" s="175">
        <v>91.138200405231103</v>
      </c>
      <c r="K39" s="175">
        <v>92.143217137292993</v>
      </c>
      <c r="L39" s="176">
        <v>90.1097527116723</v>
      </c>
      <c r="M39" s="168"/>
      <c r="N39" s="182">
        <v>93.236379774072006</v>
      </c>
      <c r="O39" s="183">
        <v>110.90519327467</v>
      </c>
      <c r="P39" s="184">
        <v>102.653039108952</v>
      </c>
      <c r="Q39" s="168"/>
      <c r="R39" s="187">
        <v>94.196614095882495</v>
      </c>
      <c r="S39" s="154"/>
      <c r="T39" s="161">
        <v>1.0868162140639099</v>
      </c>
      <c r="U39" s="162">
        <v>0.65256878678385299</v>
      </c>
      <c r="V39" s="162">
        <v>0.96123319928050599</v>
      </c>
      <c r="W39" s="162">
        <v>1.8303937420880101</v>
      </c>
      <c r="X39" s="162">
        <v>4.8729485234372403</v>
      </c>
      <c r="Y39" s="163">
        <v>1.88689490555248</v>
      </c>
      <c r="Z39" s="149"/>
      <c r="AA39" s="164">
        <v>-7.0356659508157096</v>
      </c>
      <c r="AB39" s="165">
        <v>3.2265060885897499</v>
      </c>
      <c r="AC39" s="166">
        <v>-1.27292057688807</v>
      </c>
      <c r="AD39" s="149"/>
      <c r="AE39" s="167">
        <v>0.53585245477239896</v>
      </c>
      <c r="AG39" s="174">
        <v>96.2783013904547</v>
      </c>
      <c r="AH39" s="175">
        <v>96.191178804193797</v>
      </c>
      <c r="AI39" s="175">
        <v>99.869851742031102</v>
      </c>
      <c r="AJ39" s="175">
        <v>101.8376026545</v>
      </c>
      <c r="AK39" s="175">
        <v>96.371713410447299</v>
      </c>
      <c r="AL39" s="176">
        <v>98.1084677936432</v>
      </c>
      <c r="AM39" s="168"/>
      <c r="AN39" s="182">
        <v>110.934785245284</v>
      </c>
      <c r="AO39" s="183">
        <v>106.294956147677</v>
      </c>
      <c r="AP39" s="184">
        <v>108.613270922578</v>
      </c>
      <c r="AQ39" s="168"/>
      <c r="AR39" s="187">
        <v>101.549029511607</v>
      </c>
      <c r="AS39" s="154"/>
      <c r="AT39" s="161">
        <v>7.8825455028037998</v>
      </c>
      <c r="AU39" s="162">
        <v>5.8881808371107498</v>
      </c>
      <c r="AV39" s="162">
        <v>8.4884395801896204</v>
      </c>
      <c r="AW39" s="162">
        <v>13.410070139312401</v>
      </c>
      <c r="AX39" s="162">
        <v>6.3822889335726503</v>
      </c>
      <c r="AY39" s="163">
        <v>8.4085773023165302</v>
      </c>
      <c r="AZ39" s="149"/>
      <c r="BA39" s="164">
        <v>11.7203156922599</v>
      </c>
      <c r="BB39" s="165">
        <v>4.9618722630617897</v>
      </c>
      <c r="BC39" s="166">
        <v>8.3170785054302296</v>
      </c>
      <c r="BD39" s="149"/>
      <c r="BE39" s="167">
        <v>8.4054332630093693</v>
      </c>
    </row>
    <row r="40" spans="7:57" x14ac:dyDescent="0.25">
      <c r="G40" s="146">
        <v>34.163147366081297</v>
      </c>
      <c r="H40" s="147">
        <v>50.655701266948199</v>
      </c>
      <c r="I40" s="147">
        <v>53.122916203600802</v>
      </c>
      <c r="J40" s="147">
        <v>52.4338741942653</v>
      </c>
      <c r="K40" s="147">
        <v>44.654367637252697</v>
      </c>
      <c r="L40" s="148">
        <v>47.006001333629598</v>
      </c>
      <c r="M40" s="149"/>
      <c r="N40" s="150">
        <v>41.698155145587897</v>
      </c>
      <c r="O40" s="151">
        <v>42.342742831740303</v>
      </c>
      <c r="P40" s="152">
        <v>42.0204489886641</v>
      </c>
      <c r="Q40" s="149"/>
      <c r="R40" s="153">
        <v>45.581557806496598</v>
      </c>
      <c r="S40" s="154"/>
      <c r="T40" s="146">
        <v>-11.3098672821696</v>
      </c>
      <c r="U40" s="147">
        <v>-6.4449917898193698</v>
      </c>
      <c r="V40" s="147">
        <v>-5.0079491255961797</v>
      </c>
      <c r="W40" s="147">
        <v>-7.8515625</v>
      </c>
      <c r="X40" s="147">
        <v>-13.8138138138138</v>
      </c>
      <c r="Y40" s="148">
        <v>-8.6558396682791905</v>
      </c>
      <c r="Z40" s="149"/>
      <c r="AA40" s="150">
        <v>-8.2191780821917799</v>
      </c>
      <c r="AB40" s="151">
        <v>-9.8438239469947906</v>
      </c>
      <c r="AC40" s="152">
        <v>-9.0449843637238292</v>
      </c>
      <c r="AD40" s="149"/>
      <c r="AE40" s="153">
        <v>-8.7586601411046807</v>
      </c>
      <c r="AG40" s="146">
        <v>34.5243387419426</v>
      </c>
      <c r="AH40" s="147">
        <v>45.232273838630803</v>
      </c>
      <c r="AI40" s="147">
        <v>42.981773727494897</v>
      </c>
      <c r="AJ40" s="147">
        <v>41.486997110468899</v>
      </c>
      <c r="AK40" s="147">
        <v>39.292064903311797</v>
      </c>
      <c r="AL40" s="148">
        <v>40.703489664369798</v>
      </c>
      <c r="AM40" s="149"/>
      <c r="AN40" s="150">
        <v>43.154034229828802</v>
      </c>
      <c r="AO40" s="151">
        <v>42.287174927761697</v>
      </c>
      <c r="AP40" s="152">
        <v>42.720604578795196</v>
      </c>
      <c r="AQ40" s="149"/>
      <c r="AR40" s="153">
        <v>41.279808211348502</v>
      </c>
      <c r="AS40" s="154"/>
      <c r="AT40" s="146">
        <v>-13.347280334728</v>
      </c>
      <c r="AU40" s="147">
        <v>5.5634807417974299</v>
      </c>
      <c r="AV40" s="147">
        <v>-4.5886271123720199</v>
      </c>
      <c r="AW40" s="147">
        <v>-7.2431357932662399</v>
      </c>
      <c r="AX40" s="147">
        <v>-18.282676528371599</v>
      </c>
      <c r="AY40" s="148">
        <v>-7.7223481985386702</v>
      </c>
      <c r="AZ40" s="149"/>
      <c r="BA40" s="150">
        <v>-10.2300312102647</v>
      </c>
      <c r="BB40" s="151">
        <v>-6.9682151589241998</v>
      </c>
      <c r="BC40" s="152">
        <v>-8.6447626403659896</v>
      </c>
      <c r="BD40" s="149"/>
      <c r="BE40" s="153">
        <v>-7.9970276534385398</v>
      </c>
    </row>
    <row r="41" spans="7:57" x14ac:dyDescent="0.25">
      <c r="G41" s="155">
        <v>27.0687711386696</v>
      </c>
      <c r="H41" s="149">
        <v>38.771138669673</v>
      </c>
      <c r="I41" s="149">
        <v>41.871476888387797</v>
      </c>
      <c r="J41" s="149">
        <v>41.871476888387797</v>
      </c>
      <c r="K41" s="149">
        <v>39.977452085682003</v>
      </c>
      <c r="L41" s="156">
        <v>37.91206313416</v>
      </c>
      <c r="M41" s="149"/>
      <c r="N41" s="157">
        <v>47.237880496054103</v>
      </c>
      <c r="O41" s="158">
        <v>44.757609921082199</v>
      </c>
      <c r="P41" s="159">
        <v>45.997745208568197</v>
      </c>
      <c r="Q41" s="149"/>
      <c r="R41" s="160">
        <v>40.222258012562399</v>
      </c>
      <c r="S41" s="154"/>
      <c r="T41" s="155">
        <v>-16.055323060269298</v>
      </c>
      <c r="U41" s="149">
        <v>-4.7715025081564599</v>
      </c>
      <c r="V41" s="149">
        <v>-8.3390759731186606</v>
      </c>
      <c r="W41" s="149">
        <v>-12.931871031898799</v>
      </c>
      <c r="X41" s="149">
        <v>-12.528817843862001</v>
      </c>
      <c r="Y41" s="156">
        <v>-10.767701590599099</v>
      </c>
      <c r="Z41" s="149"/>
      <c r="AA41" s="157">
        <v>-10.8539526803337</v>
      </c>
      <c r="AB41" s="158">
        <v>-12.454990643467699</v>
      </c>
      <c r="AC41" s="159">
        <v>-11.6401392259862</v>
      </c>
      <c r="AD41" s="149"/>
      <c r="AE41" s="160">
        <v>-11.0546505579293</v>
      </c>
      <c r="AG41" s="155">
        <v>34.301014656144297</v>
      </c>
      <c r="AH41" s="149">
        <v>40.597519729425002</v>
      </c>
      <c r="AI41" s="149">
        <v>38.410372040586203</v>
      </c>
      <c r="AJ41" s="149">
        <v>36.006200676437402</v>
      </c>
      <c r="AK41" s="149">
        <v>35.918827508455401</v>
      </c>
      <c r="AL41" s="156">
        <v>37.046786922209598</v>
      </c>
      <c r="AM41" s="149"/>
      <c r="AN41" s="157">
        <v>45.093010146561397</v>
      </c>
      <c r="AO41" s="158">
        <v>44.410935738444103</v>
      </c>
      <c r="AP41" s="159">
        <v>44.751972942502803</v>
      </c>
      <c r="AQ41" s="149"/>
      <c r="AR41" s="160">
        <v>39.248268642293397</v>
      </c>
      <c r="AS41" s="154"/>
      <c r="AT41" s="155">
        <v>-11.7105101546148</v>
      </c>
      <c r="AU41" s="149">
        <v>7.6350511760742599</v>
      </c>
      <c r="AV41" s="149">
        <v>3.2940286688514901</v>
      </c>
      <c r="AW41" s="149">
        <v>-8.2306445212458001</v>
      </c>
      <c r="AX41" s="149">
        <v>-19.013926716748198</v>
      </c>
      <c r="AY41" s="156">
        <v>-6.13710045460763</v>
      </c>
      <c r="AZ41" s="149"/>
      <c r="BA41" s="157">
        <v>-11.4162566191746</v>
      </c>
      <c r="BB41" s="158">
        <v>-6.8048864624507699</v>
      </c>
      <c r="BC41" s="159">
        <v>-9.1866182308882305</v>
      </c>
      <c r="BD41" s="149"/>
      <c r="BE41" s="160">
        <v>-7.1550715332713297</v>
      </c>
    </row>
    <row r="42" spans="7:57" x14ac:dyDescent="0.25">
      <c r="G42" s="155">
        <v>26.605504587155899</v>
      </c>
      <c r="H42" s="149">
        <v>41.566690190543397</v>
      </c>
      <c r="I42" s="149">
        <v>42.695836273817903</v>
      </c>
      <c r="J42" s="149">
        <v>40.366972477064202</v>
      </c>
      <c r="K42" s="149">
        <v>30.769230769230699</v>
      </c>
      <c r="L42" s="156">
        <v>36.4008468595624</v>
      </c>
      <c r="M42" s="149"/>
      <c r="N42" s="157">
        <v>30.9809456598447</v>
      </c>
      <c r="O42" s="158">
        <v>28.652081863090999</v>
      </c>
      <c r="P42" s="159">
        <v>29.8165137614678</v>
      </c>
      <c r="Q42" s="149"/>
      <c r="R42" s="160">
        <v>34.5196088315354</v>
      </c>
      <c r="S42" s="154"/>
      <c r="T42" s="155">
        <v>-8.0487804878048692</v>
      </c>
      <c r="U42" s="149">
        <v>4.6181172291296599</v>
      </c>
      <c r="V42" s="149">
        <v>-7.4923547400611596</v>
      </c>
      <c r="W42" s="149">
        <v>-9.6366508688783501</v>
      </c>
      <c r="X42" s="149">
        <v>-18.352059925093599</v>
      </c>
      <c r="Y42" s="156">
        <v>-7.6950608446671396</v>
      </c>
      <c r="Z42" s="149"/>
      <c r="AA42" s="157">
        <v>-14.4249512670565</v>
      </c>
      <c r="AB42" s="158">
        <v>-4.2452830188679203</v>
      </c>
      <c r="AC42" s="159">
        <v>-9.8185699039487702</v>
      </c>
      <c r="AD42" s="149"/>
      <c r="AE42" s="160">
        <v>-8.2283570088448101</v>
      </c>
      <c r="AG42" s="155">
        <v>25.917038052793899</v>
      </c>
      <c r="AH42" s="149">
        <v>36.098731573534401</v>
      </c>
      <c r="AI42" s="149">
        <v>33.6475831333561</v>
      </c>
      <c r="AJ42" s="149">
        <v>32.310593075077101</v>
      </c>
      <c r="AK42" s="149">
        <v>28.603721091983999</v>
      </c>
      <c r="AL42" s="156">
        <v>31.323271564616402</v>
      </c>
      <c r="AM42" s="149"/>
      <c r="AN42" s="157">
        <v>30.4816553642844</v>
      </c>
      <c r="AO42" s="158">
        <v>29.768735872022202</v>
      </c>
      <c r="AP42" s="159">
        <v>30.125195618153299</v>
      </c>
      <c r="AQ42" s="149"/>
      <c r="AR42" s="160">
        <v>30.9837640740101</v>
      </c>
      <c r="AS42" s="154"/>
      <c r="AT42" s="155">
        <v>-10.7438016528925</v>
      </c>
      <c r="AU42" s="149">
        <v>12.319999999999901</v>
      </c>
      <c r="AV42" s="149">
        <v>0.357873210633946</v>
      </c>
      <c r="AW42" s="149">
        <v>-2.0978815728300302</v>
      </c>
      <c r="AX42" s="149">
        <v>-17.914171656686602</v>
      </c>
      <c r="AY42" s="156">
        <v>-3.6278595035391001</v>
      </c>
      <c r="AZ42" s="149"/>
      <c r="BA42" s="157">
        <v>-16.4840400190566</v>
      </c>
      <c r="BB42" s="158">
        <v>-8.9845826687931893</v>
      </c>
      <c r="BC42" s="159">
        <v>-12.9396984924623</v>
      </c>
      <c r="BD42" s="149"/>
      <c r="BE42" s="160">
        <v>-6.3900688012338902</v>
      </c>
    </row>
    <row r="43" spans="7:57" x14ac:dyDescent="0.25">
      <c r="G43" s="155">
        <v>31.032644903397699</v>
      </c>
      <c r="H43" s="149">
        <v>44.063957361758803</v>
      </c>
      <c r="I43" s="149">
        <v>46.955363091272403</v>
      </c>
      <c r="J43" s="149">
        <v>46.955363091272403</v>
      </c>
      <c r="K43" s="149">
        <v>43.344437041972</v>
      </c>
      <c r="L43" s="156">
        <v>42.470353097934698</v>
      </c>
      <c r="M43" s="149"/>
      <c r="N43" s="157">
        <v>46.942038640905999</v>
      </c>
      <c r="O43" s="158">
        <v>50.739506995336399</v>
      </c>
      <c r="P43" s="159">
        <v>48.840772818121202</v>
      </c>
      <c r="Q43" s="149"/>
      <c r="R43" s="160">
        <v>44.290473017987999</v>
      </c>
      <c r="S43" s="154"/>
      <c r="T43" s="155">
        <v>-7.7985923815269098</v>
      </c>
      <c r="U43" s="149">
        <v>-3.2581796135096601</v>
      </c>
      <c r="V43" s="149">
        <v>-3.0594611717606401</v>
      </c>
      <c r="W43" s="149">
        <v>-3.0038281509122999</v>
      </c>
      <c r="X43" s="149">
        <v>-2.3665199420661498</v>
      </c>
      <c r="Y43" s="156">
        <v>-3.6723150749741702</v>
      </c>
      <c r="Z43" s="149"/>
      <c r="AA43" s="157">
        <v>-2.9756714970190199</v>
      </c>
      <c r="AB43" s="158">
        <v>2.0183696447713201E-2</v>
      </c>
      <c r="AC43" s="159">
        <v>-1.4422639053525099</v>
      </c>
      <c r="AD43" s="149"/>
      <c r="AE43" s="160">
        <v>-2.9806647774192698</v>
      </c>
      <c r="AG43" s="155">
        <v>38.510311686578099</v>
      </c>
      <c r="AH43" s="149">
        <v>45.221250750850899</v>
      </c>
      <c r="AI43" s="149">
        <v>43.065474204097903</v>
      </c>
      <c r="AJ43" s="149">
        <v>42.401388240005303</v>
      </c>
      <c r="AK43" s="149">
        <v>40.1393658520321</v>
      </c>
      <c r="AL43" s="156">
        <v>41.867246775258998</v>
      </c>
      <c r="AM43" s="149"/>
      <c r="AN43" s="157">
        <v>47.4210649151468</v>
      </c>
      <c r="AO43" s="158">
        <v>48.584669756276398</v>
      </c>
      <c r="AP43" s="159">
        <v>48.002867335711599</v>
      </c>
      <c r="AQ43" s="149"/>
      <c r="AR43" s="160">
        <v>43.6211834562029</v>
      </c>
      <c r="AS43" s="154"/>
      <c r="AT43" s="155">
        <v>-1.0402520679364899</v>
      </c>
      <c r="AU43" s="149">
        <v>7.7794352442893802</v>
      </c>
      <c r="AV43" s="149">
        <v>-0.87815560856802999</v>
      </c>
      <c r="AW43" s="149">
        <v>2.3787643089518501E-2</v>
      </c>
      <c r="AX43" s="149">
        <v>-11.6117474133885</v>
      </c>
      <c r="AY43" s="156">
        <v>-1.3138485224726599</v>
      </c>
      <c r="AZ43" s="149"/>
      <c r="BA43" s="157">
        <v>-4.9995140325191798</v>
      </c>
      <c r="BB43" s="158">
        <v>0.39785793338622599</v>
      </c>
      <c r="BC43" s="159">
        <v>-2.3426777491855399</v>
      </c>
      <c r="BD43" s="149"/>
      <c r="BE43" s="160">
        <v>-1.6376276217810799</v>
      </c>
    </row>
    <row r="44" spans="7:57" x14ac:dyDescent="0.25">
      <c r="G44" s="155">
        <v>34.732566012186801</v>
      </c>
      <c r="H44" s="149">
        <v>55.958023019634297</v>
      </c>
      <c r="I44" s="149">
        <v>66.790792146242296</v>
      </c>
      <c r="J44" s="149">
        <v>60.9343263371699</v>
      </c>
      <c r="K44" s="149">
        <v>48.679756262694603</v>
      </c>
      <c r="L44" s="156">
        <v>53.419092755585602</v>
      </c>
      <c r="M44" s="149"/>
      <c r="N44" s="157">
        <v>50.812457684495499</v>
      </c>
      <c r="O44" s="158">
        <v>63.540961408259903</v>
      </c>
      <c r="P44" s="159">
        <v>57.176709546377701</v>
      </c>
      <c r="Q44" s="149"/>
      <c r="R44" s="160">
        <v>54.492697552954802</v>
      </c>
      <c r="S44" s="154"/>
      <c r="T44" s="155">
        <v>5.6641841570751499</v>
      </c>
      <c r="U44" s="149">
        <v>-5.2485670824001396</v>
      </c>
      <c r="V44" s="149">
        <v>2.9111924009069399</v>
      </c>
      <c r="W44" s="149">
        <v>-9.2284083181875403</v>
      </c>
      <c r="X44" s="149">
        <v>-15.961429604503101</v>
      </c>
      <c r="Y44" s="156">
        <v>-5.2465172552516801</v>
      </c>
      <c r="Z44" s="149"/>
      <c r="AA44" s="157">
        <v>-24.3065782697775</v>
      </c>
      <c r="AB44" s="158">
        <v>-15.5050255775542</v>
      </c>
      <c r="AC44" s="159">
        <v>-19.6562326209995</v>
      </c>
      <c r="AD44" s="149"/>
      <c r="AE44" s="160">
        <v>-10.081184563070799</v>
      </c>
      <c r="AG44" s="155">
        <v>35.358835477318799</v>
      </c>
      <c r="AH44" s="149">
        <v>42.687880839539602</v>
      </c>
      <c r="AI44" s="149">
        <v>48.188896411645203</v>
      </c>
      <c r="AJ44" s="149">
        <v>55.407921462423801</v>
      </c>
      <c r="AK44" s="149">
        <v>45.531482735274203</v>
      </c>
      <c r="AL44" s="156">
        <v>45.4350033852403</v>
      </c>
      <c r="AM44" s="149"/>
      <c r="AN44" s="157">
        <v>48.865944482058197</v>
      </c>
      <c r="AO44" s="158">
        <v>52.615098171970203</v>
      </c>
      <c r="AP44" s="159">
        <v>50.7405213270142</v>
      </c>
      <c r="AQ44" s="149"/>
      <c r="AR44" s="160">
        <v>46.950865654318498</v>
      </c>
      <c r="AS44" s="154"/>
      <c r="AT44" s="155">
        <v>-4.57290661534606</v>
      </c>
      <c r="AU44" s="149">
        <v>-4.7791992987450804</v>
      </c>
      <c r="AV44" s="149">
        <v>-11.6899221649248</v>
      </c>
      <c r="AW44" s="149">
        <v>16.290850101142301</v>
      </c>
      <c r="AX44" s="149">
        <v>0.185715876050046</v>
      </c>
      <c r="AY44" s="156">
        <v>-1.0318794710788199</v>
      </c>
      <c r="AZ44" s="149"/>
      <c r="BA44" s="157">
        <v>-8.77691168057261</v>
      </c>
      <c r="BB44" s="158">
        <v>-9.3014350480035297</v>
      </c>
      <c r="BC44" s="159">
        <v>-9.0496175085328492</v>
      </c>
      <c r="BD44" s="149"/>
      <c r="BE44" s="160">
        <v>-3.6526757105987802</v>
      </c>
    </row>
    <row r="45" spans="7:57" x14ac:dyDescent="0.25">
      <c r="G45" s="155">
        <v>37.299705396277901</v>
      </c>
      <c r="H45" s="149">
        <v>60.2213120643816</v>
      </c>
      <c r="I45" s="149">
        <v>70.151613135014699</v>
      </c>
      <c r="J45" s="149">
        <v>67.812747000071795</v>
      </c>
      <c r="K45" s="149">
        <v>53.075375440109198</v>
      </c>
      <c r="L45" s="156">
        <v>57.712150607170997</v>
      </c>
      <c r="M45" s="149"/>
      <c r="N45" s="157">
        <v>58.956671696486303</v>
      </c>
      <c r="O45" s="158">
        <v>67.622332399223893</v>
      </c>
      <c r="P45" s="159">
        <v>63.289502047855102</v>
      </c>
      <c r="Q45" s="149"/>
      <c r="R45" s="160">
        <v>59.305679590223598</v>
      </c>
      <c r="S45" s="154"/>
      <c r="T45" s="155">
        <v>2.0572706163607002</v>
      </c>
      <c r="U45" s="149">
        <v>0.64413694643207098</v>
      </c>
      <c r="V45" s="149">
        <v>-0.49872649270904801</v>
      </c>
      <c r="W45" s="149">
        <v>-1.4718992468886301</v>
      </c>
      <c r="X45" s="149">
        <v>-10.6423381397708</v>
      </c>
      <c r="Y45" s="156">
        <v>-2.2190201637135001</v>
      </c>
      <c r="Z45" s="149"/>
      <c r="AA45" s="157">
        <v>-6.38852462443064</v>
      </c>
      <c r="AB45" s="158">
        <v>-13.619299710615101</v>
      </c>
      <c r="AC45" s="159">
        <v>-10.3955861206453</v>
      </c>
      <c r="AD45" s="149"/>
      <c r="AE45" s="160">
        <v>-4.8659644973825298</v>
      </c>
      <c r="AG45" s="155">
        <v>34.928380151327197</v>
      </c>
      <c r="AH45" s="149">
        <v>42.395895113315703</v>
      </c>
      <c r="AI45" s="149">
        <v>45.413454107582503</v>
      </c>
      <c r="AJ45" s="149">
        <v>52.072212936503597</v>
      </c>
      <c r="AK45" s="149">
        <v>43.569702360096599</v>
      </c>
      <c r="AL45" s="156">
        <v>43.675923779331697</v>
      </c>
      <c r="AM45" s="149"/>
      <c r="AN45" s="157">
        <v>49.883657206515103</v>
      </c>
      <c r="AO45" s="158">
        <v>52.217700275808703</v>
      </c>
      <c r="AP45" s="159">
        <v>51.050678741161903</v>
      </c>
      <c r="AQ45" s="149"/>
      <c r="AR45" s="160">
        <v>45.783288728010199</v>
      </c>
      <c r="AS45" s="154"/>
      <c r="AT45" s="155">
        <v>-6.9762762381296</v>
      </c>
      <c r="AU45" s="149">
        <v>-1.8779910631140699</v>
      </c>
      <c r="AV45" s="149">
        <v>-11.0250231318503</v>
      </c>
      <c r="AW45" s="149">
        <v>15.3545542251718</v>
      </c>
      <c r="AX45" s="149">
        <v>-3.3935311461704698</v>
      </c>
      <c r="AY45" s="156">
        <v>-1.6468103676975401</v>
      </c>
      <c r="AZ45" s="149"/>
      <c r="BA45" s="157">
        <v>-4.0191907217330103</v>
      </c>
      <c r="BB45" s="158">
        <v>-6.3020531820938102</v>
      </c>
      <c r="BC45" s="159">
        <v>-5.2004417797194096</v>
      </c>
      <c r="BD45" s="149"/>
      <c r="BE45" s="160">
        <v>-2.8053752028798602</v>
      </c>
    </row>
    <row r="46" spans="7:57" x14ac:dyDescent="0.25">
      <c r="G46" s="155">
        <v>40.724021950787701</v>
      </c>
      <c r="H46" s="149">
        <v>60.0843807163509</v>
      </c>
      <c r="I46" s="149">
        <v>68.056293149229901</v>
      </c>
      <c r="J46" s="149">
        <v>66.194606715052799</v>
      </c>
      <c r="K46" s="149">
        <v>57.564760724612</v>
      </c>
      <c r="L46" s="156">
        <v>58.524812651206702</v>
      </c>
      <c r="M46" s="149"/>
      <c r="N46" s="157">
        <v>59.252375051631503</v>
      </c>
      <c r="O46" s="158">
        <v>63.834306956983497</v>
      </c>
      <c r="P46" s="159">
        <v>61.5433410043075</v>
      </c>
      <c r="Q46" s="149"/>
      <c r="R46" s="160">
        <v>59.387249323521203</v>
      </c>
      <c r="S46" s="154"/>
      <c r="T46" s="155">
        <v>7.1305803381233703</v>
      </c>
      <c r="U46" s="149">
        <v>0.72739605768474203</v>
      </c>
      <c r="V46" s="149">
        <v>-1.1590779135549101</v>
      </c>
      <c r="W46" s="149">
        <v>-0.99350074677660105</v>
      </c>
      <c r="X46" s="149">
        <v>-0.496728015264506</v>
      </c>
      <c r="Y46" s="156">
        <v>0.47893113577656898</v>
      </c>
      <c r="Z46" s="149"/>
      <c r="AA46" s="157">
        <v>-3.3065248938055598</v>
      </c>
      <c r="AB46" s="158">
        <v>-11.7367440980989</v>
      </c>
      <c r="AC46" s="159">
        <v>-7.8700740058048302</v>
      </c>
      <c r="AD46" s="149"/>
      <c r="AE46" s="160">
        <v>-2.1466739956254499</v>
      </c>
      <c r="AG46" s="155">
        <v>37.590776648770102</v>
      </c>
      <c r="AH46" s="149">
        <v>45.321027643430803</v>
      </c>
      <c r="AI46" s="149">
        <v>47.2460102646019</v>
      </c>
      <c r="AJ46" s="149">
        <v>50.258094097114302</v>
      </c>
      <c r="AK46" s="149">
        <v>45.658387432698902</v>
      </c>
      <c r="AL46" s="156">
        <v>45.214975298948502</v>
      </c>
      <c r="AM46" s="149"/>
      <c r="AN46" s="157">
        <v>50.981912717228298</v>
      </c>
      <c r="AO46" s="158">
        <v>52.243369596525802</v>
      </c>
      <c r="AP46" s="159">
        <v>51.612641156876997</v>
      </c>
      <c r="AQ46" s="149"/>
      <c r="AR46" s="160">
        <v>47.044246292571401</v>
      </c>
      <c r="AS46" s="154"/>
      <c r="AT46" s="155">
        <v>-4.1874237547464199</v>
      </c>
      <c r="AU46" s="149">
        <v>0.362689907988063</v>
      </c>
      <c r="AV46" s="149">
        <v>-5.0117562655180796</v>
      </c>
      <c r="AW46" s="149">
        <v>7.5963701045246097</v>
      </c>
      <c r="AX46" s="149">
        <v>-1.37365941409231</v>
      </c>
      <c r="AY46" s="156">
        <v>-0.46860304353974103</v>
      </c>
      <c r="AZ46" s="149"/>
      <c r="BA46" s="157">
        <v>-0.61302548272465096</v>
      </c>
      <c r="BB46" s="158">
        <v>-1.78217101611694</v>
      </c>
      <c r="BC46" s="159">
        <v>-1.20819988509107</v>
      </c>
      <c r="BD46" s="149"/>
      <c r="BE46" s="160">
        <v>-0.70314019144985995</v>
      </c>
    </row>
    <row r="47" spans="7:57" x14ac:dyDescent="0.25">
      <c r="G47" s="155">
        <v>36.702803008106201</v>
      </c>
      <c r="H47" s="149">
        <v>52.578376794608801</v>
      </c>
      <c r="I47" s="149">
        <v>57.229709932610596</v>
      </c>
      <c r="J47" s="149">
        <v>56.778005664615598</v>
      </c>
      <c r="K47" s="149">
        <v>51.3892958296708</v>
      </c>
      <c r="L47" s="156">
        <v>50.935638245922398</v>
      </c>
      <c r="M47" s="149"/>
      <c r="N47" s="157">
        <v>55.518117003613597</v>
      </c>
      <c r="O47" s="158">
        <v>57.884070710030201</v>
      </c>
      <c r="P47" s="159">
        <v>56.701093856821899</v>
      </c>
      <c r="Q47" s="149"/>
      <c r="R47" s="160">
        <v>52.582911277607998</v>
      </c>
      <c r="S47" s="154"/>
      <c r="T47" s="155">
        <v>5.4906189889855002</v>
      </c>
      <c r="U47" s="149">
        <v>3.7634456038148998</v>
      </c>
      <c r="V47" s="149">
        <v>1.0661774096632901</v>
      </c>
      <c r="W47" s="149">
        <v>2.5453993572317302</v>
      </c>
      <c r="X47" s="149">
        <v>1.9670376003157799</v>
      </c>
      <c r="Y47" s="156">
        <v>2.7522971648009098</v>
      </c>
      <c r="Z47" s="149"/>
      <c r="AA47" s="157">
        <v>-0.83629546188668802</v>
      </c>
      <c r="AB47" s="158">
        <v>-5.7508532245651001</v>
      </c>
      <c r="AC47" s="159">
        <v>-3.4072199145139201</v>
      </c>
      <c r="AD47" s="149"/>
      <c r="AE47" s="160">
        <v>0.77249061904801097</v>
      </c>
      <c r="AG47" s="155">
        <v>39.003790325529202</v>
      </c>
      <c r="AH47" s="149">
        <v>47.111552570961898</v>
      </c>
      <c r="AI47" s="149">
        <v>46.032345736188397</v>
      </c>
      <c r="AJ47" s="149">
        <v>46.327284250039597</v>
      </c>
      <c r="AK47" s="149">
        <v>44.479547214920402</v>
      </c>
      <c r="AL47" s="156">
        <v>44.5909228873278</v>
      </c>
      <c r="AM47" s="149"/>
      <c r="AN47" s="157">
        <v>51.954404347322203</v>
      </c>
      <c r="AO47" s="158">
        <v>51.375005336569799</v>
      </c>
      <c r="AP47" s="159">
        <v>51.664704841945998</v>
      </c>
      <c r="AQ47" s="149"/>
      <c r="AR47" s="160">
        <v>46.611024848101103</v>
      </c>
      <c r="AS47" s="154"/>
      <c r="AT47" s="155">
        <v>1.32774942501163</v>
      </c>
      <c r="AU47" s="149">
        <v>11.9382473381804</v>
      </c>
      <c r="AV47" s="149">
        <v>5.1936487313619004</v>
      </c>
      <c r="AW47" s="149">
        <v>8.9386092466213594</v>
      </c>
      <c r="AX47" s="149">
        <v>-2.7458335105023099</v>
      </c>
      <c r="AY47" s="156">
        <v>4.8691065841614698</v>
      </c>
      <c r="AZ47" s="149"/>
      <c r="BA47" s="157">
        <v>4.4484588527556399</v>
      </c>
      <c r="BB47" s="158">
        <v>3.6271665207398298</v>
      </c>
      <c r="BC47" s="159">
        <v>4.0384944625081998</v>
      </c>
      <c r="BD47" s="149"/>
      <c r="BE47" s="160">
        <v>4.6012078889021399</v>
      </c>
    </row>
    <row r="48" spans="7:57" x14ac:dyDescent="0.25">
      <c r="G48" s="155">
        <v>40.453955901426703</v>
      </c>
      <c r="H48" s="149">
        <v>48.616515348032799</v>
      </c>
      <c r="I48" s="149">
        <v>50.622568093385198</v>
      </c>
      <c r="J48" s="149">
        <v>50.540423692174599</v>
      </c>
      <c r="K48" s="149">
        <v>48.335495028102002</v>
      </c>
      <c r="L48" s="156">
        <v>47.713791612624199</v>
      </c>
      <c r="M48" s="149"/>
      <c r="N48" s="157">
        <v>51.2710765239948</v>
      </c>
      <c r="O48" s="158">
        <v>51.3402507565931</v>
      </c>
      <c r="P48" s="159">
        <v>51.305663640293901</v>
      </c>
      <c r="Q48" s="149"/>
      <c r="R48" s="160">
        <v>48.740040763387</v>
      </c>
      <c r="S48" s="154"/>
      <c r="T48" s="155">
        <v>3.8646872743356</v>
      </c>
      <c r="U48" s="149">
        <v>2.6228382701355901</v>
      </c>
      <c r="V48" s="149">
        <v>0.89482233959300705</v>
      </c>
      <c r="W48" s="149">
        <v>-0.26485166799218102</v>
      </c>
      <c r="X48" s="149">
        <v>-0.25598418516184102</v>
      </c>
      <c r="Y48" s="156">
        <v>1.2470763212318501</v>
      </c>
      <c r="Z48" s="149"/>
      <c r="AA48" s="157">
        <v>1.6353723776314599</v>
      </c>
      <c r="AB48" s="158">
        <v>-3.0504834040364801</v>
      </c>
      <c r="AC48" s="159">
        <v>-0.76441834423350397</v>
      </c>
      <c r="AD48" s="149"/>
      <c r="AE48" s="160">
        <v>0.63358870139255197</v>
      </c>
      <c r="AG48" s="155">
        <v>39.952230327286799</v>
      </c>
      <c r="AH48" s="149">
        <v>45.391948012824599</v>
      </c>
      <c r="AI48" s="149">
        <v>43.829750607879802</v>
      </c>
      <c r="AJ48" s="149">
        <v>43.692036236093998</v>
      </c>
      <c r="AK48" s="149">
        <v>42.799219263908199</v>
      </c>
      <c r="AL48" s="156">
        <v>43.133189958602102</v>
      </c>
      <c r="AM48" s="149"/>
      <c r="AN48" s="157">
        <v>47.769402478082199</v>
      </c>
      <c r="AO48" s="158">
        <v>47.5569646188519</v>
      </c>
      <c r="AP48" s="159">
        <v>47.663183548467103</v>
      </c>
      <c r="AQ48" s="149"/>
      <c r="AR48" s="160">
        <v>44.425777289559797</v>
      </c>
      <c r="AS48" s="154"/>
      <c r="AT48" s="155">
        <v>-1.57756626693823</v>
      </c>
      <c r="AU48" s="149">
        <v>7.2377133621816201</v>
      </c>
      <c r="AV48" s="149">
        <v>2.7299154648140602</v>
      </c>
      <c r="AW48" s="149">
        <v>1.78353626892036</v>
      </c>
      <c r="AX48" s="149">
        <v>-5.16637861375456</v>
      </c>
      <c r="AY48" s="156">
        <v>0.94843678770525197</v>
      </c>
      <c r="AZ48" s="149"/>
      <c r="BA48" s="157">
        <v>2.21559707074322</v>
      </c>
      <c r="BB48" s="158">
        <v>2.65523378823009</v>
      </c>
      <c r="BC48" s="159">
        <v>2.4344538489004801</v>
      </c>
      <c r="BD48" s="149"/>
      <c r="BE48" s="160">
        <v>1.39714223362288</v>
      </c>
    </row>
    <row r="49" spans="7:57" x14ac:dyDescent="0.25">
      <c r="G49" s="155">
        <v>41.157907155075698</v>
      </c>
      <c r="H49" s="149">
        <v>44.3815253937356</v>
      </c>
      <c r="I49" s="149">
        <v>45.345956467881699</v>
      </c>
      <c r="J49" s="149">
        <v>45.670382823099096</v>
      </c>
      <c r="K49" s="149">
        <v>45.5170176369964</v>
      </c>
      <c r="L49" s="156">
        <v>44.414557895357703</v>
      </c>
      <c r="M49" s="149"/>
      <c r="N49" s="157">
        <v>46.525688668672203</v>
      </c>
      <c r="O49" s="158">
        <v>47.540258361351903</v>
      </c>
      <c r="P49" s="159">
        <v>47.032973515012003</v>
      </c>
      <c r="Q49" s="149"/>
      <c r="R49" s="160">
        <v>45.162676643830402</v>
      </c>
      <c r="S49" s="154"/>
      <c r="T49" s="155">
        <v>2.0287920504114498</v>
      </c>
      <c r="U49" s="149">
        <v>2.8235640898700698</v>
      </c>
      <c r="V49" s="149">
        <v>1.1540709504783599</v>
      </c>
      <c r="W49" s="149">
        <v>-0.324279315581532</v>
      </c>
      <c r="X49" s="149">
        <v>-0.97115189365288401</v>
      </c>
      <c r="Y49" s="156">
        <v>0.89054489914525703</v>
      </c>
      <c r="Z49" s="149"/>
      <c r="AA49" s="157">
        <v>-1.88192658188023</v>
      </c>
      <c r="AB49" s="158">
        <v>-1.4272513790900301</v>
      </c>
      <c r="AC49" s="159">
        <v>-1.652662450012</v>
      </c>
      <c r="AD49" s="149"/>
      <c r="AE49" s="160">
        <v>0.120232473527008</v>
      </c>
      <c r="AG49" s="155">
        <v>41.065740576888999</v>
      </c>
      <c r="AH49" s="149">
        <v>43.615436795847302</v>
      </c>
      <c r="AI49" s="149">
        <v>42.732849643130997</v>
      </c>
      <c r="AJ49" s="149">
        <v>43.333775732908599</v>
      </c>
      <c r="AK49" s="149">
        <v>42.8935881554887</v>
      </c>
      <c r="AL49" s="156">
        <v>42.728278180852897</v>
      </c>
      <c r="AM49" s="149"/>
      <c r="AN49" s="157">
        <v>44.579130537368002</v>
      </c>
      <c r="AO49" s="158">
        <v>45.275172535834301</v>
      </c>
      <c r="AP49" s="159">
        <v>44.927151536601102</v>
      </c>
      <c r="AQ49" s="149"/>
      <c r="AR49" s="160">
        <v>43.356527711066697</v>
      </c>
      <c r="AS49" s="154"/>
      <c r="AT49" s="155">
        <v>-1.53191553224293E-2</v>
      </c>
      <c r="AU49" s="149">
        <v>5.6347520359806804</v>
      </c>
      <c r="AV49" s="149">
        <v>-0.32592499383080398</v>
      </c>
      <c r="AW49" s="149">
        <v>2.54741981764862</v>
      </c>
      <c r="AX49" s="149">
        <v>-2.54913011360025</v>
      </c>
      <c r="AY49" s="156">
        <v>1.01030816179472</v>
      </c>
      <c r="AZ49" s="149"/>
      <c r="BA49" s="157">
        <v>-2.7111207356045801</v>
      </c>
      <c r="BB49" s="158">
        <v>7.4556167502051199E-2</v>
      </c>
      <c r="BC49" s="159">
        <v>-1.3271530061176</v>
      </c>
      <c r="BD49" s="149"/>
      <c r="BE49" s="160">
        <v>0.30781309482742097</v>
      </c>
    </row>
    <row r="50" spans="7:57" x14ac:dyDescent="0.25">
      <c r="G50" s="155">
        <v>34.314550042052097</v>
      </c>
      <c r="H50" s="149">
        <v>52.256798430053202</v>
      </c>
      <c r="I50" s="149">
        <v>55.649004765909702</v>
      </c>
      <c r="J50" s="149">
        <v>54.331370899915797</v>
      </c>
      <c r="K50" s="149">
        <v>46.986262966077902</v>
      </c>
      <c r="L50" s="156">
        <v>48.707597420801697</v>
      </c>
      <c r="M50" s="149"/>
      <c r="N50" s="157">
        <v>43.9865433137089</v>
      </c>
      <c r="O50" s="158">
        <v>45.3882814690215</v>
      </c>
      <c r="P50" s="159">
        <v>44.6874123913652</v>
      </c>
      <c r="Q50" s="149"/>
      <c r="R50" s="160">
        <v>47.558973126677003</v>
      </c>
      <c r="S50" s="154"/>
      <c r="T50" s="155">
        <v>-12.5714285714285</v>
      </c>
      <c r="U50" s="149">
        <v>-8.8508557457212707</v>
      </c>
      <c r="V50" s="149">
        <v>-8.1018518518518494</v>
      </c>
      <c r="W50" s="149">
        <v>-11.466423024211901</v>
      </c>
      <c r="X50" s="149">
        <v>-15.3962645128722</v>
      </c>
      <c r="Y50" s="156">
        <v>-11.130434782608599</v>
      </c>
      <c r="Z50" s="149"/>
      <c r="AA50" s="157">
        <v>-9.5677233429394803</v>
      </c>
      <c r="AB50" s="158">
        <v>-9.0449438202247094</v>
      </c>
      <c r="AC50" s="159">
        <v>-9.3029871977240308</v>
      </c>
      <c r="AD50" s="149"/>
      <c r="AE50" s="160">
        <v>-10.6471030850263</v>
      </c>
      <c r="AG50" s="155">
        <v>34.062237174095799</v>
      </c>
      <c r="AH50" s="149">
        <v>45.717689935519999</v>
      </c>
      <c r="AI50" s="149">
        <v>44.266890944771497</v>
      </c>
      <c r="AJ50" s="149">
        <v>43.3978132884777</v>
      </c>
      <c r="AK50" s="149">
        <v>40.342024109896201</v>
      </c>
      <c r="AL50" s="156">
        <v>41.557331090552204</v>
      </c>
      <c r="AM50" s="149"/>
      <c r="AN50" s="157">
        <v>43.159517802074497</v>
      </c>
      <c r="AO50" s="158">
        <v>42.598822539949502</v>
      </c>
      <c r="AP50" s="159">
        <v>42.879170171011999</v>
      </c>
      <c r="AQ50" s="149"/>
      <c r="AR50" s="160">
        <v>41.934999399254998</v>
      </c>
      <c r="AS50" s="154"/>
      <c r="AT50" s="155">
        <v>-15.764370534143699</v>
      </c>
      <c r="AU50" s="149">
        <v>0.86986145180233498</v>
      </c>
      <c r="AV50" s="149">
        <v>-9.1380557184773092</v>
      </c>
      <c r="AW50" s="149">
        <v>-8.3238853941539102</v>
      </c>
      <c r="AX50" s="149">
        <v>-20.021839162216398</v>
      </c>
      <c r="AY50" s="156">
        <v>-10.535465834846899</v>
      </c>
      <c r="AZ50" s="149"/>
      <c r="BA50" s="157">
        <v>-12.541479610728601</v>
      </c>
      <c r="BB50" s="158">
        <v>-7.2531964952997399</v>
      </c>
      <c r="BC50" s="159">
        <v>-9.9922021230160105</v>
      </c>
      <c r="BD50" s="149"/>
      <c r="BE50" s="160">
        <v>-10.3772760326717</v>
      </c>
    </row>
    <row r="51" spans="7:57" x14ac:dyDescent="0.25">
      <c r="G51" s="155">
        <v>31.570688843558699</v>
      </c>
      <c r="H51" s="149">
        <v>40.734348030754703</v>
      </c>
      <c r="I51" s="149">
        <v>42.460379726973102</v>
      </c>
      <c r="J51" s="149">
        <v>41.722893456770699</v>
      </c>
      <c r="K51" s="149">
        <v>37.784402949944997</v>
      </c>
      <c r="L51" s="156">
        <v>38.8545426016005</v>
      </c>
      <c r="M51" s="149"/>
      <c r="N51" s="157">
        <v>40.075317746743998</v>
      </c>
      <c r="O51" s="158">
        <v>42.350541346304702</v>
      </c>
      <c r="P51" s="159">
        <v>41.2129295465243</v>
      </c>
      <c r="Q51" s="149"/>
      <c r="R51" s="160">
        <v>39.528367443007298</v>
      </c>
      <c r="S51" s="154"/>
      <c r="T51" s="155">
        <v>17.734668277996601</v>
      </c>
      <c r="U51" s="149">
        <v>10.584477391282601</v>
      </c>
      <c r="V51" s="149">
        <v>4.9088886163920504</v>
      </c>
      <c r="W51" s="149">
        <v>4.5038851429014404</v>
      </c>
      <c r="X51" s="149">
        <v>2.0979396660168499</v>
      </c>
      <c r="Y51" s="156">
        <v>7.29924569998545</v>
      </c>
      <c r="Z51" s="149"/>
      <c r="AA51" s="157">
        <v>-3.2335095528258302</v>
      </c>
      <c r="AB51" s="158">
        <v>7.1703976846766704</v>
      </c>
      <c r="AC51" s="159">
        <v>1.8464839055167901</v>
      </c>
      <c r="AD51" s="149"/>
      <c r="AE51" s="160">
        <v>5.6148197934042097</v>
      </c>
      <c r="AG51" s="155">
        <v>34.497097128510902</v>
      </c>
      <c r="AH51" s="149">
        <v>39.926251372979699</v>
      </c>
      <c r="AI51" s="149">
        <v>37.607876981013597</v>
      </c>
      <c r="AJ51" s="149">
        <v>35.638631727600803</v>
      </c>
      <c r="AK51" s="149">
        <v>35.301270986976299</v>
      </c>
      <c r="AL51" s="156">
        <v>36.594225639416202</v>
      </c>
      <c r="AM51" s="149"/>
      <c r="AN51" s="157">
        <v>41.2521575396202</v>
      </c>
      <c r="AO51" s="158">
        <v>42.515298917307298</v>
      </c>
      <c r="AP51" s="159">
        <v>41.883728228463802</v>
      </c>
      <c r="AQ51" s="149"/>
      <c r="AR51" s="160">
        <v>38.105512093429802</v>
      </c>
      <c r="AS51" s="154"/>
      <c r="AT51" s="155">
        <v>-4.2906293719756103</v>
      </c>
      <c r="AU51" s="149">
        <v>12.79641378026</v>
      </c>
      <c r="AV51" s="149">
        <v>9.0859365512504198</v>
      </c>
      <c r="AW51" s="149">
        <v>5.0219752896998102</v>
      </c>
      <c r="AX51" s="149">
        <v>-5.8977092344245303</v>
      </c>
      <c r="AY51" s="156">
        <v>3.1613884897032198</v>
      </c>
      <c r="AZ51" s="149"/>
      <c r="BA51" s="157">
        <v>-0.38246383407801499</v>
      </c>
      <c r="BB51" s="158">
        <v>8.3072250856563308</v>
      </c>
      <c r="BC51" s="159">
        <v>3.8462421900909201</v>
      </c>
      <c r="BD51" s="149"/>
      <c r="BE51" s="160">
        <v>3.3754872125325002</v>
      </c>
    </row>
    <row r="52" spans="7:57" x14ac:dyDescent="0.25">
      <c r="G52" s="161">
        <v>49.590163934426201</v>
      </c>
      <c r="H52" s="162">
        <v>60.860655737704903</v>
      </c>
      <c r="I52" s="162">
        <v>67.110655737704903</v>
      </c>
      <c r="J52" s="162">
        <v>66.461748633879694</v>
      </c>
      <c r="K52" s="162">
        <v>60.724043715846904</v>
      </c>
      <c r="L52" s="163">
        <v>60.949453551912498</v>
      </c>
      <c r="M52" s="149"/>
      <c r="N52" s="164">
        <v>67.691256830601006</v>
      </c>
      <c r="O52" s="165">
        <v>69.330601092896103</v>
      </c>
      <c r="P52" s="166">
        <v>68.510928961748604</v>
      </c>
      <c r="Q52" s="149"/>
      <c r="R52" s="167">
        <v>63.109875097580002</v>
      </c>
      <c r="S52" s="154"/>
      <c r="T52" s="161">
        <v>18.3086024849319</v>
      </c>
      <c r="U52" s="162">
        <v>7.2268124104594298</v>
      </c>
      <c r="V52" s="162">
        <v>1.3374738726579101</v>
      </c>
      <c r="W52" s="162">
        <v>-0.60844952317298795</v>
      </c>
      <c r="X52" s="162">
        <v>-5.27336122058363</v>
      </c>
      <c r="Y52" s="163">
        <v>2.9994284813162801</v>
      </c>
      <c r="Z52" s="149"/>
      <c r="AA52" s="164">
        <v>2.6249192248091102</v>
      </c>
      <c r="AB52" s="165">
        <v>-1.71652308838497</v>
      </c>
      <c r="AC52" s="166">
        <v>0.38133891149966198</v>
      </c>
      <c r="AD52" s="149"/>
      <c r="AE52" s="167">
        <v>2.1728926288608199</v>
      </c>
      <c r="AG52" s="161">
        <v>46.055327868852402</v>
      </c>
      <c r="AH52" s="162">
        <v>53.705601092896103</v>
      </c>
      <c r="AI52" s="162">
        <v>52.996926229508098</v>
      </c>
      <c r="AJ52" s="162">
        <v>54.158128415300503</v>
      </c>
      <c r="AK52" s="162">
        <v>51.229508196721298</v>
      </c>
      <c r="AL52" s="163">
        <v>51.629098360655703</v>
      </c>
      <c r="AM52" s="149"/>
      <c r="AN52" s="164">
        <v>53.654371584699398</v>
      </c>
      <c r="AO52" s="165">
        <v>54.243510928961697</v>
      </c>
      <c r="AP52" s="166">
        <v>53.948941256830601</v>
      </c>
      <c r="AQ52" s="149"/>
      <c r="AR52" s="167">
        <v>52.2919106167056</v>
      </c>
      <c r="AS52" s="154"/>
      <c r="AT52" s="161">
        <v>3.7816731242656498</v>
      </c>
      <c r="AU52" s="162">
        <v>9.4839772183240392</v>
      </c>
      <c r="AV52" s="162">
        <v>8.8162349248833003</v>
      </c>
      <c r="AW52" s="162">
        <v>23.196913992083299</v>
      </c>
      <c r="AX52" s="162">
        <v>8.3460509690017801</v>
      </c>
      <c r="AY52" s="163">
        <v>10.612840732125999</v>
      </c>
      <c r="AZ52" s="149"/>
      <c r="BA52" s="164">
        <v>0.72947954874089604</v>
      </c>
      <c r="BB52" s="165">
        <v>7.0281003835547002</v>
      </c>
      <c r="BC52" s="166">
        <v>3.8004945701044401</v>
      </c>
      <c r="BD52" s="149"/>
      <c r="BE52" s="167">
        <v>8.5136019723348593</v>
      </c>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1">
    <tabColor theme="7" tint="0.79998168889431442"/>
    <pageSetUpPr fitToPage="1"/>
  </sheetPr>
  <dimension ref="G40:BE52"/>
  <sheetViews>
    <sheetView topLeftCell="A22" zoomScale="110" zoomScaleNormal="110" workbookViewId="0">
      <selection activeCell="I55" sqref="I54:I55"/>
    </sheetView>
  </sheetViews>
  <sheetFormatPr defaultRowHeight="12.5" x14ac:dyDescent="0.25"/>
  <sheetData>
    <row r="40" spans="7:57" x14ac:dyDescent="0.25">
      <c r="G40" s="169">
        <v>90.225979180221202</v>
      </c>
      <c r="H40" s="170">
        <v>102.361241772707</v>
      </c>
      <c r="I40" s="170">
        <v>103.189774058577</v>
      </c>
      <c r="J40" s="170">
        <v>103.378338278931</v>
      </c>
      <c r="K40" s="170">
        <v>97.9593081134892</v>
      </c>
      <c r="L40" s="171">
        <v>100.175138074522</v>
      </c>
      <c r="M40" s="168"/>
      <c r="N40" s="177">
        <v>99.645852878464794</v>
      </c>
      <c r="O40" s="178">
        <v>100.739207349081</v>
      </c>
      <c r="P40" s="179">
        <v>100.19672308912899</v>
      </c>
      <c r="Q40" s="168"/>
      <c r="R40" s="185">
        <v>100.180823406478</v>
      </c>
      <c r="S40" s="154"/>
      <c r="T40" s="146">
        <v>-4.2511697241105502</v>
      </c>
      <c r="U40" s="147">
        <v>-4.95538695949688</v>
      </c>
      <c r="V40" s="147">
        <v>-4.99576931189406</v>
      </c>
      <c r="W40" s="147">
        <v>-3.9826621470852599</v>
      </c>
      <c r="X40" s="147">
        <v>-4.7160811982125397</v>
      </c>
      <c r="Y40" s="148">
        <v>-4.4949334506859797</v>
      </c>
      <c r="Z40" s="149"/>
      <c r="AA40" s="150">
        <v>-3.07147478188425</v>
      </c>
      <c r="AB40" s="151">
        <v>-4.5984741593533602</v>
      </c>
      <c r="AC40" s="152">
        <v>-3.8625528424072701</v>
      </c>
      <c r="AD40" s="149"/>
      <c r="AE40" s="153">
        <v>-4.3286455510225297</v>
      </c>
      <c r="AG40" s="169">
        <v>89.271813938516004</v>
      </c>
      <c r="AH40" s="170">
        <v>97.2778697788697</v>
      </c>
      <c r="AI40" s="170">
        <v>97.350372333548805</v>
      </c>
      <c r="AJ40" s="170">
        <v>101.487982855612</v>
      </c>
      <c r="AK40" s="170">
        <v>95.327768349596894</v>
      </c>
      <c r="AL40" s="171">
        <v>96.416783617747399</v>
      </c>
      <c r="AM40" s="168"/>
      <c r="AN40" s="177">
        <v>96.240690187998894</v>
      </c>
      <c r="AO40" s="178">
        <v>96.630482260183896</v>
      </c>
      <c r="AP40" s="179">
        <v>96.433608870967703</v>
      </c>
      <c r="AQ40" s="168"/>
      <c r="AR40" s="185">
        <v>96.421758620026495</v>
      </c>
      <c r="AS40" s="154"/>
      <c r="AT40" s="146">
        <v>-3.7190946024749398</v>
      </c>
      <c r="AU40" s="147">
        <v>-2.6375785781774099</v>
      </c>
      <c r="AV40" s="147">
        <v>-6.2047142724534696</v>
      </c>
      <c r="AW40" s="147">
        <v>9.8144389729848507E-3</v>
      </c>
      <c r="AX40" s="147">
        <v>-3.8030202884684901</v>
      </c>
      <c r="AY40" s="148">
        <v>-3.1424785424294401</v>
      </c>
      <c r="AZ40" s="149"/>
      <c r="BA40" s="150">
        <v>-4.6581942521862096</v>
      </c>
      <c r="BB40" s="151">
        <v>-3.9383460019221501</v>
      </c>
      <c r="BC40" s="152">
        <v>-4.3055180009993004</v>
      </c>
      <c r="BD40" s="149"/>
      <c r="BE40" s="153">
        <v>-3.4918351463617201</v>
      </c>
    </row>
    <row r="41" spans="7:57" x14ac:dyDescent="0.25">
      <c r="G41" s="172">
        <v>90.455135360266496</v>
      </c>
      <c r="H41" s="168">
        <v>95.4492672288455</v>
      </c>
      <c r="I41" s="168">
        <v>98.330180398492104</v>
      </c>
      <c r="J41" s="168">
        <v>95.677512116316606</v>
      </c>
      <c r="K41" s="168">
        <v>97.047507050197396</v>
      </c>
      <c r="L41" s="173">
        <v>95.759952420601806</v>
      </c>
      <c r="M41" s="168"/>
      <c r="N41" s="180">
        <v>124.86374224343599</v>
      </c>
      <c r="O41" s="188">
        <v>125.03172795969699</v>
      </c>
      <c r="P41" s="181">
        <v>124.945470588235</v>
      </c>
      <c r="Q41" s="168"/>
      <c r="R41" s="186">
        <v>105.296023063986</v>
      </c>
      <c r="S41" s="154"/>
      <c r="T41" s="155">
        <v>-0.50178507484383705</v>
      </c>
      <c r="U41" s="149">
        <v>0.34334731551185499</v>
      </c>
      <c r="V41" s="149">
        <v>0.76896229061270305</v>
      </c>
      <c r="W41" s="149">
        <v>-1.2371562528671101</v>
      </c>
      <c r="X41" s="149">
        <v>-1.6770751597957101</v>
      </c>
      <c r="Y41" s="156">
        <v>-0.43564676334325703</v>
      </c>
      <c r="Z41" s="149"/>
      <c r="AA41" s="157">
        <v>5.4649813941559104</v>
      </c>
      <c r="AB41" s="158">
        <v>2.8234869663728102</v>
      </c>
      <c r="AC41" s="159">
        <v>4.1496108071589601</v>
      </c>
      <c r="AD41" s="149"/>
      <c r="AE41" s="160">
        <v>1.2432031137887301</v>
      </c>
      <c r="AG41" s="172">
        <v>98.770046014790395</v>
      </c>
      <c r="AH41" s="168">
        <v>100.252983199111</v>
      </c>
      <c r="AI41" s="168">
        <v>101.561323011447</v>
      </c>
      <c r="AJ41" s="168">
        <v>104.15162035225001</v>
      </c>
      <c r="AK41" s="168">
        <v>103.52438480853699</v>
      </c>
      <c r="AL41" s="173">
        <v>101.64186257056301</v>
      </c>
      <c r="AM41" s="168"/>
      <c r="AN41" s="180">
        <v>116.227645477842</v>
      </c>
      <c r="AO41" s="188">
        <v>116.15093863044901</v>
      </c>
      <c r="AP41" s="181">
        <v>116.18958433052001</v>
      </c>
      <c r="AQ41" s="168"/>
      <c r="AR41" s="186">
        <v>106.381210849738</v>
      </c>
      <c r="AS41" s="154"/>
      <c r="AT41" s="155">
        <v>0.10899669441170801</v>
      </c>
      <c r="AU41" s="149">
        <v>-0.44828206107615698</v>
      </c>
      <c r="AV41" s="149">
        <v>-3.0671196322264498</v>
      </c>
      <c r="AW41" s="149">
        <v>3.7868864814752299</v>
      </c>
      <c r="AX41" s="149">
        <v>1.3973989758029901</v>
      </c>
      <c r="AY41" s="156">
        <v>0.32522230036893701</v>
      </c>
      <c r="AZ41" s="149"/>
      <c r="BA41" s="157">
        <v>0.347540891912821</v>
      </c>
      <c r="BB41" s="158">
        <v>0.45285462076414301</v>
      </c>
      <c r="BC41" s="159">
        <v>0.39757556605010702</v>
      </c>
      <c r="BD41" s="149"/>
      <c r="BE41" s="160">
        <v>0.249932042139207</v>
      </c>
    </row>
    <row r="42" spans="7:57" x14ac:dyDescent="0.25">
      <c r="G42" s="172">
        <v>79.9847214854111</v>
      </c>
      <c r="H42" s="168">
        <v>90.310797962648493</v>
      </c>
      <c r="I42" s="168">
        <v>90.458297520661105</v>
      </c>
      <c r="J42" s="168">
        <v>87.026013986013893</v>
      </c>
      <c r="K42" s="168">
        <v>82.372178899082499</v>
      </c>
      <c r="L42" s="173">
        <v>86.765304381543203</v>
      </c>
      <c r="M42" s="168"/>
      <c r="N42" s="180">
        <v>82.268792710706094</v>
      </c>
      <c r="O42" s="188">
        <v>80.612758620689604</v>
      </c>
      <c r="P42" s="181">
        <v>81.473112426035499</v>
      </c>
      <c r="Q42" s="168"/>
      <c r="R42" s="186">
        <v>85.459258177570007</v>
      </c>
      <c r="S42" s="154"/>
      <c r="T42" s="155">
        <v>3.9211284726936801</v>
      </c>
      <c r="U42" s="149">
        <v>6.16644544483463</v>
      </c>
      <c r="V42" s="149">
        <v>4.5574361226621898</v>
      </c>
      <c r="W42" s="149">
        <v>2.82536719555105</v>
      </c>
      <c r="X42" s="149">
        <v>1.15773940929554</v>
      </c>
      <c r="Y42" s="156">
        <v>4.0053485940153299</v>
      </c>
      <c r="Z42" s="149"/>
      <c r="AA42" s="157">
        <v>1.9340015191715101E-2</v>
      </c>
      <c r="AB42" s="158">
        <v>0.20933152607352201</v>
      </c>
      <c r="AC42" s="159">
        <v>4.7397615902972298E-2</v>
      </c>
      <c r="AD42" s="149"/>
      <c r="AE42" s="160">
        <v>3.05698231584695</v>
      </c>
      <c r="AG42" s="172">
        <v>79.216937830687797</v>
      </c>
      <c r="AH42" s="168">
        <v>85.857065527065501</v>
      </c>
      <c r="AI42" s="168">
        <v>85.146113092205795</v>
      </c>
      <c r="AJ42" s="168">
        <v>83.875978779840807</v>
      </c>
      <c r="AK42" s="168">
        <v>81.742832826747701</v>
      </c>
      <c r="AL42" s="173">
        <v>83.449236088244902</v>
      </c>
      <c r="AM42" s="168"/>
      <c r="AN42" s="180">
        <v>81.755248146035299</v>
      </c>
      <c r="AO42" s="188">
        <v>82.603037383177494</v>
      </c>
      <c r="AP42" s="181">
        <v>82.1741269841269</v>
      </c>
      <c r="AQ42" s="168"/>
      <c r="AR42" s="186">
        <v>83.097911895674301</v>
      </c>
      <c r="AS42" s="154"/>
      <c r="AT42" s="155">
        <v>0.64639772313997201</v>
      </c>
      <c r="AU42" s="149">
        <v>4.49781488371588</v>
      </c>
      <c r="AV42" s="149">
        <v>1.88746299770853</v>
      </c>
      <c r="AW42" s="149">
        <v>1.7701203873726401</v>
      </c>
      <c r="AX42" s="149">
        <v>-0.21172793041478699</v>
      </c>
      <c r="AY42" s="156">
        <v>1.9759237948986601</v>
      </c>
      <c r="AZ42" s="149"/>
      <c r="BA42" s="157">
        <v>-1.57809755391046</v>
      </c>
      <c r="BB42" s="158">
        <v>-0.51798506443786396</v>
      </c>
      <c r="BC42" s="159">
        <v>-1.0552619940983401</v>
      </c>
      <c r="BD42" s="149"/>
      <c r="BE42" s="160">
        <v>1.0998066620026701</v>
      </c>
    </row>
    <row r="43" spans="7:57" x14ac:dyDescent="0.25">
      <c r="G43" s="172">
        <v>93.3754272219836</v>
      </c>
      <c r="H43" s="168">
        <v>100.65522830359799</v>
      </c>
      <c r="I43" s="168">
        <v>105.17744608399499</v>
      </c>
      <c r="J43" s="168">
        <v>102.984179909194</v>
      </c>
      <c r="K43" s="168">
        <v>100.001819858592</v>
      </c>
      <c r="L43" s="173">
        <v>100.972937190186</v>
      </c>
      <c r="M43" s="168"/>
      <c r="N43" s="180">
        <v>124.78164632415501</v>
      </c>
      <c r="O43" s="188">
        <v>143.95862657563001</v>
      </c>
      <c r="P43" s="181">
        <v>134.74289864957001</v>
      </c>
      <c r="Q43" s="168"/>
      <c r="R43" s="186">
        <v>111.61276817947299</v>
      </c>
      <c r="S43" s="154"/>
      <c r="T43" s="155">
        <v>-3.2691583315755</v>
      </c>
      <c r="U43" s="149">
        <v>-0.61150668720055101</v>
      </c>
      <c r="V43" s="149">
        <v>6.0200427981038501E-2</v>
      </c>
      <c r="W43" s="149">
        <v>0.77155464300727905</v>
      </c>
      <c r="X43" s="149">
        <v>-1.02719997168975</v>
      </c>
      <c r="Y43" s="156">
        <v>-0.56724794460946903</v>
      </c>
      <c r="Z43" s="149"/>
      <c r="AA43" s="157">
        <v>0.35324369443306602</v>
      </c>
      <c r="AB43" s="158">
        <v>-2.6564779845403099</v>
      </c>
      <c r="AC43" s="159">
        <v>-1.21029041831807</v>
      </c>
      <c r="AD43" s="149"/>
      <c r="AE43" s="160">
        <v>-0.66154142098332203</v>
      </c>
      <c r="AG43" s="172">
        <v>123.030529462738</v>
      </c>
      <c r="AH43" s="168">
        <v>122.410517304995</v>
      </c>
      <c r="AI43" s="168">
        <v>126.88693607128999</v>
      </c>
      <c r="AJ43" s="168">
        <v>137.76446718085899</v>
      </c>
      <c r="AK43" s="168">
        <v>123.144996262148</v>
      </c>
      <c r="AL43" s="173">
        <v>126.69563873703</v>
      </c>
      <c r="AM43" s="168"/>
      <c r="AN43" s="180">
        <v>131.10765520635499</v>
      </c>
      <c r="AO43" s="188">
        <v>137.16149807850601</v>
      </c>
      <c r="AP43" s="181">
        <v>134.17126341378699</v>
      </c>
      <c r="AQ43" s="168"/>
      <c r="AR43" s="186">
        <v>129.04728849851401</v>
      </c>
      <c r="AS43" s="154"/>
      <c r="AT43" s="155">
        <v>3.0664080312732298</v>
      </c>
      <c r="AU43" s="149">
        <v>0.225565896176013</v>
      </c>
      <c r="AV43" s="149">
        <v>-2.1637629081912801</v>
      </c>
      <c r="AW43" s="149">
        <v>22.579297244608401</v>
      </c>
      <c r="AX43" s="149">
        <v>7.2701079918508196</v>
      </c>
      <c r="AY43" s="156">
        <v>5.8819496503252804</v>
      </c>
      <c r="AZ43" s="149"/>
      <c r="BA43" s="157">
        <v>-1.0121813251318601</v>
      </c>
      <c r="BB43" s="158">
        <v>-0.60323266687229804</v>
      </c>
      <c r="BC43" s="159">
        <v>-0.74482063355964301</v>
      </c>
      <c r="BD43" s="149"/>
      <c r="BE43" s="160">
        <v>3.59204383264069</v>
      </c>
    </row>
    <row r="44" spans="7:57" x14ac:dyDescent="0.25">
      <c r="G44" s="172">
        <v>237.768089668615</v>
      </c>
      <c r="H44" s="168">
        <v>246.47082274652101</v>
      </c>
      <c r="I44" s="168">
        <v>252.727161682716</v>
      </c>
      <c r="J44" s="168">
        <v>251.880683333333</v>
      </c>
      <c r="K44" s="168">
        <v>240.37369262864999</v>
      </c>
      <c r="L44" s="173">
        <v>247.026567807351</v>
      </c>
      <c r="M44" s="168"/>
      <c r="N44" s="180">
        <v>277.050346435709</v>
      </c>
      <c r="O44" s="188">
        <v>301.06373468300399</v>
      </c>
      <c r="P44" s="181">
        <v>290.39348727057398</v>
      </c>
      <c r="Q44" s="168"/>
      <c r="R44" s="186">
        <v>260.02740681576103</v>
      </c>
      <c r="S44" s="154"/>
      <c r="T44" s="155">
        <v>2.4860786633558001</v>
      </c>
      <c r="U44" s="149">
        <v>1.2184540070608501</v>
      </c>
      <c r="V44" s="149">
        <v>-1.8584431971580699</v>
      </c>
      <c r="W44" s="149">
        <v>0.20744143975819301</v>
      </c>
      <c r="X44" s="149">
        <v>-5.4964108052467404</v>
      </c>
      <c r="Y44" s="156">
        <v>-0.986690914290972</v>
      </c>
      <c r="Z44" s="149"/>
      <c r="AA44" s="157">
        <v>-19.061630902041699</v>
      </c>
      <c r="AB44" s="158">
        <v>-30.652851359700701</v>
      </c>
      <c r="AC44" s="159">
        <v>-25.696962148891199</v>
      </c>
      <c r="AD44" s="149"/>
      <c r="AE44" s="160">
        <v>-12.4216003395653</v>
      </c>
      <c r="AG44" s="172">
        <v>294.77591670655801</v>
      </c>
      <c r="AH44" s="168">
        <v>287.88747422680399</v>
      </c>
      <c r="AI44" s="168">
        <v>287.69189322093399</v>
      </c>
      <c r="AJ44" s="168">
        <v>309.25459905300102</v>
      </c>
      <c r="AK44" s="168">
        <v>282.61768215613301</v>
      </c>
      <c r="AL44" s="173">
        <v>293.07338337741601</v>
      </c>
      <c r="AM44" s="168"/>
      <c r="AN44" s="180">
        <v>303.34052303429098</v>
      </c>
      <c r="AO44" s="188">
        <v>311.76645327328202</v>
      </c>
      <c r="AP44" s="181">
        <v>307.709133516804</v>
      </c>
      <c r="AQ44" s="168"/>
      <c r="AR44" s="186">
        <v>297.59254905495101</v>
      </c>
      <c r="AS44" s="154"/>
      <c r="AT44" s="155">
        <v>3.4620904369615899</v>
      </c>
      <c r="AU44" s="149">
        <v>-1.1827615737850401</v>
      </c>
      <c r="AV44" s="149">
        <v>-8.8677138491779104</v>
      </c>
      <c r="AW44" s="149">
        <v>9.1231704488308498</v>
      </c>
      <c r="AX44" s="149">
        <v>-8.8490116106067301E-2</v>
      </c>
      <c r="AY44" s="156">
        <v>0.105000379734306</v>
      </c>
      <c r="AZ44" s="149"/>
      <c r="BA44" s="157">
        <v>-7.5981634894177601</v>
      </c>
      <c r="BB44" s="158">
        <v>-11.291790909866601</v>
      </c>
      <c r="BC44" s="159">
        <v>-9.5848477494948501</v>
      </c>
      <c r="BD44" s="149"/>
      <c r="BE44" s="160">
        <v>-3.47899651853812</v>
      </c>
    </row>
    <row r="45" spans="7:57" x14ac:dyDescent="0.25">
      <c r="G45" s="172">
        <v>152.52450587555299</v>
      </c>
      <c r="H45" s="168">
        <v>180.01498926142401</v>
      </c>
      <c r="I45" s="168">
        <v>189.02990576667</v>
      </c>
      <c r="J45" s="168">
        <v>185.819616953642</v>
      </c>
      <c r="K45" s="168">
        <v>163.00572124822301</v>
      </c>
      <c r="L45" s="173">
        <v>176.88870987823401</v>
      </c>
      <c r="M45" s="168"/>
      <c r="N45" s="180">
        <v>163.92691102985901</v>
      </c>
      <c r="O45" s="188">
        <v>176.247577834449</v>
      </c>
      <c r="P45" s="181">
        <v>170.50898387829201</v>
      </c>
      <c r="Q45" s="168"/>
      <c r="R45" s="186">
        <v>174.94348697533499</v>
      </c>
      <c r="S45" s="154"/>
      <c r="T45" s="155">
        <v>0.167645694818781</v>
      </c>
      <c r="U45" s="149">
        <v>0.22323667823533899</v>
      </c>
      <c r="V45" s="149">
        <v>-0.27968032357720901</v>
      </c>
      <c r="W45" s="149">
        <v>0.180815365138628</v>
      </c>
      <c r="X45" s="149">
        <v>-5.2482182340519001</v>
      </c>
      <c r="Y45" s="156">
        <v>-0.873359323128308</v>
      </c>
      <c r="Z45" s="149"/>
      <c r="AA45" s="157">
        <v>-11.056434355453399</v>
      </c>
      <c r="AB45" s="158">
        <v>-25.180573793836601</v>
      </c>
      <c r="AC45" s="159">
        <v>-19.8399867704093</v>
      </c>
      <c r="AD45" s="149"/>
      <c r="AE45" s="160">
        <v>-7.7005870410440602</v>
      </c>
      <c r="AG45" s="172">
        <v>158.033546013532</v>
      </c>
      <c r="AH45" s="168">
        <v>169.834031242713</v>
      </c>
      <c r="AI45" s="168">
        <v>176.328524843184</v>
      </c>
      <c r="AJ45" s="168">
        <v>183.98160215369199</v>
      </c>
      <c r="AK45" s="168">
        <v>161.597861723405</v>
      </c>
      <c r="AL45" s="173">
        <v>171.02697093762399</v>
      </c>
      <c r="AM45" s="168"/>
      <c r="AN45" s="180">
        <v>161.610562089149</v>
      </c>
      <c r="AO45" s="188">
        <v>166.15711680401901</v>
      </c>
      <c r="AP45" s="181">
        <v>163.93580670139301</v>
      </c>
      <c r="AQ45" s="168"/>
      <c r="AR45" s="186">
        <v>168.76751312812399</v>
      </c>
      <c r="AS45" s="154"/>
      <c r="AT45" s="155">
        <v>1.4724071116262401</v>
      </c>
      <c r="AU45" s="149">
        <v>-0.20350850970789799</v>
      </c>
      <c r="AV45" s="149">
        <v>-4.2810082420219802</v>
      </c>
      <c r="AW45" s="149">
        <v>7.4083402018498896</v>
      </c>
      <c r="AX45" s="149">
        <v>-1.53838300844289</v>
      </c>
      <c r="AY45" s="156">
        <v>0.62734194169989799</v>
      </c>
      <c r="AZ45" s="149"/>
      <c r="BA45" s="157">
        <v>-4.7883121517148304</v>
      </c>
      <c r="BB45" s="158">
        <v>-11.7773035568153</v>
      </c>
      <c r="BC45" s="159">
        <v>-8.6009294382173103</v>
      </c>
      <c r="BD45" s="149"/>
      <c r="BE45" s="160">
        <v>-2.46393681675521</v>
      </c>
    </row>
    <row r="46" spans="7:57" x14ac:dyDescent="0.25">
      <c r="G46" s="172">
        <v>127.61964862711</v>
      </c>
      <c r="H46" s="168">
        <v>138.97840608887699</v>
      </c>
      <c r="I46" s="168">
        <v>145.233354142281</v>
      </c>
      <c r="J46" s="168">
        <v>142.29450971652699</v>
      </c>
      <c r="K46" s="168">
        <v>130.90464865972999</v>
      </c>
      <c r="L46" s="173">
        <v>138.01422889233899</v>
      </c>
      <c r="M46" s="168"/>
      <c r="N46" s="180">
        <v>132.14198277149799</v>
      </c>
      <c r="O46" s="188">
        <v>132.84599556295001</v>
      </c>
      <c r="P46" s="181">
        <v>132.507092691579</v>
      </c>
      <c r="Q46" s="168"/>
      <c r="R46" s="186">
        <v>136.383635673274</v>
      </c>
      <c r="S46" s="154"/>
      <c r="T46" s="155">
        <v>3.0953475955656198</v>
      </c>
      <c r="U46" s="149">
        <v>0.90704806619663003</v>
      </c>
      <c r="V46" s="149">
        <v>-0.48439500330695301</v>
      </c>
      <c r="W46" s="149">
        <v>-0.68610175617593205</v>
      </c>
      <c r="X46" s="149">
        <v>-4.0806561300679798</v>
      </c>
      <c r="Y46" s="156">
        <v>-0.61991866024812403</v>
      </c>
      <c r="Z46" s="149"/>
      <c r="AA46" s="157">
        <v>-8.6648557076826407</v>
      </c>
      <c r="AB46" s="158">
        <v>-20.950692577629301</v>
      </c>
      <c r="AC46" s="159">
        <v>-15.7789798509344</v>
      </c>
      <c r="AD46" s="149"/>
      <c r="AE46" s="160">
        <v>-5.7340606839078303</v>
      </c>
      <c r="AG46" s="172">
        <v>119.995530089905</v>
      </c>
      <c r="AH46" s="168">
        <v>126.29164806474699</v>
      </c>
      <c r="AI46" s="168">
        <v>130.563264357381</v>
      </c>
      <c r="AJ46" s="168">
        <v>131.846353737492</v>
      </c>
      <c r="AK46" s="168">
        <v>124.39370634574</v>
      </c>
      <c r="AL46" s="173">
        <v>126.988311776652</v>
      </c>
      <c r="AM46" s="168"/>
      <c r="AN46" s="180">
        <v>124.13942545886501</v>
      </c>
      <c r="AO46" s="188">
        <v>124.697251791848</v>
      </c>
      <c r="AP46" s="181">
        <v>124.421747062948</v>
      </c>
      <c r="AQ46" s="168"/>
      <c r="AR46" s="186">
        <v>126.18319610188701</v>
      </c>
      <c r="AS46" s="154"/>
      <c r="AT46" s="155">
        <v>4.7551848205688199</v>
      </c>
      <c r="AU46" s="149">
        <v>1.9872454718235599</v>
      </c>
      <c r="AV46" s="149">
        <v>0.39819694555749202</v>
      </c>
      <c r="AW46" s="149">
        <v>3.5871976953310001</v>
      </c>
      <c r="AX46" s="149">
        <v>1.8484464199842801</v>
      </c>
      <c r="AY46" s="156">
        <v>2.4486248124704</v>
      </c>
      <c r="AZ46" s="149"/>
      <c r="BA46" s="157">
        <v>-2.94779512582364E-2</v>
      </c>
      <c r="BB46" s="158">
        <v>-6.32349563871764</v>
      </c>
      <c r="BC46" s="159">
        <v>-3.3440694276444098</v>
      </c>
      <c r="BD46" s="149"/>
      <c r="BE46" s="160">
        <v>0.57750721902889302</v>
      </c>
    </row>
    <row r="47" spans="7:57" x14ac:dyDescent="0.25">
      <c r="G47" s="172">
        <v>101.547547897817</v>
      </c>
      <c r="H47" s="168">
        <v>107.75379864400399</v>
      </c>
      <c r="I47" s="168">
        <v>109.63839199624501</v>
      </c>
      <c r="J47" s="168">
        <v>108.624022103724</v>
      </c>
      <c r="K47" s="168">
        <v>104.97590202879201</v>
      </c>
      <c r="L47" s="173">
        <v>106.916362721224</v>
      </c>
      <c r="M47" s="168"/>
      <c r="N47" s="180">
        <v>110.50730275310001</v>
      </c>
      <c r="O47" s="188">
        <v>115.713685409372</v>
      </c>
      <c r="P47" s="181">
        <v>113.164805468834</v>
      </c>
      <c r="Q47" s="168"/>
      <c r="R47" s="186">
        <v>108.841450603976</v>
      </c>
      <c r="S47" s="154"/>
      <c r="T47" s="155">
        <v>1.3739396022347801</v>
      </c>
      <c r="U47" s="149">
        <v>1.0138873191029401</v>
      </c>
      <c r="V47" s="149">
        <v>0.84297821812047402</v>
      </c>
      <c r="W47" s="149">
        <v>0.35226814385875799</v>
      </c>
      <c r="X47" s="149">
        <v>-2.0034371064048</v>
      </c>
      <c r="Y47" s="156">
        <v>0.23073866418892799</v>
      </c>
      <c r="Z47" s="149"/>
      <c r="AA47" s="157">
        <v>-7.9123867572970896</v>
      </c>
      <c r="AB47" s="158">
        <v>-11.5441255652207</v>
      </c>
      <c r="AC47" s="159">
        <v>-9.9427859087651491</v>
      </c>
      <c r="AD47" s="149"/>
      <c r="AE47" s="160">
        <v>-3.4867470164732199</v>
      </c>
      <c r="AG47" s="172">
        <v>101.401554697997</v>
      </c>
      <c r="AH47" s="168">
        <v>104.25635976769099</v>
      </c>
      <c r="AI47" s="168">
        <v>106.59683558379599</v>
      </c>
      <c r="AJ47" s="168">
        <v>107.546264732189</v>
      </c>
      <c r="AK47" s="168">
        <v>103.78898107774501</v>
      </c>
      <c r="AL47" s="173">
        <v>104.830701974516</v>
      </c>
      <c r="AM47" s="168"/>
      <c r="AN47" s="180">
        <v>111.167817481745</v>
      </c>
      <c r="AO47" s="188">
        <v>110.139580701837</v>
      </c>
      <c r="AP47" s="181">
        <v>110.656581907898</v>
      </c>
      <c r="AQ47" s="168"/>
      <c r="AR47" s="186">
        <v>106.67481889195901</v>
      </c>
      <c r="AS47" s="154"/>
      <c r="AT47" s="155">
        <v>2.7493278308904801</v>
      </c>
      <c r="AU47" s="149">
        <v>1.3839785290528399</v>
      </c>
      <c r="AV47" s="149">
        <v>1.0899963590922499</v>
      </c>
      <c r="AW47" s="149">
        <v>4.28836004595723</v>
      </c>
      <c r="AX47" s="149">
        <v>1.1753788575479001</v>
      </c>
      <c r="AY47" s="156">
        <v>2.1490207005082702</v>
      </c>
      <c r="AZ47" s="149"/>
      <c r="BA47" s="157">
        <v>1.0895236138365301</v>
      </c>
      <c r="BB47" s="158">
        <v>-2.4500424764550601</v>
      </c>
      <c r="BC47" s="159">
        <v>-0.69881560393889397</v>
      </c>
      <c r="BD47" s="149"/>
      <c r="BE47" s="160">
        <v>1.17960658109539</v>
      </c>
    </row>
    <row r="48" spans="7:57" x14ac:dyDescent="0.25">
      <c r="G48" s="172">
        <v>77.230688254782507</v>
      </c>
      <c r="H48" s="168">
        <v>78.827630057803404</v>
      </c>
      <c r="I48" s="168">
        <v>80.735250661883995</v>
      </c>
      <c r="J48" s="168">
        <v>80.110764756201803</v>
      </c>
      <c r="K48" s="168">
        <v>78.332206618962402</v>
      </c>
      <c r="L48" s="173">
        <v>79.133074971457503</v>
      </c>
      <c r="M48" s="168"/>
      <c r="N48" s="180">
        <v>82.142614048401995</v>
      </c>
      <c r="O48" s="188">
        <v>82.991122526315706</v>
      </c>
      <c r="P48" s="181">
        <v>82.567154293418696</v>
      </c>
      <c r="Q48" s="168"/>
      <c r="R48" s="186">
        <v>80.165887980738702</v>
      </c>
      <c r="S48" s="154"/>
      <c r="T48" s="155">
        <v>2.8555844611626502</v>
      </c>
      <c r="U48" s="149">
        <v>-0.80841479993892795</v>
      </c>
      <c r="V48" s="149">
        <v>2.15879692842124</v>
      </c>
      <c r="W48" s="149">
        <v>0.80723281045213602</v>
      </c>
      <c r="X48" s="149">
        <v>-0.910372140632138</v>
      </c>
      <c r="Y48" s="156">
        <v>0.72251331972120902</v>
      </c>
      <c r="Z48" s="149"/>
      <c r="AA48" s="157">
        <v>-4.2382077683524297</v>
      </c>
      <c r="AB48" s="158">
        <v>-8.6330302366146405</v>
      </c>
      <c r="AC48" s="159">
        <v>-6.5630887975316901</v>
      </c>
      <c r="AD48" s="149"/>
      <c r="AE48" s="160">
        <v>-1.70296997813782</v>
      </c>
      <c r="AG48" s="172">
        <v>76.112572844293595</v>
      </c>
      <c r="AH48" s="168">
        <v>77.686837402227994</v>
      </c>
      <c r="AI48" s="168">
        <v>78.178500662771796</v>
      </c>
      <c r="AJ48" s="168">
        <v>78.082838217187799</v>
      </c>
      <c r="AK48" s="168">
        <v>77.247549950867906</v>
      </c>
      <c r="AL48" s="173">
        <v>77.488282549997194</v>
      </c>
      <c r="AM48" s="168"/>
      <c r="AN48" s="180">
        <v>80.526996252652395</v>
      </c>
      <c r="AO48" s="188">
        <v>80.761542595405899</v>
      </c>
      <c r="AP48" s="181">
        <v>80.644008077014405</v>
      </c>
      <c r="AQ48" s="168"/>
      <c r="AR48" s="186">
        <v>78.454354654384204</v>
      </c>
      <c r="AS48" s="154"/>
      <c r="AT48" s="155">
        <v>0.42973375147988202</v>
      </c>
      <c r="AU48" s="149">
        <v>0.22629668241234299</v>
      </c>
      <c r="AV48" s="149">
        <v>0.40580509831344402</v>
      </c>
      <c r="AW48" s="149">
        <v>1.18221591910684</v>
      </c>
      <c r="AX48" s="149">
        <v>-8.9506177822262001E-2</v>
      </c>
      <c r="AY48" s="156">
        <v>0.445904565880129</v>
      </c>
      <c r="AZ48" s="149"/>
      <c r="BA48" s="157">
        <v>-1.6144709740885199</v>
      </c>
      <c r="BB48" s="158">
        <v>-2.8357093301534602</v>
      </c>
      <c r="BC48" s="159">
        <v>-2.2268153298525402</v>
      </c>
      <c r="BD48" s="149"/>
      <c r="BE48" s="160">
        <v>-0.39115777123793</v>
      </c>
    </row>
    <row r="49" spans="7:57" x14ac:dyDescent="0.25">
      <c r="G49" s="172">
        <v>59.574268699390799</v>
      </c>
      <c r="H49" s="168">
        <v>60.425224760765502</v>
      </c>
      <c r="I49" s="168">
        <v>60.5454153365853</v>
      </c>
      <c r="J49" s="168">
        <v>60.289828963513003</v>
      </c>
      <c r="K49" s="168">
        <v>60.035720708870599</v>
      </c>
      <c r="L49" s="173">
        <v>60.1843755564704</v>
      </c>
      <c r="M49" s="168"/>
      <c r="N49" s="180">
        <v>61.843194554675101</v>
      </c>
      <c r="O49" s="188">
        <v>62.4077470190458</v>
      </c>
      <c r="P49" s="181">
        <v>62.128515341443503</v>
      </c>
      <c r="Q49" s="168"/>
      <c r="R49" s="186">
        <v>60.762847375687997</v>
      </c>
      <c r="S49" s="154"/>
      <c r="T49" s="155">
        <v>0.97913600933933898</v>
      </c>
      <c r="U49" s="149">
        <v>0.322901567087373</v>
      </c>
      <c r="V49" s="149">
        <v>1.42562225323804</v>
      </c>
      <c r="W49" s="149">
        <v>0.64290231741634896</v>
      </c>
      <c r="X49" s="149">
        <v>2.6946052058080699E-3</v>
      </c>
      <c r="Y49" s="156">
        <v>0.66567197683535695</v>
      </c>
      <c r="Z49" s="149"/>
      <c r="AA49" s="157">
        <v>-3.1553040378429902</v>
      </c>
      <c r="AB49" s="158">
        <v>-6.0443661749419304</v>
      </c>
      <c r="AC49" s="159">
        <v>-4.6395025807752601</v>
      </c>
      <c r="AD49" s="149"/>
      <c r="AE49" s="160">
        <v>-1.0561057626219501</v>
      </c>
      <c r="AG49" s="172">
        <v>59.624127440524198</v>
      </c>
      <c r="AH49" s="168">
        <v>60.238274138251597</v>
      </c>
      <c r="AI49" s="168">
        <v>60.104008180343698</v>
      </c>
      <c r="AJ49" s="168">
        <v>60.383851147674797</v>
      </c>
      <c r="AK49" s="168">
        <v>60.353826472307198</v>
      </c>
      <c r="AL49" s="173">
        <v>60.146095838121902</v>
      </c>
      <c r="AM49" s="168"/>
      <c r="AN49" s="180">
        <v>62.081895297717402</v>
      </c>
      <c r="AO49" s="188">
        <v>62.432306129893803</v>
      </c>
      <c r="AP49" s="181">
        <v>62.258457914560402</v>
      </c>
      <c r="AQ49" s="168"/>
      <c r="AR49" s="186">
        <v>60.771491275299802</v>
      </c>
      <c r="AS49" s="154"/>
      <c r="AT49" s="155">
        <v>-0.25867970662105699</v>
      </c>
      <c r="AU49" s="149">
        <v>-1.73250877882789E-2</v>
      </c>
      <c r="AV49" s="149">
        <v>-0.90361203979877402</v>
      </c>
      <c r="AW49" s="149">
        <v>0.32511528820226798</v>
      </c>
      <c r="AX49" s="149">
        <v>0.86396111854066604</v>
      </c>
      <c r="AY49" s="156">
        <v>7.69780493815885E-3</v>
      </c>
      <c r="AZ49" s="149"/>
      <c r="BA49" s="157">
        <v>-1.8729801274375899</v>
      </c>
      <c r="BB49" s="158">
        <v>-2.2102520419680398</v>
      </c>
      <c r="BC49" s="159">
        <v>-2.0374156475907901</v>
      </c>
      <c r="BD49" s="149"/>
      <c r="BE49" s="160">
        <v>-0.64797886651526204</v>
      </c>
    </row>
    <row r="50" spans="7:57" x14ac:dyDescent="0.25">
      <c r="G50" s="172">
        <v>93.030008169934604</v>
      </c>
      <c r="H50" s="168">
        <v>106.775552575107</v>
      </c>
      <c r="I50" s="168">
        <v>107.614705289672</v>
      </c>
      <c r="J50" s="168">
        <v>107.72255933952501</v>
      </c>
      <c r="K50" s="168">
        <v>109.189170644391</v>
      </c>
      <c r="L50" s="173">
        <v>105.70748474732299</v>
      </c>
      <c r="M50" s="168"/>
      <c r="N50" s="180">
        <v>123.33511790949601</v>
      </c>
      <c r="O50" s="188">
        <v>122.493026559604</v>
      </c>
      <c r="P50" s="181">
        <v>122.90746863237101</v>
      </c>
      <c r="Q50" s="168"/>
      <c r="R50" s="186">
        <v>110.325046736842</v>
      </c>
      <c r="S50" s="154"/>
      <c r="T50" s="155">
        <v>-5.60876230682962</v>
      </c>
      <c r="U50" s="149">
        <v>-4.9133659755394197</v>
      </c>
      <c r="V50" s="149">
        <v>-4.9511799596752297</v>
      </c>
      <c r="W50" s="149">
        <v>-3.9948182683155302</v>
      </c>
      <c r="X50" s="149">
        <v>-2.7020486299874298</v>
      </c>
      <c r="Y50" s="156">
        <v>-4.3341100978996803</v>
      </c>
      <c r="Z50" s="149"/>
      <c r="AA50" s="157">
        <v>0.77146843794102604</v>
      </c>
      <c r="AB50" s="158">
        <v>-2.7762896748845001</v>
      </c>
      <c r="AC50" s="159">
        <v>-1.0517982652045901</v>
      </c>
      <c r="AD50" s="149"/>
      <c r="AE50" s="160">
        <v>-3.3292793893695101</v>
      </c>
      <c r="AG50" s="172">
        <v>109.021043209876</v>
      </c>
      <c r="AH50" s="168">
        <v>113.78775563391</v>
      </c>
      <c r="AI50" s="168">
        <v>115.49342621912599</v>
      </c>
      <c r="AJ50" s="168">
        <v>122.08617571059401</v>
      </c>
      <c r="AK50" s="168">
        <v>117.931572272411</v>
      </c>
      <c r="AL50" s="173">
        <v>115.90744459810401</v>
      </c>
      <c r="AM50" s="168"/>
      <c r="AN50" s="180">
        <v>119.732707047742</v>
      </c>
      <c r="AO50" s="188">
        <v>119.250213886146</v>
      </c>
      <c r="AP50" s="181">
        <v>119.49303775743699</v>
      </c>
      <c r="AQ50" s="168"/>
      <c r="AR50" s="186">
        <v>116.95496549912799</v>
      </c>
      <c r="AS50" s="154"/>
      <c r="AT50" s="155">
        <v>-0.66120756979748097</v>
      </c>
      <c r="AU50" s="149">
        <v>-2.4887217919374001</v>
      </c>
      <c r="AV50" s="149">
        <v>-6.0034321619724702</v>
      </c>
      <c r="AW50" s="149">
        <v>5.5111999250752604</v>
      </c>
      <c r="AX50" s="149">
        <v>0.91110103697266698</v>
      </c>
      <c r="AY50" s="156">
        <v>-0.60791987206896603</v>
      </c>
      <c r="AZ50" s="149"/>
      <c r="BA50" s="157">
        <v>-3.8572560042021702</v>
      </c>
      <c r="BB50" s="158">
        <v>-2.0891406077664598</v>
      </c>
      <c r="BC50" s="159">
        <v>-3.0204832677088702</v>
      </c>
      <c r="BD50" s="149"/>
      <c r="BE50" s="160">
        <v>-1.3332657828996399</v>
      </c>
    </row>
    <row r="51" spans="7:57" x14ac:dyDescent="0.25">
      <c r="G51" s="172">
        <v>84.390889662027803</v>
      </c>
      <c r="H51" s="168">
        <v>89.640466101694898</v>
      </c>
      <c r="I51" s="168">
        <v>90.548348115299305</v>
      </c>
      <c r="J51" s="168">
        <v>89.623719443399693</v>
      </c>
      <c r="K51" s="168">
        <v>85.973596345514906</v>
      </c>
      <c r="L51" s="173">
        <v>88.269028349890903</v>
      </c>
      <c r="M51" s="168"/>
      <c r="N51" s="180">
        <v>91.785007830853502</v>
      </c>
      <c r="O51" s="188">
        <v>95.842171174509005</v>
      </c>
      <c r="P51" s="181">
        <v>93.869584999048101</v>
      </c>
      <c r="Q51" s="168"/>
      <c r="R51" s="186">
        <v>89.937380628331596</v>
      </c>
      <c r="S51" s="154"/>
      <c r="T51" s="155">
        <v>1.91667835290195</v>
      </c>
      <c r="U51" s="149">
        <v>2.3337103872981499</v>
      </c>
      <c r="V51" s="149">
        <v>1.2605314249069099</v>
      </c>
      <c r="W51" s="149">
        <v>0.42852285265740597</v>
      </c>
      <c r="X51" s="149">
        <v>-0.384284705148221</v>
      </c>
      <c r="Y51" s="156">
        <v>1.00207653505141</v>
      </c>
      <c r="Z51" s="149"/>
      <c r="AA51" s="157">
        <v>-3.7259187685311899</v>
      </c>
      <c r="AB51" s="158">
        <v>0.53200935788150305</v>
      </c>
      <c r="AC51" s="159">
        <v>-1.5382713945045801</v>
      </c>
      <c r="AD51" s="149"/>
      <c r="AE51" s="160">
        <v>0.100682555808368</v>
      </c>
      <c r="AG51" s="172">
        <v>84.925645894928294</v>
      </c>
      <c r="AH51" s="168">
        <v>86.975549223816003</v>
      </c>
      <c r="AI51" s="168">
        <v>86.907398560550703</v>
      </c>
      <c r="AJ51" s="168">
        <v>89.156482113373599</v>
      </c>
      <c r="AK51" s="168">
        <v>86.574269363262502</v>
      </c>
      <c r="AL51" s="173">
        <v>86.922431876165703</v>
      </c>
      <c r="AM51" s="168"/>
      <c r="AN51" s="180">
        <v>91.854105173069598</v>
      </c>
      <c r="AO51" s="188">
        <v>93.235794427016003</v>
      </c>
      <c r="AP51" s="181">
        <v>92.555367144328898</v>
      </c>
      <c r="AQ51" s="168"/>
      <c r="AR51" s="186">
        <v>88.691417268408898</v>
      </c>
      <c r="AS51" s="154"/>
      <c r="AT51" s="155">
        <v>-0.38134719295785702</v>
      </c>
      <c r="AU51" s="149">
        <v>-1.7714378625697899E-2</v>
      </c>
      <c r="AV51" s="149">
        <v>-2.8199656697103799</v>
      </c>
      <c r="AW51" s="149">
        <v>2.9172784238167999</v>
      </c>
      <c r="AX51" s="149">
        <v>0.55802927784686396</v>
      </c>
      <c r="AY51" s="156">
        <v>8.0725683818554494E-2</v>
      </c>
      <c r="AZ51" s="149"/>
      <c r="BA51" s="157">
        <v>-0.90777992666055995</v>
      </c>
      <c r="BB51" s="158">
        <v>0.29095620322249099</v>
      </c>
      <c r="BC51" s="159">
        <v>-0.29244717513999302</v>
      </c>
      <c r="BD51" s="149"/>
      <c r="BE51" s="160">
        <v>-3.2296904638333901E-2</v>
      </c>
    </row>
    <row r="52" spans="7:57" x14ac:dyDescent="0.25">
      <c r="G52" s="174">
        <v>90.853650137740999</v>
      </c>
      <c r="H52" s="175">
        <v>98.805667789001106</v>
      </c>
      <c r="I52" s="175">
        <v>101.342320610687</v>
      </c>
      <c r="J52" s="175">
        <v>98.867163412127397</v>
      </c>
      <c r="K52" s="175">
        <v>96.714060742407099</v>
      </c>
      <c r="L52" s="176">
        <v>97.666923680376499</v>
      </c>
      <c r="M52" s="168"/>
      <c r="N52" s="182">
        <v>105.17024722502499</v>
      </c>
      <c r="O52" s="183">
        <v>109.159295566502</v>
      </c>
      <c r="P52" s="184">
        <v>107.188634097706</v>
      </c>
      <c r="Q52" s="168"/>
      <c r="R52" s="187">
        <v>100.620236567452</v>
      </c>
      <c r="S52" s="154"/>
      <c r="T52" s="161">
        <v>-1.43452282007411</v>
      </c>
      <c r="U52" s="162">
        <v>-0.89923140996128204</v>
      </c>
      <c r="V52" s="162">
        <v>-1.2556879694779399</v>
      </c>
      <c r="W52" s="162">
        <v>-4.2154607598509601</v>
      </c>
      <c r="X52" s="162">
        <v>-1.94509490024884</v>
      </c>
      <c r="Y52" s="163">
        <v>-2.1906945601599599</v>
      </c>
      <c r="Z52" s="149"/>
      <c r="AA52" s="164">
        <v>1.2481093566333099</v>
      </c>
      <c r="AB52" s="165">
        <v>0.59925973672534005</v>
      </c>
      <c r="AC52" s="166">
        <v>0.86518707460627298</v>
      </c>
      <c r="AD52" s="149"/>
      <c r="AE52" s="167">
        <v>-1.2361162110414501</v>
      </c>
      <c r="AG52" s="174">
        <v>90.164364108268401</v>
      </c>
      <c r="AH52" s="175">
        <v>95.372400635930006</v>
      </c>
      <c r="AI52" s="175">
        <v>96.516299339455401</v>
      </c>
      <c r="AJ52" s="175">
        <v>96.017937884281807</v>
      </c>
      <c r="AK52" s="175">
        <v>93.955884999999995</v>
      </c>
      <c r="AL52" s="176">
        <v>94.532405239134704</v>
      </c>
      <c r="AM52" s="168"/>
      <c r="AN52" s="182">
        <v>96.609794716740893</v>
      </c>
      <c r="AO52" s="183">
        <v>96.592110813788693</v>
      </c>
      <c r="AP52" s="184">
        <v>96.600904486824405</v>
      </c>
      <c r="AQ52" s="168"/>
      <c r="AR52" s="187">
        <v>95.142132677101003</v>
      </c>
      <c r="AS52" s="154"/>
      <c r="AT52" s="161">
        <v>-0.213122124246372</v>
      </c>
      <c r="AU52" s="162">
        <v>1.0795692406175601</v>
      </c>
      <c r="AV52" s="162">
        <v>2.4818928207744699</v>
      </c>
      <c r="AW52" s="162">
        <v>4.7964282311465896</v>
      </c>
      <c r="AX52" s="162">
        <v>3.47244801740788</v>
      </c>
      <c r="AY52" s="163">
        <v>2.3925718026715801</v>
      </c>
      <c r="AZ52" s="149"/>
      <c r="BA52" s="164">
        <v>1.73435123788631</v>
      </c>
      <c r="BB52" s="165">
        <v>1.3159985788299899</v>
      </c>
      <c r="BC52" s="166">
        <v>1.5296818948177899</v>
      </c>
      <c r="BD52" s="149"/>
      <c r="BE52" s="167">
        <v>2.0913927963496501</v>
      </c>
    </row>
  </sheetData>
  <pageMargins left="0.7" right="0.7" top="0.75" bottom="0.75" header="0.3" footer="0.3"/>
  <pageSetup scale="4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B37D5-D462-434B-977F-80F74FEE2DDD}">
  <sheetPr>
    <tabColor theme="7" tint="0.79998168889431442"/>
    <pageSetUpPr fitToPage="1"/>
  </sheetPr>
  <dimension ref="A1"/>
  <sheetViews>
    <sheetView zoomScaleNormal="100" workbookViewId="0">
      <selection activeCell="H40" sqref="H40"/>
    </sheetView>
  </sheetViews>
  <sheetFormatPr defaultRowHeight="12.5" x14ac:dyDescent="0.25"/>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BE176-23ED-4F29-B1A3-9D73A4DAF529}">
  <sheetPr>
    <tabColor theme="7" tint="0.79998168889431442"/>
    <pageSetUpPr fitToPage="1"/>
  </sheetPr>
  <dimension ref="A1"/>
  <sheetViews>
    <sheetView topLeftCell="A10" zoomScaleNormal="100" workbookViewId="0">
      <selection activeCell="H40" sqref="H40"/>
    </sheetView>
  </sheetViews>
  <sheetFormatPr defaultRowHeight="12.5" x14ac:dyDescent="0.25"/>
  <sheetData/>
  <pageMargins left="0.7" right="0.7" top="0.75" bottom="0.75" header="0.3" footer="0.3"/>
  <pageSetup scale="5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2">
    <tabColor theme="7" tint="0.79998168889431442"/>
    <pageSetUpPr fitToPage="1"/>
  </sheetPr>
  <dimension ref="A1"/>
  <sheetViews>
    <sheetView topLeftCell="A10" zoomScaleNormal="100" workbookViewId="0">
      <selection activeCell="P38" sqref="P38"/>
    </sheetView>
  </sheetViews>
  <sheetFormatPr defaultRowHeight="12.5" x14ac:dyDescent="0.25"/>
  <sheetData/>
  <pageMargins left="0.7" right="0.7" top="0.75" bottom="0.75" header="0.3" footer="0.3"/>
  <pageSetup scale="4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3">
    <tabColor theme="7" tint="0.79998168889431442"/>
  </sheetPr>
  <dimension ref="A1"/>
  <sheetViews>
    <sheetView workbookViewId="0">
      <selection activeCell="I38" sqref="I38"/>
    </sheetView>
  </sheetViews>
  <sheetFormatPr defaultRowHeight="12.5" x14ac:dyDescent="0.25"/>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4">
    <tabColor theme="7" tint="0.79998168889431442"/>
  </sheetPr>
  <dimension ref="A1"/>
  <sheetViews>
    <sheetView workbookViewId="0">
      <selection activeCell="AA17" sqref="AA17"/>
    </sheetView>
  </sheetViews>
  <sheetFormatPr defaultRowHeight="12.5" x14ac:dyDescent="0.25"/>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sheetPr>
  <dimension ref="A1:AG147"/>
  <sheetViews>
    <sheetView showGridLines="0" zoomScale="80" zoomScaleNormal="80" zoomScaleSheetLayoutView="96" workbookViewId="0">
      <pane xSplit="1" ySplit="3" topLeftCell="C4" activePane="bottomRight" state="frozen"/>
      <selection activeCell="S19" sqref="S19"/>
      <selection pane="topRight" activeCell="S19" sqref="S19"/>
      <selection pane="bottomLeft" activeCell="S19" sqref="S19"/>
      <selection pane="bottomRight" sqref="A1:A3"/>
    </sheetView>
  </sheetViews>
  <sheetFormatPr defaultColWidth="9.1796875" defaultRowHeight="15.5" x14ac:dyDescent="0.25"/>
  <cols>
    <col min="1" max="1" width="44.7265625" style="56" customWidth="1"/>
    <col min="2" max="6" width="8.81640625" style="56" customWidth="1"/>
    <col min="7" max="7" width="8.81640625" style="62" customWidth="1"/>
    <col min="8" max="9" width="8.81640625" style="56" customWidth="1"/>
    <col min="10" max="11" width="8.81640625" style="62" customWidth="1"/>
    <col min="12" max="12" width="2.7265625" style="56" customWidth="1"/>
    <col min="13" max="17" width="9.26953125" style="56" bestFit="1" customWidth="1"/>
    <col min="18" max="18" width="10.26953125" style="56" bestFit="1" customWidth="1"/>
    <col min="19" max="20" width="9.26953125" style="56" bestFit="1" customWidth="1"/>
    <col min="21" max="21" width="10.1796875" style="56" bestFit="1" customWidth="1"/>
    <col min="22" max="22" width="12.7265625" style="56" bestFit="1" customWidth="1"/>
    <col min="23" max="23" width="2.7265625" style="56" customWidth="1"/>
    <col min="24" max="33" width="8.81640625" style="56" customWidth="1"/>
    <col min="34" max="34" width="2.453125" style="56" customWidth="1"/>
    <col min="35" max="16384" width="9.1796875" style="56"/>
  </cols>
  <sheetData>
    <row r="1" spans="1:33" x14ac:dyDescent="0.25">
      <c r="A1" s="216" t="str">
        <f>'Occupancy Raw Data'!B2</f>
        <v>March 29 - April 25, 2026
Rolling-28 Day Period</v>
      </c>
      <c r="B1" s="203" t="s">
        <v>0</v>
      </c>
      <c r="C1" s="204"/>
      <c r="D1" s="204"/>
      <c r="E1" s="204"/>
      <c r="F1" s="204"/>
      <c r="G1" s="204"/>
      <c r="H1" s="204"/>
      <c r="I1" s="204"/>
      <c r="J1" s="204"/>
      <c r="K1" s="205"/>
      <c r="L1" s="60"/>
      <c r="M1" s="203" t="s">
        <v>1</v>
      </c>
      <c r="N1" s="204"/>
      <c r="O1" s="204"/>
      <c r="P1" s="204"/>
      <c r="Q1" s="204"/>
      <c r="R1" s="204"/>
      <c r="S1" s="204"/>
      <c r="T1" s="204"/>
      <c r="U1" s="204"/>
      <c r="V1" s="205"/>
      <c r="W1" s="60"/>
      <c r="X1" s="203" t="s">
        <v>2</v>
      </c>
      <c r="Y1" s="204"/>
      <c r="Z1" s="204"/>
      <c r="AA1" s="204"/>
      <c r="AB1" s="204"/>
      <c r="AC1" s="204"/>
      <c r="AD1" s="204"/>
      <c r="AE1" s="204"/>
      <c r="AF1" s="204"/>
      <c r="AG1" s="205"/>
    </row>
    <row r="2" spans="1:33" x14ac:dyDescent="0.25">
      <c r="A2" s="217"/>
      <c r="B2" s="61"/>
      <c r="C2" s="62"/>
      <c r="D2" s="62"/>
      <c r="E2" s="62"/>
      <c r="F2" s="63"/>
      <c r="G2" s="206" t="s">
        <v>3</v>
      </c>
      <c r="H2" s="62"/>
      <c r="I2" s="62"/>
      <c r="J2" s="206" t="s">
        <v>4</v>
      </c>
      <c r="K2" s="208" t="s">
        <v>5</v>
      </c>
      <c r="L2" s="57"/>
      <c r="M2" s="64"/>
      <c r="N2" s="65"/>
      <c r="O2" s="65"/>
      <c r="P2" s="65"/>
      <c r="Q2" s="65"/>
      <c r="R2" s="210" t="s">
        <v>3</v>
      </c>
      <c r="S2" s="66"/>
      <c r="T2" s="66"/>
      <c r="U2" s="210" t="s">
        <v>4</v>
      </c>
      <c r="V2" s="211" t="s">
        <v>5</v>
      </c>
      <c r="W2" s="57"/>
      <c r="X2" s="64"/>
      <c r="Y2" s="65"/>
      <c r="Z2" s="65"/>
      <c r="AA2" s="65"/>
      <c r="AB2" s="65"/>
      <c r="AC2" s="210" t="s">
        <v>3</v>
      </c>
      <c r="AD2" s="66"/>
      <c r="AE2" s="66"/>
      <c r="AF2" s="210" t="s">
        <v>4</v>
      </c>
      <c r="AG2" s="211" t="s">
        <v>5</v>
      </c>
    </row>
    <row r="3" spans="1:33" x14ac:dyDescent="0.25">
      <c r="A3" s="218"/>
      <c r="B3" s="67" t="s">
        <v>6</v>
      </c>
      <c r="C3" s="68" t="s">
        <v>7</v>
      </c>
      <c r="D3" s="68" t="s">
        <v>8</v>
      </c>
      <c r="E3" s="68" t="s">
        <v>9</v>
      </c>
      <c r="F3" s="69" t="s">
        <v>10</v>
      </c>
      <c r="G3" s="207"/>
      <c r="H3" s="68" t="s">
        <v>11</v>
      </c>
      <c r="I3" s="68" t="s">
        <v>12</v>
      </c>
      <c r="J3" s="207"/>
      <c r="K3" s="209"/>
      <c r="L3" s="57"/>
      <c r="M3" s="67" t="s">
        <v>6</v>
      </c>
      <c r="N3" s="68" t="s">
        <v>7</v>
      </c>
      <c r="O3" s="68" t="s">
        <v>8</v>
      </c>
      <c r="P3" s="68" t="s">
        <v>9</v>
      </c>
      <c r="Q3" s="68" t="s">
        <v>10</v>
      </c>
      <c r="R3" s="207"/>
      <c r="S3" s="69" t="s">
        <v>11</v>
      </c>
      <c r="T3" s="69" t="s">
        <v>12</v>
      </c>
      <c r="U3" s="207"/>
      <c r="V3" s="209"/>
      <c r="W3" s="57"/>
      <c r="X3" s="67" t="s">
        <v>6</v>
      </c>
      <c r="Y3" s="68" t="s">
        <v>7</v>
      </c>
      <c r="Z3" s="68" t="s">
        <v>8</v>
      </c>
      <c r="AA3" s="68" t="s">
        <v>9</v>
      </c>
      <c r="AB3" s="68" t="s">
        <v>10</v>
      </c>
      <c r="AC3" s="207"/>
      <c r="AD3" s="69" t="s">
        <v>11</v>
      </c>
      <c r="AE3" s="69" t="s">
        <v>12</v>
      </c>
      <c r="AF3" s="207"/>
      <c r="AG3" s="209"/>
    </row>
    <row r="4" spans="1:33" x14ac:dyDescent="0.25">
      <c r="A4" s="88" t="s">
        <v>13</v>
      </c>
      <c r="B4" s="71">
        <f>(VLOOKUP($A4,'Occupancy Raw Data'!$B$8:$BE$45,'Occupancy Raw Data'!AG$3,FALSE))/100</f>
        <v>0.50576311052304002</v>
      </c>
      <c r="C4" s="72">
        <f>(VLOOKUP($A4,'Occupancy Raw Data'!$B$8:$BE$45,'Occupancy Raw Data'!AH$3,FALSE))/100</f>
        <v>0.613502981607006</v>
      </c>
      <c r="D4" s="72">
        <f>(VLOOKUP($A4,'Occupancy Raw Data'!$B$8:$BE$45,'Occupancy Raw Data'!AI$3,FALSE))/100</f>
        <v>0.66298120177863396</v>
      </c>
      <c r="E4" s="72">
        <f>(VLOOKUP($A4,'Occupancy Raw Data'!$B$8:$BE$45,'Occupancy Raw Data'!AJ$3,FALSE))/100</f>
        <v>0.668151119013218</v>
      </c>
      <c r="F4" s="72">
        <f>(VLOOKUP($A4,'Occupancy Raw Data'!$B$8:$BE$45,'Occupancy Raw Data'!AK$3,FALSE))/100</f>
        <v>0.65439057052148797</v>
      </c>
      <c r="G4" s="73">
        <f>(VLOOKUP($A4,'Occupancy Raw Data'!$B$8:$BE$45,'Occupancy Raw Data'!AL$3,FALSE))/100</f>
        <v>0.62096955390040498</v>
      </c>
      <c r="H4" s="53">
        <f>(VLOOKUP($A4,'Occupancy Raw Data'!$B$8:$BE$45,'Occupancy Raw Data'!AN$3,FALSE))/100</f>
        <v>0.72055391423891701</v>
      </c>
      <c r="I4" s="53">
        <f>(VLOOKUP($A4,'Occupancy Raw Data'!$B$8:$BE$45,'Occupancy Raw Data'!AO$3,FALSE))/100</f>
        <v>0.71807173589672502</v>
      </c>
      <c r="J4" s="73">
        <f>(VLOOKUP($A4,'Occupancy Raw Data'!$B$8:$BE$45,'Occupancy Raw Data'!AP$3,FALSE))/100</f>
        <v>0.71931284386487904</v>
      </c>
      <c r="K4" s="74">
        <f>(VLOOKUP($A4,'Occupancy Raw Data'!$B$8:$BE$45,'Occupancy Raw Data'!AR$3,FALSE))/100</f>
        <v>0.64907851647997306</v>
      </c>
      <c r="M4" s="75">
        <f>VLOOKUP($A4,'ADR Raw Data'!$B$6:$BE$43,'ADR Raw Data'!AG$1,FALSE)</f>
        <v>152.94794279864101</v>
      </c>
      <c r="N4" s="76">
        <f>VLOOKUP($A4,'ADR Raw Data'!$B$6:$BE$43,'ADR Raw Data'!AH$1,FALSE)</f>
        <v>159.06884850147901</v>
      </c>
      <c r="O4" s="76">
        <f>VLOOKUP($A4,'ADR Raw Data'!$B$6:$BE$43,'ADR Raw Data'!AI$1,FALSE)</f>
        <v>165.44945478204099</v>
      </c>
      <c r="P4" s="76">
        <f>VLOOKUP($A4,'ADR Raw Data'!$B$6:$BE$43,'ADR Raw Data'!AJ$1,FALSE)</f>
        <v>164.64374226533701</v>
      </c>
      <c r="Q4" s="76">
        <f>VLOOKUP($A4,'ADR Raw Data'!$B$6:$BE$43,'ADR Raw Data'!AK$1,FALSE)</f>
        <v>161.59637527957099</v>
      </c>
      <c r="R4" s="77">
        <f>VLOOKUP($A4,'ADR Raw Data'!$B$6:$BE$43,'ADR Raw Data'!AL$1,FALSE)</f>
        <v>161.16727288069799</v>
      </c>
      <c r="S4" s="76">
        <f>VLOOKUP($A4,'ADR Raw Data'!$B$6:$BE$43,'ADR Raw Data'!AN$1,FALSE)</f>
        <v>174.857804648703</v>
      </c>
      <c r="T4" s="76">
        <f>VLOOKUP($A4,'ADR Raw Data'!$B$6:$BE$43,'ADR Raw Data'!AO$1,FALSE)</f>
        <v>175.85731256278601</v>
      </c>
      <c r="U4" s="77">
        <f>VLOOKUP($A4,'ADR Raw Data'!$B$6:$BE$43,'ADR Raw Data'!AP$1,FALSE)</f>
        <v>175.356688770364</v>
      </c>
      <c r="V4" s="78">
        <f>VLOOKUP($A4,'ADR Raw Data'!$B$6:$BE$43,'ADR Raw Data'!AR$1,FALSE)</f>
        <v>165.661812183146</v>
      </c>
      <c r="X4" s="75">
        <f>VLOOKUP($A4,'RevPAR Raw Data'!$B$6:$BE$43,'RevPAR Raw Data'!AG$1,FALSE)</f>
        <v>77.355427297941006</v>
      </c>
      <c r="Y4" s="76">
        <f>VLOOKUP($A4,'RevPAR Raw Data'!$B$6:$BE$43,'RevPAR Raw Data'!AH$1,FALSE)</f>
        <v>97.5892128364505</v>
      </c>
      <c r="Z4" s="76">
        <f>VLOOKUP($A4,'RevPAR Raw Data'!$B$6:$BE$43,'RevPAR Raw Data'!AI$1,FALSE)</f>
        <v>109.68987836501699</v>
      </c>
      <c r="AA4" s="76">
        <f>VLOOKUP($A4,'RevPAR Raw Data'!$B$6:$BE$43,'RevPAR Raw Data'!AJ$1,FALSE)</f>
        <v>110.006900633109</v>
      </c>
      <c r="AB4" s="76">
        <f>VLOOKUP($A4,'RevPAR Raw Data'!$B$6:$BE$43,'RevPAR Raw Data'!AK$1,FALSE)</f>
        <v>105.747144213403</v>
      </c>
      <c r="AC4" s="77">
        <f>VLOOKUP($A4,'RevPAR Raw Data'!$B$6:$BE$43,'RevPAR Raw Data'!AL$1,FALSE)</f>
        <v>100.079969544072</v>
      </c>
      <c r="AD4" s="76">
        <f>VLOOKUP($A4,'RevPAR Raw Data'!$B$6:$BE$43,'RevPAR Raw Data'!AN$1,FALSE)</f>
        <v>125.994475574847</v>
      </c>
      <c r="AE4" s="76">
        <f>VLOOKUP($A4,'RevPAR Raw Data'!$B$6:$BE$43,'RevPAR Raw Data'!AO$1,FALSE)</f>
        <v>126.27816570209301</v>
      </c>
      <c r="AF4" s="77">
        <f>VLOOKUP($A4,'RevPAR Raw Data'!$B$6:$BE$43,'RevPAR Raw Data'!AP$1,FALSE)</f>
        <v>126.136318490139</v>
      </c>
      <c r="AG4" s="78">
        <f>VLOOKUP($A4,'RevPAR Raw Data'!$B$6:$BE$43,'RevPAR Raw Data'!AR$1,FALSE)</f>
        <v>107.52752328922</v>
      </c>
    </row>
    <row r="5" spans="1:33" x14ac:dyDescent="0.25">
      <c r="A5" s="55" t="s">
        <v>126</v>
      </c>
      <c r="B5" s="43">
        <f>(VLOOKUP($A4,'Occupancy Raw Data'!$B$8:$BE$45,'Occupancy Raw Data'!AT$3,FALSE))/100</f>
        <v>2.49144415306982E-2</v>
      </c>
      <c r="C5" s="44">
        <f>(VLOOKUP($A4,'Occupancy Raw Data'!$B$8:$BE$45,'Occupancy Raw Data'!AU$3,FALSE))/100</f>
        <v>2.7854710358003E-2</v>
      </c>
      <c r="D5" s="44">
        <f>(VLOOKUP($A4,'Occupancy Raw Data'!$B$8:$BE$45,'Occupancy Raw Data'!AV$3,FALSE))/100</f>
        <v>1.7502758216677801E-2</v>
      </c>
      <c r="E5" s="44">
        <f>(VLOOKUP($A4,'Occupancy Raw Data'!$B$8:$BE$45,'Occupancy Raw Data'!AW$3,FALSE))/100</f>
        <v>1.2796326484224801E-2</v>
      </c>
      <c r="F5" s="44">
        <f>(VLOOKUP($A4,'Occupancy Raw Data'!$B$8:$BE$45,'Occupancy Raw Data'!AX$3,FALSE))/100</f>
        <v>1.6839873953313302E-2</v>
      </c>
      <c r="G5" s="44">
        <f>(VLOOKUP($A4,'Occupancy Raw Data'!$B$8:$BE$45,'Occupancy Raw Data'!AY$3,FALSE))/100</f>
        <v>1.9550780261709901E-2</v>
      </c>
      <c r="H5" s="45">
        <f>(VLOOKUP($A4,'Occupancy Raw Data'!$B$8:$BE$45,'Occupancy Raw Data'!BA$3,FALSE))/100</f>
        <v>9.0290892625249988E-3</v>
      </c>
      <c r="I5" s="45">
        <f>(VLOOKUP($A4,'Occupancy Raw Data'!$B$8:$BE$45,'Occupancy Raw Data'!BB$3,FALSE))/100</f>
        <v>2.8920997584393399E-3</v>
      </c>
      <c r="J5" s="44">
        <f>(VLOOKUP($A4,'Occupancy Raw Data'!$B$8:$BE$45,'Occupancy Raw Data'!BC$3,FALSE))/100</f>
        <v>5.9565630530664902E-3</v>
      </c>
      <c r="K5" s="46">
        <f>(VLOOKUP($A4,'Occupancy Raw Data'!$B$8:$BE$45,'Occupancy Raw Data'!BE$3,FALSE))/100</f>
        <v>1.5207103041079599E-2</v>
      </c>
      <c r="M5" s="43">
        <f>(VLOOKUP($A4,'ADR Raw Data'!$B$6:$BE$49,'ADR Raw Data'!AT$1,FALSE))/100</f>
        <v>3.9513467832108601E-2</v>
      </c>
      <c r="N5" s="44">
        <f>(VLOOKUP($A4,'ADR Raw Data'!$B$6:$BE$49,'ADR Raw Data'!AU$1,FALSE))/100</f>
        <v>4.0909105700389393E-2</v>
      </c>
      <c r="O5" s="44">
        <f>(VLOOKUP($A4,'ADR Raw Data'!$B$6:$BE$49,'ADR Raw Data'!AV$1,FALSE))/100</f>
        <v>3.6086672618085097E-2</v>
      </c>
      <c r="P5" s="44">
        <f>(VLOOKUP($A4,'ADR Raw Data'!$B$6:$BE$49,'ADR Raw Data'!AW$1,FALSE))/100</f>
        <v>3.4536689873985102E-2</v>
      </c>
      <c r="Q5" s="44">
        <f>(VLOOKUP($A4,'ADR Raw Data'!$B$6:$BE$49,'ADR Raw Data'!AX$1,FALSE))/100</f>
        <v>2.76622094744613E-2</v>
      </c>
      <c r="R5" s="44">
        <f>(VLOOKUP($A4,'ADR Raw Data'!$B$6:$BE$49,'ADR Raw Data'!AY$1,FALSE))/100</f>
        <v>3.5276865003044805E-2</v>
      </c>
      <c r="S5" s="45">
        <f>(VLOOKUP($A4,'ADR Raw Data'!$B$6:$BE$49,'ADR Raw Data'!BA$1,FALSE))/100</f>
        <v>2.15179402795386E-2</v>
      </c>
      <c r="T5" s="45">
        <f>(VLOOKUP($A4,'ADR Raw Data'!$B$6:$BE$49,'ADR Raw Data'!BB$1,FALSE))/100</f>
        <v>1.72387501369369E-2</v>
      </c>
      <c r="U5" s="44">
        <f>(VLOOKUP($A4,'ADR Raw Data'!$B$6:$BE$49,'ADR Raw Data'!BC$1,FALSE))/100</f>
        <v>1.9356046169117801E-2</v>
      </c>
      <c r="V5" s="46">
        <f>(VLOOKUP($A4,'ADR Raw Data'!$B$6:$BE$49,'ADR Raw Data'!BE$1,FALSE))/100</f>
        <v>2.95801266968365E-2</v>
      </c>
      <c r="X5" s="43">
        <f>(VLOOKUP($A4,'RevPAR Raw Data'!$B$6:$BE$49,'RevPAR Raw Data'!AT$1,FALSE))/100</f>
        <v>6.5412365346785004E-2</v>
      </c>
      <c r="Y5" s="44">
        <f>(VLOOKUP($A4,'RevPAR Raw Data'!$B$6:$BE$49,'RevPAR Raw Data'!AU$1,FALSE))/100</f>
        <v>6.990332734868171E-2</v>
      </c>
      <c r="Z5" s="44">
        <f>(VLOOKUP($A4,'RevPAR Raw Data'!$B$6:$BE$49,'RevPAR Raw Data'!AV$1,FALSE))/100</f>
        <v>5.4221047140441694E-2</v>
      </c>
      <c r="AA5" s="44">
        <f>(VLOOKUP($A4,'RevPAR Raw Data'!$B$6:$BE$49,'RevPAR Raw Data'!AW$1,FALSE))/100</f>
        <v>4.7774959117521901E-2</v>
      </c>
      <c r="AB5" s="44">
        <f>(VLOOKUP($A4,'RevPAR Raw Data'!$B$6:$BE$49,'RevPAR Raw Data'!AX$1,FALSE))/100</f>
        <v>4.4967911548594801E-2</v>
      </c>
      <c r="AC5" s="44">
        <f>(VLOOKUP($A4,'RevPAR Raw Data'!$B$6:$BE$49,'RevPAR Raw Data'!AY$1,FALSE))/100</f>
        <v>5.5517335500751198E-2</v>
      </c>
      <c r="AD5" s="45">
        <f>(VLOOKUP($A4,'RevPAR Raw Data'!$B$6:$BE$49,'RevPAR Raw Data'!BA$1,FALSE))/100</f>
        <v>3.0741316945593199E-2</v>
      </c>
      <c r="AE5" s="45">
        <f>(VLOOKUP($A4,'RevPAR Raw Data'!$B$6:$BE$49,'RevPAR Raw Data'!BB$1,FALSE))/100</f>
        <v>2.0180706080483102E-2</v>
      </c>
      <c r="AF5" s="44">
        <f>(VLOOKUP($A4,'RevPAR Raw Data'!$B$6:$BE$49,'RevPAR Raw Data'!BC$1,FALSE))/100</f>
        <v>2.5427904731648701E-2</v>
      </c>
      <c r="AG5" s="46">
        <f>(VLOOKUP($A4,'RevPAR Raw Data'!$B$6:$BE$49,'RevPAR Raw Data'!BE$1,FALSE))/100</f>
        <v>4.5237057772563094E-2</v>
      </c>
    </row>
    <row r="6" spans="1:33" x14ac:dyDescent="0.25">
      <c r="A6" s="70"/>
      <c r="B6" s="71"/>
      <c r="C6" s="72"/>
      <c r="D6" s="72"/>
      <c r="E6" s="72"/>
      <c r="F6" s="72"/>
      <c r="G6" s="73"/>
      <c r="H6" s="53"/>
      <c r="I6" s="53"/>
      <c r="J6" s="73"/>
      <c r="K6" s="74"/>
      <c r="M6" s="75"/>
      <c r="N6" s="76"/>
      <c r="O6" s="76"/>
      <c r="P6" s="76"/>
      <c r="Q6" s="76"/>
      <c r="R6" s="77"/>
      <c r="S6" s="76"/>
      <c r="T6" s="76"/>
      <c r="U6" s="77"/>
      <c r="V6" s="78"/>
      <c r="X6" s="75"/>
      <c r="Y6" s="76"/>
      <c r="Z6" s="76"/>
      <c r="AA6" s="76"/>
      <c r="AB6" s="76"/>
      <c r="AC6" s="77"/>
      <c r="AD6" s="76"/>
      <c r="AE6" s="76"/>
      <c r="AF6" s="77"/>
      <c r="AG6" s="78"/>
    </row>
    <row r="7" spans="1:33" x14ac:dyDescent="0.25">
      <c r="A7" s="88" t="s">
        <v>14</v>
      </c>
      <c r="B7" s="79">
        <f>(VLOOKUP($A7,'Occupancy Raw Data'!$B$8:$BE$45,'Occupancy Raw Data'!AG$3,FALSE))/100</f>
        <v>0.53436274507180503</v>
      </c>
      <c r="C7" s="80">
        <f>(VLOOKUP($A7,'Occupancy Raw Data'!$B$8:$BE$45,'Occupancy Raw Data'!AH$3,FALSE))/100</f>
        <v>0.66055097837484988</v>
      </c>
      <c r="D7" s="80">
        <f>(VLOOKUP($A7,'Occupancy Raw Data'!$B$8:$BE$45,'Occupancy Raw Data'!AI$3,FALSE))/100</f>
        <v>0.71005099888045708</v>
      </c>
      <c r="E7" s="80">
        <f>(VLOOKUP($A7,'Occupancy Raw Data'!$B$8:$BE$45,'Occupancy Raw Data'!AJ$3,FALSE))/100</f>
        <v>0.71816592181885397</v>
      </c>
      <c r="F7" s="80">
        <f>(VLOOKUP($A7,'Occupancy Raw Data'!$B$8:$BE$45,'Occupancy Raw Data'!AK$3,FALSE))/100</f>
        <v>0.703798384337191</v>
      </c>
      <c r="G7" s="81">
        <f>(VLOOKUP($A7,'Occupancy Raw Data'!$B$8:$BE$45,'Occupancy Raw Data'!AL$3,FALSE))/100</f>
        <v>0.665401223726649</v>
      </c>
      <c r="H7" s="53">
        <f>(VLOOKUP($A7,'Occupancy Raw Data'!$B$8:$BE$45,'Occupancy Raw Data'!AN$3,FALSE))/100</f>
        <v>0.757996107759914</v>
      </c>
      <c r="I7" s="53">
        <f>(VLOOKUP($A7,'Occupancy Raw Data'!$B$8:$BE$45,'Occupancy Raw Data'!AO$3,FALSE))/100</f>
        <v>0.74931345528662308</v>
      </c>
      <c r="J7" s="81">
        <f>(VLOOKUP($A7,'Occupancy Raw Data'!$B$8:$BE$45,'Occupancy Raw Data'!AP$3,FALSE))/100</f>
        <v>0.75365478152326904</v>
      </c>
      <c r="K7" s="82">
        <f>(VLOOKUP($A7,'Occupancy Raw Data'!$B$8:$BE$45,'Occupancy Raw Data'!AR$3,FALSE))/100</f>
        <v>0.69062241462185991</v>
      </c>
      <c r="M7" s="75">
        <f>VLOOKUP($A7,'ADR Raw Data'!$B$6:$BE$43,'ADR Raw Data'!AG$1,FALSE)</f>
        <v>123.696186854245</v>
      </c>
      <c r="N7" s="76">
        <f>VLOOKUP($A7,'ADR Raw Data'!$B$6:$BE$43,'ADR Raw Data'!AH$1,FALSE)</f>
        <v>137.35549363066301</v>
      </c>
      <c r="O7" s="76">
        <f>VLOOKUP($A7,'ADR Raw Data'!$B$6:$BE$43,'ADR Raw Data'!AI$1,FALSE)</f>
        <v>144.56161284728799</v>
      </c>
      <c r="P7" s="76">
        <f>VLOOKUP($A7,'ADR Raw Data'!$B$6:$BE$43,'ADR Raw Data'!AJ$1,FALSE)</f>
        <v>142.066832884147</v>
      </c>
      <c r="Q7" s="76">
        <f>VLOOKUP($A7,'ADR Raw Data'!$B$6:$BE$43,'ADR Raw Data'!AK$1,FALSE)</f>
        <v>135.83890190439101</v>
      </c>
      <c r="R7" s="77">
        <f>VLOOKUP($A7,'ADR Raw Data'!$B$6:$BE$43,'ADR Raw Data'!AL$1,FALSE)</f>
        <v>137.396629112102</v>
      </c>
      <c r="S7" s="76">
        <f>VLOOKUP($A7,'ADR Raw Data'!$B$6:$BE$43,'ADR Raw Data'!AN$1,FALSE)</f>
        <v>148.26650275615501</v>
      </c>
      <c r="T7" s="76">
        <f>VLOOKUP($A7,'ADR Raw Data'!$B$6:$BE$43,'ADR Raw Data'!AO$1,FALSE)</f>
        <v>148.776769897939</v>
      </c>
      <c r="U7" s="77">
        <f>VLOOKUP($A7,'ADR Raw Data'!$B$6:$BE$43,'ADR Raw Data'!AP$1,FALSE)</f>
        <v>148.520166664686</v>
      </c>
      <c r="V7" s="78">
        <f>VLOOKUP($A7,'ADR Raw Data'!$B$6:$BE$43,'ADR Raw Data'!AR$1,FALSE)</f>
        <v>140.86565931941999</v>
      </c>
      <c r="X7" s="75">
        <f>VLOOKUP($A7,'RevPAR Raw Data'!$B$6:$BE$43,'RevPAR Raw Data'!AG$1,FALSE)</f>
        <v>66.098633962349695</v>
      </c>
      <c r="Y7" s="76">
        <f>VLOOKUP($A7,'RevPAR Raw Data'!$B$6:$BE$43,'RevPAR Raw Data'!AH$1,FALSE)</f>
        <v>90.730305702894995</v>
      </c>
      <c r="Z7" s="76">
        <f>VLOOKUP($A7,'RevPAR Raw Data'!$B$6:$BE$43,'RevPAR Raw Data'!AI$1,FALSE)</f>
        <v>102.64611760198601</v>
      </c>
      <c r="AA7" s="76">
        <f>VLOOKUP($A7,'RevPAR Raw Data'!$B$6:$BE$43,'RevPAR Raw Data'!AJ$1,FALSE)</f>
        <v>102.027557998128</v>
      </c>
      <c r="AB7" s="76">
        <f>VLOOKUP($A7,'RevPAR Raw Data'!$B$6:$BE$43,'RevPAR Raw Data'!AK$1,FALSE)</f>
        <v>95.603199690448903</v>
      </c>
      <c r="AC7" s="77">
        <f>VLOOKUP($A7,'RevPAR Raw Data'!$B$6:$BE$43,'RevPAR Raw Data'!AL$1,FALSE)</f>
        <v>91.423885147109601</v>
      </c>
      <c r="AD7" s="76">
        <f>VLOOKUP($A7,'RevPAR Raw Data'!$B$6:$BE$43,'RevPAR Raw Data'!AN$1,FALSE)</f>
        <v>112.38543200034</v>
      </c>
      <c r="AE7" s="76">
        <f>VLOOKUP($A7,'RevPAR Raw Data'!$B$6:$BE$43,'RevPAR Raw Data'!AO$1,FALSE)</f>
        <v>111.480435518607</v>
      </c>
      <c r="AF7" s="77">
        <f>VLOOKUP($A7,'RevPAR Raw Data'!$B$6:$BE$43,'RevPAR Raw Data'!AP$1,FALSE)</f>
        <v>111.932933759474</v>
      </c>
      <c r="AG7" s="78">
        <f>VLOOKUP($A7,'RevPAR Raw Data'!$B$6:$BE$43,'RevPAR Raw Data'!AR$1,FALSE)</f>
        <v>97.284981776478702</v>
      </c>
    </row>
    <row r="8" spans="1:33" x14ac:dyDescent="0.25">
      <c r="A8" s="55" t="s">
        <v>126</v>
      </c>
      <c r="B8" s="43">
        <f>(VLOOKUP($A7,'Occupancy Raw Data'!$B$8:$BE$45,'Occupancy Raw Data'!AT$3,FALSE))/100</f>
        <v>5.6281430692643103E-2</v>
      </c>
      <c r="C8" s="44">
        <f>(VLOOKUP($A7,'Occupancy Raw Data'!$B$8:$BE$45,'Occupancy Raw Data'!AU$3,FALSE))/100</f>
        <v>7.1740618579282503E-2</v>
      </c>
      <c r="D8" s="44">
        <f>(VLOOKUP($A7,'Occupancy Raw Data'!$B$8:$BE$45,'Occupancy Raw Data'!AV$3,FALSE))/100</f>
        <v>4.9978683913634601E-2</v>
      </c>
      <c r="E8" s="44">
        <f>(VLOOKUP($A7,'Occupancy Raw Data'!$B$8:$BE$45,'Occupancy Raw Data'!AW$3,FALSE))/100</f>
        <v>5.2687869257445598E-2</v>
      </c>
      <c r="F8" s="44">
        <f>(VLOOKUP($A7,'Occupancy Raw Data'!$B$8:$BE$45,'Occupancy Raw Data'!AX$3,FALSE))/100</f>
        <v>5.8501746472144102E-2</v>
      </c>
      <c r="G8" s="44">
        <f>(VLOOKUP($A7,'Occupancy Raw Data'!$B$8:$BE$45,'Occupancy Raw Data'!AY$3,FALSE))/100</f>
        <v>5.7657968512228201E-2</v>
      </c>
      <c r="H8" s="45">
        <f>(VLOOKUP($A7,'Occupancy Raw Data'!$B$8:$BE$45,'Occupancy Raw Data'!BA$3,FALSE))/100</f>
        <v>2.7708790521156698E-2</v>
      </c>
      <c r="I8" s="45">
        <f>(VLOOKUP($A7,'Occupancy Raw Data'!$B$8:$BE$45,'Occupancy Raw Data'!BB$3,FALSE))/100</f>
        <v>2.63017019912898E-2</v>
      </c>
      <c r="J8" s="44">
        <f>(VLOOKUP($A7,'Occupancy Raw Data'!$B$8:$BE$45,'Occupancy Raw Data'!BC$3,FALSE))/100</f>
        <v>2.7008816982602001E-2</v>
      </c>
      <c r="K8" s="46">
        <f>(VLOOKUP($A7,'Occupancy Raw Data'!$B$8:$BE$45,'Occupancy Raw Data'!BE$3,FALSE))/100</f>
        <v>4.7912563609593103E-2</v>
      </c>
      <c r="M8" s="43">
        <f>(VLOOKUP($A7,'ADR Raw Data'!$B$6:$BE$49,'ADR Raw Data'!AT$1,FALSE))/100</f>
        <v>4.3117941766282496E-2</v>
      </c>
      <c r="N8" s="44">
        <f>(VLOOKUP($A7,'ADR Raw Data'!$B$6:$BE$49,'ADR Raw Data'!AU$1,FALSE))/100</f>
        <v>4.8841164412946503E-2</v>
      </c>
      <c r="O8" s="44">
        <f>(VLOOKUP($A7,'ADR Raw Data'!$B$6:$BE$49,'ADR Raw Data'!AV$1,FALSE))/100</f>
        <v>4.3563577198641401E-2</v>
      </c>
      <c r="P8" s="44">
        <f>(VLOOKUP($A7,'ADR Raw Data'!$B$6:$BE$49,'ADR Raw Data'!AW$1,FALSE))/100</f>
        <v>3.3722388244740199E-2</v>
      </c>
      <c r="Q8" s="44">
        <f>(VLOOKUP($A7,'ADR Raw Data'!$B$6:$BE$49,'ADR Raw Data'!AX$1,FALSE))/100</f>
        <v>3.7406049857766403E-2</v>
      </c>
      <c r="R8" s="44">
        <f>(VLOOKUP($A7,'ADR Raw Data'!$B$6:$BE$49,'ADR Raw Data'!AY$1,FALSE))/100</f>
        <v>4.0911855576256199E-2</v>
      </c>
      <c r="S8" s="45">
        <f>(VLOOKUP($A7,'ADR Raw Data'!$B$6:$BE$49,'ADR Raw Data'!BA$1,FALSE))/100</f>
        <v>4.5876851746868702E-2</v>
      </c>
      <c r="T8" s="45">
        <f>(VLOOKUP($A7,'ADR Raw Data'!$B$6:$BE$49,'ADR Raw Data'!BB$1,FALSE))/100</f>
        <v>4.7947148033486403E-2</v>
      </c>
      <c r="U8" s="44">
        <f>(VLOOKUP($A7,'ADR Raw Data'!$B$6:$BE$49,'ADR Raw Data'!BC$1,FALSE))/100</f>
        <v>4.6906268870218204E-2</v>
      </c>
      <c r="V8" s="46">
        <f>(VLOOKUP($A7,'ADR Raw Data'!$B$6:$BE$49,'ADR Raw Data'!BE$1,FALSE))/100</f>
        <v>4.2395618370954097E-2</v>
      </c>
      <c r="X8" s="43">
        <f>(VLOOKUP($A7,'RevPAR Raw Data'!$B$6:$BE$49,'RevPAR Raw Data'!AT$1,FALSE))/100</f>
        <v>0.101826111910054</v>
      </c>
      <c r="Y8" s="44">
        <f>(VLOOKUP($A7,'RevPAR Raw Data'!$B$6:$BE$49,'RevPAR Raw Data'!AU$1,FALSE))/100</f>
        <v>0.12408567833934599</v>
      </c>
      <c r="Z8" s="44">
        <f>(VLOOKUP($A7,'RevPAR Raw Data'!$B$6:$BE$49,'RevPAR Raw Data'!AV$1,FALSE))/100</f>
        <v>9.5719511367234208E-2</v>
      </c>
      <c r="AA8" s="44">
        <f>(VLOOKUP($A7,'RevPAR Raw Data'!$B$6:$BE$49,'RevPAR Raw Data'!AW$1,FALSE))/100</f>
        <v>8.8187018285073596E-2</v>
      </c>
      <c r="AB8" s="44">
        <f>(VLOOKUP($A7,'RevPAR Raw Data'!$B$6:$BE$49,'RevPAR Raw Data'!AX$1,FALSE))/100</f>
        <v>9.809611557521411E-2</v>
      </c>
      <c r="AC8" s="44">
        <f>(VLOOKUP($A7,'RevPAR Raw Data'!$B$6:$BE$49,'RevPAR Raw Data'!AY$1,FALSE))/100</f>
        <v>0.10092871856907699</v>
      </c>
      <c r="AD8" s="45">
        <f>(VLOOKUP($A7,'RevPAR Raw Data'!$B$6:$BE$49,'RevPAR Raw Data'!BA$1,FALSE))/100</f>
        <v>7.4856834342849593E-2</v>
      </c>
      <c r="AE8" s="45">
        <f>(VLOOKUP($A7,'RevPAR Raw Data'!$B$6:$BE$49,'RevPAR Raw Data'!BB$1,FALSE))/100</f>
        <v>7.5509941623685309E-2</v>
      </c>
      <c r="AF8" s="44">
        <f>(VLOOKUP($A7,'RevPAR Raw Data'!$B$6:$BE$49,'RevPAR Raw Data'!BC$1,FALSE))/100</f>
        <v>7.5181968684072703E-2</v>
      </c>
      <c r="AG8" s="46">
        <f>(VLOOKUP($A7,'RevPAR Raw Data'!$B$6:$BE$49,'RevPAR Raw Data'!BE$1,FALSE))/100</f>
        <v>9.2339464742513588E-2</v>
      </c>
    </row>
    <row r="9" spans="1:33" x14ac:dyDescent="0.25">
      <c r="A9" s="83"/>
      <c r="B9" s="84"/>
      <c r="C9" s="85"/>
      <c r="D9" s="85"/>
      <c r="E9" s="85"/>
      <c r="F9" s="85"/>
      <c r="G9" s="86"/>
      <c r="H9" s="85"/>
      <c r="I9" s="85"/>
      <c r="J9" s="86"/>
      <c r="K9" s="87"/>
      <c r="M9" s="84"/>
      <c r="N9" s="85"/>
      <c r="O9" s="85"/>
      <c r="P9" s="85"/>
      <c r="Q9" s="85"/>
      <c r="R9" s="86"/>
      <c r="S9" s="85"/>
      <c r="T9" s="85"/>
      <c r="U9" s="86"/>
      <c r="V9" s="87"/>
      <c r="X9" s="84"/>
      <c r="Y9" s="85"/>
      <c r="Z9" s="85"/>
      <c r="AA9" s="85"/>
      <c r="AB9" s="85"/>
      <c r="AC9" s="86"/>
      <c r="AD9" s="85"/>
      <c r="AE9" s="85"/>
      <c r="AF9" s="86"/>
      <c r="AG9" s="87"/>
    </row>
    <row r="10" spans="1:33" x14ac:dyDescent="0.25">
      <c r="A10" s="88" t="s">
        <v>15</v>
      </c>
      <c r="B10" s="89"/>
      <c r="C10" s="90"/>
      <c r="D10" s="90"/>
      <c r="E10" s="90"/>
      <c r="F10" s="90"/>
      <c r="G10" s="91"/>
      <c r="H10" s="90"/>
      <c r="I10" s="90"/>
      <c r="J10" s="91"/>
      <c r="K10" s="92"/>
      <c r="M10" s="75"/>
      <c r="N10" s="76"/>
      <c r="O10" s="76"/>
      <c r="P10" s="76"/>
      <c r="Q10" s="76"/>
      <c r="R10" s="77"/>
      <c r="S10" s="76"/>
      <c r="T10" s="76"/>
      <c r="U10" s="77"/>
      <c r="V10" s="78"/>
      <c r="X10" s="75"/>
      <c r="Y10" s="76"/>
      <c r="Z10" s="76"/>
      <c r="AA10" s="76"/>
      <c r="AB10" s="76"/>
      <c r="AC10" s="77"/>
      <c r="AD10" s="76"/>
      <c r="AE10" s="76"/>
      <c r="AF10" s="77"/>
      <c r="AG10" s="78"/>
    </row>
    <row r="11" spans="1:33" x14ac:dyDescent="0.25">
      <c r="A11" s="70" t="s">
        <v>16</v>
      </c>
      <c r="B11" s="47">
        <f>(VLOOKUP($A11,'Occupancy Raw Data'!$B$8:$BE$51,'Occupancy Raw Data'!AG$3,FALSE))/100</f>
        <v>0.45567609029147399</v>
      </c>
      <c r="C11" s="53">
        <f>(VLOOKUP($A11,'Occupancy Raw Data'!$B$8:$BE$51,'Occupancy Raw Data'!AH$3,FALSE))/100</f>
        <v>0.62195923734385195</v>
      </c>
      <c r="D11" s="53">
        <f>(VLOOKUP($A11,'Occupancy Raw Data'!$B$8:$BE$51,'Occupancy Raw Data'!AI$3,FALSE))/100</f>
        <v>0.70014245014245002</v>
      </c>
      <c r="E11" s="53">
        <f>(VLOOKUP($A11,'Occupancy Raw Data'!$B$8:$BE$51,'Occupancy Raw Data'!AJ$3,FALSE))/100</f>
        <v>0.71099057637519092</v>
      </c>
      <c r="F11" s="53">
        <f>(VLOOKUP($A11,'Occupancy Raw Data'!$B$8:$BE$51,'Occupancy Raw Data'!AK$3,FALSE))/100</f>
        <v>0.68134998904229604</v>
      </c>
      <c r="G11" s="54">
        <f>(VLOOKUP($A11,'Occupancy Raw Data'!$B$8:$BE$51,'Occupancy Raw Data'!AL$3,FALSE))/100</f>
        <v>0.63402366863905302</v>
      </c>
      <c r="H11" s="53">
        <f>(VLOOKUP($A11,'Occupancy Raw Data'!$B$8:$BE$51,'Occupancy Raw Data'!AN$3,FALSE))/100</f>
        <v>0.75597194827963998</v>
      </c>
      <c r="I11" s="53">
        <f>(VLOOKUP($A11,'Occupancy Raw Data'!$B$8:$BE$51,'Occupancy Raw Data'!AO$3,FALSE))/100</f>
        <v>0.75361604207758004</v>
      </c>
      <c r="J11" s="54">
        <f>(VLOOKUP($A11,'Occupancy Raw Data'!$B$8:$BE$51,'Occupancy Raw Data'!AP$3,FALSE))/100</f>
        <v>0.75479399517861001</v>
      </c>
      <c r="K11" s="48">
        <f>(VLOOKUP($A11,'Occupancy Raw Data'!$B$8:$BE$51,'Occupancy Raw Data'!AR$3,FALSE))/100</f>
        <v>0.66852947622178305</v>
      </c>
      <c r="M11" s="75">
        <f>VLOOKUP($A11,'ADR Raw Data'!$B$6:$BE$49,'ADR Raw Data'!AG$1,FALSE)</f>
        <v>300.67005170133399</v>
      </c>
      <c r="N11" s="76">
        <f>VLOOKUP($A11,'ADR Raw Data'!$B$6:$BE$49,'ADR Raw Data'!AH$1,FALSE)</f>
        <v>305.88063160676501</v>
      </c>
      <c r="O11" s="76">
        <f>VLOOKUP($A11,'ADR Raw Data'!$B$6:$BE$49,'ADR Raw Data'!AI$1,FALSE)</f>
        <v>312.94101964159898</v>
      </c>
      <c r="P11" s="76">
        <f>VLOOKUP($A11,'ADR Raw Data'!$B$6:$BE$49,'ADR Raw Data'!AJ$1,FALSE)</f>
        <v>306.71286275718501</v>
      </c>
      <c r="Q11" s="76">
        <f>VLOOKUP($A11,'ADR Raw Data'!$B$6:$BE$49,'ADR Raw Data'!AK$1,FALSE)</f>
        <v>313.94447651978101</v>
      </c>
      <c r="R11" s="77">
        <f>VLOOKUP($A11,'ADR Raw Data'!$B$6:$BE$49,'ADR Raw Data'!AL$1,FALSE)</f>
        <v>308.61079777397498</v>
      </c>
      <c r="S11" s="76">
        <f>VLOOKUP($A11,'ADR Raw Data'!$B$6:$BE$49,'ADR Raw Data'!AN$1,FALSE)</f>
        <v>368.94599289752102</v>
      </c>
      <c r="T11" s="76">
        <f>VLOOKUP($A11,'ADR Raw Data'!$B$6:$BE$49,'ADR Raw Data'!AO$1,FALSE)</f>
        <v>373.79560741548499</v>
      </c>
      <c r="U11" s="77">
        <f>VLOOKUP($A11,'ADR Raw Data'!$B$6:$BE$49,'ADR Raw Data'!AP$1,FALSE)</f>
        <v>371.36701593292901</v>
      </c>
      <c r="V11" s="78">
        <f>VLOOKUP($A11,'ADR Raw Data'!$B$6:$BE$49,'ADR Raw Data'!AR$1,FALSE)</f>
        <v>328.85481021846499</v>
      </c>
      <c r="X11" s="75">
        <f>VLOOKUP($A11,'RevPAR Raw Data'!$B$6:$BE$49,'RevPAR Raw Data'!AG$1,FALSE)</f>
        <v>137.00815362699899</v>
      </c>
      <c r="Y11" s="76">
        <f>VLOOKUP($A11,'RevPAR Raw Data'!$B$6:$BE$49,'RevPAR Raw Data'!AH$1,FALSE)</f>
        <v>190.24528435239901</v>
      </c>
      <c r="Z11" s="76">
        <f>VLOOKUP($A11,'RevPAR Raw Data'!$B$6:$BE$49,'RevPAR Raw Data'!AI$1,FALSE)</f>
        <v>219.10329224194601</v>
      </c>
      <c r="AA11" s="76">
        <f>VLOOKUP($A11,'RevPAR Raw Data'!$B$6:$BE$49,'RevPAR Raw Data'!AJ$1,FALSE)</f>
        <v>218.069955073416</v>
      </c>
      <c r="AB11" s="76">
        <f>VLOOKUP($A11,'RevPAR Raw Data'!$B$6:$BE$49,'RevPAR Raw Data'!AK$1,FALSE)</f>
        <v>213.90606563664201</v>
      </c>
      <c r="AC11" s="77">
        <f>VLOOKUP($A11,'RevPAR Raw Data'!$B$6:$BE$49,'RevPAR Raw Data'!AL$1,FALSE)</f>
        <v>195.66655018628001</v>
      </c>
      <c r="AD11" s="76">
        <f>VLOOKUP($A11,'RevPAR Raw Data'!$B$6:$BE$49,'RevPAR Raw Data'!AN$1,FALSE)</f>
        <v>278.91282106070503</v>
      </c>
      <c r="AE11" s="76">
        <f>VLOOKUP($A11,'RevPAR Raw Data'!$B$6:$BE$49,'RevPAR Raw Data'!AO$1,FALSE)</f>
        <v>281.69836620644298</v>
      </c>
      <c r="AF11" s="77">
        <f>VLOOKUP($A11,'RevPAR Raw Data'!$B$6:$BE$49,'RevPAR Raw Data'!AP$1,FALSE)</f>
        <v>280.30559363357401</v>
      </c>
      <c r="AG11" s="78">
        <f>VLOOKUP($A11,'RevPAR Raw Data'!$B$6:$BE$49,'RevPAR Raw Data'!AR$1,FALSE)</f>
        <v>219.84913402836401</v>
      </c>
    </row>
    <row r="12" spans="1:33" x14ac:dyDescent="0.25">
      <c r="A12" s="55" t="s">
        <v>126</v>
      </c>
      <c r="B12" s="43">
        <f>(VLOOKUP($A11,'Occupancy Raw Data'!$B$8:$BE$51,'Occupancy Raw Data'!AT$3,FALSE))/100</f>
        <v>7.9239439585032892E-2</v>
      </c>
      <c r="C12" s="44">
        <f>(VLOOKUP($A11,'Occupancy Raw Data'!$B$8:$BE$51,'Occupancy Raw Data'!AU$3,FALSE))/100</f>
        <v>9.0374859159447901E-2</v>
      </c>
      <c r="D12" s="44">
        <f>(VLOOKUP($A11,'Occupancy Raw Data'!$B$8:$BE$51,'Occupancy Raw Data'!AV$3,FALSE))/100</f>
        <v>5.2718985080653702E-2</v>
      </c>
      <c r="E12" s="44">
        <f>(VLOOKUP($A11,'Occupancy Raw Data'!$B$8:$BE$51,'Occupancy Raw Data'!AW$3,FALSE))/100</f>
        <v>5.1682463277393599E-2</v>
      </c>
      <c r="F12" s="44">
        <f>(VLOOKUP($A11,'Occupancy Raw Data'!$B$8:$BE$51,'Occupancy Raw Data'!AX$3,FALSE))/100</f>
        <v>2.5805960956103099E-2</v>
      </c>
      <c r="G12" s="44">
        <f>(VLOOKUP($A11,'Occupancy Raw Data'!$B$8:$BE$51,'Occupancy Raw Data'!AY$3,FALSE))/100</f>
        <v>5.74221924251785E-2</v>
      </c>
      <c r="H12" s="45">
        <f>(VLOOKUP($A11,'Occupancy Raw Data'!$B$8:$BE$51,'Occupancy Raw Data'!BA$3,FALSE))/100</f>
        <v>5.9455358737626904E-2</v>
      </c>
      <c r="I12" s="45">
        <f>(VLOOKUP($A11,'Occupancy Raw Data'!$B$8:$BE$51,'Occupancy Raw Data'!BB$3,FALSE))/100</f>
        <v>5.8651106728029798E-2</v>
      </c>
      <c r="J12" s="44">
        <f>(VLOOKUP($A11,'Occupancy Raw Data'!$B$8:$BE$51,'Occupancy Raw Data'!BC$3,FALSE))/100</f>
        <v>5.9053707613886203E-2</v>
      </c>
      <c r="K12" s="46">
        <f>(VLOOKUP($A11,'Occupancy Raw Data'!$B$8:$BE$51,'Occupancy Raw Data'!BE$3,FALSE))/100</f>
        <v>5.7947939984282701E-2</v>
      </c>
      <c r="M12" s="43">
        <f>(VLOOKUP($A11,'ADR Raw Data'!$B$6:$BE$49,'ADR Raw Data'!AT$1,FALSE))/100</f>
        <v>3.7857377543582399E-2</v>
      </c>
      <c r="N12" s="44">
        <f>(VLOOKUP($A11,'ADR Raw Data'!$B$6:$BE$49,'ADR Raw Data'!AU$1,FALSE))/100</f>
        <v>4.2836022174414096E-2</v>
      </c>
      <c r="O12" s="44">
        <f>(VLOOKUP($A11,'ADR Raw Data'!$B$6:$BE$49,'ADR Raw Data'!AV$1,FALSE))/100</f>
        <v>6.2013457496666098E-2</v>
      </c>
      <c r="P12" s="44">
        <f>(VLOOKUP($A11,'ADR Raw Data'!$B$6:$BE$49,'ADR Raw Data'!AW$1,FALSE))/100</f>
        <v>5.9360255091216396E-2</v>
      </c>
      <c r="Q12" s="44">
        <f>(VLOOKUP($A11,'ADR Raw Data'!$B$6:$BE$49,'ADR Raw Data'!AX$1,FALSE))/100</f>
        <v>7.6468964556016206E-2</v>
      </c>
      <c r="R12" s="44">
        <f>(VLOOKUP($A11,'ADR Raw Data'!$B$6:$BE$49,'ADR Raw Data'!AY$1,FALSE))/100</f>
        <v>5.7314425414225705E-2</v>
      </c>
      <c r="S12" s="45">
        <f>(VLOOKUP($A11,'ADR Raw Data'!$B$6:$BE$49,'ADR Raw Data'!BA$1,FALSE))/100</f>
        <v>5.2719789226683203E-2</v>
      </c>
      <c r="T12" s="45">
        <f>(VLOOKUP($A11,'ADR Raw Data'!$B$6:$BE$49,'ADR Raw Data'!BB$1,FALSE))/100</f>
        <v>3.1778274806934299E-2</v>
      </c>
      <c r="U12" s="44">
        <f>(VLOOKUP($A11,'ADR Raw Data'!$B$6:$BE$49,'ADR Raw Data'!BC$1,FALSE))/100</f>
        <v>4.2085262223113498E-2</v>
      </c>
      <c r="V12" s="46">
        <f>(VLOOKUP($A11,'ADR Raw Data'!$B$6:$BE$49,'ADR Raw Data'!BE$1,FALSE))/100</f>
        <v>5.1788492053689496E-2</v>
      </c>
      <c r="X12" s="43">
        <f>(VLOOKUP($A11,'RevPAR Raw Data'!$B$6:$BE$49,'RevPAR Raw Data'!AT$1,FALSE))/100</f>
        <v>0.120096614509327</v>
      </c>
      <c r="Y12" s="44">
        <f>(VLOOKUP($A11,'RevPAR Raw Data'!$B$6:$BE$49,'RevPAR Raw Data'!AU$1,FALSE))/100</f>
        <v>0.13708218080482498</v>
      </c>
      <c r="Z12" s="44">
        <f>(VLOOKUP($A11,'RevPAR Raw Data'!$B$6:$BE$49,'RevPAR Raw Data'!AV$1,FALSE))/100</f>
        <v>0.11800172911788601</v>
      </c>
      <c r="AA12" s="44">
        <f>(VLOOKUP($A11,'RevPAR Raw Data'!$B$6:$BE$49,'RevPAR Raw Data'!AW$1,FALSE))/100</f>
        <v>0.114110602572498</v>
      </c>
      <c r="AB12" s="44">
        <f>(VLOOKUP($A11,'RevPAR Raw Data'!$B$6:$BE$49,'RevPAR Raw Data'!AX$1,FALSE))/100</f>
        <v>0.104248280625805</v>
      </c>
      <c r="AC12" s="44">
        <f>(VLOOKUP($A11,'RevPAR Raw Data'!$B$6:$BE$49,'RevPAR Raw Data'!AY$1,FALSE))/100</f>
        <v>0.11802773780427801</v>
      </c>
      <c r="AD12" s="45">
        <f>(VLOOKUP($A11,'RevPAR Raw Data'!$B$6:$BE$49,'RevPAR Raw Data'!BA$1,FALSE))/100</f>
        <v>0.115309621945354</v>
      </c>
      <c r="AE12" s="45">
        <f>(VLOOKUP($A11,'RevPAR Raw Data'!$B$6:$BE$49,'RevPAR Raw Data'!BB$1,FALSE))/100</f>
        <v>9.2293212522298301E-2</v>
      </c>
      <c r="AF12" s="44">
        <f>(VLOOKUP($A11,'RevPAR Raw Data'!$B$6:$BE$49,'RevPAR Raw Data'!BC$1,FALSE))/100</f>
        <v>0.103624260607177</v>
      </c>
      <c r="AG12" s="46">
        <f>(VLOOKUP($A11,'RevPAR Raw Data'!$B$6:$BE$49,'RevPAR Raw Data'!BE$1,FALSE))/100</f>
        <v>0.11273746846737601</v>
      </c>
    </row>
    <row r="13" spans="1:33" x14ac:dyDescent="0.25">
      <c r="A13" s="93"/>
      <c r="B13" s="71"/>
      <c r="C13" s="72"/>
      <c r="D13" s="72"/>
      <c r="E13" s="72"/>
      <c r="F13" s="72"/>
      <c r="G13" s="73"/>
      <c r="H13" s="53"/>
      <c r="I13" s="53"/>
      <c r="J13" s="73"/>
      <c r="K13" s="74"/>
      <c r="M13" s="75"/>
      <c r="N13" s="76"/>
      <c r="O13" s="76"/>
      <c r="P13" s="76"/>
      <c r="Q13" s="76"/>
      <c r="R13" s="77"/>
      <c r="S13" s="76"/>
      <c r="T13" s="76"/>
      <c r="U13" s="77"/>
      <c r="V13" s="78"/>
      <c r="X13" s="75"/>
      <c r="Y13" s="76"/>
      <c r="Z13" s="76"/>
      <c r="AA13" s="76"/>
      <c r="AB13" s="76"/>
      <c r="AC13" s="77"/>
      <c r="AD13" s="76"/>
      <c r="AE13" s="76"/>
      <c r="AF13" s="77"/>
      <c r="AG13" s="78"/>
    </row>
    <row r="14" spans="1:33" x14ac:dyDescent="0.25">
      <c r="A14" s="70" t="s">
        <v>17</v>
      </c>
      <c r="B14" s="47">
        <f>(VLOOKUP($A14,'Occupancy Raw Data'!$B$8:$BE$51,'Occupancy Raw Data'!AG$3,FALSE))/100</f>
        <v>0.54524876118735699</v>
      </c>
      <c r="C14" s="53">
        <f>(VLOOKUP($A14,'Occupancy Raw Data'!$B$8:$BE$51,'Occupancy Raw Data'!AH$3,FALSE))/100</f>
        <v>0.72305092148615102</v>
      </c>
      <c r="D14" s="53">
        <f>(VLOOKUP($A14,'Occupancy Raw Data'!$B$8:$BE$51,'Occupancy Raw Data'!AI$3,FALSE))/100</f>
        <v>0.80130840589067409</v>
      </c>
      <c r="E14" s="53">
        <f>(VLOOKUP($A14,'Occupancy Raw Data'!$B$8:$BE$51,'Occupancy Raw Data'!AJ$3,FALSE))/100</f>
        <v>0.78799075337274505</v>
      </c>
      <c r="F14" s="53">
        <f>(VLOOKUP($A14,'Occupancy Raw Data'!$B$8:$BE$51,'Occupancy Raw Data'!AK$3,FALSE))/100</f>
        <v>0.73837539790814011</v>
      </c>
      <c r="G14" s="54">
        <f>(VLOOKUP($A14,'Occupancy Raw Data'!$B$8:$BE$51,'Occupancy Raw Data'!AL$3,FALSE))/100</f>
        <v>0.71929251845286302</v>
      </c>
      <c r="H14" s="53">
        <f>(VLOOKUP($A14,'Occupancy Raw Data'!$B$8:$BE$51,'Occupancy Raw Data'!AN$3,FALSE))/100</f>
        <v>0.77392185842049399</v>
      </c>
      <c r="I14" s="53">
        <f>(VLOOKUP($A14,'Occupancy Raw Data'!$B$8:$BE$51,'Occupancy Raw Data'!AO$3,FALSE))/100</f>
        <v>0.77122176747006188</v>
      </c>
      <c r="J14" s="54">
        <f>(VLOOKUP($A14,'Occupancy Raw Data'!$B$8:$BE$51,'Occupancy Raw Data'!AP$3,FALSE))/100</f>
        <v>0.77257181294527799</v>
      </c>
      <c r="K14" s="48">
        <f>(VLOOKUP($A14,'Occupancy Raw Data'!$B$8:$BE$51,'Occupancy Raw Data'!AR$3,FALSE))/100</f>
        <v>0.7345332641360891</v>
      </c>
      <c r="M14" s="75">
        <f>VLOOKUP($A14,'ADR Raw Data'!$B$6:$BE$49,'ADR Raw Data'!AG$1,FALSE)</f>
        <v>184.646560493999</v>
      </c>
      <c r="N14" s="76">
        <f>VLOOKUP($A14,'ADR Raw Data'!$B$6:$BE$49,'ADR Raw Data'!AH$1,FALSE)</f>
        <v>212.71910887578599</v>
      </c>
      <c r="O14" s="76">
        <f>VLOOKUP($A14,'ADR Raw Data'!$B$6:$BE$49,'ADR Raw Data'!AI$1,FALSE)</f>
        <v>225.78996279312199</v>
      </c>
      <c r="P14" s="76">
        <f>VLOOKUP($A14,'ADR Raw Data'!$B$6:$BE$49,'ADR Raw Data'!AJ$1,FALSE)</f>
        <v>220.79177411210199</v>
      </c>
      <c r="Q14" s="76">
        <f>VLOOKUP($A14,'ADR Raw Data'!$B$6:$BE$49,'ADR Raw Data'!AK$1,FALSE)</f>
        <v>200.77827078281101</v>
      </c>
      <c r="R14" s="77">
        <f>VLOOKUP($A14,'ADR Raw Data'!$B$6:$BE$49,'ADR Raw Data'!AL$1,FALSE)</f>
        <v>210.69935675214899</v>
      </c>
      <c r="S14" s="76">
        <f>VLOOKUP($A14,'ADR Raw Data'!$B$6:$BE$49,'ADR Raw Data'!AN$1,FALSE)</f>
        <v>203.80633353327801</v>
      </c>
      <c r="T14" s="76">
        <f>VLOOKUP($A14,'ADR Raw Data'!$B$6:$BE$49,'ADR Raw Data'!AO$1,FALSE)</f>
        <v>208.013899316986</v>
      </c>
      <c r="U14" s="77">
        <f>VLOOKUP($A14,'ADR Raw Data'!$B$6:$BE$49,'ADR Raw Data'!AP$1,FALSE)</f>
        <v>205.906440129251</v>
      </c>
      <c r="V14" s="78">
        <f>VLOOKUP($A14,'ADR Raw Data'!$B$6:$BE$49,'ADR Raw Data'!AR$1,FALSE)</f>
        <v>209.25732436042099</v>
      </c>
      <c r="X14" s="75">
        <f>VLOOKUP($A14,'RevPAR Raw Data'!$B$6:$BE$49,'RevPAR Raw Data'!AG$1,FALSE)</f>
        <v>100.678308366859</v>
      </c>
      <c r="Y14" s="76">
        <f>VLOOKUP($A14,'RevPAR Raw Data'!$B$6:$BE$49,'RevPAR Raw Data'!AH$1,FALSE)</f>
        <v>153.80674769034999</v>
      </c>
      <c r="Z14" s="76">
        <f>VLOOKUP($A14,'RevPAR Raw Data'!$B$6:$BE$49,'RevPAR Raw Data'!AI$1,FALSE)</f>
        <v>180.927395151871</v>
      </c>
      <c r="AA14" s="76">
        <f>VLOOKUP($A14,'RevPAR Raw Data'!$B$6:$BE$49,'RevPAR Raw Data'!AJ$1,FALSE)</f>
        <v>173.9818764211</v>
      </c>
      <c r="AB14" s="76">
        <f>VLOOKUP($A14,'RevPAR Raw Data'!$B$6:$BE$49,'RevPAR Raw Data'!AK$1,FALSE)</f>
        <v>148.24973558056601</v>
      </c>
      <c r="AC14" s="77">
        <f>VLOOKUP($A14,'RevPAR Raw Data'!$B$6:$BE$49,'RevPAR Raw Data'!AL$1,FALSE)</f>
        <v>151.554470954652</v>
      </c>
      <c r="AD14" s="76">
        <f>VLOOKUP($A14,'RevPAR Raw Data'!$B$6:$BE$49,'RevPAR Raw Data'!AN$1,FALSE)</f>
        <v>157.73017640594199</v>
      </c>
      <c r="AE14" s="76">
        <f>VLOOKUP($A14,'RevPAR Raw Data'!$B$6:$BE$49,'RevPAR Raw Data'!AO$1,FALSE)</f>
        <v>160.424847089586</v>
      </c>
      <c r="AF14" s="77">
        <f>VLOOKUP($A14,'RevPAR Raw Data'!$B$6:$BE$49,'RevPAR Raw Data'!AP$1,FALSE)</f>
        <v>159.07751174776399</v>
      </c>
      <c r="AG14" s="78">
        <f>VLOOKUP($A14,'RevPAR Raw Data'!$B$6:$BE$49,'RevPAR Raw Data'!AR$1,FALSE)</f>
        <v>153.70646550684401</v>
      </c>
    </row>
    <row r="15" spans="1:33" x14ac:dyDescent="0.25">
      <c r="A15" s="55" t="s">
        <v>126</v>
      </c>
      <c r="B15" s="43">
        <f>(VLOOKUP($A14,'Occupancy Raw Data'!$B$8:$BE$51,'Occupancy Raw Data'!AT$3,FALSE))/100</f>
        <v>3.2985297550619699E-2</v>
      </c>
      <c r="C15" s="44">
        <f>(VLOOKUP($A14,'Occupancy Raw Data'!$B$8:$BE$51,'Occupancy Raw Data'!AU$3,FALSE))/100</f>
        <v>5.2717777593906903E-2</v>
      </c>
      <c r="D15" s="44">
        <f>(VLOOKUP($A14,'Occupancy Raw Data'!$B$8:$BE$51,'Occupancy Raw Data'!AV$3,FALSE))/100</f>
        <v>3.1046632696667801E-2</v>
      </c>
      <c r="E15" s="44">
        <f>(VLOOKUP($A14,'Occupancy Raw Data'!$B$8:$BE$51,'Occupancy Raw Data'!AW$3,FALSE))/100</f>
        <v>1.73329630387733E-2</v>
      </c>
      <c r="F15" s="44">
        <f>(VLOOKUP($A14,'Occupancy Raw Data'!$B$8:$BE$51,'Occupancy Raw Data'!AX$3,FALSE))/100</f>
        <v>1.80966555100876E-2</v>
      </c>
      <c r="G15" s="44">
        <f>(VLOOKUP($A14,'Occupancy Raw Data'!$B$8:$BE$51,'Occupancy Raw Data'!AY$3,FALSE))/100</f>
        <v>2.9908036602738698E-2</v>
      </c>
      <c r="H15" s="45">
        <f>(VLOOKUP($A14,'Occupancy Raw Data'!$B$8:$BE$51,'Occupancy Raw Data'!BA$3,FALSE))/100</f>
        <v>-1.25086008125159E-2</v>
      </c>
      <c r="I15" s="45">
        <f>(VLOOKUP($A14,'Occupancy Raw Data'!$B$8:$BE$51,'Occupancy Raw Data'!BB$3,FALSE))/100</f>
        <v>-1.5467252691741101E-2</v>
      </c>
      <c r="J15" s="44">
        <f>(VLOOKUP($A14,'Occupancy Raw Data'!$B$8:$BE$51,'Occupancy Raw Data'!BC$3,FALSE))/100</f>
        <v>-1.39875611253516E-2</v>
      </c>
      <c r="K15" s="46">
        <f>(VLOOKUP($A14,'Occupancy Raw Data'!$B$8:$BE$51,'Occupancy Raw Data'!BE$3,FALSE))/100</f>
        <v>1.6317658710744101E-2</v>
      </c>
      <c r="M15" s="43">
        <f>(VLOOKUP($A14,'ADR Raw Data'!$B$6:$BE$49,'ADR Raw Data'!AT$1,FALSE))/100</f>
        <v>2.2132066840615E-2</v>
      </c>
      <c r="N15" s="44">
        <f>(VLOOKUP($A14,'ADR Raw Data'!$B$6:$BE$49,'ADR Raw Data'!AU$1,FALSE))/100</f>
        <v>3.8061770172637004E-2</v>
      </c>
      <c r="O15" s="44">
        <f>(VLOOKUP($A14,'ADR Raw Data'!$B$6:$BE$49,'ADR Raw Data'!AV$1,FALSE))/100</f>
        <v>3.6851458610324898E-2</v>
      </c>
      <c r="P15" s="44">
        <f>(VLOOKUP($A14,'ADR Raw Data'!$B$6:$BE$49,'ADR Raw Data'!AW$1,FALSE))/100</f>
        <v>2.9035429830964899E-2</v>
      </c>
      <c r="Q15" s="44">
        <f>(VLOOKUP($A14,'ADR Raw Data'!$B$6:$BE$49,'ADR Raw Data'!AX$1,FALSE))/100</f>
        <v>1.31877345313805E-2</v>
      </c>
      <c r="R15" s="44">
        <f>(VLOOKUP($A14,'ADR Raw Data'!$B$6:$BE$49,'ADR Raw Data'!AY$1,FALSE))/100</f>
        <v>2.8541502959142501E-2</v>
      </c>
      <c r="S15" s="45">
        <f>(VLOOKUP($A14,'ADR Raw Data'!$B$6:$BE$49,'ADR Raw Data'!BA$1,FALSE))/100</f>
        <v>2.14593752367414E-2</v>
      </c>
      <c r="T15" s="45">
        <f>(VLOOKUP($A14,'ADR Raw Data'!$B$6:$BE$49,'ADR Raw Data'!BB$1,FALSE))/100</f>
        <v>4.3382347097628199E-2</v>
      </c>
      <c r="U15" s="44">
        <f>(VLOOKUP($A14,'ADR Raw Data'!$B$6:$BE$49,'ADR Raw Data'!BC$1,FALSE))/100</f>
        <v>3.2397938358163396E-2</v>
      </c>
      <c r="V15" s="46">
        <f>(VLOOKUP($A14,'ADR Raw Data'!$B$6:$BE$49,'ADR Raw Data'!BE$1,FALSE))/100</f>
        <v>2.9928161539421502E-2</v>
      </c>
      <c r="X15" s="43">
        <f>(VLOOKUP($A14,'RevPAR Raw Data'!$B$6:$BE$49,'RevPAR Raw Data'!AT$1,FALSE))/100</f>
        <v>5.5847397201382598E-2</v>
      </c>
      <c r="Y15" s="44">
        <f>(VLOOKUP($A14,'RevPAR Raw Data'!$B$6:$BE$49,'RevPAR Raw Data'!AU$1,FALSE))/100</f>
        <v>9.27860797013354E-2</v>
      </c>
      <c r="Z15" s="44">
        <f>(VLOOKUP($A14,'RevPAR Raw Data'!$B$6:$BE$49,'RevPAR Raw Data'!AV$1,FALSE))/100</f>
        <v>6.9042205006803997E-2</v>
      </c>
      <c r="AA15" s="44">
        <f>(VLOOKUP($A14,'RevPAR Raw Data'!$B$6:$BE$49,'RevPAR Raw Data'!AW$1,FALSE))/100</f>
        <v>4.6871662901813202E-2</v>
      </c>
      <c r="AB15" s="44">
        <f>(VLOOKUP($A14,'RevPAR Raw Data'!$B$6:$BE$49,'RevPAR Raw Data'!AX$1,FALSE))/100</f>
        <v>3.1523043930240996E-2</v>
      </c>
      <c r="AC15" s="44">
        <f>(VLOOKUP($A14,'RevPAR Raw Data'!$B$6:$BE$49,'RevPAR Raw Data'!AY$1,FALSE))/100</f>
        <v>5.93031598770805E-2</v>
      </c>
      <c r="AD15" s="45">
        <f>(VLOOKUP($A14,'RevPAR Raw Data'!$B$6:$BE$49,'RevPAR Raw Data'!BA$1,FALSE))/100</f>
        <v>8.6823476657030395E-3</v>
      </c>
      <c r="AE15" s="45">
        <f>(VLOOKUP($A14,'RevPAR Raw Data'!$B$6:$BE$49,'RevPAR Raw Data'!BB$1,FALSE))/100</f>
        <v>2.7244088680967199E-2</v>
      </c>
      <c r="AF15" s="44">
        <f>(VLOOKUP($A14,'RevPAR Raw Data'!$B$6:$BE$49,'RevPAR Raw Data'!BC$1,FALSE))/100</f>
        <v>1.79572090896916E-2</v>
      </c>
      <c r="AG15" s="46">
        <f>(VLOOKUP($A14,'RevPAR Raw Data'!$B$6:$BE$49,'RevPAR Raw Data'!BE$1,FALSE))/100</f>
        <v>4.67341777760059E-2</v>
      </c>
    </row>
    <row r="16" spans="1:33" x14ac:dyDescent="0.25">
      <c r="A16" s="93"/>
      <c r="B16" s="47"/>
      <c r="C16" s="53"/>
      <c r="D16" s="53"/>
      <c r="E16" s="53"/>
      <c r="F16" s="53"/>
      <c r="G16" s="54"/>
      <c r="H16" s="53"/>
      <c r="I16" s="53"/>
      <c r="J16" s="54"/>
      <c r="K16" s="48"/>
      <c r="M16" s="75"/>
      <c r="N16" s="76"/>
      <c r="O16" s="76"/>
      <c r="P16" s="76"/>
      <c r="Q16" s="76"/>
      <c r="R16" s="77"/>
      <c r="S16" s="76"/>
      <c r="T16" s="76"/>
      <c r="U16" s="77"/>
      <c r="V16" s="78"/>
      <c r="X16" s="75"/>
      <c r="Y16" s="76"/>
      <c r="Z16" s="76"/>
      <c r="AA16" s="76"/>
      <c r="AB16" s="76"/>
      <c r="AC16" s="77"/>
      <c r="AD16" s="76"/>
      <c r="AE16" s="76"/>
      <c r="AF16" s="77"/>
      <c r="AG16" s="78"/>
    </row>
    <row r="17" spans="1:33" x14ac:dyDescent="0.25">
      <c r="A17" s="70" t="s">
        <v>18</v>
      </c>
      <c r="B17" s="47">
        <f>(VLOOKUP($A17,'Occupancy Raw Data'!$B$8:$BE$51,'Occupancy Raw Data'!AG$3,FALSE))/100</f>
        <v>0.56563701026788205</v>
      </c>
      <c r="C17" s="53">
        <f>(VLOOKUP($A17,'Occupancy Raw Data'!$B$8:$BE$51,'Occupancy Raw Data'!AH$3,FALSE))/100</f>
        <v>0.720322090288533</v>
      </c>
      <c r="D17" s="53">
        <f>(VLOOKUP($A17,'Occupancy Raw Data'!$B$8:$BE$51,'Occupancy Raw Data'!AI$3,FALSE))/100</f>
        <v>0.78942953020134199</v>
      </c>
      <c r="E17" s="53">
        <f>(VLOOKUP($A17,'Occupancy Raw Data'!$B$8:$BE$51,'Occupancy Raw Data'!AJ$3,FALSE))/100</f>
        <v>0.79730252968507997</v>
      </c>
      <c r="F17" s="53">
        <f>(VLOOKUP($A17,'Occupancy Raw Data'!$B$8:$BE$51,'Occupancy Raw Data'!AK$3,FALSE))/100</f>
        <v>0.77550478976653392</v>
      </c>
      <c r="G17" s="54">
        <f>(VLOOKUP($A17,'Occupancy Raw Data'!$B$8:$BE$51,'Occupancy Raw Data'!AL$3,FALSE))/100</f>
        <v>0.72963919004187405</v>
      </c>
      <c r="H17" s="53">
        <f>(VLOOKUP($A17,'Occupancy Raw Data'!$B$8:$BE$51,'Occupancy Raw Data'!AN$3,FALSE))/100</f>
        <v>0.82523088395571609</v>
      </c>
      <c r="I17" s="53">
        <f>(VLOOKUP($A17,'Occupancy Raw Data'!$B$8:$BE$51,'Occupancy Raw Data'!AO$3,FALSE))/100</f>
        <v>0.80658090976882901</v>
      </c>
      <c r="J17" s="54">
        <f>(VLOOKUP($A17,'Occupancy Raw Data'!$B$8:$BE$51,'Occupancy Raw Data'!AP$3,FALSE))/100</f>
        <v>0.815905896862272</v>
      </c>
      <c r="K17" s="48">
        <f>(VLOOKUP($A17,'Occupancy Raw Data'!$B$8:$BE$51,'Occupancy Raw Data'!AR$3,FALSE))/100</f>
        <v>0.75428682056198793</v>
      </c>
      <c r="M17" s="75">
        <f>VLOOKUP($A17,'ADR Raw Data'!$B$6:$BE$49,'ADR Raw Data'!AG$1,FALSE)</f>
        <v>145.39078264837801</v>
      </c>
      <c r="N17" s="76">
        <f>VLOOKUP($A17,'ADR Raw Data'!$B$6:$BE$49,'ADR Raw Data'!AH$1,FALSE)</f>
        <v>158.31592092296299</v>
      </c>
      <c r="O17" s="76">
        <f>VLOOKUP($A17,'ADR Raw Data'!$B$6:$BE$49,'ADR Raw Data'!AI$1,FALSE)</f>
        <v>166.06228353179401</v>
      </c>
      <c r="P17" s="76">
        <f>VLOOKUP($A17,'ADR Raw Data'!$B$6:$BE$49,'ADR Raw Data'!AJ$1,FALSE)</f>
        <v>162.91069409595701</v>
      </c>
      <c r="Q17" s="76">
        <f>VLOOKUP($A17,'ADR Raw Data'!$B$6:$BE$49,'ADR Raw Data'!AK$1,FALSE)</f>
        <v>156.43490120660101</v>
      </c>
      <c r="R17" s="77">
        <f>VLOOKUP($A17,'ADR Raw Data'!$B$6:$BE$49,'ADR Raw Data'!AL$1,FALSE)</f>
        <v>158.592483726159</v>
      </c>
      <c r="S17" s="76">
        <f>VLOOKUP($A17,'ADR Raw Data'!$B$6:$BE$49,'ADR Raw Data'!AN$1,FALSE)</f>
        <v>166.26637301242499</v>
      </c>
      <c r="T17" s="76">
        <f>VLOOKUP($A17,'ADR Raw Data'!$B$6:$BE$49,'ADR Raw Data'!AO$1,FALSE)</f>
        <v>164.69439811892701</v>
      </c>
      <c r="U17" s="77">
        <f>VLOOKUP($A17,'ADR Raw Data'!$B$6:$BE$49,'ADR Raw Data'!AP$1,FALSE)</f>
        <v>165.48936861485399</v>
      </c>
      <c r="V17" s="78">
        <f>VLOOKUP($A17,'ADR Raw Data'!$B$6:$BE$49,'ADR Raw Data'!AR$1,FALSE)</f>
        <v>160.72399917976099</v>
      </c>
      <c r="X17" s="75">
        <f>VLOOKUP($A17,'RevPAR Raw Data'!$B$6:$BE$49,'RevPAR Raw Data'!AG$1,FALSE)</f>
        <v>82.238407617736399</v>
      </c>
      <c r="Y17" s="76">
        <f>VLOOKUP($A17,'RevPAR Raw Data'!$B$6:$BE$49,'RevPAR Raw Data'!AH$1,FALSE)</f>
        <v>114.038455085183</v>
      </c>
      <c r="Z17" s="76">
        <f>VLOOKUP($A17,'RevPAR Raw Data'!$B$6:$BE$49,'RevPAR Raw Data'!AI$1,FALSE)</f>
        <v>131.09447047266599</v>
      </c>
      <c r="AA17" s="76">
        <f>VLOOKUP($A17,'RevPAR Raw Data'!$B$6:$BE$49,'RevPAR Raw Data'!AJ$1,FALSE)</f>
        <v>129.88910851545899</v>
      </c>
      <c r="AB17" s="76">
        <f>VLOOKUP($A17,'RevPAR Raw Data'!$B$6:$BE$49,'RevPAR Raw Data'!AK$1,FALSE)</f>
        <v>121.31601517237399</v>
      </c>
      <c r="AC17" s="77">
        <f>VLOOKUP($A17,'RevPAR Raw Data'!$B$6:$BE$49,'RevPAR Raw Data'!AL$1,FALSE)</f>
        <v>115.715291372683</v>
      </c>
      <c r="AD17" s="76">
        <f>VLOOKUP($A17,'RevPAR Raw Data'!$B$6:$BE$49,'RevPAR Raw Data'!AN$1,FALSE)</f>
        <v>137.20814597315399</v>
      </c>
      <c r="AE17" s="76">
        <f>VLOOKUP($A17,'RevPAR Raw Data'!$B$6:$BE$49,'RevPAR Raw Data'!AO$1,FALSE)</f>
        <v>132.83935746859399</v>
      </c>
      <c r="AF17" s="77">
        <f>VLOOKUP($A17,'RevPAR Raw Data'!$B$6:$BE$49,'RevPAR Raw Data'!AP$1,FALSE)</f>
        <v>135.023751720874</v>
      </c>
      <c r="AG17" s="78">
        <f>VLOOKUP($A17,'RevPAR Raw Data'!$B$6:$BE$49,'RevPAR Raw Data'!AR$1,FALSE)</f>
        <v>121.231994329309</v>
      </c>
    </row>
    <row r="18" spans="1:33" x14ac:dyDescent="0.25">
      <c r="A18" s="55" t="s">
        <v>126</v>
      </c>
      <c r="B18" s="43">
        <f>(VLOOKUP($A17,'Occupancy Raw Data'!$B$8:$BE$51,'Occupancy Raw Data'!AT$3,FALSE))/100</f>
        <v>8.9033635649143295E-2</v>
      </c>
      <c r="C18" s="44">
        <f>(VLOOKUP($A17,'Occupancy Raw Data'!$B$8:$BE$51,'Occupancy Raw Data'!AU$3,FALSE))/100</f>
        <v>7.9836540805091297E-2</v>
      </c>
      <c r="D18" s="44">
        <f>(VLOOKUP($A17,'Occupancy Raw Data'!$B$8:$BE$51,'Occupancy Raw Data'!AV$3,FALSE))/100</f>
        <v>5.5038429869248201E-2</v>
      </c>
      <c r="E18" s="44">
        <f>(VLOOKUP($A17,'Occupancy Raw Data'!$B$8:$BE$51,'Occupancy Raw Data'!AW$3,FALSE))/100</f>
        <v>6.0207442548489795E-2</v>
      </c>
      <c r="F18" s="44">
        <f>(VLOOKUP($A17,'Occupancy Raw Data'!$B$8:$BE$51,'Occupancy Raw Data'!AX$3,FALSE))/100</f>
        <v>8.5270316348986602E-2</v>
      </c>
      <c r="G18" s="44">
        <f>(VLOOKUP($A17,'Occupancy Raw Data'!$B$8:$BE$51,'Occupancy Raw Data'!AY$3,FALSE))/100</f>
        <v>7.2587763850580703E-2</v>
      </c>
      <c r="H18" s="45">
        <f>(VLOOKUP($A17,'Occupancy Raw Data'!$B$8:$BE$51,'Occupancy Raw Data'!BA$3,FALSE))/100</f>
        <v>5.0299396481198896E-2</v>
      </c>
      <c r="I18" s="45">
        <f>(VLOOKUP($A17,'Occupancy Raw Data'!$B$8:$BE$51,'Occupancy Raw Data'!BB$3,FALSE))/100</f>
        <v>3.9906154836662003E-2</v>
      </c>
      <c r="J18" s="44">
        <f>(VLOOKUP($A17,'Occupancy Raw Data'!$B$8:$BE$51,'Occupancy Raw Data'!BC$3,FALSE))/100</f>
        <v>4.5136330298644695E-2</v>
      </c>
      <c r="K18" s="46">
        <f>(VLOOKUP($A17,'Occupancy Raw Data'!$B$8:$BE$51,'Occupancy Raw Data'!BE$3,FALSE))/100</f>
        <v>6.3951303862688297E-2</v>
      </c>
      <c r="M18" s="43">
        <f>(VLOOKUP($A17,'ADR Raw Data'!$B$6:$BE$49,'ADR Raw Data'!AT$1,FALSE))/100</f>
        <v>5.4496342263978696E-2</v>
      </c>
      <c r="N18" s="44">
        <f>(VLOOKUP($A17,'ADR Raw Data'!$B$6:$BE$49,'ADR Raw Data'!AU$1,FALSE))/100</f>
        <v>4.6991291540626798E-2</v>
      </c>
      <c r="O18" s="44">
        <f>(VLOOKUP($A17,'ADR Raw Data'!$B$6:$BE$49,'ADR Raw Data'!AV$1,FALSE))/100</f>
        <v>3.96824739812928E-2</v>
      </c>
      <c r="P18" s="44">
        <f>(VLOOKUP($A17,'ADR Raw Data'!$B$6:$BE$49,'ADR Raw Data'!AW$1,FALSE))/100</f>
        <v>2.5264539724660404E-2</v>
      </c>
      <c r="Q18" s="44">
        <f>(VLOOKUP($A17,'ADR Raw Data'!$B$6:$BE$49,'ADR Raw Data'!AX$1,FALSE))/100</f>
        <v>4.8125694761956501E-2</v>
      </c>
      <c r="R18" s="44">
        <f>(VLOOKUP($A17,'ADR Raw Data'!$B$6:$BE$49,'ADR Raw Data'!AY$1,FALSE))/100</f>
        <v>4.1076309058510001E-2</v>
      </c>
      <c r="S18" s="45">
        <f>(VLOOKUP($A17,'ADR Raw Data'!$B$6:$BE$49,'ADR Raw Data'!BA$1,FALSE))/100</f>
        <v>5.7962571907797598E-2</v>
      </c>
      <c r="T18" s="45">
        <f>(VLOOKUP($A17,'ADR Raw Data'!$B$6:$BE$49,'ADR Raw Data'!BB$1,FALSE))/100</f>
        <v>5.1512732138067001E-2</v>
      </c>
      <c r="U18" s="44">
        <f>(VLOOKUP($A17,'ADR Raw Data'!$B$6:$BE$49,'ADR Raw Data'!BC$1,FALSE))/100</f>
        <v>5.4788840413065296E-2</v>
      </c>
      <c r="V18" s="46">
        <f>(VLOOKUP($A17,'ADR Raw Data'!$B$6:$BE$49,'ADR Raw Data'!BE$1,FALSE))/100</f>
        <v>4.5228692963485806E-2</v>
      </c>
      <c r="X18" s="43">
        <f>(VLOOKUP($A17,'RevPAR Raw Data'!$B$6:$BE$49,'RevPAR Raw Data'!AT$1,FALSE))/100</f>
        <v>0.14838198539446401</v>
      </c>
      <c r="Y18" s="44">
        <f>(VLOOKUP($A17,'RevPAR Raw Data'!$B$6:$BE$49,'RevPAR Raw Data'!AU$1,FALSE))/100</f>
        <v>0.13057945451028499</v>
      </c>
      <c r="Z18" s="44">
        <f>(VLOOKUP($A17,'RevPAR Raw Data'!$B$6:$BE$49,'RevPAR Raw Data'!AV$1,FALSE))/100</f>
        <v>9.6904964911798702E-2</v>
      </c>
      <c r="AA18" s="44">
        <f>(VLOOKUP($A17,'RevPAR Raw Data'!$B$6:$BE$49,'RevPAR Raw Data'!AW$1,FALSE))/100</f>
        <v>8.6993095597136791E-2</v>
      </c>
      <c r="AB18" s="44">
        <f>(VLOOKUP($A17,'RevPAR Raw Data'!$B$6:$BE$49,'RevPAR Raw Data'!AX$1,FALSE))/100</f>
        <v>0.13749970432781</v>
      </c>
      <c r="AC18" s="44">
        <f>(VLOOKUP($A17,'RevPAR Raw Data'!$B$6:$BE$49,'RevPAR Raw Data'!AY$1,FALSE))/100</f>
        <v>0.116645710330883</v>
      </c>
      <c r="AD18" s="45">
        <f>(VLOOKUP($A17,'RevPAR Raw Data'!$B$6:$BE$49,'RevPAR Raw Data'!BA$1,FALSE))/100</f>
        <v>0.111177450774456</v>
      </c>
      <c r="AE18" s="45">
        <f>(VLOOKUP($A17,'RevPAR Raw Data'!$B$6:$BE$49,'RevPAR Raw Data'!BB$1,FALSE))/100</f>
        <v>9.3474562039490297E-2</v>
      </c>
      <c r="AF18" s="44">
        <f>(VLOOKUP($A17,'RevPAR Raw Data'!$B$6:$BE$49,'RevPAR Raw Data'!BC$1,FALSE))/100</f>
        <v>0.102398137909273</v>
      </c>
      <c r="AG18" s="46">
        <f>(VLOOKUP($A17,'RevPAR Raw Data'!$B$6:$BE$49,'RevPAR Raw Data'!BE$1,FALSE))/100</f>
        <v>0.112072430713194</v>
      </c>
    </row>
    <row r="19" spans="1:33" x14ac:dyDescent="0.25">
      <c r="A19" s="93"/>
      <c r="B19" s="71"/>
      <c r="C19" s="72"/>
      <c r="D19" s="72"/>
      <c r="E19" s="72"/>
      <c r="F19" s="72"/>
      <c r="G19" s="73"/>
      <c r="H19" s="53"/>
      <c r="I19" s="53"/>
      <c r="J19" s="73"/>
      <c r="K19" s="74"/>
      <c r="M19" s="75"/>
      <c r="N19" s="76"/>
      <c r="O19" s="76"/>
      <c r="P19" s="76"/>
      <c r="Q19" s="76"/>
      <c r="R19" s="77"/>
      <c r="S19" s="76"/>
      <c r="T19" s="76"/>
      <c r="U19" s="77"/>
      <c r="V19" s="78"/>
      <c r="X19" s="75"/>
      <c r="Y19" s="76"/>
      <c r="Z19" s="76"/>
      <c r="AA19" s="76"/>
      <c r="AB19" s="76"/>
      <c r="AC19" s="77"/>
      <c r="AD19" s="76"/>
      <c r="AE19" s="76"/>
      <c r="AF19" s="77"/>
      <c r="AG19" s="78"/>
    </row>
    <row r="20" spans="1:33" x14ac:dyDescent="0.25">
      <c r="A20" s="70" t="s">
        <v>19</v>
      </c>
      <c r="B20" s="47">
        <f>(VLOOKUP($A20,'Occupancy Raw Data'!$B$8:$BE$51,'Occupancy Raw Data'!AG$3,FALSE))/100</f>
        <v>0.54313359110502601</v>
      </c>
      <c r="C20" s="53">
        <f>(VLOOKUP($A20,'Occupancy Raw Data'!$B$8:$BE$51,'Occupancy Raw Data'!AH$3,FALSE))/100</f>
        <v>0.705628426420981</v>
      </c>
      <c r="D20" s="53">
        <f>(VLOOKUP($A20,'Occupancy Raw Data'!$B$8:$BE$51,'Occupancy Raw Data'!AI$3,FALSE))/100</f>
        <v>0.75543139757891897</v>
      </c>
      <c r="E20" s="53">
        <f>(VLOOKUP($A20,'Occupancy Raw Data'!$B$8:$BE$51,'Occupancy Raw Data'!AJ$3,FALSE))/100</f>
        <v>0.76452006207049394</v>
      </c>
      <c r="F20" s="53">
        <f>(VLOOKUP($A20,'Occupancy Raw Data'!$B$8:$BE$51,'Occupancy Raw Data'!AK$3,FALSE))/100</f>
        <v>0.75296189561319193</v>
      </c>
      <c r="G20" s="54">
        <f>(VLOOKUP($A20,'Occupancy Raw Data'!$B$8:$BE$51,'Occupancy Raw Data'!AL$3,FALSE))/100</f>
        <v>0.704366862286122</v>
      </c>
      <c r="H20" s="53">
        <f>(VLOOKUP($A20,'Occupancy Raw Data'!$B$8:$BE$51,'Occupancy Raw Data'!AN$3,FALSE))/100</f>
        <v>0.80797556590063702</v>
      </c>
      <c r="I20" s="53">
        <f>(VLOOKUP($A20,'Occupancy Raw Data'!$B$8:$BE$51,'Occupancy Raw Data'!AO$3,FALSE))/100</f>
        <v>0.7912079115249141</v>
      </c>
      <c r="J20" s="54">
        <f>(VLOOKUP($A20,'Occupancy Raw Data'!$B$8:$BE$51,'Occupancy Raw Data'!AP$3,FALSE))/100</f>
        <v>0.799591738712776</v>
      </c>
      <c r="K20" s="48">
        <f>(VLOOKUP($A20,'Occupancy Raw Data'!$B$8:$BE$51,'Occupancy Raw Data'!AR$3,FALSE))/100</f>
        <v>0.73159099731440402</v>
      </c>
      <c r="M20" s="75">
        <f>VLOOKUP($A20,'ADR Raw Data'!$B$6:$BE$49,'ADR Raw Data'!AG$1,FALSE)</f>
        <v>116.890462385502</v>
      </c>
      <c r="N20" s="76">
        <f>VLOOKUP($A20,'ADR Raw Data'!$B$6:$BE$49,'ADR Raw Data'!AH$1,FALSE)</f>
        <v>123.957915173949</v>
      </c>
      <c r="O20" s="76">
        <f>VLOOKUP($A20,'ADR Raw Data'!$B$6:$BE$49,'ADR Raw Data'!AI$1,FALSE)</f>
        <v>127.85895237806599</v>
      </c>
      <c r="P20" s="76">
        <f>VLOOKUP($A20,'ADR Raw Data'!$B$6:$BE$49,'ADR Raw Data'!AJ$1,FALSE)</f>
        <v>127.412803714115</v>
      </c>
      <c r="Q20" s="76">
        <f>VLOOKUP($A20,'ADR Raw Data'!$B$6:$BE$49,'ADR Raw Data'!AK$1,FALSE)</f>
        <v>126.593644788586</v>
      </c>
      <c r="R20" s="77">
        <f>VLOOKUP($A20,'ADR Raw Data'!$B$6:$BE$49,'ADR Raw Data'!AL$1,FALSE)</f>
        <v>125.01955105498701</v>
      </c>
      <c r="S20" s="76">
        <f>VLOOKUP($A20,'ADR Raw Data'!$B$6:$BE$49,'ADR Raw Data'!AN$1,FALSE)</f>
        <v>147.22719992193601</v>
      </c>
      <c r="T20" s="76">
        <f>VLOOKUP($A20,'ADR Raw Data'!$B$6:$BE$49,'ADR Raw Data'!AO$1,FALSE)</f>
        <v>147.63918687713101</v>
      </c>
      <c r="U20" s="77">
        <f>VLOOKUP($A20,'ADR Raw Data'!$B$6:$BE$49,'ADR Raw Data'!AP$1,FALSE)</f>
        <v>147.431033530147</v>
      </c>
      <c r="V20" s="78">
        <f>VLOOKUP($A20,'ADR Raw Data'!$B$6:$BE$49,'ADR Raw Data'!AR$1,FALSE)</f>
        <v>132.022391049454</v>
      </c>
      <c r="X20" s="75">
        <f>VLOOKUP($A20,'RevPAR Raw Data'!$B$6:$BE$49,'RevPAR Raw Data'!AG$1,FALSE)</f>
        <v>63.487136601364803</v>
      </c>
      <c r="Y20" s="76">
        <f>VLOOKUP($A20,'RevPAR Raw Data'!$B$6:$BE$49,'RevPAR Raw Data'!AH$1,FALSE)</f>
        <v>87.468228626619194</v>
      </c>
      <c r="Z20" s="76">
        <f>VLOOKUP($A20,'RevPAR Raw Data'!$B$6:$BE$49,'RevPAR Raw Data'!AI$1,FALSE)</f>
        <v>96.588667087939001</v>
      </c>
      <c r="AA20" s="76">
        <f>VLOOKUP($A20,'RevPAR Raw Data'!$B$6:$BE$49,'RevPAR Raw Data'!AJ$1,FALSE)</f>
        <v>97.409644604091099</v>
      </c>
      <c r="AB20" s="76">
        <f>VLOOKUP($A20,'RevPAR Raw Data'!$B$6:$BE$49,'RevPAR Raw Data'!AK$1,FALSE)</f>
        <v>95.320190752597</v>
      </c>
      <c r="AC20" s="77">
        <f>VLOOKUP($A20,'RevPAR Raw Data'!$B$6:$BE$49,'RevPAR Raw Data'!AL$1,FALSE)</f>
        <v>88.0596289010211</v>
      </c>
      <c r="AD20" s="76">
        <f>VLOOKUP($A20,'RevPAR Raw Data'!$B$6:$BE$49,'RevPAR Raw Data'!AN$1,FALSE)</f>
        <v>118.95598017289301</v>
      </c>
      <c r="AE20" s="76">
        <f>VLOOKUP($A20,'RevPAR Raw Data'!$B$6:$BE$49,'RevPAR Raw Data'!AO$1,FALSE)</f>
        <v>116.813292708291</v>
      </c>
      <c r="AF20" s="77">
        <f>VLOOKUP($A20,'RevPAR Raw Data'!$B$6:$BE$49,'RevPAR Raw Data'!AP$1,FALSE)</f>
        <v>117.884636440592</v>
      </c>
      <c r="AG20" s="78">
        <f>VLOOKUP($A20,'RevPAR Raw Data'!$B$6:$BE$49,'RevPAR Raw Data'!AR$1,FALSE)</f>
        <v>96.586392735702901</v>
      </c>
    </row>
    <row r="21" spans="1:33" x14ac:dyDescent="0.25">
      <c r="A21" s="55" t="s">
        <v>126</v>
      </c>
      <c r="B21" s="43">
        <f>(VLOOKUP($A20,'Occupancy Raw Data'!$B$8:$BE$51,'Occupancy Raw Data'!AT$3,FALSE))/100</f>
        <v>8.2966355503895708E-2</v>
      </c>
      <c r="C21" s="44">
        <f>(VLOOKUP($A20,'Occupancy Raw Data'!$B$8:$BE$51,'Occupancy Raw Data'!AU$3,FALSE))/100</f>
        <v>0.111222616074563</v>
      </c>
      <c r="D21" s="44">
        <f>(VLOOKUP($A20,'Occupancy Raw Data'!$B$8:$BE$51,'Occupancy Raw Data'!AV$3,FALSE))/100</f>
        <v>7.4898464419662206E-2</v>
      </c>
      <c r="E21" s="44">
        <f>(VLOOKUP($A20,'Occupancy Raw Data'!$B$8:$BE$51,'Occupancy Raw Data'!AW$3,FALSE))/100</f>
        <v>7.3292837335031807E-2</v>
      </c>
      <c r="F21" s="44">
        <f>(VLOOKUP($A20,'Occupancy Raw Data'!$B$8:$BE$51,'Occupancy Raw Data'!AX$3,FALSE))/100</f>
        <v>7.4822983517867994E-2</v>
      </c>
      <c r="G21" s="44">
        <f>(VLOOKUP($A20,'Occupancy Raw Data'!$B$8:$BE$51,'Occupancy Raw Data'!AY$3,FALSE))/100</f>
        <v>8.2902458189020589E-2</v>
      </c>
      <c r="H21" s="45">
        <f>(VLOOKUP($A20,'Occupancy Raw Data'!$B$8:$BE$51,'Occupancy Raw Data'!BA$3,FALSE))/100</f>
        <v>3.6457013119538903E-2</v>
      </c>
      <c r="I21" s="45">
        <f>(VLOOKUP($A20,'Occupancy Raw Data'!$B$8:$BE$51,'Occupancy Raw Data'!BB$3,FALSE))/100</f>
        <v>3.75928313418833E-2</v>
      </c>
      <c r="J21" s="44">
        <f>(VLOOKUP($A20,'Occupancy Raw Data'!$B$8:$BE$51,'Occupancy Raw Data'!BC$3,FALSE))/100</f>
        <v>3.7018656657294001E-2</v>
      </c>
      <c r="K21" s="46">
        <f>(VLOOKUP($A20,'Occupancy Raw Data'!$B$8:$BE$51,'Occupancy Raw Data'!BE$3,FALSE))/100</f>
        <v>6.8164934673622404E-2</v>
      </c>
      <c r="M21" s="43">
        <f>(VLOOKUP($A20,'ADR Raw Data'!$B$6:$BE$49,'ADR Raw Data'!AT$1,FALSE))/100</f>
        <v>4.68602534987227E-2</v>
      </c>
      <c r="N21" s="44">
        <f>(VLOOKUP($A20,'ADR Raw Data'!$B$6:$BE$49,'ADR Raw Data'!AU$1,FALSE))/100</f>
        <v>5.5619564400654103E-2</v>
      </c>
      <c r="O21" s="44">
        <f>(VLOOKUP($A20,'ADR Raw Data'!$B$6:$BE$49,'ADR Raw Data'!AV$1,FALSE))/100</f>
        <v>5.0665272007128601E-2</v>
      </c>
      <c r="P21" s="44">
        <f>(VLOOKUP($A20,'ADR Raw Data'!$B$6:$BE$49,'ADR Raw Data'!AW$1,FALSE))/100</f>
        <v>4.7274024931347303E-2</v>
      </c>
      <c r="Q21" s="44">
        <f>(VLOOKUP($A20,'ADR Raw Data'!$B$6:$BE$49,'ADR Raw Data'!AX$1,FALSE))/100</f>
        <v>4.7721293669337396E-2</v>
      </c>
      <c r="R21" s="44">
        <f>(VLOOKUP($A20,'ADR Raw Data'!$B$6:$BE$49,'ADR Raw Data'!AY$1,FALSE))/100</f>
        <v>4.9529753012343705E-2</v>
      </c>
      <c r="S21" s="45">
        <f>(VLOOKUP($A20,'ADR Raw Data'!$B$6:$BE$49,'ADR Raw Data'!BA$1,FALSE))/100</f>
        <v>5.69509447032122E-2</v>
      </c>
      <c r="T21" s="45">
        <f>(VLOOKUP($A20,'ADR Raw Data'!$B$6:$BE$49,'ADR Raw Data'!BB$1,FALSE))/100</f>
        <v>6.0855819539716999E-2</v>
      </c>
      <c r="U21" s="44">
        <f>(VLOOKUP($A20,'ADR Raw Data'!$B$6:$BE$49,'ADR Raw Data'!BC$1,FALSE))/100</f>
        <v>5.8881779669649095E-2</v>
      </c>
      <c r="V21" s="46">
        <f>(VLOOKUP($A20,'ADR Raw Data'!$B$6:$BE$49,'ADR Raw Data'!BE$1,FALSE))/100</f>
        <v>5.1221995180474697E-2</v>
      </c>
      <c r="X21" s="43">
        <f>(VLOOKUP($A20,'RevPAR Raw Data'!$B$6:$BE$49,'RevPAR Raw Data'!AT$1,FALSE))/100</f>
        <v>0.13371443345339601</v>
      </c>
      <c r="Y21" s="44">
        <f>(VLOOKUP($A20,'RevPAR Raw Data'!$B$6:$BE$49,'RevPAR Raw Data'!AU$1,FALSE))/100</f>
        <v>0.17302833393278502</v>
      </c>
      <c r="Z21" s="44">
        <f>(VLOOKUP($A20,'RevPAR Raw Data'!$B$6:$BE$49,'RevPAR Raw Data'!AV$1,FALSE))/100</f>
        <v>0.129358487499529</v>
      </c>
      <c r="AA21" s="44">
        <f>(VLOOKUP($A20,'RevPAR Raw Data'!$B$6:$BE$49,'RevPAR Raw Data'!AW$1,FALSE))/100</f>
        <v>0.124031709685844</v>
      </c>
      <c r="AB21" s="44">
        <f>(VLOOKUP($A20,'RevPAR Raw Data'!$B$6:$BE$49,'RevPAR Raw Data'!AX$1,FALSE))/100</f>
        <v>0.12611492675687699</v>
      </c>
      <c r="AC21" s="44">
        <f>(VLOOKUP($A20,'RevPAR Raw Data'!$B$6:$BE$49,'RevPAR Raw Data'!AY$1,FALSE))/100</f>
        <v>0.13653834947958202</v>
      </c>
      <c r="AD21" s="45">
        <f>(VLOOKUP($A20,'RevPAR Raw Data'!$B$6:$BE$49,'RevPAR Raw Data'!BA$1,FALSE))/100</f>
        <v>9.5484219160966305E-2</v>
      </c>
      <c r="AE21" s="45">
        <f>(VLOOKUP($A20,'RevPAR Raw Data'!$B$6:$BE$49,'RevPAR Raw Data'!BB$1,FALSE))/100</f>
        <v>0.10073639344172899</v>
      </c>
      <c r="AF21" s="44">
        <f>(VLOOKUP($A20,'RevPAR Raw Data'!$B$6:$BE$49,'RevPAR Raw Data'!BC$1,FALSE))/100</f>
        <v>9.8080160711904299E-2</v>
      </c>
      <c r="AG21" s="46">
        <f>(VLOOKUP($A20,'RevPAR Raw Data'!$B$6:$BE$49,'RevPAR Raw Data'!BE$1,FALSE))/100</f>
        <v>0.122878473809426</v>
      </c>
    </row>
    <row r="22" spans="1:33" x14ac:dyDescent="0.25">
      <c r="A22" s="93"/>
      <c r="B22" s="71"/>
      <c r="C22" s="72"/>
      <c r="D22" s="72"/>
      <c r="E22" s="72"/>
      <c r="F22" s="72"/>
      <c r="G22" s="73"/>
      <c r="H22" s="53"/>
      <c r="I22" s="53"/>
      <c r="J22" s="73"/>
      <c r="K22" s="74"/>
      <c r="M22" s="75"/>
      <c r="N22" s="76"/>
      <c r="O22" s="76"/>
      <c r="P22" s="76"/>
      <c r="Q22" s="76"/>
      <c r="R22" s="77"/>
      <c r="S22" s="76"/>
      <c r="T22" s="76"/>
      <c r="U22" s="77"/>
      <c r="V22" s="78"/>
      <c r="X22" s="75"/>
      <c r="Y22" s="76"/>
      <c r="Z22" s="76"/>
      <c r="AA22" s="76"/>
      <c r="AB22" s="76"/>
      <c r="AC22" s="77"/>
      <c r="AD22" s="76"/>
      <c r="AE22" s="76"/>
      <c r="AF22" s="77"/>
      <c r="AG22" s="78"/>
    </row>
    <row r="23" spans="1:33" x14ac:dyDescent="0.25">
      <c r="A23" s="70" t="s">
        <v>20</v>
      </c>
      <c r="B23" s="47">
        <f>(VLOOKUP($A23,'Occupancy Raw Data'!$B$8:$BE$51,'Occupancy Raw Data'!AG$3,FALSE))/100</f>
        <v>0.52142275377228997</v>
      </c>
      <c r="C23" s="53">
        <f>(VLOOKUP($A23,'Occupancy Raw Data'!$B$8:$BE$51,'Occupancy Raw Data'!AH$3,FALSE))/100</f>
        <v>0.60846407750342901</v>
      </c>
      <c r="D23" s="53">
        <f>(VLOOKUP($A23,'Occupancy Raw Data'!$B$8:$BE$51,'Occupancy Raw Data'!AI$3,FALSE))/100</f>
        <v>0.64532964677640603</v>
      </c>
      <c r="E23" s="53">
        <f>(VLOOKUP($A23,'Occupancy Raw Data'!$B$8:$BE$51,'Occupancy Raw Data'!AJ$3,FALSE))/100</f>
        <v>0.66254132497531204</v>
      </c>
      <c r="F23" s="53">
        <f>(VLOOKUP($A23,'Occupancy Raw Data'!$B$8:$BE$51,'Occupancy Raw Data'!AK$3,FALSE))/100</f>
        <v>0.66701730282083205</v>
      </c>
      <c r="G23" s="54">
        <f>(VLOOKUP($A23,'Occupancy Raw Data'!$B$8:$BE$51,'Occupancy Raw Data'!AL$3,FALSE))/100</f>
        <v>0.62092720004117796</v>
      </c>
      <c r="H23" s="53">
        <f>(VLOOKUP($A23,'Occupancy Raw Data'!$B$8:$BE$51,'Occupancy Raw Data'!AN$3,FALSE))/100</f>
        <v>0.73116225151346004</v>
      </c>
      <c r="I23" s="53">
        <f>(VLOOKUP($A23,'Occupancy Raw Data'!$B$8:$BE$51,'Occupancy Raw Data'!AO$3,FALSE))/100</f>
        <v>0.7226396462152761</v>
      </c>
      <c r="J23" s="54">
        <f>(VLOOKUP($A23,'Occupancy Raw Data'!$B$8:$BE$51,'Occupancy Raw Data'!AP$3,FALSE))/100</f>
        <v>0.72690094886436796</v>
      </c>
      <c r="K23" s="48">
        <f>(VLOOKUP($A23,'Occupancy Raw Data'!$B$8:$BE$51,'Occupancy Raw Data'!AR$3,FALSE))/100</f>
        <v>0.65118481378870696</v>
      </c>
      <c r="M23" s="75">
        <f>VLOOKUP($A23,'ADR Raw Data'!$B$6:$BE$49,'ADR Raw Data'!AG$1,FALSE)</f>
        <v>83.653155893536095</v>
      </c>
      <c r="N23" s="76">
        <f>VLOOKUP($A23,'ADR Raw Data'!$B$6:$BE$49,'ADR Raw Data'!AH$1,FALSE)</f>
        <v>87.387119432164397</v>
      </c>
      <c r="O23" s="76">
        <f>VLOOKUP($A23,'ADR Raw Data'!$B$6:$BE$49,'ADR Raw Data'!AI$1,FALSE)</f>
        <v>89.520415165152599</v>
      </c>
      <c r="P23" s="76">
        <f>VLOOKUP($A23,'ADR Raw Data'!$B$6:$BE$49,'ADR Raw Data'!AJ$1,FALSE)</f>
        <v>90.293006561360798</v>
      </c>
      <c r="Q23" s="76">
        <f>VLOOKUP($A23,'ADR Raw Data'!$B$6:$BE$49,'ADR Raw Data'!AK$1,FALSE)</f>
        <v>90.269902320491695</v>
      </c>
      <c r="R23" s="77">
        <f>VLOOKUP($A23,'ADR Raw Data'!$B$6:$BE$49,'ADR Raw Data'!AL$1,FALSE)</f>
        <v>88.441611931637595</v>
      </c>
      <c r="S23" s="76">
        <f>VLOOKUP($A23,'ADR Raw Data'!$B$6:$BE$49,'ADR Raw Data'!AN$1,FALSE)</f>
        <v>103.87556901259499</v>
      </c>
      <c r="T23" s="76">
        <f>VLOOKUP($A23,'ADR Raw Data'!$B$6:$BE$49,'ADR Raw Data'!AO$1,FALSE)</f>
        <v>103.38827847424299</v>
      </c>
      <c r="U23" s="77">
        <f>VLOOKUP($A23,'ADR Raw Data'!$B$6:$BE$49,'ADR Raw Data'!AP$1,FALSE)</f>
        <v>103.63335206213701</v>
      </c>
      <c r="V23" s="78">
        <f>VLOOKUP($A23,'ADR Raw Data'!$B$6:$BE$49,'ADR Raw Data'!AR$1,FALSE)</f>
        <v>93.283501404844699</v>
      </c>
      <c r="X23" s="75">
        <f>VLOOKUP($A23,'RevPAR Raw Data'!$B$6:$BE$49,'RevPAR Raw Data'!AG$1,FALSE)</f>
        <v>43.618658907750302</v>
      </c>
      <c r="Y23" s="76">
        <f>VLOOKUP($A23,'RevPAR Raw Data'!$B$6:$BE$49,'RevPAR Raw Data'!AH$1,FALSE)</f>
        <v>53.171923010973899</v>
      </c>
      <c r="Z23" s="76">
        <f>VLOOKUP($A23,'RevPAR Raw Data'!$B$6:$BE$49,'RevPAR Raw Data'!AI$1,FALSE)</f>
        <v>57.770177897805198</v>
      </c>
      <c r="AA23" s="76">
        <f>VLOOKUP($A23,'RevPAR Raw Data'!$B$6:$BE$49,'RevPAR Raw Data'!AJ$1,FALSE)</f>
        <v>59.822848203168597</v>
      </c>
      <c r="AB23" s="76">
        <f>VLOOKUP($A23,'RevPAR Raw Data'!$B$6:$BE$49,'RevPAR Raw Data'!AK$1,FALSE)</f>
        <v>60.211586771714302</v>
      </c>
      <c r="AC23" s="77">
        <f>VLOOKUP($A23,'RevPAR Raw Data'!$B$6:$BE$49,'RevPAR Raw Data'!AL$1,FALSE)</f>
        <v>54.915802463840201</v>
      </c>
      <c r="AD23" s="76">
        <f>VLOOKUP($A23,'RevPAR Raw Data'!$B$6:$BE$49,'RevPAR Raw Data'!AN$1,FALSE)</f>
        <v>75.949894916491303</v>
      </c>
      <c r="AE23" s="76">
        <f>VLOOKUP($A23,'RevPAR Raw Data'!$B$6:$BE$49,'RevPAR Raw Data'!AO$1,FALSE)</f>
        <v>74.712468979434107</v>
      </c>
      <c r="AF23" s="77">
        <f>VLOOKUP($A23,'RevPAR Raw Data'!$B$6:$BE$49,'RevPAR Raw Data'!AP$1,FALSE)</f>
        <v>75.331181947962705</v>
      </c>
      <c r="AG23" s="78">
        <f>VLOOKUP($A23,'RevPAR Raw Data'!$B$6:$BE$49,'RevPAR Raw Data'!AR$1,FALSE)</f>
        <v>60.744799491872399</v>
      </c>
    </row>
    <row r="24" spans="1:33" x14ac:dyDescent="0.25">
      <c r="A24" s="55" t="s">
        <v>126</v>
      </c>
      <c r="B24" s="43">
        <f>(VLOOKUP($A23,'Occupancy Raw Data'!$B$8:$BE$51,'Occupancy Raw Data'!AT$3,FALSE))/100</f>
        <v>3.3209404483989201E-2</v>
      </c>
      <c r="C24" s="44">
        <f>(VLOOKUP($A23,'Occupancy Raw Data'!$B$8:$BE$51,'Occupancy Raw Data'!AU$3,FALSE))/100</f>
        <v>4.8115356948567695E-2</v>
      </c>
      <c r="D24" s="44">
        <f>(VLOOKUP($A23,'Occupancy Raw Data'!$B$8:$BE$51,'Occupancy Raw Data'!AV$3,FALSE))/100</f>
        <v>4.8061406931859001E-2</v>
      </c>
      <c r="E24" s="44">
        <f>(VLOOKUP($A23,'Occupancy Raw Data'!$B$8:$BE$51,'Occupancy Raw Data'!AW$3,FALSE))/100</f>
        <v>5.95559376311523E-2</v>
      </c>
      <c r="F24" s="44">
        <f>(VLOOKUP($A23,'Occupancy Raw Data'!$B$8:$BE$51,'Occupancy Raw Data'!AX$3,FALSE))/100</f>
        <v>6.7835338678479906E-2</v>
      </c>
      <c r="G24" s="44">
        <f>(VLOOKUP($A23,'Occupancy Raw Data'!$B$8:$BE$51,'Occupancy Raw Data'!AY$3,FALSE))/100</f>
        <v>5.2136427825494505E-2</v>
      </c>
      <c r="H24" s="45">
        <f>(VLOOKUP($A23,'Occupancy Raw Data'!$B$8:$BE$51,'Occupancy Raw Data'!BA$3,FALSE))/100</f>
        <v>4.5367314568013004E-2</v>
      </c>
      <c r="I24" s="45">
        <f>(VLOOKUP($A23,'Occupancy Raw Data'!$B$8:$BE$51,'Occupancy Raw Data'!BB$3,FALSE))/100</f>
        <v>4.7224112646525304E-2</v>
      </c>
      <c r="J24" s="44">
        <f>(VLOOKUP($A23,'Occupancy Raw Data'!$B$8:$BE$51,'Occupancy Raw Data'!BC$3,FALSE))/100</f>
        <v>4.62894473104246E-2</v>
      </c>
      <c r="K24" s="46">
        <f>(VLOOKUP($A23,'Occupancy Raw Data'!$B$8:$BE$51,'Occupancy Raw Data'!BE$3,FALSE))/100</f>
        <v>5.02441832268362E-2</v>
      </c>
      <c r="M24" s="43">
        <f>(VLOOKUP($A23,'ADR Raw Data'!$B$6:$BE$49,'ADR Raw Data'!AT$1,FALSE))/100</f>
        <v>2.3560345128559E-2</v>
      </c>
      <c r="N24" s="44">
        <f>(VLOOKUP($A23,'ADR Raw Data'!$B$6:$BE$49,'ADR Raw Data'!AU$1,FALSE))/100</f>
        <v>4.2741691162309303E-2</v>
      </c>
      <c r="O24" s="44">
        <f>(VLOOKUP($A23,'ADR Raw Data'!$B$6:$BE$49,'ADR Raw Data'!AV$1,FALSE))/100</f>
        <v>3.6063686649047501E-2</v>
      </c>
      <c r="P24" s="44">
        <f>(VLOOKUP($A23,'ADR Raw Data'!$B$6:$BE$49,'ADR Raw Data'!AW$1,FALSE))/100</f>
        <v>3.6127553822146698E-2</v>
      </c>
      <c r="Q24" s="44">
        <f>(VLOOKUP($A23,'ADR Raw Data'!$B$6:$BE$49,'ADR Raw Data'!AX$1,FALSE))/100</f>
        <v>3.3768538582705301E-2</v>
      </c>
      <c r="R24" s="44">
        <f>(VLOOKUP($A23,'ADR Raw Data'!$B$6:$BE$49,'ADR Raw Data'!AY$1,FALSE))/100</f>
        <v>3.5091335263148303E-2</v>
      </c>
      <c r="S24" s="45">
        <f>(VLOOKUP($A23,'ADR Raw Data'!$B$6:$BE$49,'ADR Raw Data'!BA$1,FALSE))/100</f>
        <v>3.7143834829779496E-2</v>
      </c>
      <c r="T24" s="45">
        <f>(VLOOKUP($A23,'ADR Raw Data'!$B$6:$BE$49,'ADR Raw Data'!BB$1,FALSE))/100</f>
        <v>3.8933182664355998E-2</v>
      </c>
      <c r="U24" s="44">
        <f>(VLOOKUP($A23,'ADR Raw Data'!$B$6:$BE$49,'ADR Raw Data'!BC$1,FALSE))/100</f>
        <v>3.8027430373394996E-2</v>
      </c>
      <c r="V24" s="46">
        <f>(VLOOKUP($A23,'ADR Raw Data'!$B$6:$BE$49,'ADR Raw Data'!BE$1,FALSE))/100</f>
        <v>3.5906887369871902E-2</v>
      </c>
      <c r="X24" s="43">
        <f>(VLOOKUP($A23,'RevPAR Raw Data'!$B$6:$BE$49,'RevPAR Raw Data'!AT$1,FALSE))/100</f>
        <v>5.7552174643704899E-2</v>
      </c>
      <c r="Y24" s="44">
        <f>(VLOOKUP($A23,'RevPAR Raw Data'!$B$6:$BE$49,'RevPAR Raw Data'!AU$1,FALSE))/100</f>
        <v>9.2913579837737001E-2</v>
      </c>
      <c r="Z24" s="44">
        <f>(VLOOKUP($A23,'RevPAR Raw Data'!$B$6:$BE$49,'RevPAR Raw Data'!AV$1,FALSE))/100</f>
        <v>8.5858365100409506E-2</v>
      </c>
      <c r="AA24" s="44">
        <f>(VLOOKUP($A23,'RevPAR Raw Data'!$B$6:$BE$49,'RevPAR Raw Data'!AW$1,FALSE))/100</f>
        <v>9.7835101795496898E-2</v>
      </c>
      <c r="AB24" s="44">
        <f>(VLOOKUP($A23,'RevPAR Raw Data'!$B$6:$BE$49,'RevPAR Raw Data'!AX$1,FALSE))/100</f>
        <v>0.10389457751262</v>
      </c>
      <c r="AC24" s="44">
        <f>(VLOOKUP($A23,'RevPAR Raw Data'!$B$6:$BE$49,'RevPAR Raw Data'!AY$1,FALSE))/100</f>
        <v>8.9057299956890199E-2</v>
      </c>
      <c r="AD24" s="45">
        <f>(VLOOKUP($A23,'RevPAR Raw Data'!$B$6:$BE$49,'RevPAR Raw Data'!BA$1,FALSE))/100</f>
        <v>8.4196265436777509E-2</v>
      </c>
      <c r="AE24" s="45">
        <f>(VLOOKUP($A23,'RevPAR Raw Data'!$B$6:$BE$49,'RevPAR Raw Data'!BB$1,FALSE))/100</f>
        <v>8.7995880314710603E-2</v>
      </c>
      <c r="AF24" s="44">
        <f>(VLOOKUP($A23,'RevPAR Raw Data'!$B$6:$BE$49,'RevPAR Raw Data'!BC$1,FALSE))/100</f>
        <v>8.6077146418439804E-2</v>
      </c>
      <c r="AG24" s="46">
        <f>(VLOOKUP($A23,'RevPAR Raw Data'!$B$6:$BE$49,'RevPAR Raw Data'!BE$1,FALSE))/100</f>
        <v>8.7955182824825298E-2</v>
      </c>
    </row>
    <row r="25" spans="1:33" x14ac:dyDescent="0.25">
      <c r="A25" s="93"/>
      <c r="B25" s="71"/>
      <c r="C25" s="72"/>
      <c r="D25" s="72"/>
      <c r="E25" s="72"/>
      <c r="F25" s="72"/>
      <c r="G25" s="73"/>
      <c r="H25" s="53"/>
      <c r="I25" s="53"/>
      <c r="J25" s="73"/>
      <c r="K25" s="74"/>
      <c r="M25" s="75"/>
      <c r="N25" s="76"/>
      <c r="O25" s="76"/>
      <c r="P25" s="76"/>
      <c r="Q25" s="76"/>
      <c r="R25" s="77"/>
      <c r="S25" s="76"/>
      <c r="T25" s="76"/>
      <c r="U25" s="77"/>
      <c r="V25" s="78"/>
      <c r="X25" s="75"/>
      <c r="Y25" s="76"/>
      <c r="Z25" s="76"/>
      <c r="AA25" s="76"/>
      <c r="AB25" s="76"/>
      <c r="AC25" s="77"/>
      <c r="AD25" s="76"/>
      <c r="AE25" s="76"/>
      <c r="AF25" s="77"/>
      <c r="AG25" s="78"/>
    </row>
    <row r="26" spans="1:33" x14ac:dyDescent="0.25">
      <c r="A26" s="70" t="s">
        <v>21</v>
      </c>
      <c r="B26" s="47">
        <f>(VLOOKUP($A26,'Occupancy Raw Data'!$B$8:$BE$51,'Occupancy Raw Data'!AG$3,FALSE))/100</f>
        <v>0.50267976610262199</v>
      </c>
      <c r="C26" s="53">
        <f>(VLOOKUP($A26,'Occupancy Raw Data'!$B$8:$BE$51,'Occupancy Raw Data'!AH$3,FALSE))/100</f>
        <v>0.53729125546117795</v>
      </c>
      <c r="D26" s="53">
        <f>(VLOOKUP($A26,'Occupancy Raw Data'!$B$8:$BE$51,'Occupancy Raw Data'!AI$3,FALSE))/100</f>
        <v>0.54866824865272401</v>
      </c>
      <c r="E26" s="53">
        <f>(VLOOKUP($A26,'Occupancy Raw Data'!$B$8:$BE$51,'Occupancy Raw Data'!AJ$3,FALSE))/100</f>
        <v>0.56562019401395902</v>
      </c>
      <c r="F26" s="53">
        <f>(VLOOKUP($A26,'Occupancy Raw Data'!$B$8:$BE$51,'Occupancy Raw Data'!AK$3,FALSE))/100</f>
        <v>0.57206021530817397</v>
      </c>
      <c r="G26" s="54">
        <f>(VLOOKUP($A26,'Occupancy Raw Data'!$B$8:$BE$51,'Occupancy Raw Data'!AL$3,FALSE))/100</f>
        <v>0.54526219291306499</v>
      </c>
      <c r="H26" s="53">
        <f>(VLOOKUP($A26,'Occupancy Raw Data'!$B$8:$BE$51,'Occupancy Raw Data'!AN$3,FALSE))/100</f>
        <v>0.63484857447060206</v>
      </c>
      <c r="I26" s="53">
        <f>(VLOOKUP($A26,'Occupancy Raw Data'!$B$8:$BE$51,'Occupancy Raw Data'!AO$3,FALSE))/100</f>
        <v>0.64054181947237598</v>
      </c>
      <c r="J26" s="54">
        <f>(VLOOKUP($A26,'Occupancy Raw Data'!$B$8:$BE$51,'Occupancy Raw Data'!AP$3,FALSE))/100</f>
        <v>0.63769519697148902</v>
      </c>
      <c r="K26" s="48">
        <f>(VLOOKUP($A26,'Occupancy Raw Data'!$B$8:$BE$51,'Occupancy Raw Data'!AR$3,FALSE))/100</f>
        <v>0.57166953066662696</v>
      </c>
      <c r="M26" s="75">
        <f>VLOOKUP($A26,'ADR Raw Data'!$B$6:$BE$49,'ADR Raw Data'!AG$1,FALSE)</f>
        <v>62.974382999749899</v>
      </c>
      <c r="N26" s="76">
        <f>VLOOKUP($A26,'ADR Raw Data'!$B$6:$BE$49,'ADR Raw Data'!AH$1,FALSE)</f>
        <v>63.255953100535201</v>
      </c>
      <c r="O26" s="76">
        <f>VLOOKUP($A26,'ADR Raw Data'!$B$6:$BE$49,'ADR Raw Data'!AI$1,FALSE)</f>
        <v>63.580419238749599</v>
      </c>
      <c r="P26" s="76">
        <f>VLOOKUP($A26,'ADR Raw Data'!$B$6:$BE$49,'ADR Raw Data'!AJ$1,FALSE)</f>
        <v>63.840840443665897</v>
      </c>
      <c r="Q26" s="76">
        <f>VLOOKUP($A26,'ADR Raw Data'!$B$6:$BE$49,'ADR Raw Data'!AK$1,FALSE)</f>
        <v>64.2507907573995</v>
      </c>
      <c r="R26" s="77">
        <f>VLOOKUP($A26,'ADR Raw Data'!$B$6:$BE$49,'ADR Raw Data'!AL$1,FALSE)</f>
        <v>63.599391073544602</v>
      </c>
      <c r="S26" s="76">
        <f>VLOOKUP($A26,'ADR Raw Data'!$B$6:$BE$49,'ADR Raw Data'!AN$1,FALSE)</f>
        <v>72.647816499732102</v>
      </c>
      <c r="T26" s="76">
        <f>VLOOKUP($A26,'ADR Raw Data'!$B$6:$BE$49,'ADR Raw Data'!AO$1,FALSE)</f>
        <v>73.685962777033794</v>
      </c>
      <c r="U26" s="77">
        <f>VLOOKUP($A26,'ADR Raw Data'!$B$6:$BE$49,'ADR Raw Data'!AP$1,FALSE)</f>
        <v>73.169206741104006</v>
      </c>
      <c r="V26" s="78">
        <f>VLOOKUP($A26,'ADR Raw Data'!$B$6:$BE$49,'ADR Raw Data'!AR$1,FALSE)</f>
        <v>66.649176083345793</v>
      </c>
      <c r="X26" s="75">
        <f>VLOOKUP($A26,'RevPAR Raw Data'!$B$6:$BE$49,'RevPAR Raw Data'!AG$1,FALSE)</f>
        <v>31.655948116771199</v>
      </c>
      <c r="Y26" s="76">
        <f>VLOOKUP($A26,'RevPAR Raw Data'!$B$6:$BE$49,'RevPAR Raw Data'!AH$1,FALSE)</f>
        <v>33.986870456779897</v>
      </c>
      <c r="Z26" s="76">
        <f>VLOOKUP($A26,'RevPAR Raw Data'!$B$6:$BE$49,'RevPAR Raw Data'!AI$1,FALSE)</f>
        <v>34.884557272330703</v>
      </c>
      <c r="AA26" s="76">
        <f>VLOOKUP($A26,'RevPAR Raw Data'!$B$6:$BE$49,'RevPAR Raw Data'!AJ$1,FALSE)</f>
        <v>36.1096685577605</v>
      </c>
      <c r="AB26" s="76">
        <f>VLOOKUP($A26,'RevPAR Raw Data'!$B$6:$BE$49,'RevPAR Raw Data'!AK$1,FALSE)</f>
        <v>36.755321194398398</v>
      </c>
      <c r="AC26" s="77">
        <f>VLOOKUP($A26,'RevPAR Raw Data'!$B$6:$BE$49,'RevPAR Raw Data'!AL$1,FALSE)</f>
        <v>34.678343444696601</v>
      </c>
      <c r="AD26" s="76">
        <f>VLOOKUP($A26,'RevPAR Raw Data'!$B$6:$BE$49,'RevPAR Raw Data'!AN$1,FALSE)</f>
        <v>46.120362743256798</v>
      </c>
      <c r="AE26" s="76">
        <f>VLOOKUP($A26,'RevPAR Raw Data'!$B$6:$BE$49,'RevPAR Raw Data'!AO$1,FALSE)</f>
        <v>47.198940666775101</v>
      </c>
      <c r="AF26" s="77">
        <f>VLOOKUP($A26,'RevPAR Raw Data'!$B$6:$BE$49,'RevPAR Raw Data'!AP$1,FALSE)</f>
        <v>46.659651705015897</v>
      </c>
      <c r="AG26" s="78">
        <f>VLOOKUP($A26,'RevPAR Raw Data'!$B$6:$BE$49,'RevPAR Raw Data'!AR$1,FALSE)</f>
        <v>38.1013032108836</v>
      </c>
    </row>
    <row r="27" spans="1:33" x14ac:dyDescent="0.25">
      <c r="A27" s="55" t="s">
        <v>126</v>
      </c>
      <c r="B27" s="43">
        <f>(VLOOKUP($A26,'Occupancy Raw Data'!$B$8:$BE$51,'Occupancy Raw Data'!AT$3,FALSE))/100</f>
        <v>2.1395535467215798E-2</v>
      </c>
      <c r="C27" s="44">
        <f>(VLOOKUP($A26,'Occupancy Raw Data'!$B$8:$BE$51,'Occupancy Raw Data'!AU$3,FALSE))/100</f>
        <v>3.5238738367141399E-2</v>
      </c>
      <c r="D27" s="44">
        <f>(VLOOKUP($A26,'Occupancy Raw Data'!$B$8:$BE$51,'Occupancy Raw Data'!AV$3,FALSE))/100</f>
        <v>2.18861402017702E-2</v>
      </c>
      <c r="E27" s="44">
        <f>(VLOOKUP($A26,'Occupancy Raw Data'!$B$8:$BE$51,'Occupancy Raw Data'!AW$3,FALSE))/100</f>
        <v>3.9053332848660395E-2</v>
      </c>
      <c r="F27" s="44">
        <f>(VLOOKUP($A26,'Occupancy Raw Data'!$B$8:$BE$51,'Occupancy Raw Data'!AX$3,FALSE))/100</f>
        <v>3.3890216765374799E-2</v>
      </c>
      <c r="G27" s="44">
        <f>(VLOOKUP($A26,'Occupancy Raw Data'!$B$8:$BE$51,'Occupancy Raw Data'!AY$3,FALSE))/100</f>
        <v>3.0451595427830803E-2</v>
      </c>
      <c r="H27" s="45">
        <f>(VLOOKUP($A26,'Occupancy Raw Data'!$B$8:$BE$51,'Occupancy Raw Data'!BA$3,FALSE))/100</f>
        <v>4.0613680577642501E-3</v>
      </c>
      <c r="I27" s="45">
        <f>(VLOOKUP($A26,'Occupancy Raw Data'!$B$8:$BE$51,'Occupancy Raw Data'!BB$3,FALSE))/100</f>
        <v>1.01925585530241E-2</v>
      </c>
      <c r="J27" s="44">
        <f>(VLOOKUP($A26,'Occupancy Raw Data'!$B$8:$BE$51,'Occupancy Raw Data'!BC$3,FALSE))/100</f>
        <v>7.1313165769620497E-3</v>
      </c>
      <c r="K27" s="46">
        <f>(VLOOKUP($A26,'Occupancy Raw Data'!$B$8:$BE$51,'Occupancy Raw Data'!BE$3,FALSE))/100</f>
        <v>2.2896545136768597E-2</v>
      </c>
      <c r="M27" s="43">
        <f>(VLOOKUP($A26,'ADR Raw Data'!$B$6:$BE$49,'ADR Raw Data'!AT$1,FALSE))/100</f>
        <v>6.6131771397782597E-3</v>
      </c>
      <c r="N27" s="44">
        <f>(VLOOKUP($A26,'ADR Raw Data'!$B$6:$BE$49,'ADR Raw Data'!AU$1,FALSE))/100</f>
        <v>7.93471117147828E-3</v>
      </c>
      <c r="O27" s="44">
        <f>(VLOOKUP($A26,'ADR Raw Data'!$B$6:$BE$49,'ADR Raw Data'!AV$1,FALSE))/100</f>
        <v>6.8594262514458902E-3</v>
      </c>
      <c r="P27" s="44">
        <f>(VLOOKUP($A26,'ADR Raw Data'!$B$6:$BE$49,'ADR Raw Data'!AW$1,FALSE))/100</f>
        <v>9.1035197313286305E-3</v>
      </c>
      <c r="Q27" s="44">
        <f>(VLOOKUP($A26,'ADR Raw Data'!$B$6:$BE$49,'ADR Raw Data'!AX$1,FALSE))/100</f>
        <v>7.5992663001334705E-3</v>
      </c>
      <c r="R27" s="44">
        <f>(VLOOKUP($A26,'ADR Raw Data'!$B$6:$BE$49,'ADR Raw Data'!AY$1,FALSE))/100</f>
        <v>7.6675745394571403E-3</v>
      </c>
      <c r="S27" s="45">
        <f>(VLOOKUP($A26,'ADR Raw Data'!$B$6:$BE$49,'ADR Raw Data'!BA$1,FALSE))/100</f>
        <v>1.26333332481148E-3</v>
      </c>
      <c r="T27" s="45">
        <f>(VLOOKUP($A26,'ADR Raw Data'!$B$6:$BE$49,'ADR Raw Data'!BB$1,FALSE))/100</f>
        <v>2.33669280559622E-3</v>
      </c>
      <c r="U27" s="44">
        <f>(VLOOKUP($A26,'ADR Raw Data'!$B$6:$BE$49,'ADR Raw Data'!BC$1,FALSE))/100</f>
        <v>1.82592822169695E-3</v>
      </c>
      <c r="V27" s="46">
        <f>(VLOOKUP($A26,'ADR Raw Data'!$B$6:$BE$49,'ADR Raw Data'!BE$1,FALSE))/100</f>
        <v>4.8596707073550599E-3</v>
      </c>
      <c r="X27" s="43">
        <f>(VLOOKUP($A26,'RevPAR Raw Data'!$B$6:$BE$49,'RevPAR Raw Data'!AT$1,FALSE))/100</f>
        <v>2.8150205073039197E-2</v>
      </c>
      <c r="Y27" s="44">
        <f>(VLOOKUP($A26,'RevPAR Raw Data'!$B$6:$BE$49,'RevPAR Raw Data'!AU$1,FALSE))/100</f>
        <v>4.3453058749610293E-2</v>
      </c>
      <c r="Z27" s="44">
        <f>(VLOOKUP($A26,'RevPAR Raw Data'!$B$6:$BE$49,'RevPAR Raw Data'!AV$1,FALSE))/100</f>
        <v>2.8895692817858996E-2</v>
      </c>
      <c r="AA27" s="44">
        <f>(VLOOKUP($A26,'RevPAR Raw Data'!$B$6:$BE$49,'RevPAR Raw Data'!AW$1,FALSE))/100</f>
        <v>4.8512375366150905E-2</v>
      </c>
      <c r="AB27" s="44">
        <f>(VLOOKUP($A26,'RevPAR Raw Data'!$B$6:$BE$49,'RevPAR Raw Data'!AX$1,FALSE))/100</f>
        <v>4.1747023847677596E-2</v>
      </c>
      <c r="AC27" s="44">
        <f>(VLOOKUP($A26,'RevPAR Raw Data'!$B$6:$BE$49,'RevPAR Raw Data'!AY$1,FALSE))/100</f>
        <v>3.8352659845076201E-2</v>
      </c>
      <c r="AD27" s="45">
        <f>(VLOOKUP($A26,'RevPAR Raw Data'!$B$6:$BE$49,'RevPAR Raw Data'!BA$1,FALSE))/100</f>
        <v>5.3298322441874303E-3</v>
      </c>
      <c r="AE27" s="45">
        <f>(VLOOKUP($A26,'RevPAR Raw Data'!$B$6:$BE$49,'RevPAR Raw Data'!BB$1,FALSE))/100</f>
        <v>1.2553068236861699E-2</v>
      </c>
      <c r="AF27" s="44">
        <f>(VLOOKUP($A26,'RevPAR Raw Data'!$B$6:$BE$49,'RevPAR Raw Data'!BC$1,FALSE))/100</f>
        <v>8.9702660708547294E-3</v>
      </c>
      <c r="AG27" s="46">
        <f>(VLOOKUP($A26,'RevPAR Raw Data'!$B$6:$BE$49,'RevPAR Raw Data'!BE$1,FALSE))/100</f>
        <v>2.7867485513824401E-2</v>
      </c>
    </row>
    <row r="28" spans="1:33" x14ac:dyDescent="0.25">
      <c r="A28" s="108" t="s">
        <v>22</v>
      </c>
      <c r="B28" s="84"/>
      <c r="C28" s="85"/>
      <c r="D28" s="85"/>
      <c r="E28" s="85"/>
      <c r="F28" s="85"/>
      <c r="G28" s="86"/>
      <c r="H28" s="85"/>
      <c r="I28" s="85"/>
      <c r="J28" s="86"/>
      <c r="K28" s="87"/>
      <c r="M28" s="84"/>
      <c r="N28" s="85"/>
      <c r="O28" s="85"/>
      <c r="P28" s="85"/>
      <c r="Q28" s="85"/>
      <c r="R28" s="86"/>
      <c r="S28" s="85"/>
      <c r="T28" s="85"/>
      <c r="U28" s="86"/>
      <c r="V28" s="87"/>
      <c r="X28" s="84"/>
      <c r="Y28" s="85"/>
      <c r="Z28" s="85"/>
      <c r="AA28" s="85"/>
      <c r="AB28" s="85"/>
      <c r="AC28" s="86"/>
      <c r="AD28" s="85"/>
      <c r="AE28" s="85"/>
      <c r="AF28" s="86"/>
      <c r="AG28" s="87"/>
    </row>
    <row r="29" spans="1:33" x14ac:dyDescent="0.25">
      <c r="A29" s="70" t="s">
        <v>23</v>
      </c>
      <c r="B29" s="71">
        <f>(VLOOKUP($A29,'Occupancy Raw Data'!$B$8:$BE$45,'Occupancy Raw Data'!AG$3,FALSE))/100</f>
        <v>0.49640149980478904</v>
      </c>
      <c r="C29" s="72">
        <f>(VLOOKUP($A29,'Occupancy Raw Data'!$B$8:$BE$45,'Occupancy Raw Data'!AH$3,FALSE))/100</f>
        <v>0.64750167586242402</v>
      </c>
      <c r="D29" s="72">
        <f>(VLOOKUP($A29,'Occupancy Raw Data'!$B$8:$BE$45,'Occupancy Raw Data'!AI$3,FALSE))/100</f>
        <v>0.70334656834940401</v>
      </c>
      <c r="E29" s="72">
        <f>(VLOOKUP($A29,'Occupancy Raw Data'!$B$8:$BE$45,'Occupancy Raw Data'!AJ$3,FALSE))/100</f>
        <v>0.70988635694517999</v>
      </c>
      <c r="F29" s="72">
        <f>(VLOOKUP($A29,'Occupancy Raw Data'!$B$8:$BE$45,'Occupancy Raw Data'!AK$3,FALSE))/100</f>
        <v>0.70985691573926801</v>
      </c>
      <c r="G29" s="73">
        <f>(VLOOKUP($A29,'Occupancy Raw Data'!$B$8:$BE$45,'Occupancy Raw Data'!AL$3,FALSE))/100</f>
        <v>0.653417400486906</v>
      </c>
      <c r="H29" s="53">
        <f>(VLOOKUP($A29,'Occupancy Raw Data'!$B$8:$BE$45,'Occupancy Raw Data'!AN$3,FALSE))/100</f>
        <v>0.77757904963787294</v>
      </c>
      <c r="I29" s="53">
        <f>(VLOOKUP($A29,'Occupancy Raw Data'!$B$8:$BE$45,'Occupancy Raw Data'!AO$3,FALSE))/100</f>
        <v>0.77307454513336793</v>
      </c>
      <c r="J29" s="73">
        <f>(VLOOKUP($A29,'Occupancy Raw Data'!$B$8:$BE$45,'Occupancy Raw Data'!AP$3,FALSE))/100</f>
        <v>0.77532679738561994</v>
      </c>
      <c r="K29" s="74">
        <f>(VLOOKUP($A29,'Occupancy Raw Data'!$B$8:$BE$45,'Occupancy Raw Data'!AR$3,FALSE))/100</f>
        <v>0.68826107673325898</v>
      </c>
      <c r="M29" s="75">
        <f>VLOOKUP($A29,'ADR Raw Data'!$B$6:$BE$43,'ADR Raw Data'!AG$1,FALSE)</f>
        <v>109.802580319646</v>
      </c>
      <c r="N29" s="76">
        <f>VLOOKUP($A29,'ADR Raw Data'!$B$6:$BE$43,'ADR Raw Data'!AH$1,FALSE)</f>
        <v>118.23232550996001</v>
      </c>
      <c r="O29" s="76">
        <f>VLOOKUP($A29,'ADR Raw Data'!$B$6:$BE$43,'ADR Raw Data'!AI$1,FALSE)</f>
        <v>121.913024403016</v>
      </c>
      <c r="P29" s="76">
        <f>VLOOKUP($A29,'ADR Raw Data'!$B$6:$BE$43,'ADR Raw Data'!AJ$1,FALSE)</f>
        <v>121.150022810218</v>
      </c>
      <c r="Q29" s="76">
        <f>VLOOKUP($A29,'ADR Raw Data'!$B$6:$BE$43,'ADR Raw Data'!AK$1,FALSE)</f>
        <v>126.34650916594001</v>
      </c>
      <c r="R29" s="77">
        <f>VLOOKUP($A29,'ADR Raw Data'!$B$6:$BE$43,'ADR Raw Data'!AL$1,FALSE)</f>
        <v>120.14223875147</v>
      </c>
      <c r="S29" s="76">
        <f>VLOOKUP($A29,'ADR Raw Data'!$B$6:$BE$43,'ADR Raw Data'!AN$1,FALSE)</f>
        <v>156.863245681291</v>
      </c>
      <c r="T29" s="76">
        <f>VLOOKUP($A29,'ADR Raw Data'!$B$6:$BE$43,'ADR Raw Data'!AO$1,FALSE)</f>
        <v>159.13522140660501</v>
      </c>
      <c r="U29" s="77">
        <f>VLOOKUP($A29,'ADR Raw Data'!$B$6:$BE$43,'ADR Raw Data'!AP$1,FALSE)</f>
        <v>157.99593360483701</v>
      </c>
      <c r="V29" s="78">
        <f>VLOOKUP($A29,'ADR Raw Data'!$B$6:$BE$43,'ADR Raw Data'!AR$1,FALSE)</f>
        <v>132.33007607712199</v>
      </c>
      <c r="X29" s="75">
        <f>VLOOKUP($A29,'RevPAR Raw Data'!$B$6:$BE$43,'RevPAR Raw Data'!AG$1,FALSE)</f>
        <v>54.506165553108197</v>
      </c>
      <c r="Y29" s="76">
        <f>VLOOKUP($A29,'RevPAR Raw Data'!$B$6:$BE$43,'RevPAR Raw Data'!AH$1,FALSE)</f>
        <v>76.555628908810903</v>
      </c>
      <c r="Z29" s="76">
        <f>VLOOKUP($A29,'RevPAR Raw Data'!$B$6:$BE$43,'RevPAR Raw Data'!AI$1,FALSE)</f>
        <v>85.7471073509587</v>
      </c>
      <c r="AA29" s="76">
        <f>VLOOKUP($A29,'RevPAR Raw Data'!$B$6:$BE$43,'RevPAR Raw Data'!AJ$1,FALSE)</f>
        <v>86.002748336571798</v>
      </c>
      <c r="AB29" s="76">
        <f>VLOOKUP($A29,'RevPAR Raw Data'!$B$6:$BE$43,'RevPAR Raw Data'!AK$1,FALSE)</f>
        <v>89.687943310958005</v>
      </c>
      <c r="AC29" s="77">
        <f>VLOOKUP($A29,'RevPAR Raw Data'!$B$6:$BE$43,'RevPAR Raw Data'!AL$1,FALSE)</f>
        <v>78.503029333663207</v>
      </c>
      <c r="AD29" s="76">
        <f>VLOOKUP($A29,'RevPAR Raw Data'!$B$6:$BE$43,'RevPAR Raw Data'!AN$1,FALSE)</f>
        <v>121.97357349997</v>
      </c>
      <c r="AE29" s="76">
        <f>VLOOKUP($A29,'RevPAR Raw Data'!$B$6:$BE$43,'RevPAR Raw Data'!AO$1,FALSE)</f>
        <v>123.023388903609</v>
      </c>
      <c r="AF29" s="77">
        <f>VLOOKUP($A29,'RevPAR Raw Data'!$B$6:$BE$43,'RevPAR Raw Data'!AP$1,FALSE)</f>
        <v>122.49848120179</v>
      </c>
      <c r="AG29" s="78">
        <f>VLOOKUP($A29,'RevPAR Raw Data'!$B$6:$BE$43,'RevPAR Raw Data'!AR$1,FALSE)</f>
        <v>91.077640645034293</v>
      </c>
    </row>
    <row r="30" spans="1:33" x14ac:dyDescent="0.25">
      <c r="A30" s="55" t="s">
        <v>126</v>
      </c>
      <c r="B30" s="43">
        <f>(VLOOKUP($A29,'Occupancy Raw Data'!$B$8:$BE$51,'Occupancy Raw Data'!AT$3,FALSE))/100</f>
        <v>3.5567638171418003E-2</v>
      </c>
      <c r="C30" s="44">
        <f>(VLOOKUP($A29,'Occupancy Raw Data'!$B$8:$BE$51,'Occupancy Raw Data'!AU$3,FALSE))/100</f>
        <v>6.1749874958572197E-2</v>
      </c>
      <c r="D30" s="44">
        <f>(VLOOKUP($A29,'Occupancy Raw Data'!$B$8:$BE$51,'Occupancy Raw Data'!AV$3,FALSE))/100</f>
        <v>4.8689237203968505E-2</v>
      </c>
      <c r="E30" s="44">
        <f>(VLOOKUP($A29,'Occupancy Raw Data'!$B$8:$BE$51,'Occupancy Raw Data'!AW$3,FALSE))/100</f>
        <v>7.7505636976159101E-2</v>
      </c>
      <c r="F30" s="44">
        <f>(VLOOKUP($A29,'Occupancy Raw Data'!$B$8:$BE$51,'Occupancy Raw Data'!AX$3,FALSE))/100</f>
        <v>8.0138554958575886E-2</v>
      </c>
      <c r="G30" s="44">
        <f>(VLOOKUP($A29,'Occupancy Raw Data'!$B$8:$BE$51,'Occupancy Raw Data'!AY$3,FALSE))/100</f>
        <v>6.2191254782011193E-2</v>
      </c>
      <c r="H30" s="45">
        <f>(VLOOKUP($A29,'Occupancy Raw Data'!$B$8:$BE$51,'Occupancy Raw Data'!BA$3,FALSE))/100</f>
        <v>3.3732110753018796E-2</v>
      </c>
      <c r="I30" s="45">
        <f>(VLOOKUP($A29,'Occupancy Raw Data'!$B$8:$BE$51,'Occupancy Raw Data'!BB$3,FALSE))/100</f>
        <v>3.4650975924779698E-2</v>
      </c>
      <c r="J30" s="44">
        <f>(VLOOKUP($A29,'Occupancy Raw Data'!$B$8:$BE$51,'Occupancy Raw Data'!BC$3,FALSE))/100</f>
        <v>3.4190004632130198E-2</v>
      </c>
      <c r="K30" s="46">
        <f>(VLOOKUP($A29,'Occupancy Raw Data'!$B$8:$BE$51,'Occupancy Raw Data'!BE$3,FALSE))/100</f>
        <v>5.3046460717439597E-2</v>
      </c>
      <c r="M30" s="43">
        <f>(VLOOKUP($A29,'ADR Raw Data'!$B$6:$BE$49,'ADR Raw Data'!AT$1,FALSE))/100</f>
        <v>1.7807599104728001E-2</v>
      </c>
      <c r="N30" s="44">
        <f>(VLOOKUP($A29,'ADR Raw Data'!$B$6:$BE$49,'ADR Raw Data'!AU$1,FALSE))/100</f>
        <v>2.6945580934973599E-2</v>
      </c>
      <c r="O30" s="44">
        <f>(VLOOKUP($A29,'ADR Raw Data'!$B$6:$BE$49,'ADR Raw Data'!AV$1,FALSE))/100</f>
        <v>2.5056333730425501E-2</v>
      </c>
      <c r="P30" s="44">
        <f>(VLOOKUP($A29,'ADR Raw Data'!$B$6:$BE$49,'ADR Raw Data'!AW$1,FALSE))/100</f>
        <v>2.7485250303235401E-2</v>
      </c>
      <c r="Q30" s="44">
        <f>(VLOOKUP($A29,'ADR Raw Data'!$B$6:$BE$49,'ADR Raw Data'!AX$1,FALSE))/100</f>
        <v>3.0227570643025403E-2</v>
      </c>
      <c r="R30" s="44">
        <f>(VLOOKUP($A29,'ADR Raw Data'!$B$6:$BE$49,'ADR Raw Data'!AY$1,FALSE))/100</f>
        <v>2.6610575441690498E-2</v>
      </c>
      <c r="S30" s="45">
        <f>(VLOOKUP($A29,'ADR Raw Data'!$B$6:$BE$49,'ADR Raw Data'!BA$1,FALSE))/100</f>
        <v>6.3624511926799909E-2</v>
      </c>
      <c r="T30" s="45">
        <f>(VLOOKUP($A29,'ADR Raw Data'!$B$6:$BE$49,'ADR Raw Data'!BB$1,FALSE))/100</f>
        <v>7.9410340116679107E-2</v>
      </c>
      <c r="U30" s="44">
        <f>(VLOOKUP($A29,'ADR Raw Data'!$B$6:$BE$49,'ADR Raw Data'!BC$1,FALSE))/100</f>
        <v>7.1493022523803906E-2</v>
      </c>
      <c r="V30" s="46">
        <f>(VLOOKUP($A29,'ADR Raw Data'!$B$6:$BE$49,'ADR Raw Data'!BE$1,FALSE))/100</f>
        <v>4.1990764641242302E-2</v>
      </c>
      <c r="X30" s="43">
        <f>(VLOOKUP($A29,'RevPAR Raw Data'!$B$6:$BE$49,'RevPAR Raw Data'!AT$1,FALSE))/100</f>
        <v>5.40086115178047E-2</v>
      </c>
      <c r="Y30" s="44">
        <f>(VLOOKUP($A29,'RevPAR Raw Data'!$B$6:$BE$49,'RevPAR Raw Data'!AU$1,FALSE))/100</f>
        <v>9.0359342146966601E-2</v>
      </c>
      <c r="Z30" s="44">
        <f>(VLOOKUP($A29,'RevPAR Raw Data'!$B$6:$BE$49,'RevPAR Raw Data'!AV$1,FALSE))/100</f>
        <v>7.4965544710856508E-2</v>
      </c>
      <c r="AA30" s="44">
        <f>(VLOOKUP($A29,'RevPAR Raw Data'!$B$6:$BE$49,'RevPAR Raw Data'!AW$1,FALSE))/100</f>
        <v>0.10712114911159601</v>
      </c>
      <c r="AB30" s="44">
        <f>(VLOOKUP($A29,'RevPAR Raw Data'!$B$6:$BE$49,'RevPAR Raw Data'!AX$1,FALSE))/100</f>
        <v>0.11278851943284099</v>
      </c>
      <c r="AC30" s="44">
        <f>(VLOOKUP($A29,'RevPAR Raw Data'!$B$6:$BE$49,'RevPAR Raw Data'!AY$1,FALSE))/100</f>
        <v>9.0456775300891787E-2</v>
      </c>
      <c r="AD30" s="45">
        <f>(VLOOKUP($A29,'RevPAR Raw Data'!$B$6:$BE$49,'RevPAR Raw Data'!BA$1,FALSE))/100</f>
        <v>9.9502811762740298E-2</v>
      </c>
      <c r="AE30" s="45">
        <f>(VLOOKUP($A29,'RevPAR Raw Data'!$B$6:$BE$49,'RevPAR Raw Data'!BB$1,FALSE))/100</f>
        <v>0.11681296182502</v>
      </c>
      <c r="AF30" s="44">
        <f>(VLOOKUP($A29,'RevPAR Raw Data'!$B$6:$BE$49,'RevPAR Raw Data'!BC$1,FALSE))/100</f>
        <v>0.10812737392718701</v>
      </c>
      <c r="AG30" s="46">
        <f>(VLOOKUP($A29,'RevPAR Raw Data'!$B$6:$BE$49,'RevPAR Raw Data'!BE$1,FALSE))/100</f>
        <v>9.7264686805718897E-2</v>
      </c>
    </row>
    <row r="31" spans="1:33" x14ac:dyDescent="0.25">
      <c r="A31" s="93"/>
      <c r="B31" s="71"/>
      <c r="C31" s="72"/>
      <c r="D31" s="72"/>
      <c r="E31" s="72"/>
      <c r="F31" s="72"/>
      <c r="G31" s="73"/>
      <c r="H31" s="53"/>
      <c r="I31" s="53"/>
      <c r="J31" s="73"/>
      <c r="K31" s="74"/>
      <c r="M31" s="75"/>
      <c r="N31" s="76"/>
      <c r="O31" s="76"/>
      <c r="P31" s="76"/>
      <c r="Q31" s="76"/>
      <c r="R31" s="77"/>
      <c r="S31" s="76"/>
      <c r="T31" s="76"/>
      <c r="U31" s="77"/>
      <c r="V31" s="78"/>
      <c r="X31" s="75"/>
      <c r="Y31" s="76"/>
      <c r="Z31" s="76"/>
      <c r="AA31" s="76"/>
      <c r="AB31" s="76"/>
      <c r="AC31" s="77"/>
      <c r="AD31" s="76"/>
      <c r="AE31" s="76"/>
      <c r="AF31" s="77"/>
      <c r="AG31" s="78"/>
    </row>
    <row r="32" spans="1:33" x14ac:dyDescent="0.25">
      <c r="A32" s="70" t="s">
        <v>24</v>
      </c>
      <c r="B32" s="71">
        <f>(VLOOKUP($A32,'Occupancy Raw Data'!$B$8:$BE$45,'Occupancy Raw Data'!AG$3,FALSE))/100</f>
        <v>0.39210320562939699</v>
      </c>
      <c r="C32" s="72">
        <f>(VLOOKUP($A32,'Occupancy Raw Data'!$B$8:$BE$45,'Occupancy Raw Data'!AH$3,FALSE))/100</f>
        <v>0.55179827990617603</v>
      </c>
      <c r="D32" s="72">
        <f>(VLOOKUP($A32,'Occupancy Raw Data'!$B$8:$BE$45,'Occupancy Raw Data'!AI$3,FALSE))/100</f>
        <v>0.59480062548866297</v>
      </c>
      <c r="E32" s="72">
        <f>(VLOOKUP($A32,'Occupancy Raw Data'!$B$8:$BE$45,'Occupancy Raw Data'!AJ$3,FALSE))/100</f>
        <v>0.61063330727130494</v>
      </c>
      <c r="F32" s="72">
        <f>(VLOOKUP($A32,'Occupancy Raw Data'!$B$8:$BE$45,'Occupancy Raw Data'!AK$3,FALSE))/100</f>
        <v>0.56450351837372903</v>
      </c>
      <c r="G32" s="73">
        <f>(VLOOKUP($A32,'Occupancy Raw Data'!$B$8:$BE$45,'Occupancy Raw Data'!AL$3,FALSE))/100</f>
        <v>0.542767787333854</v>
      </c>
      <c r="H32" s="53">
        <f>(VLOOKUP($A32,'Occupancy Raw Data'!$B$8:$BE$45,'Occupancy Raw Data'!AN$3,FALSE))/100</f>
        <v>0.62157935887411997</v>
      </c>
      <c r="I32" s="53">
        <f>(VLOOKUP($A32,'Occupancy Raw Data'!$B$8:$BE$45,'Occupancy Raw Data'!AO$3,FALSE))/100</f>
        <v>0.61356528537920196</v>
      </c>
      <c r="J32" s="73">
        <f>(VLOOKUP($A32,'Occupancy Raw Data'!$B$8:$BE$45,'Occupancy Raw Data'!AP$3,FALSE))/100</f>
        <v>0.61757232212666102</v>
      </c>
      <c r="K32" s="74">
        <f>(VLOOKUP($A32,'Occupancy Raw Data'!$B$8:$BE$45,'Occupancy Raw Data'!AR$3,FALSE))/100</f>
        <v>0.56414051156036993</v>
      </c>
      <c r="M32" s="75">
        <f>VLOOKUP($A32,'ADR Raw Data'!$B$6:$BE$43,'ADR Raw Data'!AG$1,FALSE)</f>
        <v>106.76935692921199</v>
      </c>
      <c r="N32" s="76">
        <f>VLOOKUP($A32,'ADR Raw Data'!$B$6:$BE$43,'ADR Raw Data'!AH$1,FALSE)</f>
        <v>109.427977329082</v>
      </c>
      <c r="O32" s="76">
        <f>VLOOKUP($A32,'ADR Raw Data'!$B$6:$BE$43,'ADR Raw Data'!AI$1,FALSE)</f>
        <v>111.833075911929</v>
      </c>
      <c r="P32" s="76">
        <f>VLOOKUP($A32,'ADR Raw Data'!$B$6:$BE$43,'ADR Raw Data'!AJ$1,FALSE)</f>
        <v>114.117810499359</v>
      </c>
      <c r="Q32" s="76">
        <f>VLOOKUP($A32,'ADR Raw Data'!$B$6:$BE$43,'ADR Raw Data'!AK$1,FALSE)</f>
        <v>116.502680055401</v>
      </c>
      <c r="R32" s="77">
        <f>VLOOKUP($A32,'ADR Raw Data'!$B$6:$BE$43,'ADR Raw Data'!AL$1,FALSE)</f>
        <v>112.09783491789101</v>
      </c>
      <c r="S32" s="76">
        <f>VLOOKUP($A32,'ADR Raw Data'!$B$6:$BE$43,'ADR Raw Data'!AN$1,FALSE)</f>
        <v>142.117339622641</v>
      </c>
      <c r="T32" s="76">
        <f>VLOOKUP($A32,'ADR Raw Data'!$B$6:$BE$43,'ADR Raw Data'!AO$1,FALSE)</f>
        <v>141.82786237655301</v>
      </c>
      <c r="U32" s="77">
        <f>VLOOKUP($A32,'ADR Raw Data'!$B$6:$BE$43,'ADR Raw Data'!AP$1,FALSE)</f>
        <v>141.97354011710701</v>
      </c>
      <c r="V32" s="78">
        <f>VLOOKUP($A32,'ADR Raw Data'!$B$6:$BE$43,'ADR Raw Data'!AR$1,FALSE)</f>
        <v>121.44221848240301</v>
      </c>
      <c r="X32" s="75">
        <f>VLOOKUP($A32,'RevPAR Raw Data'!$B$6:$BE$43,'RevPAR Raw Data'!AG$1,FALSE)</f>
        <v>41.864607114933499</v>
      </c>
      <c r="Y32" s="76">
        <f>VLOOKUP($A32,'RevPAR Raw Data'!$B$6:$BE$43,'RevPAR Raw Data'!AH$1,FALSE)</f>
        <v>60.3821696637998</v>
      </c>
      <c r="Z32" s="76">
        <f>VLOOKUP($A32,'RevPAR Raw Data'!$B$6:$BE$43,'RevPAR Raw Data'!AI$1,FALSE)</f>
        <v>66.518383502736498</v>
      </c>
      <c r="AA32" s="76">
        <f>VLOOKUP($A32,'RevPAR Raw Data'!$B$6:$BE$43,'RevPAR Raw Data'!AJ$1,FALSE)</f>
        <v>69.684136043784207</v>
      </c>
      <c r="AB32" s="76">
        <f>VLOOKUP($A32,'RevPAR Raw Data'!$B$6:$BE$43,'RevPAR Raw Data'!AK$1,FALSE)</f>
        <v>65.766172791243093</v>
      </c>
      <c r="AC32" s="77">
        <f>VLOOKUP($A32,'RevPAR Raw Data'!$B$6:$BE$43,'RevPAR Raw Data'!AL$1,FALSE)</f>
        <v>60.843093823299398</v>
      </c>
      <c r="AD32" s="76">
        <f>VLOOKUP($A32,'RevPAR Raw Data'!$B$6:$BE$43,'RevPAR Raw Data'!AN$1,FALSE)</f>
        <v>88.337204847537095</v>
      </c>
      <c r="AE32" s="76">
        <f>VLOOKUP($A32,'RevPAR Raw Data'!$B$6:$BE$43,'RevPAR Raw Data'!AO$1,FALSE)</f>
        <v>87.020652853792001</v>
      </c>
      <c r="AF32" s="77">
        <f>VLOOKUP($A32,'RevPAR Raw Data'!$B$6:$BE$43,'RevPAR Raw Data'!AP$1,FALSE)</f>
        <v>87.678928850664505</v>
      </c>
      <c r="AG32" s="78">
        <f>VLOOKUP($A32,'RevPAR Raw Data'!$B$6:$BE$43,'RevPAR Raw Data'!AR$1,FALSE)</f>
        <v>68.5104752596894</v>
      </c>
    </row>
    <row r="33" spans="1:33" x14ac:dyDescent="0.25">
      <c r="A33" s="55" t="s">
        <v>126</v>
      </c>
      <c r="B33" s="43">
        <f>(VLOOKUP($A32,'Occupancy Raw Data'!$B$8:$BE$51,'Occupancy Raw Data'!AT$3,FALSE))/100</f>
        <v>-0.14927905004240802</v>
      </c>
      <c r="C33" s="44">
        <f>(VLOOKUP($A32,'Occupancy Raw Data'!$B$8:$BE$51,'Occupancy Raw Data'!AU$3,FALSE))/100</f>
        <v>-6.7085261070720395E-2</v>
      </c>
      <c r="D33" s="44">
        <f>(VLOOKUP($A32,'Occupancy Raw Data'!$B$8:$BE$51,'Occupancy Raw Data'!AV$3,FALSE))/100</f>
        <v>-8.3433734939759002E-2</v>
      </c>
      <c r="E33" s="44">
        <f>(VLOOKUP($A32,'Occupancy Raw Data'!$B$8:$BE$51,'Occupancy Raw Data'!AW$3,FALSE))/100</f>
        <v>-3.7881121034801304E-2</v>
      </c>
      <c r="F33" s="44">
        <f>(VLOOKUP($A32,'Occupancy Raw Data'!$B$8:$BE$51,'Occupancy Raw Data'!AX$3,FALSE))/100</f>
        <v>-4.1486890142714901E-2</v>
      </c>
      <c r="G33" s="44">
        <f>(VLOOKUP($A32,'Occupancy Raw Data'!$B$8:$BE$51,'Occupancy Raw Data'!AY$3,FALSE))/100</f>
        <v>-7.2173215717722505E-2</v>
      </c>
      <c r="H33" s="45">
        <f>(VLOOKUP($A32,'Occupancy Raw Data'!$B$8:$BE$51,'Occupancy Raw Data'!BA$3,FALSE))/100</f>
        <v>-4.9895428742157098E-2</v>
      </c>
      <c r="I33" s="45">
        <f>(VLOOKUP($A32,'Occupancy Raw Data'!$B$8:$BE$51,'Occupancy Raw Data'!BB$3,FALSE))/100</f>
        <v>-6.1864913329348396E-2</v>
      </c>
      <c r="J33" s="44">
        <f>(VLOOKUP($A32,'Occupancy Raw Data'!$B$8:$BE$51,'Occupancy Raw Data'!BC$3,FALSE))/100</f>
        <v>-5.5879276856417102E-2</v>
      </c>
      <c r="K33" s="46">
        <f>(VLOOKUP($A32,'Occupancy Raw Data'!$B$8:$BE$51,'Occupancy Raw Data'!BE$3,FALSE))/100</f>
        <v>-6.7137646026688799E-2</v>
      </c>
      <c r="M33" s="43">
        <f>(VLOOKUP($A32,'ADR Raw Data'!$B$6:$BE$49,'ADR Raw Data'!AT$1,FALSE))/100</f>
        <v>2.9785286274815501E-2</v>
      </c>
      <c r="N33" s="44">
        <f>(VLOOKUP($A32,'ADR Raw Data'!$B$6:$BE$49,'ADR Raw Data'!AU$1,FALSE))/100</f>
        <v>4.46289988540493E-2</v>
      </c>
      <c r="O33" s="44">
        <f>(VLOOKUP($A32,'ADR Raw Data'!$B$6:$BE$49,'ADR Raw Data'!AV$1,FALSE))/100</f>
        <v>4.8095097015745901E-2</v>
      </c>
      <c r="P33" s="44">
        <f>(VLOOKUP($A32,'ADR Raw Data'!$B$6:$BE$49,'ADR Raw Data'!AW$1,FALSE))/100</f>
        <v>5.56003535131444E-2</v>
      </c>
      <c r="Q33" s="44">
        <f>(VLOOKUP($A32,'ADR Raw Data'!$B$6:$BE$49,'ADR Raw Data'!AX$1,FALSE))/100</f>
        <v>7.2900767789706097E-2</v>
      </c>
      <c r="R33" s="44">
        <f>(VLOOKUP($A32,'ADR Raw Data'!$B$6:$BE$49,'ADR Raw Data'!AY$1,FALSE))/100</f>
        <v>5.2403401723582502E-2</v>
      </c>
      <c r="S33" s="45">
        <f>(VLOOKUP($A32,'ADR Raw Data'!$B$6:$BE$49,'ADR Raw Data'!BA$1,FALSE))/100</f>
        <v>5.9647077686810004E-2</v>
      </c>
      <c r="T33" s="45">
        <f>(VLOOKUP($A32,'ADR Raw Data'!$B$6:$BE$49,'ADR Raw Data'!BB$1,FALSE))/100</f>
        <v>5.5190292968393805E-2</v>
      </c>
      <c r="U33" s="44">
        <f>(VLOOKUP($A32,'ADR Raw Data'!$B$6:$BE$49,'ADR Raw Data'!BC$1,FALSE))/100</f>
        <v>5.7423427494716704E-2</v>
      </c>
      <c r="V33" s="46">
        <f>(VLOOKUP($A32,'ADR Raw Data'!$B$6:$BE$49,'ADR Raw Data'!BE$1,FALSE))/100</f>
        <v>5.5181439241849504E-2</v>
      </c>
      <c r="X33" s="43">
        <f>(VLOOKUP($A32,'RevPAR Raw Data'!$B$6:$BE$49,'RevPAR Raw Data'!AT$1,FALSE))/100</f>
        <v>-0.123940083007938</v>
      </c>
      <c r="Y33" s="44">
        <f>(VLOOKUP($A32,'RevPAR Raw Data'!$B$6:$BE$49,'RevPAR Raw Data'!AU$1,FALSE))/100</f>
        <v>-2.54502102561198E-2</v>
      </c>
      <c r="Z33" s="44">
        <f>(VLOOKUP($A32,'RevPAR Raw Data'!$B$6:$BE$49,'RevPAR Raw Data'!AV$1,FALSE))/100</f>
        <v>-3.93513915003268E-2</v>
      </c>
      <c r="AA33" s="44">
        <f>(VLOOKUP($A32,'RevPAR Raw Data'!$B$6:$BE$49,'RevPAR Raw Data'!AW$1,FALSE))/100</f>
        <v>1.56130287573339E-2</v>
      </c>
      <c r="AB33" s="44">
        <f>(VLOOKUP($A32,'RevPAR Raw Data'!$B$6:$BE$49,'RevPAR Raw Data'!AX$1,FALSE))/100</f>
        <v>2.8389451502380099E-2</v>
      </c>
      <c r="AC33" s="44">
        <f>(VLOOKUP($A32,'RevPAR Raw Data'!$B$6:$BE$49,'RevPAR Raw Data'!AY$1,FALSE))/100</f>
        <v>-2.3551936011078502E-2</v>
      </c>
      <c r="AD33" s="45">
        <f>(VLOOKUP($A32,'RevPAR Raw Data'!$B$6:$BE$49,'RevPAR Raw Data'!BA$1,FALSE))/100</f>
        <v>6.7755324302527595E-3</v>
      </c>
      <c r="AE33" s="45">
        <f>(VLOOKUP($A32,'RevPAR Raw Data'!$B$6:$BE$49,'RevPAR Raw Data'!BB$1,FALSE))/100</f>
        <v>-1.0088963052065601E-2</v>
      </c>
      <c r="AF33" s="44">
        <f>(VLOOKUP($A32,'RevPAR Raw Data'!$B$6:$BE$49,'RevPAR Raw Data'!BC$1,FALSE))/100</f>
        <v>-1.6646289647220299E-3</v>
      </c>
      <c r="AG33" s="46">
        <f>(VLOOKUP($A32,'RevPAR Raw Data'!$B$6:$BE$49,'RevPAR Raw Data'!BE$1,FALSE))/100</f>
        <v>-1.56609587199018E-2</v>
      </c>
    </row>
    <row r="34" spans="1:33" x14ac:dyDescent="0.25">
      <c r="A34" s="93"/>
      <c r="B34" s="71"/>
      <c r="C34" s="72"/>
      <c r="D34" s="72"/>
      <c r="E34" s="72"/>
      <c r="F34" s="72"/>
      <c r="G34" s="73"/>
      <c r="H34" s="53"/>
      <c r="I34" s="53"/>
      <c r="J34" s="73"/>
      <c r="K34" s="74"/>
      <c r="M34" s="75"/>
      <c r="N34" s="76"/>
      <c r="O34" s="76"/>
      <c r="P34" s="76"/>
      <c r="Q34" s="76"/>
      <c r="R34" s="77"/>
      <c r="S34" s="76"/>
      <c r="T34" s="76"/>
      <c r="U34" s="77"/>
      <c r="V34" s="78"/>
      <c r="X34" s="75"/>
      <c r="Y34" s="76"/>
      <c r="Z34" s="76"/>
      <c r="AA34" s="76"/>
      <c r="AB34" s="76"/>
      <c r="AC34" s="77"/>
      <c r="AD34" s="76"/>
      <c r="AE34" s="76"/>
      <c r="AF34" s="77"/>
      <c r="AG34" s="78"/>
    </row>
    <row r="35" spans="1:33" x14ac:dyDescent="0.25">
      <c r="A35" s="70" t="s">
        <v>25</v>
      </c>
      <c r="B35" s="71">
        <f>(VLOOKUP($A35,'Occupancy Raw Data'!$B$8:$BE$45,'Occupancy Raw Data'!AG$3,FALSE))/100</f>
        <v>0.39164270005075202</v>
      </c>
      <c r="C35" s="72">
        <f>(VLOOKUP($A35,'Occupancy Raw Data'!$B$8:$BE$45,'Occupancy Raw Data'!AH$3,FALSE))/100</f>
        <v>0.50854339367281298</v>
      </c>
      <c r="D35" s="72">
        <f>(VLOOKUP($A35,'Occupancy Raw Data'!$B$8:$BE$45,'Occupancy Raw Data'!AI$3,FALSE))/100</f>
        <v>0.54779225173405499</v>
      </c>
      <c r="E35" s="72">
        <f>(VLOOKUP($A35,'Occupancy Raw Data'!$B$8:$BE$45,'Occupancy Raw Data'!AJ$3,FALSE))/100</f>
        <v>0.57326435246995899</v>
      </c>
      <c r="F35" s="72">
        <f>(VLOOKUP($A35,'Occupancy Raw Data'!$B$8:$BE$45,'Occupancy Raw Data'!AK$3,FALSE))/100</f>
        <v>0.57459946595460598</v>
      </c>
      <c r="G35" s="73">
        <f>(VLOOKUP($A35,'Occupancy Raw Data'!$B$8:$BE$45,'Occupancy Raw Data'!AL$3,FALSE))/100</f>
        <v>0.51946697176700196</v>
      </c>
      <c r="H35" s="53">
        <f>(VLOOKUP($A35,'Occupancy Raw Data'!$B$8:$BE$45,'Occupancy Raw Data'!AN$3,FALSE))/100</f>
        <v>0.65987983978638098</v>
      </c>
      <c r="I35" s="53">
        <f>(VLOOKUP($A35,'Occupancy Raw Data'!$B$8:$BE$45,'Occupancy Raw Data'!AO$3,FALSE))/100</f>
        <v>0.63601468624833102</v>
      </c>
      <c r="J35" s="73">
        <f>(VLOOKUP($A35,'Occupancy Raw Data'!$B$8:$BE$45,'Occupancy Raw Data'!AP$3,FALSE))/100</f>
        <v>0.64794726301735595</v>
      </c>
      <c r="K35" s="74">
        <f>(VLOOKUP($A35,'Occupancy Raw Data'!$B$8:$BE$45,'Occupancy Raw Data'!AR$3,FALSE))/100</f>
        <v>0.55638953502314004</v>
      </c>
      <c r="M35" s="75">
        <f>VLOOKUP($A35,'ADR Raw Data'!$B$6:$BE$43,'ADR Raw Data'!AG$1,FALSE)</f>
        <v>100.353550755939</v>
      </c>
      <c r="N35" s="76">
        <f>VLOOKUP($A35,'ADR Raw Data'!$B$6:$BE$43,'ADR Raw Data'!AH$1,FALSE)</f>
        <v>102.751902860944</v>
      </c>
      <c r="O35" s="76">
        <f>VLOOKUP($A35,'ADR Raw Data'!$B$6:$BE$43,'ADR Raw Data'!AI$1,FALSE)</f>
        <v>105.294295861642</v>
      </c>
      <c r="P35" s="76">
        <f>VLOOKUP($A35,'ADR Raw Data'!$B$6:$BE$43,'ADR Raw Data'!AJ$1,FALSE)</f>
        <v>104.932462882096</v>
      </c>
      <c r="Q35" s="76">
        <f>VLOOKUP($A35,'ADR Raw Data'!$B$6:$BE$43,'ADR Raw Data'!AK$1,FALSE)</f>
        <v>106.550548939878</v>
      </c>
      <c r="R35" s="77">
        <f>VLOOKUP($A35,'ADR Raw Data'!$B$6:$BE$43,'ADR Raw Data'!AL$1,FALSE)</f>
        <v>104.25796268705</v>
      </c>
      <c r="S35" s="76">
        <f>VLOOKUP($A35,'ADR Raw Data'!$B$6:$BE$43,'ADR Raw Data'!AN$1,FALSE)</f>
        <v>123.615040465351</v>
      </c>
      <c r="T35" s="76">
        <f>VLOOKUP($A35,'ADR Raw Data'!$B$6:$BE$43,'ADR Raw Data'!AO$1,FALSE)</f>
        <v>123.53265547100401</v>
      </c>
      <c r="U35" s="77">
        <f>VLOOKUP($A35,'ADR Raw Data'!$B$6:$BE$43,'ADR Raw Data'!AP$1,FALSE)</f>
        <v>123.574606567933</v>
      </c>
      <c r="V35" s="78">
        <f>VLOOKUP($A35,'ADR Raw Data'!$B$6:$BE$43,'ADR Raw Data'!AR$1,FALSE)</f>
        <v>110.722652788552</v>
      </c>
      <c r="X35" s="75">
        <f>VLOOKUP($A35,'RevPAR Raw Data'!$B$6:$BE$43,'RevPAR Raw Data'!AG$1,FALSE)</f>
        <v>39.302735577736399</v>
      </c>
      <c r="Y35" s="76">
        <f>VLOOKUP($A35,'RevPAR Raw Data'!$B$6:$BE$43,'RevPAR Raw Data'!AH$1,FALSE)</f>
        <v>52.253801387244103</v>
      </c>
      <c r="Z35" s="76">
        <f>VLOOKUP($A35,'RevPAR Raw Data'!$B$6:$BE$43,'RevPAR Raw Data'!AI$1,FALSE)</f>
        <v>57.679399424801197</v>
      </c>
      <c r="AA35" s="76">
        <f>VLOOKUP($A35,'RevPAR Raw Data'!$B$6:$BE$43,'RevPAR Raw Data'!AJ$1,FALSE)</f>
        <v>60.154040387182903</v>
      </c>
      <c r="AB35" s="76">
        <f>VLOOKUP($A35,'RevPAR Raw Data'!$B$6:$BE$43,'RevPAR Raw Data'!AK$1,FALSE)</f>
        <v>61.223888518023998</v>
      </c>
      <c r="AC35" s="77">
        <f>VLOOKUP($A35,'RevPAR Raw Data'!$B$6:$BE$43,'RevPAR Raw Data'!AL$1,FALSE)</f>
        <v>54.158568159639202</v>
      </c>
      <c r="AD35" s="76">
        <f>VLOOKUP($A35,'RevPAR Raw Data'!$B$6:$BE$43,'RevPAR Raw Data'!AN$1,FALSE)</f>
        <v>81.571073097463199</v>
      </c>
      <c r="AE35" s="76">
        <f>VLOOKUP($A35,'RevPAR Raw Data'!$B$6:$BE$43,'RevPAR Raw Data'!AO$1,FALSE)</f>
        <v>78.568583110814401</v>
      </c>
      <c r="AF35" s="77">
        <f>VLOOKUP($A35,'RevPAR Raw Data'!$B$6:$BE$43,'RevPAR Raw Data'!AP$1,FALSE)</f>
        <v>80.069828104138793</v>
      </c>
      <c r="AG35" s="78">
        <f>VLOOKUP($A35,'RevPAR Raw Data'!$B$6:$BE$43,'RevPAR Raw Data'!AR$1,FALSE)</f>
        <v>61.604925301551503</v>
      </c>
    </row>
    <row r="36" spans="1:33" x14ac:dyDescent="0.25">
      <c r="A36" s="55" t="s">
        <v>126</v>
      </c>
      <c r="B36" s="43">
        <f>(VLOOKUP($A35,'Occupancy Raw Data'!$B$8:$BE$51,'Occupancy Raw Data'!AT$3,FALSE))/100</f>
        <v>4.4203879115922398E-2</v>
      </c>
      <c r="C36" s="44">
        <f>(VLOOKUP($A35,'Occupancy Raw Data'!$B$8:$BE$51,'Occupancy Raw Data'!AU$3,FALSE))/100</f>
        <v>3.0510798765855301E-2</v>
      </c>
      <c r="D36" s="44">
        <f>(VLOOKUP($A35,'Occupancy Raw Data'!$B$8:$BE$51,'Occupancy Raw Data'!AV$3,FALSE))/100</f>
        <v>3.3492182742587605E-2</v>
      </c>
      <c r="E36" s="44">
        <f>(VLOOKUP($A35,'Occupancy Raw Data'!$B$8:$BE$51,'Occupancy Raw Data'!AW$3,FALSE))/100</f>
        <v>4.7256097560975603E-2</v>
      </c>
      <c r="F36" s="44">
        <f>(VLOOKUP($A35,'Occupancy Raw Data'!$B$8:$BE$51,'Occupancy Raw Data'!AX$3,FALSE))/100</f>
        <v>6.1344019728729896E-2</v>
      </c>
      <c r="G36" s="44">
        <f>(VLOOKUP($A35,'Occupancy Raw Data'!$B$8:$BE$51,'Occupancy Raw Data'!AY$3,FALSE))/100</f>
        <v>4.3486370817926806E-2</v>
      </c>
      <c r="H36" s="45">
        <f>(VLOOKUP($A35,'Occupancy Raw Data'!$B$8:$BE$51,'Occupancy Raw Data'!BA$3,FALSE))/100</f>
        <v>2.4617776626068899E-2</v>
      </c>
      <c r="I36" s="45">
        <f>(VLOOKUP($A35,'Occupancy Raw Data'!$B$8:$BE$51,'Occupancy Raw Data'!BB$3,FALSE))/100</f>
        <v>4.7553600879604099E-2</v>
      </c>
      <c r="J36" s="44">
        <f>(VLOOKUP($A35,'Occupancy Raw Data'!$B$8:$BE$51,'Occupancy Raw Data'!BC$3,FALSE))/100</f>
        <v>3.5747632386287802E-2</v>
      </c>
      <c r="K36" s="46">
        <f>(VLOOKUP($A35,'Occupancy Raw Data'!$B$8:$BE$51,'Occupancy Raw Data'!BE$3,FALSE))/100</f>
        <v>4.1022236009890897E-2</v>
      </c>
      <c r="M36" s="43">
        <f>(VLOOKUP($A35,'ADR Raw Data'!$B$6:$BE$49,'ADR Raw Data'!AT$1,FALSE))/100</f>
        <v>-4.7573729538876704E-3</v>
      </c>
      <c r="N36" s="44">
        <f>(VLOOKUP($A35,'ADR Raw Data'!$B$6:$BE$49,'ADR Raw Data'!AU$1,FALSE))/100</f>
        <v>-2.7958742553434602E-3</v>
      </c>
      <c r="O36" s="44">
        <f>(VLOOKUP($A35,'ADR Raw Data'!$B$6:$BE$49,'ADR Raw Data'!AV$1,FALSE))/100</f>
        <v>1.24597430396089E-2</v>
      </c>
      <c r="P36" s="44">
        <f>(VLOOKUP($A35,'ADR Raw Data'!$B$6:$BE$49,'ADR Raw Data'!AW$1,FALSE))/100</f>
        <v>-1.27015532785661E-2</v>
      </c>
      <c r="Q36" s="44">
        <f>(VLOOKUP($A35,'ADR Raw Data'!$B$6:$BE$49,'ADR Raw Data'!AX$1,FALSE))/100</f>
        <v>-9.73474273499646E-4</v>
      </c>
      <c r="R36" s="44">
        <f>(VLOOKUP($A35,'ADR Raw Data'!$B$6:$BE$49,'ADR Raw Data'!AY$1,FALSE))/100</f>
        <v>-1.57823753879452E-3</v>
      </c>
      <c r="S36" s="45">
        <f>(VLOOKUP($A35,'ADR Raw Data'!$B$6:$BE$49,'ADR Raw Data'!BA$1,FALSE))/100</f>
        <v>1.89360752814638E-3</v>
      </c>
      <c r="T36" s="45">
        <f>(VLOOKUP($A35,'ADR Raw Data'!$B$6:$BE$49,'ADR Raw Data'!BB$1,FALSE))/100</f>
        <v>-4.10824344815355E-3</v>
      </c>
      <c r="U36" s="44">
        <f>(VLOOKUP($A35,'ADR Raw Data'!$B$6:$BE$49,'ADR Raw Data'!BC$1,FALSE))/100</f>
        <v>-1.03054795847792E-3</v>
      </c>
      <c r="V36" s="46">
        <f>(VLOOKUP($A35,'ADR Raw Data'!$B$6:$BE$49,'ADR Raw Data'!BE$1,FALSE))/100</f>
        <v>-1.55641563088845E-3</v>
      </c>
      <c r="X36" s="43">
        <f>(VLOOKUP($A35,'RevPAR Raw Data'!$B$6:$BE$49,'RevPAR Raw Data'!AT$1,FALSE))/100</f>
        <v>3.9236211823071701E-2</v>
      </c>
      <c r="Y36" s="44">
        <f>(VLOOKUP($A35,'RevPAR Raw Data'!$B$6:$BE$49,'RevPAR Raw Data'!AU$1,FALSE))/100</f>
        <v>2.7629620153732399E-2</v>
      </c>
      <c r="Z36" s="44">
        <f>(VLOOKUP($A35,'RevPAR Raw Data'!$B$6:$BE$49,'RevPAR Raw Data'!AV$1,FALSE))/100</f>
        <v>4.6369229773004894E-2</v>
      </c>
      <c r="AA36" s="44">
        <f>(VLOOKUP($A35,'RevPAR Raw Data'!$B$6:$BE$49,'RevPAR Raw Data'!AW$1,FALSE))/100</f>
        <v>3.3954318441501499E-2</v>
      </c>
      <c r="AB36" s="44">
        <f>(VLOOKUP($A35,'RevPAR Raw Data'!$B$6:$BE$49,'RevPAR Raw Data'!AX$1,FALSE))/100</f>
        <v>6.0310828630191306E-2</v>
      </c>
      <c r="AC36" s="44">
        <f>(VLOOKUP($A35,'RevPAR Raw Data'!$B$6:$BE$49,'RevPAR Raw Data'!AY$1,FALSE))/100</f>
        <v>4.18395014562815E-2</v>
      </c>
      <c r="AD36" s="45">
        <f>(VLOOKUP($A35,'RevPAR Raw Data'!$B$6:$BE$49,'RevPAR Raw Data'!BA$1,FALSE))/100</f>
        <v>2.6558000561360599E-2</v>
      </c>
      <c r="AE36" s="45">
        <f>(VLOOKUP($A35,'RevPAR Raw Data'!$B$6:$BE$49,'RevPAR Raw Data'!BB$1,FALSE))/100</f>
        <v>4.3249995662200801E-2</v>
      </c>
      <c r="AF36" s="44">
        <f>(VLOOKUP($A35,'RevPAR Raw Data'!$B$6:$BE$49,'RevPAR Raw Data'!BC$1,FALSE))/100</f>
        <v>3.4680244778233803E-2</v>
      </c>
      <c r="AG36" s="46">
        <f>(VLOOKUP($A35,'RevPAR Raw Data'!$B$6:$BE$49,'RevPAR Raw Data'!BE$1,FALSE))/100</f>
        <v>3.9401972729662602E-2</v>
      </c>
    </row>
    <row r="37" spans="1:33" x14ac:dyDescent="0.25">
      <c r="A37" s="93"/>
      <c r="B37" s="71"/>
      <c r="C37" s="72"/>
      <c r="D37" s="72"/>
      <c r="E37" s="72"/>
      <c r="F37" s="72"/>
      <c r="G37" s="73"/>
      <c r="H37" s="53"/>
      <c r="I37" s="53"/>
      <c r="J37" s="73"/>
      <c r="K37" s="74"/>
      <c r="M37" s="75"/>
      <c r="N37" s="76"/>
      <c r="O37" s="76"/>
      <c r="P37" s="76"/>
      <c r="Q37" s="76"/>
      <c r="R37" s="77"/>
      <c r="S37" s="76"/>
      <c r="T37" s="76"/>
      <c r="U37" s="77"/>
      <c r="V37" s="78"/>
      <c r="X37" s="75"/>
      <c r="Y37" s="76"/>
      <c r="Z37" s="76"/>
      <c r="AA37" s="76"/>
      <c r="AB37" s="76"/>
      <c r="AC37" s="77"/>
      <c r="AD37" s="76"/>
      <c r="AE37" s="76"/>
      <c r="AF37" s="77"/>
      <c r="AG37" s="78"/>
    </row>
    <row r="38" spans="1:33" x14ac:dyDescent="0.25">
      <c r="A38" s="70" t="s">
        <v>26</v>
      </c>
      <c r="B38" s="71">
        <f>(VLOOKUP($A38,'Occupancy Raw Data'!$B$8:$BE$45,'Occupancy Raw Data'!AG$3,FALSE))/100</f>
        <v>0.543858969891723</v>
      </c>
      <c r="C38" s="72">
        <f>(VLOOKUP($A38,'Occupancy Raw Data'!$B$8:$BE$45,'Occupancy Raw Data'!AH$3,FALSE))/100</f>
        <v>0.62242698775278393</v>
      </c>
      <c r="D38" s="72">
        <f>(VLOOKUP($A38,'Occupancy Raw Data'!$B$8:$BE$45,'Occupancy Raw Data'!AI$3,FALSE))/100</f>
        <v>0.65712313033153902</v>
      </c>
      <c r="E38" s="72">
        <f>(VLOOKUP($A38,'Occupancy Raw Data'!$B$8:$BE$45,'Occupancy Raw Data'!AJ$3,FALSE))/100</f>
        <v>0.67088248199674694</v>
      </c>
      <c r="F38" s="72">
        <f>(VLOOKUP($A38,'Occupancy Raw Data'!$B$8:$BE$45,'Occupancy Raw Data'!AK$3,FALSE))/100</f>
        <v>0.69977802441731396</v>
      </c>
      <c r="G38" s="73">
        <f>(VLOOKUP($A38,'Occupancy Raw Data'!$B$8:$BE$45,'Occupancy Raw Data'!AL$3,FALSE))/100</f>
        <v>0.63881367875219697</v>
      </c>
      <c r="H38" s="53">
        <f>(VLOOKUP($A38,'Occupancy Raw Data'!$B$8:$BE$45,'Occupancy Raw Data'!AN$3,FALSE))/100</f>
        <v>0.80331285651601503</v>
      </c>
      <c r="I38" s="53">
        <f>(VLOOKUP($A38,'Occupancy Raw Data'!$B$8:$BE$45,'Occupancy Raw Data'!AO$3,FALSE))/100</f>
        <v>0.78916836589835493</v>
      </c>
      <c r="J38" s="73">
        <f>(VLOOKUP($A38,'Occupancy Raw Data'!$B$8:$BE$45,'Occupancy Raw Data'!AP$3,FALSE))/100</f>
        <v>0.79624061120718492</v>
      </c>
      <c r="K38" s="74">
        <f>(VLOOKUP($A38,'Occupancy Raw Data'!$B$8:$BE$45,'Occupancy Raw Data'!AR$3,FALSE))/100</f>
        <v>0.68379255353472002</v>
      </c>
      <c r="M38" s="75">
        <f>VLOOKUP($A38,'ADR Raw Data'!$B$6:$BE$43,'ADR Raw Data'!AG$1,FALSE)</f>
        <v>109.269698163352</v>
      </c>
      <c r="N38" s="76">
        <f>VLOOKUP($A38,'ADR Raw Data'!$B$6:$BE$43,'ADR Raw Data'!AH$1,FALSE)</f>
        <v>114.029136636947</v>
      </c>
      <c r="O38" s="76">
        <f>VLOOKUP($A38,'ADR Raw Data'!$B$6:$BE$43,'ADR Raw Data'!AI$1,FALSE)</f>
        <v>115.923266396299</v>
      </c>
      <c r="P38" s="76">
        <f>VLOOKUP($A38,'ADR Raw Data'!$B$6:$BE$43,'ADR Raw Data'!AJ$1,FALSE)</f>
        <v>117.775265754847</v>
      </c>
      <c r="Q38" s="76">
        <f>VLOOKUP($A38,'ADR Raw Data'!$B$6:$BE$43,'ADR Raw Data'!AK$1,FALSE)</f>
        <v>121.642821311989</v>
      </c>
      <c r="R38" s="77">
        <f>VLOOKUP($A38,'ADR Raw Data'!$B$6:$BE$43,'ADR Raw Data'!AL$1,FALSE)</f>
        <v>116.06329694239299</v>
      </c>
      <c r="S38" s="76">
        <f>VLOOKUP($A38,'ADR Raw Data'!$B$6:$BE$43,'ADR Raw Data'!AN$1,FALSE)</f>
        <v>148.32869380115801</v>
      </c>
      <c r="T38" s="76">
        <f>VLOOKUP($A38,'ADR Raw Data'!$B$6:$BE$43,'ADR Raw Data'!AO$1,FALSE)</f>
        <v>148.98932068128099</v>
      </c>
      <c r="U38" s="77">
        <f>VLOOKUP($A38,'ADR Raw Data'!$B$6:$BE$43,'ADR Raw Data'!AP$1,FALSE)</f>
        <v>148.65607338222699</v>
      </c>
      <c r="V38" s="78">
        <f>VLOOKUP($A38,'ADR Raw Data'!$B$6:$BE$43,'ADR Raw Data'!AR$1,FALSE)</f>
        <v>126.90683152126201</v>
      </c>
      <c r="X38" s="75">
        <f>VLOOKUP($A38,'RevPAR Raw Data'!$B$6:$BE$43,'RevPAR Raw Data'!AG$1,FALSE)</f>
        <v>59.427305483500398</v>
      </c>
      <c r="Y38" s="76">
        <f>VLOOKUP($A38,'RevPAR Raw Data'!$B$6:$BE$43,'RevPAR Raw Data'!AH$1,FALSE)</f>
        <v>70.974812032986094</v>
      </c>
      <c r="Z38" s="76">
        <f>VLOOKUP($A38,'RevPAR Raw Data'!$B$6:$BE$43,'RevPAR Raw Data'!AI$1,FALSE)</f>
        <v>76.175859692593505</v>
      </c>
      <c r="AA38" s="76">
        <f>VLOOKUP($A38,'RevPAR Raw Data'!$B$6:$BE$43,'RevPAR Raw Data'!AJ$1,FALSE)</f>
        <v>79.013362607438694</v>
      </c>
      <c r="AB38" s="76">
        <f>VLOOKUP($A38,'RevPAR Raw Data'!$B$6:$BE$43,'RevPAR Raw Data'!AK$1,FALSE)</f>
        <v>85.122973182252196</v>
      </c>
      <c r="AC38" s="77">
        <f>VLOOKUP($A38,'RevPAR Raw Data'!$B$6:$BE$43,'RevPAR Raw Data'!AL$1,FALSE)</f>
        <v>74.142821687878893</v>
      </c>
      <c r="AD38" s="76">
        <f>VLOOKUP($A38,'RevPAR Raw Data'!$B$6:$BE$43,'RevPAR Raw Data'!AN$1,FALSE)</f>
        <v>119.15434672069701</v>
      </c>
      <c r="AE38" s="76">
        <f>VLOOKUP($A38,'RevPAR Raw Data'!$B$6:$BE$43,'RevPAR Raw Data'!AO$1,FALSE)</f>
        <v>117.577658738352</v>
      </c>
      <c r="AF38" s="77">
        <f>VLOOKUP($A38,'RevPAR Raw Data'!$B$6:$BE$43,'RevPAR Raw Data'!AP$1,FALSE)</f>
        <v>118.36600272952499</v>
      </c>
      <c r="AG38" s="78">
        <f>VLOOKUP($A38,'RevPAR Raw Data'!$B$6:$BE$43,'RevPAR Raw Data'!AR$1,FALSE)</f>
        <v>86.777946386924796</v>
      </c>
    </row>
    <row r="39" spans="1:33" x14ac:dyDescent="0.25">
      <c r="A39" s="55" t="s">
        <v>126</v>
      </c>
      <c r="B39" s="43">
        <f>(VLOOKUP($A38,'Occupancy Raw Data'!$B$8:$BE$51,'Occupancy Raw Data'!AT$3,FALSE))/100</f>
        <v>7.4946166049466703E-2</v>
      </c>
      <c r="C39" s="44">
        <f>(VLOOKUP($A38,'Occupancy Raw Data'!$B$8:$BE$51,'Occupancy Raw Data'!AU$3,FALSE))/100</f>
        <v>7.81830626270303E-2</v>
      </c>
      <c r="D39" s="44">
        <f>(VLOOKUP($A38,'Occupancy Raw Data'!$B$8:$BE$51,'Occupancy Raw Data'!AV$3,FALSE))/100</f>
        <v>5.8227776542311094E-2</v>
      </c>
      <c r="E39" s="44">
        <f>(VLOOKUP($A38,'Occupancy Raw Data'!$B$8:$BE$51,'Occupancy Raw Data'!AW$3,FALSE))/100</f>
        <v>5.1416705853179596E-2</v>
      </c>
      <c r="F39" s="44">
        <f>(VLOOKUP($A38,'Occupancy Raw Data'!$B$8:$BE$51,'Occupancy Raw Data'!AX$3,FALSE))/100</f>
        <v>5.7435136543420306E-2</v>
      </c>
      <c r="G39" s="44">
        <f>(VLOOKUP($A38,'Occupancy Raw Data'!$B$8:$BE$51,'Occupancy Raw Data'!AY$3,FALSE))/100</f>
        <v>6.32491087452762E-2</v>
      </c>
      <c r="H39" s="45">
        <f>(VLOOKUP($A38,'Occupancy Raw Data'!$B$8:$BE$51,'Occupancy Raw Data'!BA$3,FALSE))/100</f>
        <v>5.2678579906976504E-2</v>
      </c>
      <c r="I39" s="45">
        <f>(VLOOKUP($A38,'Occupancy Raw Data'!$B$8:$BE$51,'Occupancy Raw Data'!BB$3,FALSE))/100</f>
        <v>4.2827959526457002E-2</v>
      </c>
      <c r="J39" s="44">
        <f>(VLOOKUP($A38,'Occupancy Raw Data'!$B$8:$BE$51,'Occupancy Raw Data'!BC$3,FALSE))/100</f>
        <v>4.7773864358855098E-2</v>
      </c>
      <c r="K39" s="46">
        <f>(VLOOKUP($A38,'Occupancy Raw Data'!$B$8:$BE$51,'Occupancy Raw Data'!BE$3,FALSE))/100</f>
        <v>5.8045819790956098E-2</v>
      </c>
      <c r="M39" s="43">
        <f>(VLOOKUP($A38,'ADR Raw Data'!$B$6:$BE$49,'ADR Raw Data'!AT$1,FALSE))/100</f>
        <v>1.32520052783752E-2</v>
      </c>
      <c r="N39" s="44">
        <f>(VLOOKUP($A38,'ADR Raw Data'!$B$6:$BE$49,'ADR Raw Data'!AU$1,FALSE))/100</f>
        <v>2.4595404350238003E-2</v>
      </c>
      <c r="O39" s="44">
        <f>(VLOOKUP($A38,'ADR Raw Data'!$B$6:$BE$49,'ADR Raw Data'!AV$1,FALSE))/100</f>
        <v>2.0162690498815002E-3</v>
      </c>
      <c r="P39" s="44">
        <f>(VLOOKUP($A38,'ADR Raw Data'!$B$6:$BE$49,'ADR Raw Data'!AW$1,FALSE))/100</f>
        <v>3.4026369324521499E-3</v>
      </c>
      <c r="Q39" s="44">
        <f>(VLOOKUP($A38,'ADR Raw Data'!$B$6:$BE$49,'ADR Raw Data'!AX$1,FALSE))/100</f>
        <v>3.7533866091775396E-3</v>
      </c>
      <c r="R39" s="44">
        <f>(VLOOKUP($A38,'ADR Raw Data'!$B$6:$BE$49,'ADR Raw Data'!AY$1,FALSE))/100</f>
        <v>8.4357441162785495E-3</v>
      </c>
      <c r="S39" s="45">
        <f>(VLOOKUP($A38,'ADR Raw Data'!$B$6:$BE$49,'ADR Raw Data'!BA$1,FALSE))/100</f>
        <v>1.4495582990896401E-2</v>
      </c>
      <c r="T39" s="45">
        <f>(VLOOKUP($A38,'ADR Raw Data'!$B$6:$BE$49,'ADR Raw Data'!BB$1,FALSE))/100</f>
        <v>9.2621875841303707E-3</v>
      </c>
      <c r="U39" s="44">
        <f>(VLOOKUP($A38,'ADR Raw Data'!$B$6:$BE$49,'ADR Raw Data'!BC$1,FALSE))/100</f>
        <v>1.18666770619899E-2</v>
      </c>
      <c r="V39" s="46">
        <f>(VLOOKUP($A38,'ADR Raw Data'!$B$6:$BE$49,'ADR Raw Data'!BE$1,FALSE))/100</f>
        <v>8.9320154943333396E-3</v>
      </c>
      <c r="X39" s="43">
        <f>(VLOOKUP($A38,'RevPAR Raw Data'!$B$6:$BE$49,'RevPAR Raw Data'!AT$1,FALSE))/100</f>
        <v>8.9191358315923494E-2</v>
      </c>
      <c r="Y39" s="44">
        <f>(VLOOKUP($A38,'RevPAR Raw Data'!$B$6:$BE$49,'RevPAR Raw Data'!AU$1,FALSE))/100</f>
        <v>0.10470141101592001</v>
      </c>
      <c r="Z39" s="44">
        <f>(VLOOKUP($A38,'RevPAR Raw Data'!$B$6:$BE$49,'RevPAR Raw Data'!AV$1,FALSE))/100</f>
        <v>6.0361448455878298E-2</v>
      </c>
      <c r="AA39" s="44">
        <f>(VLOOKUP($A38,'RevPAR Raw Data'!$B$6:$BE$49,'RevPAR Raw Data'!AW$1,FALSE))/100</f>
        <v>5.49942951679128E-2</v>
      </c>
      <c r="AB39" s="44">
        <f>(VLOOKUP($A38,'RevPAR Raw Data'!$B$6:$BE$49,'RevPAR Raw Data'!AX$1,FALSE))/100</f>
        <v>6.1404099424996195E-2</v>
      </c>
      <c r="AC39" s="44">
        <f>(VLOOKUP($A38,'RevPAR Raw Data'!$B$6:$BE$49,'RevPAR Raw Data'!AY$1,FALSE))/100</f>
        <v>7.2218406158512508E-2</v>
      </c>
      <c r="AD39" s="45">
        <f>(VLOOKUP($A38,'RevPAR Raw Data'!$B$6:$BE$49,'RevPAR Raw Data'!BA$1,FALSE))/100</f>
        <v>6.7937769624757102E-2</v>
      </c>
      <c r="AE39" s="45">
        <f>(VLOOKUP($A38,'RevPAR Raw Data'!$B$6:$BE$49,'RevPAR Raw Data'!BB$1,FALSE))/100</f>
        <v>5.2486827705567E-2</v>
      </c>
      <c r="AF39" s="44">
        <f>(VLOOKUP($A38,'RevPAR Raw Data'!$B$6:$BE$49,'RevPAR Raw Data'!BC$1,FALSE))/100</f>
        <v>6.0207458441194801E-2</v>
      </c>
      <c r="AG39" s="46">
        <f>(VLOOKUP($A38,'RevPAR Raw Data'!$B$6:$BE$49,'RevPAR Raw Data'!BE$1,FALSE))/100</f>
        <v>6.7496301447043494E-2</v>
      </c>
    </row>
    <row r="40" spans="1:33" x14ac:dyDescent="0.25">
      <c r="A40" s="93"/>
      <c r="B40" s="71"/>
      <c r="C40" s="72"/>
      <c r="D40" s="72"/>
      <c r="E40" s="72"/>
      <c r="F40" s="72"/>
      <c r="G40" s="73"/>
      <c r="H40" s="53"/>
      <c r="I40" s="53"/>
      <c r="J40" s="73"/>
      <c r="K40" s="74"/>
      <c r="M40" s="75"/>
      <c r="N40" s="76"/>
      <c r="O40" s="76"/>
      <c r="P40" s="76"/>
      <c r="Q40" s="76"/>
      <c r="R40" s="77"/>
      <c r="S40" s="76"/>
      <c r="T40" s="76"/>
      <c r="U40" s="77"/>
      <c r="V40" s="78"/>
      <c r="X40" s="75"/>
      <c r="Y40" s="76"/>
      <c r="Z40" s="76"/>
      <c r="AA40" s="76"/>
      <c r="AB40" s="76"/>
      <c r="AC40" s="77"/>
      <c r="AD40" s="76"/>
      <c r="AE40" s="76"/>
      <c r="AF40" s="77"/>
      <c r="AG40" s="78"/>
    </row>
    <row r="41" spans="1:33" x14ac:dyDescent="0.25">
      <c r="A41" s="70" t="s">
        <v>27</v>
      </c>
      <c r="B41" s="71">
        <f>(VLOOKUP($A41,'Occupancy Raw Data'!$B$8:$BE$45,'Occupancy Raw Data'!AG$3,FALSE))/100</f>
        <v>0.60722570386306207</v>
      </c>
      <c r="C41" s="72">
        <f>(VLOOKUP($A41,'Occupancy Raw Data'!$B$8:$BE$45,'Occupancy Raw Data'!AH$3,FALSE))/100</f>
        <v>0.76566270694977012</v>
      </c>
      <c r="D41" s="72">
        <f>(VLOOKUP($A41,'Occupancy Raw Data'!$B$8:$BE$45,'Occupancy Raw Data'!AI$3,FALSE))/100</f>
        <v>0.83457113459919496</v>
      </c>
      <c r="E41" s="72">
        <f>(VLOOKUP($A41,'Occupancy Raw Data'!$B$8:$BE$45,'Occupancy Raw Data'!AJ$3,FALSE))/100</f>
        <v>0.82852063254421193</v>
      </c>
      <c r="F41" s="72">
        <f>(VLOOKUP($A41,'Occupancy Raw Data'!$B$8:$BE$45,'Occupancy Raw Data'!AK$3,FALSE))/100</f>
        <v>0.75928698418639395</v>
      </c>
      <c r="G41" s="73">
        <f>(VLOOKUP($A41,'Occupancy Raw Data'!$B$8:$BE$45,'Occupancy Raw Data'!AL$3,FALSE))/100</f>
        <v>0.75904821598967198</v>
      </c>
      <c r="H41" s="53">
        <f>(VLOOKUP($A41,'Occupancy Raw Data'!$B$8:$BE$45,'Occupancy Raw Data'!AN$3,FALSE))/100</f>
        <v>0.75760737344437101</v>
      </c>
      <c r="I41" s="53">
        <f>(VLOOKUP($A41,'Occupancy Raw Data'!$B$8:$BE$45,'Occupancy Raw Data'!AO$3,FALSE))/100</f>
        <v>0.75944605595583392</v>
      </c>
      <c r="J41" s="73">
        <f>(VLOOKUP($A41,'Occupancy Raw Data'!$B$8:$BE$45,'Occupancy Raw Data'!AP$3,FALSE))/100</f>
        <v>0.75852671470010191</v>
      </c>
      <c r="K41" s="74">
        <f>(VLOOKUP($A41,'Occupancy Raw Data'!$B$8:$BE$45,'Occupancy Raw Data'!AR$3,FALSE))/100</f>
        <v>0.75889923951831706</v>
      </c>
      <c r="M41" s="75">
        <f>VLOOKUP($A41,'ADR Raw Data'!$B$6:$BE$43,'ADR Raw Data'!AG$1,FALSE)</f>
        <v>149.76328873895699</v>
      </c>
      <c r="N41" s="76">
        <f>VLOOKUP($A41,'ADR Raw Data'!$B$6:$BE$43,'ADR Raw Data'!AH$1,FALSE)</f>
        <v>177.356409592337</v>
      </c>
      <c r="O41" s="76">
        <f>VLOOKUP($A41,'ADR Raw Data'!$B$6:$BE$43,'ADR Raw Data'!AI$1,FALSE)</f>
        <v>191.186205505245</v>
      </c>
      <c r="P41" s="76">
        <f>VLOOKUP($A41,'ADR Raw Data'!$B$6:$BE$43,'ADR Raw Data'!AJ$1,FALSE)</f>
        <v>185.538455965395</v>
      </c>
      <c r="Q41" s="76">
        <f>VLOOKUP($A41,'ADR Raw Data'!$B$6:$BE$43,'ADR Raw Data'!AK$1,FALSE)</f>
        <v>164.72829730728901</v>
      </c>
      <c r="R41" s="77">
        <f>VLOOKUP($A41,'ADR Raw Data'!$B$6:$BE$43,'ADR Raw Data'!AL$1,FALSE)</f>
        <v>175.24249371130799</v>
      </c>
      <c r="S41" s="76">
        <f>VLOOKUP($A41,'ADR Raw Data'!$B$6:$BE$43,'ADR Raw Data'!AN$1,FALSE)</f>
        <v>151.453133062847</v>
      </c>
      <c r="T41" s="76">
        <f>VLOOKUP($A41,'ADR Raw Data'!$B$6:$BE$43,'ADR Raw Data'!AO$1,FALSE)</f>
        <v>150.79531893004099</v>
      </c>
      <c r="U41" s="77">
        <f>VLOOKUP($A41,'ADR Raw Data'!$B$6:$BE$43,'ADR Raw Data'!AP$1,FALSE)</f>
        <v>151.123827358097</v>
      </c>
      <c r="V41" s="78">
        <f>VLOOKUP($A41,'ADR Raw Data'!$B$6:$BE$43,'ADR Raw Data'!AR$1,FALSE)</f>
        <v>168.35593348901699</v>
      </c>
      <c r="X41" s="75">
        <f>VLOOKUP($A41,'RevPAR Raw Data'!$B$6:$BE$43,'RevPAR Raw Data'!AG$1,FALSE)</f>
        <v>90.940118417360296</v>
      </c>
      <c r="Y41" s="76">
        <f>VLOOKUP($A41,'RevPAR Raw Data'!$B$6:$BE$43,'RevPAR Raw Data'!AH$1,FALSE)</f>
        <v>135.79518866336099</v>
      </c>
      <c r="Z41" s="76">
        <f>VLOOKUP($A41,'RevPAR Raw Data'!$B$6:$BE$43,'RevPAR Raw Data'!AI$1,FALSE)</f>
        <v>159.558488448227</v>
      </c>
      <c r="AA41" s="76">
        <f>VLOOKUP($A41,'RevPAR Raw Data'!$B$6:$BE$43,'RevPAR Raw Data'!AJ$1,FALSE)</f>
        <v>153.72243889772599</v>
      </c>
      <c r="AB41" s="76">
        <f>VLOOKUP($A41,'RevPAR Raw Data'!$B$6:$BE$43,'RevPAR Raw Data'!AK$1,FALSE)</f>
        <v>125.07605207261101</v>
      </c>
      <c r="AC41" s="77">
        <f>VLOOKUP($A41,'RevPAR Raw Data'!$B$6:$BE$43,'RevPAR Raw Data'!AL$1,FALSE)</f>
        <v>133.017502217149</v>
      </c>
      <c r="AD41" s="76">
        <f>VLOOKUP($A41,'RevPAR Raw Data'!$B$6:$BE$43,'RevPAR Raw Data'!AN$1,FALSE)</f>
        <v>114.742010339665</v>
      </c>
      <c r="AE41" s="76">
        <f>VLOOKUP($A41,'RevPAR Raw Data'!$B$6:$BE$43,'RevPAR Raw Data'!AO$1,FALSE)</f>
        <v>114.520910218021</v>
      </c>
      <c r="AF41" s="77">
        <f>VLOOKUP($A41,'RevPAR Raw Data'!$B$6:$BE$43,'RevPAR Raw Data'!AP$1,FALSE)</f>
        <v>114.63146027884299</v>
      </c>
      <c r="AG41" s="78">
        <f>VLOOKUP($A41,'RevPAR Raw Data'!$B$6:$BE$43,'RevPAR Raw Data'!AR$1,FALSE)</f>
        <v>127.765189893211</v>
      </c>
    </row>
    <row r="42" spans="1:33" x14ac:dyDescent="0.25">
      <c r="A42" s="55" t="s">
        <v>126</v>
      </c>
      <c r="B42" s="43">
        <f>(VLOOKUP($A41,'Occupancy Raw Data'!$B$8:$BE$51,'Occupancy Raw Data'!AT$3,FALSE))/100</f>
        <v>8.5594415637408605E-2</v>
      </c>
      <c r="C42" s="44">
        <f>(VLOOKUP($A41,'Occupancy Raw Data'!$B$8:$BE$51,'Occupancy Raw Data'!AU$3,FALSE))/100</f>
        <v>9.8947579733537794E-2</v>
      </c>
      <c r="D42" s="44">
        <f>(VLOOKUP($A41,'Occupancy Raw Data'!$B$8:$BE$51,'Occupancy Raw Data'!AV$3,FALSE))/100</f>
        <v>7.4804712340774696E-2</v>
      </c>
      <c r="E42" s="44">
        <f>(VLOOKUP($A41,'Occupancy Raw Data'!$B$8:$BE$51,'Occupancy Raw Data'!AW$3,FALSE))/100</f>
        <v>5.8019489659378601E-2</v>
      </c>
      <c r="F42" s="44">
        <f>(VLOOKUP($A41,'Occupancy Raw Data'!$B$8:$BE$51,'Occupancy Raw Data'!AX$3,FALSE))/100</f>
        <v>5.8673158584888599E-2</v>
      </c>
      <c r="G42" s="44">
        <f>(VLOOKUP($A41,'Occupancy Raw Data'!$B$8:$BE$51,'Occupancy Raw Data'!AY$3,FALSE))/100</f>
        <v>7.4273287799185198E-2</v>
      </c>
      <c r="H42" s="45">
        <f>(VLOOKUP($A41,'Occupancy Raw Data'!$B$8:$BE$51,'Occupancy Raw Data'!BA$3,FALSE))/100</f>
        <v>3.1635986690544203E-2</v>
      </c>
      <c r="I42" s="45">
        <f>(VLOOKUP($A41,'Occupancy Raw Data'!$B$8:$BE$51,'Occupancy Raw Data'!BB$3,FALSE))/100</f>
        <v>3.30045848896958E-2</v>
      </c>
      <c r="J42" s="44">
        <f>(VLOOKUP($A41,'Occupancy Raw Data'!$B$8:$BE$51,'Occupancy Raw Data'!BC$3,FALSE))/100</f>
        <v>3.2320661562508596E-2</v>
      </c>
      <c r="K42" s="46">
        <f>(VLOOKUP($A41,'Occupancy Raw Data'!$B$8:$BE$51,'Occupancy Raw Data'!BE$3,FALSE))/100</f>
        <v>6.1949052013314798E-2</v>
      </c>
      <c r="M42" s="43">
        <f>(VLOOKUP($A41,'ADR Raw Data'!$B$6:$BE$49,'ADR Raw Data'!AT$1,FALSE))/100</f>
        <v>6.6555272218877401E-2</v>
      </c>
      <c r="N42" s="44">
        <f>(VLOOKUP($A41,'ADR Raw Data'!$B$6:$BE$49,'ADR Raw Data'!AU$1,FALSE))/100</f>
        <v>6.6215357718069606E-2</v>
      </c>
      <c r="O42" s="44">
        <f>(VLOOKUP($A41,'ADR Raw Data'!$B$6:$BE$49,'ADR Raw Data'!AV$1,FALSE))/100</f>
        <v>6.6514084947214003E-2</v>
      </c>
      <c r="P42" s="44">
        <f>(VLOOKUP($A41,'ADR Raw Data'!$B$6:$BE$49,'ADR Raw Data'!AW$1,FALSE))/100</f>
        <v>5.4080200551900999E-2</v>
      </c>
      <c r="Q42" s="44">
        <f>(VLOOKUP($A41,'ADR Raw Data'!$B$6:$BE$49,'ADR Raw Data'!AX$1,FALSE))/100</f>
        <v>6.0409346893850698E-2</v>
      </c>
      <c r="R42" s="44">
        <f>(VLOOKUP($A41,'ADR Raw Data'!$B$6:$BE$49,'ADR Raw Data'!AY$1,FALSE))/100</f>
        <v>6.2142976988479107E-2</v>
      </c>
      <c r="S42" s="45">
        <f>(VLOOKUP($A41,'ADR Raw Data'!$B$6:$BE$49,'ADR Raw Data'!BA$1,FALSE))/100</f>
        <v>6.7702529513107595E-2</v>
      </c>
      <c r="T42" s="45">
        <f>(VLOOKUP($A41,'ADR Raw Data'!$B$6:$BE$49,'ADR Raw Data'!BB$1,FALSE))/100</f>
        <v>7.2629254712775704E-2</v>
      </c>
      <c r="U42" s="44">
        <f>(VLOOKUP($A41,'ADR Raw Data'!$B$6:$BE$49,'ADR Raw Data'!BC$1,FALSE))/100</f>
        <v>7.0154669405037298E-2</v>
      </c>
      <c r="V42" s="46">
        <f>(VLOOKUP($A41,'ADR Raw Data'!$B$6:$BE$49,'ADR Raw Data'!BE$1,FALSE))/100</f>
        <v>6.5503947859538794E-2</v>
      </c>
      <c r="X42" s="43">
        <f>(VLOOKUP($A41,'RevPAR Raw Data'!$B$6:$BE$49,'RevPAR Raw Data'!AT$1,FALSE))/100</f>
        <v>0.15784644748944901</v>
      </c>
      <c r="Y42" s="44">
        <f>(VLOOKUP($A41,'RevPAR Raw Data'!$B$6:$BE$49,'RevPAR Raw Data'!AU$1,FALSE))/100</f>
        <v>0.17171478683899999</v>
      </c>
      <c r="Z42" s="44">
        <f>(VLOOKUP($A41,'RevPAR Raw Data'!$B$6:$BE$49,'RevPAR Raw Data'!AV$1,FALSE))/100</f>
        <v>0.146294364279075</v>
      </c>
      <c r="AA42" s="44">
        <f>(VLOOKUP($A41,'RevPAR Raw Data'!$B$6:$BE$49,'RevPAR Raw Data'!AW$1,FALSE))/100</f>
        <v>0.11523739584797701</v>
      </c>
      <c r="AB42" s="44">
        <f>(VLOOKUP($A41,'RevPAR Raw Data'!$B$6:$BE$49,'RevPAR Raw Data'!AX$1,FALSE))/100</f>
        <v>0.12262691266905099</v>
      </c>
      <c r="AC42" s="44">
        <f>(VLOOKUP($A41,'RevPAR Raw Data'!$B$6:$BE$49,'RevPAR Raw Data'!AY$1,FALSE))/100</f>
        <v>0.14103182800222702</v>
      </c>
      <c r="AD42" s="45">
        <f>(VLOOKUP($A41,'RevPAR Raw Data'!$B$6:$BE$49,'RevPAR Raw Data'!BA$1,FALSE))/100</f>
        <v>0.101480352526244</v>
      </c>
      <c r="AE42" s="45">
        <f>(VLOOKUP($A41,'RevPAR Raw Data'!$B$6:$BE$49,'RevPAR Raw Data'!BB$1,FALSE))/100</f>
        <v>0.108030938005114</v>
      </c>
      <c r="AF42" s="44">
        <f>(VLOOKUP($A41,'RevPAR Raw Data'!$B$6:$BE$49,'RevPAR Raw Data'!BC$1,FALSE))/100</f>
        <v>0.104742776294415</v>
      </c>
      <c r="AG42" s="46">
        <f>(VLOOKUP($A41,'RevPAR Raw Data'!$B$6:$BE$49,'RevPAR Raw Data'!BE$1,FALSE))/100</f>
        <v>0.131510907345881</v>
      </c>
    </row>
    <row r="43" spans="1:33" x14ac:dyDescent="0.25">
      <c r="A43" s="94"/>
      <c r="B43" s="71"/>
      <c r="C43" s="72"/>
      <c r="D43" s="72"/>
      <c r="E43" s="72"/>
      <c r="F43" s="72"/>
      <c r="G43" s="73"/>
      <c r="H43" s="53"/>
      <c r="I43" s="53"/>
      <c r="J43" s="73"/>
      <c r="K43" s="74"/>
      <c r="M43" s="75"/>
      <c r="N43" s="76"/>
      <c r="O43" s="76"/>
      <c r="P43" s="76"/>
      <c r="Q43" s="76"/>
      <c r="R43" s="77"/>
      <c r="S43" s="76"/>
      <c r="T43" s="76"/>
      <c r="U43" s="77"/>
      <c r="V43" s="78"/>
      <c r="X43" s="75"/>
      <c r="Y43" s="76"/>
      <c r="Z43" s="76"/>
      <c r="AA43" s="76"/>
      <c r="AB43" s="76"/>
      <c r="AC43" s="77"/>
      <c r="AD43" s="76"/>
      <c r="AE43" s="76"/>
      <c r="AF43" s="77"/>
      <c r="AG43" s="78"/>
    </row>
    <row r="44" spans="1:33" x14ac:dyDescent="0.25">
      <c r="A44" s="70" t="s">
        <v>28</v>
      </c>
      <c r="B44" s="71">
        <f>(VLOOKUP($A44,'Occupancy Raw Data'!$B$8:$BE$45,'Occupancy Raw Data'!AG$3,FALSE))/100</f>
        <v>0.45235747489585998</v>
      </c>
      <c r="C44" s="72">
        <f>(VLOOKUP($A44,'Occupancy Raw Data'!$B$8:$BE$45,'Occupancy Raw Data'!AH$3,FALSE))/100</f>
        <v>0.56002486414950503</v>
      </c>
      <c r="D44" s="72">
        <f>(VLOOKUP($A44,'Occupancy Raw Data'!$B$8:$BE$45,'Occupancy Raw Data'!AI$3,FALSE))/100</f>
        <v>0.586132221130516</v>
      </c>
      <c r="E44" s="72">
        <f>(VLOOKUP($A44,'Occupancy Raw Data'!$B$8:$BE$45,'Occupancy Raw Data'!AJ$3,FALSE))/100</f>
        <v>0.61342574099225</v>
      </c>
      <c r="F44" s="72">
        <f>(VLOOKUP($A44,'Occupancy Raw Data'!$B$8:$BE$45,'Occupancy Raw Data'!AK$3,FALSE))/100</f>
        <v>0.647000079891347</v>
      </c>
      <c r="G44" s="73">
        <f>(VLOOKUP($A44,'Occupancy Raw Data'!$B$8:$BE$45,'Occupancy Raw Data'!AL$3,FALSE))/100</f>
        <v>0.57196549278562003</v>
      </c>
      <c r="H44" s="53">
        <f>(VLOOKUP($A44,'Occupancy Raw Data'!$B$8:$BE$45,'Occupancy Raw Data'!AN$3,FALSE))/100</f>
        <v>0.75553247583286709</v>
      </c>
      <c r="I44" s="53">
        <f>(VLOOKUP($A44,'Occupancy Raw Data'!$B$8:$BE$45,'Occupancy Raw Data'!AO$3,FALSE))/100</f>
        <v>0.71752416713269895</v>
      </c>
      <c r="J44" s="73">
        <f>(VLOOKUP($A44,'Occupancy Raw Data'!$B$8:$BE$45,'Occupancy Raw Data'!AP$3,FALSE))/100</f>
        <v>0.73652832148278302</v>
      </c>
      <c r="K44" s="74">
        <f>(VLOOKUP($A44,'Occupancy Raw Data'!$B$8:$BE$45,'Occupancy Raw Data'!AR$3,FALSE))/100</f>
        <v>0.61908683555090394</v>
      </c>
      <c r="M44" s="75">
        <f>VLOOKUP($A44,'ADR Raw Data'!$B$6:$BE$43,'ADR Raw Data'!AG$1,FALSE)</f>
        <v>95.173507273455201</v>
      </c>
      <c r="N44" s="76">
        <f>VLOOKUP($A44,'ADR Raw Data'!$B$6:$BE$43,'ADR Raw Data'!AH$1,FALSE)</f>
        <v>99.5445271939561</v>
      </c>
      <c r="O44" s="76">
        <f>VLOOKUP($A44,'ADR Raw Data'!$B$6:$BE$43,'ADR Raw Data'!AI$1,FALSE)</f>
        <v>99.749945947795098</v>
      </c>
      <c r="P44" s="76">
        <f>VLOOKUP($A44,'ADR Raw Data'!$B$6:$BE$43,'ADR Raw Data'!AJ$1,FALSE)</f>
        <v>101.246190212613</v>
      </c>
      <c r="Q44" s="76">
        <f>VLOOKUP($A44,'ADR Raw Data'!$B$6:$BE$43,'ADR Raw Data'!AK$1,FALSE)</f>
        <v>106.167628264493</v>
      </c>
      <c r="R44" s="77">
        <f>VLOOKUP($A44,'ADR Raw Data'!$B$6:$BE$43,'ADR Raw Data'!AL$1,FALSE)</f>
        <v>100.767401048015</v>
      </c>
      <c r="S44" s="76">
        <f>VLOOKUP($A44,'ADR Raw Data'!$B$6:$BE$43,'ADR Raw Data'!AN$1,FALSE)</f>
        <v>124.541981865284</v>
      </c>
      <c r="T44" s="76">
        <f>VLOOKUP($A44,'ADR Raw Data'!$B$6:$BE$43,'ADR Raw Data'!AO$1,FALSE)</f>
        <v>121.10043479471101</v>
      </c>
      <c r="U44" s="77">
        <f>VLOOKUP($A44,'ADR Raw Data'!$B$6:$BE$43,'ADR Raw Data'!AP$1,FALSE)</f>
        <v>122.865608314238</v>
      </c>
      <c r="V44" s="78">
        <f>VLOOKUP($A44,'ADR Raw Data'!$B$6:$BE$43,'ADR Raw Data'!AR$1,FALSE)</f>
        <v>108.295422334514</v>
      </c>
      <c r="X44" s="75">
        <f>VLOOKUP($A44,'RevPAR Raw Data'!$B$6:$BE$43,'RevPAR Raw Data'!AG$1,FALSE)</f>
        <v>43.052447427202999</v>
      </c>
      <c r="Y44" s="76">
        <f>VLOOKUP($A44,'RevPAR Raw Data'!$B$6:$BE$43,'RevPAR Raw Data'!AH$1,FALSE)</f>
        <v>55.747410318622002</v>
      </c>
      <c r="Z44" s="76">
        <f>VLOOKUP($A44,'RevPAR Raw Data'!$B$6:$BE$43,'RevPAR Raw Data'!AI$1,FALSE)</f>
        <v>58.466657376030099</v>
      </c>
      <c r="AA44" s="76">
        <f>VLOOKUP($A44,'RevPAR Raw Data'!$B$6:$BE$43,'RevPAR Raw Data'!AJ$1,FALSE)</f>
        <v>62.107019253814798</v>
      </c>
      <c r="AB44" s="76">
        <f>VLOOKUP($A44,'RevPAR Raw Data'!$B$6:$BE$43,'RevPAR Raw Data'!AK$1,FALSE)</f>
        <v>68.690463969002096</v>
      </c>
      <c r="AC44" s="77">
        <f>VLOOKUP($A44,'RevPAR Raw Data'!$B$6:$BE$43,'RevPAR Raw Data'!AL$1,FALSE)</f>
        <v>57.635476197154297</v>
      </c>
      <c r="AD44" s="76">
        <f>VLOOKUP($A44,'RevPAR Raw Data'!$B$6:$BE$43,'RevPAR Raw Data'!AN$1,FALSE)</f>
        <v>94.095511903810802</v>
      </c>
      <c r="AE44" s="76">
        <f>VLOOKUP($A44,'RevPAR Raw Data'!$B$6:$BE$43,'RevPAR Raw Data'!AO$1,FALSE)</f>
        <v>86.892488615482904</v>
      </c>
      <c r="AF44" s="77">
        <f>VLOOKUP($A44,'RevPAR Raw Data'!$B$6:$BE$43,'RevPAR Raw Data'!AP$1,FALSE)</f>
        <v>90.494000259646796</v>
      </c>
      <c r="AG44" s="78">
        <f>VLOOKUP($A44,'RevPAR Raw Data'!$B$6:$BE$43,'RevPAR Raw Data'!AR$1,FALSE)</f>
        <v>67.044270317723104</v>
      </c>
    </row>
    <row r="45" spans="1:33" x14ac:dyDescent="0.25">
      <c r="A45" s="55" t="s">
        <v>126</v>
      </c>
      <c r="B45" s="43">
        <f>(VLOOKUP($A44,'Occupancy Raw Data'!$B$8:$BE$51,'Occupancy Raw Data'!AT$3,FALSE))/100</f>
        <v>3.5861500563189097E-2</v>
      </c>
      <c r="C45" s="44">
        <f>(VLOOKUP($A44,'Occupancy Raw Data'!$B$8:$BE$51,'Occupancy Raw Data'!AU$3,FALSE))/100</f>
        <v>4.7767574767867298E-2</v>
      </c>
      <c r="D45" s="44">
        <f>(VLOOKUP($A44,'Occupancy Raw Data'!$B$8:$BE$51,'Occupancy Raw Data'!AV$3,FALSE))/100</f>
        <v>6.6215227266332296E-3</v>
      </c>
      <c r="E45" s="44">
        <f>(VLOOKUP($A44,'Occupancy Raw Data'!$B$8:$BE$51,'Occupancy Raw Data'!AW$3,FALSE))/100</f>
        <v>2.9764191247212E-2</v>
      </c>
      <c r="F45" s="44">
        <f>(VLOOKUP($A44,'Occupancy Raw Data'!$B$8:$BE$51,'Occupancy Raw Data'!AX$3,FALSE))/100</f>
        <v>5.1046260040814105E-2</v>
      </c>
      <c r="G45" s="44">
        <f>(VLOOKUP($A44,'Occupancy Raw Data'!$B$8:$BE$51,'Occupancy Raw Data'!AY$3,FALSE))/100</f>
        <v>3.4208814575486399E-2</v>
      </c>
      <c r="H45" s="45">
        <f>(VLOOKUP($A44,'Occupancy Raw Data'!$B$8:$BE$51,'Occupancy Raw Data'!BA$3,FALSE))/100</f>
        <v>2.06315901601891E-2</v>
      </c>
      <c r="I45" s="45">
        <f>(VLOOKUP($A44,'Occupancy Raw Data'!$B$8:$BE$51,'Occupancy Raw Data'!BB$3,FALSE))/100</f>
        <v>2.42449972240418E-2</v>
      </c>
      <c r="J45" s="44">
        <f>(VLOOKUP($A44,'Occupancy Raw Data'!$B$8:$BE$51,'Occupancy Raw Data'!BC$3,FALSE))/100</f>
        <v>2.2388486241344898E-2</v>
      </c>
      <c r="K45" s="46">
        <f>(VLOOKUP($A44,'Occupancy Raw Data'!$B$8:$BE$51,'Occupancy Raw Data'!BE$3,FALSE))/100</f>
        <v>3.02425229618845E-2</v>
      </c>
      <c r="M45" s="43">
        <f>(VLOOKUP($A44,'ADR Raw Data'!$B$6:$BE$49,'ADR Raw Data'!AT$1,FALSE))/100</f>
        <v>1.8318160530761102E-2</v>
      </c>
      <c r="N45" s="44">
        <f>(VLOOKUP($A44,'ADR Raw Data'!$B$6:$BE$49,'ADR Raw Data'!AU$1,FALSE))/100</f>
        <v>3.2124746612228E-2</v>
      </c>
      <c r="O45" s="44">
        <f>(VLOOKUP($A44,'ADR Raw Data'!$B$6:$BE$49,'ADR Raw Data'!AV$1,FALSE))/100</f>
        <v>1.1064850921804502E-2</v>
      </c>
      <c r="P45" s="44">
        <f>(VLOOKUP($A44,'ADR Raw Data'!$B$6:$BE$49,'ADR Raw Data'!AW$1,FALSE))/100</f>
        <v>2.12073739234361E-2</v>
      </c>
      <c r="Q45" s="44">
        <f>(VLOOKUP($A44,'ADR Raw Data'!$B$6:$BE$49,'ADR Raw Data'!AX$1,FALSE))/100</f>
        <v>3.8494325022817501E-2</v>
      </c>
      <c r="R45" s="44">
        <f>(VLOOKUP($A44,'ADR Raw Data'!$B$6:$BE$49,'ADR Raw Data'!AY$1,FALSE))/100</f>
        <v>2.49522739613596E-2</v>
      </c>
      <c r="S45" s="45">
        <f>(VLOOKUP($A44,'ADR Raw Data'!$B$6:$BE$49,'ADR Raw Data'!BA$1,FALSE))/100</f>
        <v>3.6436613269201799E-2</v>
      </c>
      <c r="T45" s="45">
        <f>(VLOOKUP($A44,'ADR Raw Data'!$B$6:$BE$49,'ADR Raw Data'!BB$1,FALSE))/100</f>
        <v>1.7812470210749099E-2</v>
      </c>
      <c r="U45" s="44">
        <f>(VLOOKUP($A44,'ADR Raw Data'!$B$6:$BE$49,'ADR Raw Data'!BC$1,FALSE))/100</f>
        <v>2.74018556498263E-2</v>
      </c>
      <c r="V45" s="46">
        <f>(VLOOKUP($A44,'ADR Raw Data'!$B$6:$BE$49,'ADR Raw Data'!BE$1,FALSE))/100</f>
        <v>2.5435412523586498E-2</v>
      </c>
      <c r="X45" s="43">
        <f>(VLOOKUP($A44,'RevPAR Raw Data'!$B$6:$BE$49,'RevPAR Raw Data'!AT$1,FALSE))/100</f>
        <v>5.4836577818140705E-2</v>
      </c>
      <c r="Y45" s="44">
        <f>(VLOOKUP($A44,'RevPAR Raw Data'!$B$6:$BE$49,'RevPAR Raw Data'!AU$1,FALSE))/100</f>
        <v>8.142684261579379E-2</v>
      </c>
      <c r="Z45" s="44">
        <f>(VLOOKUP($A44,'RevPAR Raw Data'!$B$6:$BE$49,'RevPAR Raw Data'!AV$1,FALSE))/100</f>
        <v>1.7759639810283299E-2</v>
      </c>
      <c r="AA45" s="44">
        <f>(VLOOKUP($A44,'RevPAR Raw Data'!$B$6:$BE$49,'RevPAR Raw Data'!AW$1,FALSE))/100</f>
        <v>5.1602785503956403E-2</v>
      </c>
      <c r="AB45" s="44">
        <f>(VLOOKUP($A44,'RevPAR Raw Data'!$B$6:$BE$49,'RevPAR Raw Data'!AX$1,FALSE))/100</f>
        <v>9.1505576388842103E-2</v>
      </c>
      <c r="AC45" s="44">
        <f>(VLOOKUP($A44,'RevPAR Raw Data'!$B$6:$BE$49,'RevPAR Raw Data'!AY$1,FALSE))/100</f>
        <v>6.0014676250026905E-2</v>
      </c>
      <c r="AD45" s="45">
        <f>(VLOOKUP($A44,'RevPAR Raw Data'!$B$6:$BE$49,'RevPAR Raw Data'!BA$1,FALSE))/100</f>
        <v>5.7819948701186404E-2</v>
      </c>
      <c r="AE45" s="45">
        <f>(VLOOKUP($A44,'RevPAR Raw Data'!$B$6:$BE$49,'RevPAR Raw Data'!BB$1,FALSE))/100</f>
        <v>4.2489330725603798E-2</v>
      </c>
      <c r="AF45" s="44">
        <f>(VLOOKUP($A44,'RevPAR Raw Data'!$B$6:$BE$49,'RevPAR Raw Data'!BC$1,FALSE))/100</f>
        <v>5.0403827959374696E-2</v>
      </c>
      <c r="AG45" s="46">
        <f>(VLOOKUP($A44,'RevPAR Raw Data'!$B$6:$BE$49,'RevPAR Raw Data'!BE$1,FALSE))/100</f>
        <v>5.64471665327606E-2</v>
      </c>
    </row>
    <row r="46" spans="1:33" x14ac:dyDescent="0.25">
      <c r="A46" s="93"/>
      <c r="B46" s="71"/>
      <c r="C46" s="72"/>
      <c r="D46" s="72"/>
      <c r="E46" s="72"/>
      <c r="F46" s="72"/>
      <c r="G46" s="73"/>
      <c r="H46" s="53"/>
      <c r="I46" s="53"/>
      <c r="J46" s="73"/>
      <c r="K46" s="74"/>
      <c r="M46" s="75"/>
      <c r="N46" s="76"/>
      <c r="O46" s="76"/>
      <c r="P46" s="76"/>
      <c r="Q46" s="76"/>
      <c r="R46" s="77"/>
      <c r="S46" s="76"/>
      <c r="T46" s="76"/>
      <c r="U46" s="77"/>
      <c r="V46" s="78"/>
      <c r="X46" s="75"/>
      <c r="Y46" s="76"/>
      <c r="Z46" s="76"/>
      <c r="AA46" s="76"/>
      <c r="AB46" s="76"/>
      <c r="AC46" s="77"/>
      <c r="AD46" s="76"/>
      <c r="AE46" s="76"/>
      <c r="AF46" s="77"/>
      <c r="AG46" s="78"/>
    </row>
    <row r="47" spans="1:33" x14ac:dyDescent="0.25">
      <c r="A47" s="70" t="s">
        <v>29</v>
      </c>
      <c r="B47" s="71">
        <f>(VLOOKUP($A47,'Occupancy Raw Data'!$B$8:$BE$45,'Occupancy Raw Data'!AG$3,FALSE))/100</f>
        <v>0.46626240352811399</v>
      </c>
      <c r="C47" s="72">
        <f>(VLOOKUP($A47,'Occupancy Raw Data'!$B$8:$BE$45,'Occupancy Raw Data'!AH$3,FALSE))/100</f>
        <v>0.61306504961411201</v>
      </c>
      <c r="D47" s="72">
        <f>(VLOOKUP($A47,'Occupancy Raw Data'!$B$8:$BE$45,'Occupancy Raw Data'!AI$3,FALSE))/100</f>
        <v>0.65198456449834596</v>
      </c>
      <c r="E47" s="72">
        <f>(VLOOKUP($A47,'Occupancy Raw Data'!$B$8:$BE$45,'Occupancy Raw Data'!AJ$3,FALSE))/100</f>
        <v>0.65997794928335096</v>
      </c>
      <c r="F47" s="72">
        <f>(VLOOKUP($A47,'Occupancy Raw Data'!$B$8:$BE$45,'Occupancy Raw Data'!AK$3,FALSE))/100</f>
        <v>0.63395810363836802</v>
      </c>
      <c r="G47" s="73">
        <f>(VLOOKUP($A47,'Occupancy Raw Data'!$B$8:$BE$45,'Occupancy Raw Data'!AL$3,FALSE))/100</f>
        <v>0.60504961411245806</v>
      </c>
      <c r="H47" s="53">
        <f>(VLOOKUP($A47,'Occupancy Raw Data'!$B$8:$BE$45,'Occupancy Raw Data'!AN$3,FALSE))/100</f>
        <v>0.64751929437706712</v>
      </c>
      <c r="I47" s="53">
        <f>(VLOOKUP($A47,'Occupancy Raw Data'!$B$8:$BE$45,'Occupancy Raw Data'!AO$3,FALSE))/100</f>
        <v>0.65121278941565608</v>
      </c>
      <c r="J47" s="73">
        <f>(VLOOKUP($A47,'Occupancy Raw Data'!$B$8:$BE$45,'Occupancy Raw Data'!AP$3,FALSE))/100</f>
        <v>0.64936604189636105</v>
      </c>
      <c r="K47" s="74">
        <f>(VLOOKUP($A47,'Occupancy Raw Data'!$B$8:$BE$45,'Occupancy Raw Data'!AR$3,FALSE))/100</f>
        <v>0.61771145062214505</v>
      </c>
      <c r="M47" s="75">
        <f>VLOOKUP($A47,'ADR Raw Data'!$B$6:$BE$43,'ADR Raw Data'!AG$1,FALSE)</f>
        <v>102.90194845117</v>
      </c>
      <c r="N47" s="76">
        <f>VLOOKUP($A47,'ADR Raw Data'!$B$6:$BE$43,'ADR Raw Data'!AH$1,FALSE)</f>
        <v>106.887401312831</v>
      </c>
      <c r="O47" s="76">
        <f>VLOOKUP($A47,'ADR Raw Data'!$B$6:$BE$43,'ADR Raw Data'!AI$1,FALSE)</f>
        <v>109.645388517798</v>
      </c>
      <c r="P47" s="76">
        <f>VLOOKUP($A47,'ADR Raw Data'!$B$6:$BE$43,'ADR Raw Data'!AJ$1,FALSE)</f>
        <v>107.47200384229799</v>
      </c>
      <c r="Q47" s="76">
        <f>VLOOKUP($A47,'ADR Raw Data'!$B$6:$BE$43,'ADR Raw Data'!AK$1,FALSE)</f>
        <v>106.74090347825999</v>
      </c>
      <c r="R47" s="77">
        <f>VLOOKUP($A47,'ADR Raw Data'!$B$6:$BE$43,'ADR Raw Data'!AL$1,FALSE)</f>
        <v>106.964370057217</v>
      </c>
      <c r="S47" s="76">
        <f>VLOOKUP($A47,'ADR Raw Data'!$B$6:$BE$43,'ADR Raw Data'!AN$1,FALSE)</f>
        <v>120.587102843521</v>
      </c>
      <c r="T47" s="76">
        <f>VLOOKUP($A47,'ADR Raw Data'!$B$6:$BE$43,'ADR Raw Data'!AO$1,FALSE)</f>
        <v>120.772716498772</v>
      </c>
      <c r="U47" s="77">
        <f>VLOOKUP($A47,'ADR Raw Data'!$B$6:$BE$43,'ADR Raw Data'!AP$1,FALSE)</f>
        <v>120.680173606689</v>
      </c>
      <c r="V47" s="78">
        <f>VLOOKUP($A47,'ADR Raw Data'!$B$6:$BE$43,'ADR Raw Data'!AR$1,FALSE)</f>
        <v>111.083989826229</v>
      </c>
      <c r="X47" s="75">
        <f>VLOOKUP($A47,'RevPAR Raw Data'!$B$6:$BE$43,'RevPAR Raw Data'!AG$1,FALSE)</f>
        <v>47.9793098125689</v>
      </c>
      <c r="Y47" s="76">
        <f>VLOOKUP($A47,'RevPAR Raw Data'!$B$6:$BE$43,'RevPAR Raw Data'!AH$1,FALSE)</f>
        <v>65.528929988974596</v>
      </c>
      <c r="Z47" s="76">
        <f>VLOOKUP($A47,'RevPAR Raw Data'!$B$6:$BE$43,'RevPAR Raw Data'!AI$1,FALSE)</f>
        <v>71.487100882028599</v>
      </c>
      <c r="AA47" s="76">
        <f>VLOOKUP($A47,'RevPAR Raw Data'!$B$6:$BE$43,'RevPAR Raw Data'!AJ$1,FALSE)</f>
        <v>70.929152701212701</v>
      </c>
      <c r="AB47" s="76">
        <f>VLOOKUP($A47,'RevPAR Raw Data'!$B$6:$BE$43,'RevPAR Raw Data'!AK$1,FALSE)</f>
        <v>67.669260749724302</v>
      </c>
      <c r="AC47" s="77">
        <f>VLOOKUP($A47,'RevPAR Raw Data'!$B$6:$BE$43,'RevPAR Raw Data'!AL$1,FALSE)</f>
        <v>64.718750826901797</v>
      </c>
      <c r="AD47" s="76">
        <f>VLOOKUP($A47,'RevPAR Raw Data'!$B$6:$BE$43,'RevPAR Raw Data'!AN$1,FALSE)</f>
        <v>78.082475744211607</v>
      </c>
      <c r="AE47" s="76">
        <f>VLOOKUP($A47,'RevPAR Raw Data'!$B$6:$BE$43,'RevPAR Raw Data'!AO$1,FALSE)</f>
        <v>78.648737596471804</v>
      </c>
      <c r="AF47" s="77">
        <f>VLOOKUP($A47,'RevPAR Raw Data'!$B$6:$BE$43,'RevPAR Raw Data'!AP$1,FALSE)</f>
        <v>78.365606670341705</v>
      </c>
      <c r="AG47" s="78">
        <f>VLOOKUP($A47,'RevPAR Raw Data'!$B$6:$BE$43,'RevPAR Raw Data'!AR$1,FALSE)</f>
        <v>68.617852496456095</v>
      </c>
    </row>
    <row r="48" spans="1:33" x14ac:dyDescent="0.25">
      <c r="A48" s="55" t="s">
        <v>126</v>
      </c>
      <c r="B48" s="43">
        <f>(VLOOKUP($A47,'Occupancy Raw Data'!$B$8:$BE$51,'Occupancy Raw Data'!AT$3,FALSE))/100</f>
        <v>-1.1328123731359501E-2</v>
      </c>
      <c r="C48" s="44">
        <f>(VLOOKUP($A47,'Occupancy Raw Data'!$B$8:$BE$51,'Occupancy Raw Data'!AU$3,FALSE))/100</f>
        <v>3.12879634376114E-2</v>
      </c>
      <c r="D48" s="44">
        <f>(VLOOKUP($A47,'Occupancy Raw Data'!$B$8:$BE$51,'Occupancy Raw Data'!AV$3,FALSE))/100</f>
        <v>1.0691207055925401E-2</v>
      </c>
      <c r="E48" s="44">
        <f>(VLOOKUP($A47,'Occupancy Raw Data'!$B$8:$BE$51,'Occupancy Raw Data'!AW$3,FALSE))/100</f>
        <v>3.9195308014979197E-2</v>
      </c>
      <c r="F48" s="44">
        <f>(VLOOKUP($A47,'Occupancy Raw Data'!$B$8:$BE$51,'Occupancy Raw Data'!AX$3,FALSE))/100</f>
        <v>7.2852175388007798E-2</v>
      </c>
      <c r="G48" s="44">
        <f>(VLOOKUP($A47,'Occupancy Raw Data'!$B$8:$BE$51,'Occupancy Raw Data'!AY$3,FALSE))/100</f>
        <v>2.99934592927905E-2</v>
      </c>
      <c r="H48" s="45">
        <f>(VLOOKUP($A47,'Occupancy Raw Data'!$B$8:$BE$51,'Occupancy Raw Data'!BA$3,FALSE))/100</f>
        <v>-1.1556771430171899E-2</v>
      </c>
      <c r="I48" s="45">
        <f>(VLOOKUP($A47,'Occupancy Raw Data'!$B$8:$BE$51,'Occupancy Raw Data'!BB$3,FALSE))/100</f>
        <v>-2.2827869730330498E-2</v>
      </c>
      <c r="J48" s="44">
        <f>(VLOOKUP($A47,'Occupancy Raw Data'!$B$8:$BE$51,'Occupancy Raw Data'!BC$3,FALSE))/100</f>
        <v>-1.7240661847874501E-2</v>
      </c>
      <c r="K48" s="46">
        <f>(VLOOKUP($A47,'Occupancy Raw Data'!$B$8:$BE$51,'Occupancy Raw Data'!BE$3,FALSE))/100</f>
        <v>1.5336145536513699E-2</v>
      </c>
      <c r="M48" s="43">
        <f>(VLOOKUP($A47,'ADR Raw Data'!$B$6:$BE$49,'ADR Raw Data'!AT$1,FALSE))/100</f>
        <v>-1.40577797421767E-2</v>
      </c>
      <c r="N48" s="44">
        <f>(VLOOKUP($A47,'ADR Raw Data'!$B$6:$BE$49,'ADR Raw Data'!AU$1,FALSE))/100</f>
        <v>2.0701512949592199E-3</v>
      </c>
      <c r="O48" s="44">
        <f>(VLOOKUP($A47,'ADR Raw Data'!$B$6:$BE$49,'ADR Raw Data'!AV$1,FALSE))/100</f>
        <v>-2.33306016658151E-3</v>
      </c>
      <c r="P48" s="44">
        <f>(VLOOKUP($A47,'ADR Raw Data'!$B$6:$BE$49,'ADR Raw Data'!AW$1,FALSE))/100</f>
        <v>-8.9036809755707394E-3</v>
      </c>
      <c r="Q48" s="44">
        <f>(VLOOKUP($A47,'ADR Raw Data'!$B$6:$BE$49,'ADR Raw Data'!AX$1,FALSE))/100</f>
        <v>-2.7859139376254597E-4</v>
      </c>
      <c r="R48" s="44">
        <f>(VLOOKUP($A47,'ADR Raw Data'!$B$6:$BE$49,'ADR Raw Data'!AY$1,FALSE))/100</f>
        <v>-4.1683188022776903E-3</v>
      </c>
      <c r="S48" s="45">
        <f>(VLOOKUP($A47,'ADR Raw Data'!$B$6:$BE$49,'ADR Raw Data'!BA$1,FALSE))/100</f>
        <v>4.5021480016928302E-2</v>
      </c>
      <c r="T48" s="45">
        <f>(VLOOKUP($A47,'ADR Raw Data'!$B$6:$BE$49,'ADR Raw Data'!BB$1,FALSE))/100</f>
        <v>3.4397594239307001E-2</v>
      </c>
      <c r="U48" s="44">
        <f>(VLOOKUP($A47,'ADR Raw Data'!$B$6:$BE$49,'ADR Raw Data'!BC$1,FALSE))/100</f>
        <v>3.96281672406638E-2</v>
      </c>
      <c r="V48" s="46">
        <f>(VLOOKUP($A47,'ADR Raw Data'!$B$6:$BE$49,'ADR Raw Data'!BE$1,FALSE))/100</f>
        <v>8.9198961658107107E-3</v>
      </c>
      <c r="X48" s="43">
        <f>(VLOOKUP($A47,'RevPAR Raw Data'!$B$6:$BE$49,'RevPAR Raw Data'!AT$1,FALSE))/100</f>
        <v>-2.5226655205228599E-2</v>
      </c>
      <c r="Y48" s="44">
        <f>(VLOOKUP($A47,'RevPAR Raw Data'!$B$6:$BE$49,'RevPAR Raw Data'!AU$1,FALSE))/100</f>
        <v>3.3422885550597699E-2</v>
      </c>
      <c r="Z48" s="44">
        <f>(VLOOKUP($A47,'RevPAR Raw Data'!$B$6:$BE$49,'RevPAR Raw Data'!AV$1,FALSE))/100</f>
        <v>8.3332036600290409E-3</v>
      </c>
      <c r="AA48" s="44">
        <f>(VLOOKUP($A47,'RevPAR Raw Data'!$B$6:$BE$49,'RevPAR Raw Data'!AW$1,FALSE))/100</f>
        <v>2.99426445211038E-2</v>
      </c>
      <c r="AB48" s="44">
        <f>(VLOOKUP($A47,'RevPAR Raw Data'!$B$6:$BE$49,'RevPAR Raw Data'!AX$1,FALSE))/100</f>
        <v>7.2553288005165195E-2</v>
      </c>
      <c r="AC48" s="44">
        <f>(VLOOKUP($A47,'RevPAR Raw Data'!$B$6:$BE$49,'RevPAR Raw Data'!AY$1,FALSE))/100</f>
        <v>2.57001181901973E-2</v>
      </c>
      <c r="AD48" s="45">
        <f>(VLOOKUP($A47,'RevPAR Raw Data'!$B$6:$BE$49,'RevPAR Raw Data'!BA$1,FALSE))/100</f>
        <v>3.2944405632752603E-2</v>
      </c>
      <c r="AE48" s="45">
        <f>(VLOOKUP($A47,'RevPAR Raw Data'!$B$6:$BE$49,'RevPAR Raw Data'!BB$1,FALSE))/100</f>
        <v>1.0784500708644699E-2</v>
      </c>
      <c r="AF48" s="44">
        <f>(VLOOKUP($A47,'RevPAR Raw Data'!$B$6:$BE$49,'RevPAR Raw Data'!BC$1,FALSE))/100</f>
        <v>2.1704289561742002E-2</v>
      </c>
      <c r="AG48" s="46">
        <f>(VLOOKUP($A47,'RevPAR Raw Data'!$B$6:$BE$49,'RevPAR Raw Data'!BE$1,FALSE))/100</f>
        <v>2.4392838528093898E-2</v>
      </c>
    </row>
    <row r="49" spans="1:33" x14ac:dyDescent="0.25">
      <c r="A49" s="93"/>
      <c r="B49" s="71"/>
      <c r="C49" s="72"/>
      <c r="D49" s="72"/>
      <c r="E49" s="72"/>
      <c r="F49" s="72"/>
      <c r="G49" s="73"/>
      <c r="H49" s="53"/>
      <c r="I49" s="53"/>
      <c r="J49" s="73"/>
      <c r="K49" s="74"/>
      <c r="M49" s="75"/>
      <c r="N49" s="76"/>
      <c r="O49" s="76"/>
      <c r="P49" s="76"/>
      <c r="Q49" s="76"/>
      <c r="R49" s="77"/>
      <c r="S49" s="76"/>
      <c r="T49" s="76"/>
      <c r="U49" s="77"/>
      <c r="V49" s="78"/>
      <c r="X49" s="75"/>
      <c r="Y49" s="76"/>
      <c r="Z49" s="76"/>
      <c r="AA49" s="76"/>
      <c r="AB49" s="76"/>
      <c r="AC49" s="77"/>
      <c r="AD49" s="76"/>
      <c r="AE49" s="76"/>
      <c r="AF49" s="77"/>
      <c r="AG49" s="78"/>
    </row>
    <row r="50" spans="1:33" x14ac:dyDescent="0.25">
      <c r="A50" s="70" t="s">
        <v>30</v>
      </c>
      <c r="B50" s="71">
        <f>(VLOOKUP($A50,'Occupancy Raw Data'!$B$8:$BE$45,'Occupancy Raw Data'!AG$3,FALSE))/100</f>
        <v>0.47630640321576101</v>
      </c>
      <c r="C50" s="72">
        <f>(VLOOKUP($A50,'Occupancy Raw Data'!$B$8:$BE$45,'Occupancy Raw Data'!AH$3,FALSE))/100</f>
        <v>0.53360131348015605</v>
      </c>
      <c r="D50" s="72">
        <f>(VLOOKUP($A50,'Occupancy Raw Data'!$B$8:$BE$45,'Occupancy Raw Data'!AI$3,FALSE))/100</f>
        <v>0.55927645360357803</v>
      </c>
      <c r="E50" s="72">
        <f>(VLOOKUP($A50,'Occupancy Raw Data'!$B$8:$BE$45,'Occupancy Raw Data'!AJ$3,FALSE))/100</f>
        <v>0.59360471708810503</v>
      </c>
      <c r="F50" s="72">
        <f>(VLOOKUP($A50,'Occupancy Raw Data'!$B$8:$BE$45,'Occupancy Raw Data'!AK$3,FALSE))/100</f>
        <v>0.60789205125297596</v>
      </c>
      <c r="G50" s="73">
        <f>(VLOOKUP($A50,'Occupancy Raw Data'!$B$8:$BE$45,'Occupancy Raw Data'!AL$3,FALSE))/100</f>
        <v>0.55410978303970904</v>
      </c>
      <c r="H50" s="53">
        <f>(VLOOKUP($A50,'Occupancy Raw Data'!$B$8:$BE$45,'Occupancy Raw Data'!AN$3,FALSE))/100</f>
        <v>0.67796802358543995</v>
      </c>
      <c r="I50" s="53">
        <f>(VLOOKUP($A50,'Occupancy Raw Data'!$B$8:$BE$45,'Occupancy Raw Data'!AO$3,FALSE))/100</f>
        <v>0.65795441660052101</v>
      </c>
      <c r="J50" s="73">
        <f>(VLOOKUP($A50,'Occupancy Raw Data'!$B$8:$BE$45,'Occupancy Raw Data'!AP$3,FALSE))/100</f>
        <v>0.66796122009298098</v>
      </c>
      <c r="K50" s="74">
        <f>(VLOOKUP($A50,'Occupancy Raw Data'!$B$8:$BE$45,'Occupancy Raw Data'!AR$3,FALSE))/100</f>
        <v>0.58661901716838893</v>
      </c>
      <c r="M50" s="75">
        <f>VLOOKUP($A50,'ADR Raw Data'!$B$6:$BE$43,'ADR Raw Data'!AG$1,FALSE)</f>
        <v>117.12538987281501</v>
      </c>
      <c r="N50" s="76">
        <f>VLOOKUP($A50,'ADR Raw Data'!$B$6:$BE$43,'ADR Raw Data'!AH$1,FALSE)</f>
        <v>108.104593103448</v>
      </c>
      <c r="O50" s="76">
        <f>VLOOKUP($A50,'ADR Raw Data'!$B$6:$BE$43,'ADR Raw Data'!AI$1,FALSE)</f>
        <v>110.931500227767</v>
      </c>
      <c r="P50" s="76">
        <f>VLOOKUP($A50,'ADR Raw Data'!$B$6:$BE$43,'ADR Raw Data'!AJ$1,FALSE)</f>
        <v>110.385877268385</v>
      </c>
      <c r="Q50" s="76">
        <f>VLOOKUP($A50,'ADR Raw Data'!$B$6:$BE$43,'ADR Raw Data'!AK$1,FALSE)</f>
        <v>115.91132018280101</v>
      </c>
      <c r="R50" s="77">
        <f>VLOOKUP($A50,'ADR Raw Data'!$B$6:$BE$43,'ADR Raw Data'!AL$1,FALSE)</f>
        <v>112.427079750963</v>
      </c>
      <c r="S50" s="76">
        <f>VLOOKUP($A50,'ADR Raw Data'!$B$6:$BE$43,'ADR Raw Data'!AN$1,FALSE)</f>
        <v>155.66329277471101</v>
      </c>
      <c r="T50" s="76">
        <f>VLOOKUP($A50,'ADR Raw Data'!$B$6:$BE$43,'ADR Raw Data'!AO$1,FALSE)</f>
        <v>160.67759026281701</v>
      </c>
      <c r="U50" s="77">
        <f>VLOOKUP($A50,'ADR Raw Data'!$B$6:$BE$43,'ADR Raw Data'!AP$1,FALSE)</f>
        <v>158.132881636463</v>
      </c>
      <c r="V50" s="78">
        <f>VLOOKUP($A50,'ADR Raw Data'!$B$6:$BE$43,'ADR Raw Data'!AR$1,FALSE)</f>
        <v>127.28762230669901</v>
      </c>
      <c r="X50" s="75">
        <f>VLOOKUP($A50,'RevPAR Raw Data'!$B$6:$BE$43,'RevPAR Raw Data'!AG$1,FALSE)</f>
        <v>55.787573175564702</v>
      </c>
      <c r="Y50" s="76">
        <f>VLOOKUP($A50,'RevPAR Raw Data'!$B$6:$BE$43,'RevPAR Raw Data'!AH$1,FALSE)</f>
        <v>57.684752873237798</v>
      </c>
      <c r="Z50" s="76">
        <f>VLOOKUP($A50,'RevPAR Raw Data'!$B$6:$BE$43,'RevPAR Raw Data'!AI$1,FALSE)</f>
        <v>62.041376040310197</v>
      </c>
      <c r="AA50" s="76">
        <f>VLOOKUP($A50,'RevPAR Raw Data'!$B$6:$BE$43,'RevPAR Raw Data'!AJ$1,FALSE)</f>
        <v>65.525577446422403</v>
      </c>
      <c r="AB50" s="76">
        <f>VLOOKUP($A50,'RevPAR Raw Data'!$B$6:$BE$43,'RevPAR Raw Data'!AK$1,FALSE)</f>
        <v>70.461570189363798</v>
      </c>
      <c r="AC50" s="77">
        <f>VLOOKUP($A50,'RevPAR Raw Data'!$B$6:$BE$43,'RevPAR Raw Data'!AL$1,FALSE)</f>
        <v>62.2969447685945</v>
      </c>
      <c r="AD50" s="76">
        <f>VLOOKUP($A50,'RevPAR Raw Data'!$B$6:$BE$43,'RevPAR Raw Data'!AN$1,FALSE)</f>
        <v>105.534734947272</v>
      </c>
      <c r="AE50" s="76">
        <f>VLOOKUP($A50,'RevPAR Raw Data'!$B$6:$BE$43,'RevPAR Raw Data'!AO$1,FALSE)</f>
        <v>105.71853016214899</v>
      </c>
      <c r="AF50" s="77">
        <f>VLOOKUP($A50,'RevPAR Raw Data'!$B$6:$BE$43,'RevPAR Raw Data'!AP$1,FALSE)</f>
        <v>105.62663255471099</v>
      </c>
      <c r="AG50" s="78">
        <f>VLOOKUP($A50,'RevPAR Raw Data'!$B$6:$BE$43,'RevPAR Raw Data'!AR$1,FALSE)</f>
        <v>74.669339895257394</v>
      </c>
    </row>
    <row r="51" spans="1:33" x14ac:dyDescent="0.25">
      <c r="A51" s="55" t="s">
        <v>126</v>
      </c>
      <c r="B51" s="43">
        <f>(VLOOKUP($A50,'Occupancy Raw Data'!$B$8:$BE$51,'Occupancy Raw Data'!AT$3,FALSE))/100</f>
        <v>-3.3509122161601297E-2</v>
      </c>
      <c r="C51" s="44">
        <f>(VLOOKUP($A50,'Occupancy Raw Data'!$B$8:$BE$51,'Occupancy Raw Data'!AU$3,FALSE))/100</f>
        <v>4.9179473175963394E-4</v>
      </c>
      <c r="D51" s="44">
        <f>(VLOOKUP($A50,'Occupancy Raw Data'!$B$8:$BE$51,'Occupancy Raw Data'!AV$3,FALSE))/100</f>
        <v>-2.9997117678742198E-2</v>
      </c>
      <c r="E51" s="44">
        <f>(VLOOKUP($A50,'Occupancy Raw Data'!$B$8:$BE$51,'Occupancy Raw Data'!AW$3,FALSE))/100</f>
        <v>-1.0272913315308701E-2</v>
      </c>
      <c r="F51" s="44">
        <f>(VLOOKUP($A50,'Occupancy Raw Data'!$B$8:$BE$51,'Occupancy Raw Data'!AX$3,FALSE))/100</f>
        <v>-1.00431062758161E-2</v>
      </c>
      <c r="G51" s="44">
        <f>(VLOOKUP($A50,'Occupancy Raw Data'!$B$8:$BE$51,'Occupancy Raw Data'!AY$3,FALSE))/100</f>
        <v>-1.62177299559834E-2</v>
      </c>
      <c r="H51" s="45">
        <f>(VLOOKUP($A50,'Occupancy Raw Data'!$B$8:$BE$51,'Occupancy Raw Data'!BA$3,FALSE))/100</f>
        <v>-5.8324014791691893E-2</v>
      </c>
      <c r="I51" s="45">
        <f>(VLOOKUP($A50,'Occupancy Raw Data'!$B$8:$BE$51,'Occupancy Raw Data'!BB$3,FALSE))/100</f>
        <v>-5.5816825895296594E-2</v>
      </c>
      <c r="J51" s="44">
        <f>(VLOOKUP($A50,'Occupancy Raw Data'!$B$8:$BE$51,'Occupancy Raw Data'!BC$3,FALSE))/100</f>
        <v>-5.7090866791543897E-2</v>
      </c>
      <c r="K51" s="46">
        <f>(VLOOKUP($A50,'Occupancy Raw Data'!$B$8:$BE$51,'Occupancy Raw Data'!BE$3,FALSE))/100</f>
        <v>-2.9867364865716901E-2</v>
      </c>
      <c r="M51" s="43">
        <f>(VLOOKUP($A50,'ADR Raw Data'!$B$6:$BE$49,'ADR Raw Data'!AT$1,FALSE))/100</f>
        <v>4.8542539435656902E-2</v>
      </c>
      <c r="N51" s="44">
        <f>(VLOOKUP($A50,'ADR Raw Data'!$B$6:$BE$49,'ADR Raw Data'!AU$1,FALSE))/100</f>
        <v>3.0180105894682799E-2</v>
      </c>
      <c r="O51" s="44">
        <f>(VLOOKUP($A50,'ADR Raw Data'!$B$6:$BE$49,'ADR Raw Data'!AV$1,FALSE))/100</f>
        <v>1.7778035031683299E-2</v>
      </c>
      <c r="P51" s="44">
        <f>(VLOOKUP($A50,'ADR Raw Data'!$B$6:$BE$49,'ADR Raw Data'!AW$1,FALSE))/100</f>
        <v>5.3559758974201501E-3</v>
      </c>
      <c r="Q51" s="44">
        <f>(VLOOKUP($A50,'ADR Raw Data'!$B$6:$BE$49,'ADR Raw Data'!AX$1,FALSE))/100</f>
        <v>3.2013032886410598E-3</v>
      </c>
      <c r="R51" s="44">
        <f>(VLOOKUP($A50,'ADR Raw Data'!$B$6:$BE$49,'ADR Raw Data'!AY$1,FALSE))/100</f>
        <v>1.9322347826458499E-2</v>
      </c>
      <c r="S51" s="45">
        <f>(VLOOKUP($A50,'ADR Raw Data'!$B$6:$BE$49,'ADR Raw Data'!BA$1,FALSE))/100</f>
        <v>3.0903159801599299E-3</v>
      </c>
      <c r="T51" s="45">
        <f>(VLOOKUP($A50,'ADR Raw Data'!$B$6:$BE$49,'ADR Raw Data'!BB$1,FALSE))/100</f>
        <v>1.34977425507427E-2</v>
      </c>
      <c r="U51" s="44">
        <f>(VLOOKUP($A50,'ADR Raw Data'!$B$6:$BE$49,'ADR Raw Data'!BC$1,FALSE))/100</f>
        <v>8.2860303942744896E-3</v>
      </c>
      <c r="V51" s="46">
        <f>(VLOOKUP($A50,'ADR Raw Data'!$B$6:$BE$49,'ADR Raw Data'!BE$1,FALSE))/100</f>
        <v>1.1356458078530101E-2</v>
      </c>
      <c r="X51" s="43">
        <f>(VLOOKUP($A50,'RevPAR Raw Data'!$B$6:$BE$49,'RevPAR Raw Data'!AT$1,FALSE))/100</f>
        <v>1.3406799390071699E-2</v>
      </c>
      <c r="Y51" s="44">
        <f>(VLOOKUP($A50,'RevPAR Raw Data'!$B$6:$BE$49,'RevPAR Raw Data'!AU$1,FALSE))/100</f>
        <v>3.0686743043525401E-2</v>
      </c>
      <c r="Z51" s="44">
        <f>(VLOOKUP($A50,'RevPAR Raw Data'!$B$6:$BE$49,'RevPAR Raw Data'!AV$1,FALSE))/100</f>
        <v>-1.2752372456001001E-2</v>
      </c>
      <c r="AA51" s="44">
        <f>(VLOOKUP($A50,'RevPAR Raw Data'!$B$6:$BE$49,'RevPAR Raw Data'!AW$1,FALSE))/100</f>
        <v>-4.9719588940016603E-3</v>
      </c>
      <c r="AB51" s="44">
        <f>(VLOOKUP($A50,'RevPAR Raw Data'!$B$6:$BE$49,'RevPAR Raw Data'!AX$1,FALSE))/100</f>
        <v>-6.8739540163240201E-3</v>
      </c>
      <c r="AC51" s="44">
        <f>(VLOOKUP($A50,'RevPAR Raw Data'!$B$6:$BE$49,'RevPAR Raw Data'!AY$1,FALSE))/100</f>
        <v>2.7912532513100002E-3</v>
      </c>
      <c r="AD51" s="45">
        <f>(VLOOKUP($A50,'RevPAR Raw Data'!$B$6:$BE$49,'RevPAR Raw Data'!BA$1,FALSE))/100</f>
        <v>-5.5413938446469801E-2</v>
      </c>
      <c r="AE51" s="45">
        <f>(VLOOKUP($A50,'RevPAR Raw Data'!$B$6:$BE$49,'RevPAR Raw Data'!BB$1,FALSE))/100</f>
        <v>-4.30724844904882E-2</v>
      </c>
      <c r="AF51" s="44">
        <f>(VLOOKUP($A50,'RevPAR Raw Data'!$B$6:$BE$49,'RevPAR Raw Data'!BC$1,FALSE))/100</f>
        <v>-4.9277893054739598E-2</v>
      </c>
      <c r="AG51" s="46">
        <f>(VLOOKUP($A50,'RevPAR Raw Data'!$B$6:$BE$49,'RevPAR Raw Data'!BE$1,FALSE))/100</f>
        <v>-1.8850094264200402E-2</v>
      </c>
    </row>
    <row r="52" spans="1:33" x14ac:dyDescent="0.25">
      <c r="A52" s="94"/>
      <c r="B52" s="71"/>
      <c r="C52" s="72"/>
      <c r="D52" s="72"/>
      <c r="E52" s="72"/>
      <c r="F52" s="72"/>
      <c r="G52" s="73"/>
      <c r="H52" s="53"/>
      <c r="I52" s="53"/>
      <c r="J52" s="73"/>
      <c r="K52" s="74"/>
      <c r="M52" s="75"/>
      <c r="N52" s="76"/>
      <c r="O52" s="76"/>
      <c r="P52" s="76"/>
      <c r="Q52" s="76"/>
      <c r="R52" s="77"/>
      <c r="S52" s="76"/>
      <c r="T52" s="76"/>
      <c r="U52" s="77"/>
      <c r="V52" s="78"/>
      <c r="X52" s="75"/>
      <c r="Y52" s="76"/>
      <c r="Z52" s="76"/>
      <c r="AA52" s="76"/>
      <c r="AB52" s="76"/>
      <c r="AC52" s="77"/>
      <c r="AD52" s="76"/>
      <c r="AE52" s="76"/>
      <c r="AF52" s="77"/>
      <c r="AG52" s="78"/>
    </row>
    <row r="53" spans="1:33" x14ac:dyDescent="0.25">
      <c r="A53" s="70" t="s">
        <v>31</v>
      </c>
      <c r="B53" s="71">
        <f>(VLOOKUP($A53,'Occupancy Raw Data'!$B$8:$BE$45,'Occupancy Raw Data'!AG$3,FALSE))/100</f>
        <v>0.408908296943231</v>
      </c>
      <c r="C53" s="72">
        <f>(VLOOKUP($A53,'Occupancy Raw Data'!$B$8:$BE$45,'Occupancy Raw Data'!AH$3,FALSE))/100</f>
        <v>0.57240174672488997</v>
      </c>
      <c r="D53" s="72">
        <f>(VLOOKUP($A53,'Occupancy Raw Data'!$B$8:$BE$45,'Occupancy Raw Data'!AI$3,FALSE))/100</f>
        <v>0.57606986899563306</v>
      </c>
      <c r="E53" s="72">
        <f>(VLOOKUP($A53,'Occupancy Raw Data'!$B$8:$BE$45,'Occupancy Raw Data'!AJ$3,FALSE))/100</f>
        <v>0.58635097493036203</v>
      </c>
      <c r="F53" s="72">
        <f>(VLOOKUP($A53,'Occupancy Raw Data'!$B$8:$BE$45,'Occupancy Raw Data'!AK$3,FALSE))/100</f>
        <v>0.52576601671309098</v>
      </c>
      <c r="G53" s="73">
        <f>(VLOOKUP($A53,'Occupancy Raw Data'!$B$8:$BE$45,'Occupancy Raw Data'!AL$3,FALSE))/100</f>
        <v>0.533928758329553</v>
      </c>
      <c r="H53" s="53">
        <f>(VLOOKUP($A53,'Occupancy Raw Data'!$B$8:$BE$45,'Occupancy Raw Data'!AN$3,FALSE))/100</f>
        <v>0.561803621169916</v>
      </c>
      <c r="I53" s="53">
        <f>(VLOOKUP($A53,'Occupancy Raw Data'!$B$8:$BE$45,'Occupancy Raw Data'!AO$3,FALSE))/100</f>
        <v>0.52750696378829998</v>
      </c>
      <c r="J53" s="73">
        <f>(VLOOKUP($A53,'Occupancy Raw Data'!$B$8:$BE$45,'Occupancy Raw Data'!AP$3,FALSE))/100</f>
        <v>0.54465529247910804</v>
      </c>
      <c r="K53" s="74">
        <f>(VLOOKUP($A53,'Occupancy Raw Data'!$B$8:$BE$45,'Occupancy Raw Data'!AR$3,FALSE))/100</f>
        <v>0.53699783317974603</v>
      </c>
      <c r="M53" s="75">
        <f>VLOOKUP($A53,'ADR Raw Data'!$B$6:$BE$43,'ADR Raw Data'!AG$1,FALSE)</f>
        <v>86.913199487398501</v>
      </c>
      <c r="N53" s="76">
        <f>VLOOKUP($A53,'ADR Raw Data'!$B$6:$BE$43,'ADR Raw Data'!AH$1,FALSE)</f>
        <v>92.399572779981597</v>
      </c>
      <c r="O53" s="76">
        <f>VLOOKUP($A53,'ADR Raw Data'!$B$6:$BE$43,'ADR Raw Data'!AI$1,FALSE)</f>
        <v>92.844348089751307</v>
      </c>
      <c r="P53" s="76">
        <f>VLOOKUP($A53,'ADR Raw Data'!$B$6:$BE$43,'ADR Raw Data'!AJ$1,FALSE)</f>
        <v>93.044435866983306</v>
      </c>
      <c r="Q53" s="76">
        <f>VLOOKUP($A53,'ADR Raw Data'!$B$6:$BE$43,'ADR Raw Data'!AK$1,FALSE)</f>
        <v>91.100039735099301</v>
      </c>
      <c r="R53" s="77">
        <f>VLOOKUP($A53,'ADR Raw Data'!$B$6:$BE$43,'ADR Raw Data'!AL$1,FALSE)</f>
        <v>91.541664924202806</v>
      </c>
      <c r="S53" s="76">
        <f>VLOOKUP($A53,'ADR Raw Data'!$B$6:$BE$43,'ADR Raw Data'!AN$1,FALSE)</f>
        <v>98.617837000309805</v>
      </c>
      <c r="T53" s="76">
        <f>VLOOKUP($A53,'ADR Raw Data'!$B$6:$BE$43,'ADR Raw Data'!AO$1,FALSE)</f>
        <v>96.234650165016504</v>
      </c>
      <c r="U53" s="77">
        <f>VLOOKUP($A53,'ADR Raw Data'!$B$6:$BE$43,'ADR Raw Data'!AP$1,FALSE)</f>
        <v>97.463760588141199</v>
      </c>
      <c r="V53" s="78">
        <f>VLOOKUP($A53,'ADR Raw Data'!$B$6:$BE$43,'ADR Raw Data'!AR$1,FALSE)</f>
        <v>93.260256481610298</v>
      </c>
      <c r="X53" s="75">
        <f>VLOOKUP($A53,'RevPAR Raw Data'!$B$6:$BE$43,'RevPAR Raw Data'!AG$1,FALSE)</f>
        <v>35.5395283842794</v>
      </c>
      <c r="Y53" s="76">
        <f>VLOOKUP($A53,'RevPAR Raw Data'!$B$6:$BE$43,'RevPAR Raw Data'!AH$1,FALSE)</f>
        <v>52.889676855895097</v>
      </c>
      <c r="Z53" s="76">
        <f>VLOOKUP($A53,'RevPAR Raw Data'!$B$6:$BE$43,'RevPAR Raw Data'!AI$1,FALSE)</f>
        <v>53.484831441048001</v>
      </c>
      <c r="AA53" s="76">
        <f>VLOOKUP($A53,'RevPAR Raw Data'!$B$6:$BE$43,'RevPAR Raw Data'!AJ$1,FALSE)</f>
        <v>54.556695682451199</v>
      </c>
      <c r="AB53" s="76">
        <f>VLOOKUP($A53,'RevPAR Raw Data'!$B$6:$BE$43,'RevPAR Raw Data'!AK$1,FALSE)</f>
        <v>47.8973050139275</v>
      </c>
      <c r="AC53" s="77">
        <f>VLOOKUP($A53,'RevPAR Raw Data'!$B$6:$BE$43,'RevPAR Raw Data'!AL$1,FALSE)</f>
        <v>48.876727488399602</v>
      </c>
      <c r="AD53" s="76">
        <f>VLOOKUP($A53,'RevPAR Raw Data'!$B$6:$BE$43,'RevPAR Raw Data'!AN$1,FALSE)</f>
        <v>55.403857938718602</v>
      </c>
      <c r="AE53" s="76">
        <f>VLOOKUP($A53,'RevPAR Raw Data'!$B$6:$BE$43,'RevPAR Raw Data'!AO$1,FALSE)</f>
        <v>50.7644481197771</v>
      </c>
      <c r="AF53" s="77">
        <f>VLOOKUP($A53,'RevPAR Raw Data'!$B$6:$BE$43,'RevPAR Raw Data'!AP$1,FALSE)</f>
        <v>53.084153029247901</v>
      </c>
      <c r="AG53" s="78">
        <f>VLOOKUP($A53,'RevPAR Raw Data'!$B$6:$BE$43,'RevPAR Raw Data'!AR$1,FALSE)</f>
        <v>50.080555652412102</v>
      </c>
    </row>
    <row r="54" spans="1:33" x14ac:dyDescent="0.25">
      <c r="A54" s="55" t="s">
        <v>126</v>
      </c>
      <c r="B54" s="43">
        <f>(VLOOKUP($A53,'Occupancy Raw Data'!$B$8:$BE$51,'Occupancy Raw Data'!AT$3,FALSE))/100</f>
        <v>-3.6435526478255501E-2</v>
      </c>
      <c r="C54" s="44">
        <f>(VLOOKUP($A53,'Occupancy Raw Data'!$B$8:$BE$51,'Occupancy Raw Data'!AU$3,FALSE))/100</f>
        <v>4.5662591963933005E-2</v>
      </c>
      <c r="D54" s="44">
        <f>(VLOOKUP($A53,'Occupancy Raw Data'!$B$8:$BE$51,'Occupancy Raw Data'!AV$3,FALSE))/100</f>
        <v>-1.5825964130467201E-2</v>
      </c>
      <c r="E54" s="44">
        <f>(VLOOKUP($A53,'Occupancy Raw Data'!$B$8:$BE$51,'Occupancy Raw Data'!AW$3,FALSE))/100</f>
        <v>9.4995264224311902E-3</v>
      </c>
      <c r="F54" s="44">
        <f>(VLOOKUP($A53,'Occupancy Raw Data'!$B$8:$BE$51,'Occupancy Raw Data'!AX$3,FALSE))/100</f>
        <v>-6.1133899563479699E-3</v>
      </c>
      <c r="G54" s="44">
        <f>(VLOOKUP($A53,'Occupancy Raw Data'!$B$8:$BE$51,'Occupancy Raw Data'!AY$3,FALSE))/100</f>
        <v>5.1696350756280792E-4</v>
      </c>
      <c r="H54" s="45">
        <f>(VLOOKUP($A53,'Occupancy Raw Data'!$B$8:$BE$51,'Occupancy Raw Data'!BA$3,FALSE))/100</f>
        <v>-2.63368783883597E-2</v>
      </c>
      <c r="I54" s="45">
        <f>(VLOOKUP($A53,'Occupancy Raw Data'!$B$8:$BE$51,'Occupancy Raw Data'!BB$3,FALSE))/100</f>
        <v>-4.6386928975653802E-2</v>
      </c>
      <c r="J54" s="44">
        <f>(VLOOKUP($A53,'Occupancy Raw Data'!$B$8:$BE$51,'Occupancy Raw Data'!BC$3,FALSE))/100</f>
        <v>-3.6150492589691198E-2</v>
      </c>
      <c r="K54" s="46">
        <f>(VLOOKUP($A53,'Occupancy Raw Data'!$B$8:$BE$51,'Occupancy Raw Data'!BE$3,FALSE))/100</f>
        <v>-1.0449856698021599E-2</v>
      </c>
      <c r="M54" s="43">
        <f>(VLOOKUP($A53,'ADR Raw Data'!$B$6:$BE$49,'ADR Raw Data'!AT$1,FALSE))/100</f>
        <v>1.49861516050945E-2</v>
      </c>
      <c r="N54" s="44">
        <f>(VLOOKUP($A53,'ADR Raw Data'!$B$6:$BE$49,'ADR Raw Data'!AU$1,FALSE))/100</f>
        <v>3.5048042274664702E-2</v>
      </c>
      <c r="O54" s="44">
        <f>(VLOOKUP($A53,'ADR Raw Data'!$B$6:$BE$49,'ADR Raw Data'!AV$1,FALSE))/100</f>
        <v>3.04684223900809E-2</v>
      </c>
      <c r="P54" s="44">
        <f>(VLOOKUP($A53,'ADR Raw Data'!$B$6:$BE$49,'ADR Raw Data'!AW$1,FALSE))/100</f>
        <v>3.4198110345270802E-2</v>
      </c>
      <c r="Q54" s="44">
        <f>(VLOOKUP($A53,'ADR Raw Data'!$B$6:$BE$49,'ADR Raw Data'!AX$1,FALSE))/100</f>
        <v>2.7654168526451903E-2</v>
      </c>
      <c r="R54" s="44">
        <f>(VLOOKUP($A53,'ADR Raw Data'!$B$6:$BE$49,'ADR Raw Data'!AY$1,FALSE))/100</f>
        <v>2.9624651415488201E-2</v>
      </c>
      <c r="S54" s="45">
        <f>(VLOOKUP($A53,'ADR Raw Data'!$B$6:$BE$49,'ADR Raw Data'!BA$1,FALSE))/100</f>
        <v>3.1596881000608798E-2</v>
      </c>
      <c r="T54" s="45">
        <f>(VLOOKUP($A53,'ADR Raw Data'!$B$6:$BE$49,'ADR Raw Data'!BB$1,FALSE))/100</f>
        <v>3.6048828364106302E-3</v>
      </c>
      <c r="U54" s="44">
        <f>(VLOOKUP($A53,'ADR Raw Data'!$B$6:$BE$49,'ADR Raw Data'!BC$1,FALSE))/100</f>
        <v>1.80041158250944E-2</v>
      </c>
      <c r="V54" s="46">
        <f>(VLOOKUP($A53,'ADR Raw Data'!$B$6:$BE$49,'ADR Raw Data'!BE$1,FALSE))/100</f>
        <v>2.5417546081939298E-2</v>
      </c>
      <c r="X54" s="43">
        <f>(VLOOKUP($A53,'RevPAR Raw Data'!$B$6:$BE$49,'RevPAR Raw Data'!AT$1,FALSE))/100</f>
        <v>-2.1995403196775398E-2</v>
      </c>
      <c r="Y54" s="44">
        <f>(VLOOKUP($A53,'RevPAR Raw Data'!$B$6:$BE$49,'RevPAR Raw Data'!AU$1,FALSE))/100</f>
        <v>8.2311018692120499E-2</v>
      </c>
      <c r="Z54" s="44">
        <f>(VLOOKUP($A53,'RevPAR Raw Data'!$B$6:$BE$49,'RevPAR Raw Data'!AV$1,FALSE))/100</f>
        <v>1.41602660997563E-2</v>
      </c>
      <c r="AA54" s="44">
        <f>(VLOOKUP($A53,'RevPAR Raw Data'!$B$6:$BE$49,'RevPAR Raw Data'!AW$1,FALSE))/100</f>
        <v>4.4022502620524102E-2</v>
      </c>
      <c r="AB54" s="44">
        <f>(VLOOKUP($A53,'RevPAR Raw Data'!$B$6:$BE$49,'RevPAR Raw Data'!AX$1,FALSE))/100</f>
        <v>2.1371717853983098E-2</v>
      </c>
      <c r="AC54" s="44">
        <f>(VLOOKUP($A53,'RevPAR Raw Data'!$B$6:$BE$49,'RevPAR Raw Data'!AY$1,FALSE))/100</f>
        <v>3.0156929786757002E-2</v>
      </c>
      <c r="AD54" s="45">
        <f>(VLOOKUP($A53,'RevPAR Raw Data'!$B$6:$BE$49,'RevPAR Raw Data'!BA$1,FALSE))/100</f>
        <v>4.4278393998845996E-3</v>
      </c>
      <c r="AE54" s="45">
        <f>(VLOOKUP($A53,'RevPAR Raw Data'!$B$6:$BE$49,'RevPAR Raw Data'!BB$1,FALSE))/100</f>
        <v>-4.2949265583341306E-2</v>
      </c>
      <c r="AF54" s="44">
        <f>(VLOOKUP($A53,'RevPAR Raw Data'!$B$6:$BE$49,'RevPAR Raw Data'!BC$1,FALSE))/100</f>
        <v>-1.8797234420315702E-2</v>
      </c>
      <c r="AG54" s="46">
        <f>(VLOOKUP($A53,'RevPAR Raw Data'!$B$6:$BE$49,'RevPAR Raw Data'!BE$1,FALSE))/100</f>
        <v>1.47020796697461E-2</v>
      </c>
    </row>
    <row r="55" spans="1:33" x14ac:dyDescent="0.25">
      <c r="A55" s="93"/>
      <c r="B55" s="71"/>
      <c r="C55" s="72"/>
      <c r="D55" s="72"/>
      <c r="E55" s="72"/>
      <c r="F55" s="72"/>
      <c r="G55" s="73"/>
      <c r="H55" s="53"/>
      <c r="I55" s="53"/>
      <c r="J55" s="73"/>
      <c r="K55" s="74"/>
      <c r="M55" s="75"/>
      <c r="N55" s="76"/>
      <c r="O55" s="76"/>
      <c r="P55" s="76"/>
      <c r="Q55" s="76"/>
      <c r="R55" s="77"/>
      <c r="S55" s="76"/>
      <c r="T55" s="76"/>
      <c r="U55" s="77"/>
      <c r="V55" s="78"/>
      <c r="X55" s="75"/>
      <c r="Y55" s="76"/>
      <c r="Z55" s="76"/>
      <c r="AA55" s="76"/>
      <c r="AB55" s="76"/>
      <c r="AC55" s="77"/>
      <c r="AD55" s="76"/>
      <c r="AE55" s="76"/>
      <c r="AF55" s="77"/>
      <c r="AG55" s="78"/>
    </row>
    <row r="56" spans="1:33" x14ac:dyDescent="0.25">
      <c r="A56" s="70" t="s">
        <v>32</v>
      </c>
      <c r="B56" s="71">
        <f>(VLOOKUP($A56,'Occupancy Raw Data'!$B$8:$BE$45,'Occupancy Raw Data'!AG$3,FALSE))/100</f>
        <v>0.45571013912521202</v>
      </c>
      <c r="C56" s="72">
        <f>(VLOOKUP($A56,'Occupancy Raw Data'!$B$8:$BE$45,'Occupancy Raw Data'!AH$3,FALSE))/100</f>
        <v>0.577519767791011</v>
      </c>
      <c r="D56" s="72">
        <f>(VLOOKUP($A56,'Occupancy Raw Data'!$B$8:$BE$45,'Occupancy Raw Data'!AI$3,FALSE))/100</f>
        <v>0.62132585994061307</v>
      </c>
      <c r="E56" s="72">
        <f>(VLOOKUP($A56,'Occupancy Raw Data'!$B$8:$BE$45,'Occupancy Raw Data'!AJ$3,FALSE))/100</f>
        <v>0.63850360096025593</v>
      </c>
      <c r="F56" s="72">
        <f>(VLOOKUP($A56,'Occupancy Raw Data'!$B$8:$BE$45,'Occupancy Raw Data'!AK$3,FALSE))/100</f>
        <v>0.62913443584955897</v>
      </c>
      <c r="G56" s="72">
        <f>(VLOOKUP($A56,'Occupancy Raw Data'!$B$8:$BE$45,'Occupancy Raw Data'!AL$3,FALSE))/100</f>
        <v>0.58445127849342493</v>
      </c>
      <c r="H56" s="53">
        <f>(VLOOKUP($A56,'Occupancy Raw Data'!$B$8:$BE$45,'Occupancy Raw Data'!AN$3,FALSE))/100</f>
        <v>0.67481328354227699</v>
      </c>
      <c r="I56" s="53">
        <f>(VLOOKUP($A56,'Occupancy Raw Data'!$B$8:$BE$45,'Occupancy Raw Data'!AO$3,FALSE))/100</f>
        <v>0.66307682048546202</v>
      </c>
      <c r="J56" s="72">
        <f>(VLOOKUP($A56,'Occupancy Raw Data'!$B$8:$BE$45,'Occupancy Raw Data'!AP$3,FALSE))/100</f>
        <v>0.66894505201387</v>
      </c>
      <c r="K56" s="95">
        <f>(VLOOKUP($A56,'Occupancy Raw Data'!$B$8:$BE$45,'Occupancy Raw Data'!AR$3,FALSE))/100</f>
        <v>0.60859891274828792</v>
      </c>
      <c r="M56" s="75">
        <f>VLOOKUP($A56,'ADR Raw Data'!$B$6:$BE$43,'ADR Raw Data'!AG$1,FALSE)</f>
        <v>112.731191888132</v>
      </c>
      <c r="N56" s="76">
        <f>VLOOKUP($A56,'ADR Raw Data'!$B$6:$BE$43,'ADR Raw Data'!AH$1,FALSE)</f>
        <v>115.526545349508</v>
      </c>
      <c r="O56" s="76">
        <f>VLOOKUP($A56,'ADR Raw Data'!$B$6:$BE$43,'ADR Raw Data'!AI$1,FALSE)</f>
        <v>117.985054502496</v>
      </c>
      <c r="P56" s="76">
        <f>VLOOKUP($A56,'ADR Raw Data'!$B$6:$BE$43,'ADR Raw Data'!AJ$1,FALSE)</f>
        <v>116.943621932114</v>
      </c>
      <c r="Q56" s="76">
        <f>VLOOKUP($A56,'ADR Raw Data'!$B$6:$BE$43,'ADR Raw Data'!AK$1,FALSE)</f>
        <v>123.070393767555</v>
      </c>
      <c r="R56" s="77">
        <f>VLOOKUP($A56,'ADR Raw Data'!$B$6:$BE$43,'ADR Raw Data'!AL$1,FALSE)</f>
        <v>117.547809521635</v>
      </c>
      <c r="S56" s="76">
        <f>VLOOKUP($A56,'ADR Raw Data'!$B$6:$BE$43,'ADR Raw Data'!AN$1,FALSE)</f>
        <v>141.76583230396699</v>
      </c>
      <c r="T56" s="76">
        <f>VLOOKUP($A56,'ADR Raw Data'!$B$6:$BE$43,'ADR Raw Data'!AO$1,FALSE)</f>
        <v>141.48269070246801</v>
      </c>
      <c r="U56" s="77">
        <f>VLOOKUP($A56,'ADR Raw Data'!$B$6:$BE$43,'ADR Raw Data'!AP$1,FALSE)</f>
        <v>141.625503414245</v>
      </c>
      <c r="V56" s="78">
        <f>VLOOKUP($A56,'ADR Raw Data'!$B$6:$BE$43,'ADR Raw Data'!AR$1,FALSE)</f>
        <v>125.111331016072</v>
      </c>
      <c r="X56" s="75">
        <f>VLOOKUP($A56,'RevPAR Raw Data'!$B$6:$BE$43,'RevPAR Raw Data'!AG$1,FALSE)</f>
        <v>51.3727471390918</v>
      </c>
      <c r="Y56" s="76">
        <f>VLOOKUP($A56,'RevPAR Raw Data'!$B$6:$BE$43,'RevPAR Raw Data'!AH$1,FALSE)</f>
        <v>66.718863643946193</v>
      </c>
      <c r="Z56" s="76">
        <f>VLOOKUP($A56,'RevPAR Raw Data'!$B$6:$BE$43,'RevPAR Raw Data'!AI$1,FALSE)</f>
        <v>73.307165448904001</v>
      </c>
      <c r="AA56" s="76">
        <f>VLOOKUP($A56,'RevPAR Raw Data'!$B$6:$BE$43,'RevPAR Raw Data'!AJ$1,FALSE)</f>
        <v>74.668923712990093</v>
      </c>
      <c r="AB56" s="76">
        <f>VLOOKUP($A56,'RevPAR Raw Data'!$B$6:$BE$43,'RevPAR Raw Data'!AK$1,FALSE)</f>
        <v>77.427822752734002</v>
      </c>
      <c r="AC56" s="77">
        <f>VLOOKUP($A56,'RevPAR Raw Data'!$B$6:$BE$43,'RevPAR Raw Data'!AL$1,FALSE)</f>
        <v>68.700967559021507</v>
      </c>
      <c r="AD56" s="76">
        <f>VLOOKUP($A56,'RevPAR Raw Data'!$B$6:$BE$43,'RevPAR Raw Data'!AN$1,FALSE)</f>
        <v>95.665466791144297</v>
      </c>
      <c r="AE56" s="76">
        <f>VLOOKUP($A56,'RevPAR Raw Data'!$B$6:$BE$43,'RevPAR Raw Data'!AO$1,FALSE)</f>
        <v>93.813892704721198</v>
      </c>
      <c r="AF56" s="77">
        <f>VLOOKUP($A56,'RevPAR Raw Data'!$B$6:$BE$43,'RevPAR Raw Data'!AP$1,FALSE)</f>
        <v>94.739679747932698</v>
      </c>
      <c r="AG56" s="78">
        <f>VLOOKUP($A56,'RevPAR Raw Data'!$B$6:$BE$43,'RevPAR Raw Data'!AR$1,FALSE)</f>
        <v>76.142620028872599</v>
      </c>
    </row>
    <row r="57" spans="1:33" ht="16" thickBot="1" x14ac:dyDescent="0.3">
      <c r="A57" s="59" t="s">
        <v>126</v>
      </c>
      <c r="B57" s="43">
        <f>(VLOOKUP($A56,'Occupancy Raw Data'!$B$8:$BE$51,'Occupancy Raw Data'!AT$3,FALSE))/100</f>
        <v>4.0525163771286496E-2</v>
      </c>
      <c r="C57" s="44">
        <f>(VLOOKUP($A56,'Occupancy Raw Data'!$B$8:$BE$51,'Occupancy Raw Data'!AU$3,FALSE))/100</f>
        <v>3.1104790227091002E-2</v>
      </c>
      <c r="D57" s="44">
        <f>(VLOOKUP($A56,'Occupancy Raw Data'!$B$8:$BE$51,'Occupancy Raw Data'!AV$3,FALSE))/100</f>
        <v>1.12111050168456E-2</v>
      </c>
      <c r="E57" s="44">
        <f>(VLOOKUP($A56,'Occupancy Raw Data'!$B$8:$BE$51,'Occupancy Raw Data'!AW$3,FALSE))/100</f>
        <v>3.7215509163775799E-2</v>
      </c>
      <c r="F57" s="44">
        <f>(VLOOKUP($A56,'Occupancy Raw Data'!$B$8:$BE$51,'Occupancy Raw Data'!AX$3,FALSE))/100</f>
        <v>7.3611742495858709E-2</v>
      </c>
      <c r="G57" s="44">
        <f>(VLOOKUP($A56,'Occupancy Raw Data'!$B$8:$BE$51,'Occupancy Raw Data'!AY$3,FALSE))/100</f>
        <v>3.8407329323623597E-2</v>
      </c>
      <c r="H57" s="45">
        <f>(VLOOKUP($A56,'Occupancy Raw Data'!$B$8:$BE$51,'Occupancy Raw Data'!BA$3,FALSE))/100</f>
        <v>-1.46137160096963E-2</v>
      </c>
      <c r="I57" s="45">
        <f>(VLOOKUP($A56,'Occupancy Raw Data'!$B$8:$BE$51,'Occupancy Raw Data'!BB$3,FALSE))/100</f>
        <v>-1.1571692951791801E-2</v>
      </c>
      <c r="J57" s="44">
        <f>(VLOOKUP($A56,'Occupancy Raw Data'!$B$8:$BE$51,'Occupancy Raw Data'!BC$3,FALSE))/100</f>
        <v>-1.31083913076342E-2</v>
      </c>
      <c r="K57" s="46">
        <f>(VLOOKUP($A56,'Occupancy Raw Data'!$B$8:$BE$51,'Occupancy Raw Data'!BE$3,FALSE))/100</f>
        <v>2.16595709302464E-2</v>
      </c>
      <c r="M57" s="43">
        <f>(VLOOKUP($A56,'ADR Raw Data'!$B$6:$BE$49,'ADR Raw Data'!AT$1,FALSE))/100</f>
        <v>5.79945206987506E-2</v>
      </c>
      <c r="N57" s="44">
        <f>(VLOOKUP($A56,'ADR Raw Data'!$B$6:$BE$49,'ADR Raw Data'!AU$1,FALSE))/100</f>
        <v>7.4453657294265693E-3</v>
      </c>
      <c r="O57" s="44">
        <f>(VLOOKUP($A56,'ADR Raw Data'!$B$6:$BE$49,'ADR Raw Data'!AV$1,FALSE))/100</f>
        <v>-1.13929034138522E-2</v>
      </c>
      <c r="P57" s="44">
        <f>(VLOOKUP($A56,'ADR Raw Data'!$B$6:$BE$49,'ADR Raw Data'!AW$1,FALSE))/100</f>
        <v>-6.2849835754543804E-3</v>
      </c>
      <c r="Q57" s="44">
        <f>(VLOOKUP($A56,'ADR Raw Data'!$B$6:$BE$49,'ADR Raw Data'!AX$1,FALSE))/100</f>
        <v>7.1240953340815996E-2</v>
      </c>
      <c r="R57" s="44">
        <f>(VLOOKUP($A56,'ADR Raw Data'!$B$6:$BE$49,'ADR Raw Data'!AY$1,FALSE))/100</f>
        <v>2.09756770147769E-2</v>
      </c>
      <c r="S57" s="45">
        <f>(VLOOKUP($A56,'ADR Raw Data'!$B$6:$BE$49,'ADR Raw Data'!BA$1,FALSE))/100</f>
        <v>4.6815999416684004E-2</v>
      </c>
      <c r="T57" s="45">
        <f>(VLOOKUP($A56,'ADR Raw Data'!$B$6:$BE$49,'ADR Raw Data'!BB$1,FALSE))/100</f>
        <v>2.9787383428968403E-2</v>
      </c>
      <c r="U57" s="44">
        <f>(VLOOKUP($A56,'ADR Raw Data'!$B$6:$BE$49,'ADR Raw Data'!BC$1,FALSE))/100</f>
        <v>3.83265968544661E-2</v>
      </c>
      <c r="V57" s="46">
        <f>(VLOOKUP($A56,'ADR Raw Data'!$B$6:$BE$49,'ADR Raw Data'!BE$1,FALSE))/100</f>
        <v>2.51033416380783E-2</v>
      </c>
      <c r="X57" s="43">
        <f>(VLOOKUP($A56,'RevPAR Raw Data'!$B$6:$BE$49,'RevPAR Raw Data'!AT$1,FALSE))/100</f>
        <v>0.100869921919191</v>
      </c>
      <c r="Y57" s="44">
        <f>(VLOOKUP($A56,'RevPAR Raw Data'!$B$6:$BE$49,'RevPAR Raw Data'!AU$1,FALSE))/100</f>
        <v>3.8781742495695402E-2</v>
      </c>
      <c r="Z57" s="44">
        <f>(VLOOKUP($A56,'RevPAR Raw Data'!$B$6:$BE$49,'RevPAR Raw Data'!AV$1,FALSE))/100</f>
        <v>-3.0952543362606599E-4</v>
      </c>
      <c r="AA57" s="44">
        <f>(VLOOKUP($A56,'RevPAR Raw Data'!$B$6:$BE$49,'RevPAR Raw Data'!AW$1,FALSE))/100</f>
        <v>3.0696626724474898E-2</v>
      </c>
      <c r="AB57" s="44">
        <f>(VLOOKUP($A56,'RevPAR Raw Data'!$B$6:$BE$49,'RevPAR Raw Data'!AX$1,FALSE))/100</f>
        <v>0.15009686654915799</v>
      </c>
      <c r="AC57" s="44">
        <f>(VLOOKUP($A56,'RevPAR Raw Data'!$B$6:$BE$49,'RevPAR Raw Data'!AY$1,FALSE))/100</f>
        <v>6.0188626073292999E-2</v>
      </c>
      <c r="AD57" s="45">
        <f>(VLOOKUP($A56,'RevPAR Raw Data'!$B$6:$BE$49,'RevPAR Raw Data'!BA$1,FALSE))/100</f>
        <v>3.1518127686801997E-2</v>
      </c>
      <c r="AE57" s="45">
        <f>(VLOOKUP($A56,'RevPAR Raw Data'!$B$6:$BE$49,'RevPAR Raw Data'!BB$1,FALSE))/100</f>
        <v>1.7871000022299199E-2</v>
      </c>
      <c r="AF57" s="44">
        <f>(VLOOKUP($A56,'RevPAR Raw Data'!$B$6:$BE$49,'RevPAR Raw Data'!BC$1,FALSE))/100</f>
        <v>2.4715805517773498E-2</v>
      </c>
      <c r="AG57" s="46">
        <f>(VLOOKUP($A56,'RevPAR Raw Data'!$B$6:$BE$49,'RevPAR Raw Data'!BE$1,FALSE))/100</f>
        <v>4.7306640177120905E-2</v>
      </c>
    </row>
    <row r="58" spans="1:33" x14ac:dyDescent="0.25">
      <c r="A58" s="108"/>
      <c r="B58" s="84"/>
      <c r="C58" s="85"/>
      <c r="D58" s="85"/>
      <c r="E58" s="85"/>
      <c r="F58" s="85"/>
      <c r="G58" s="86"/>
      <c r="H58" s="85"/>
      <c r="I58" s="85"/>
      <c r="J58" s="86"/>
      <c r="K58" s="87"/>
      <c r="M58" s="84"/>
      <c r="N58" s="85"/>
      <c r="O58" s="85"/>
      <c r="P58" s="85"/>
      <c r="Q58" s="85"/>
      <c r="R58" s="86"/>
      <c r="S58" s="85"/>
      <c r="T58" s="85"/>
      <c r="U58" s="86"/>
      <c r="V58" s="87"/>
      <c r="X58" s="84"/>
      <c r="Y58" s="85"/>
      <c r="Z58" s="85"/>
      <c r="AA58" s="85"/>
      <c r="AB58" s="85"/>
      <c r="AC58" s="86"/>
      <c r="AD58" s="85"/>
      <c r="AE58" s="85"/>
      <c r="AF58" s="86"/>
      <c r="AG58" s="87"/>
    </row>
    <row r="59" spans="1:33" x14ac:dyDescent="0.25">
      <c r="A59" s="88" t="s">
        <v>33</v>
      </c>
      <c r="B59" s="71">
        <f>(VLOOKUP($A59,'Occupancy Raw Data'!$B$8:$BE$45,'Occupancy Raw Data'!AG$3,FALSE))/100</f>
        <v>0.62465744443715898</v>
      </c>
      <c r="C59" s="72">
        <f>(VLOOKUP($A59,'Occupancy Raw Data'!$B$8:$BE$45,'Occupancy Raw Data'!AH$3,FALSE))/100</f>
        <v>0.76457090408444206</v>
      </c>
      <c r="D59" s="72">
        <f>(VLOOKUP($A59,'Occupancy Raw Data'!$B$8:$BE$45,'Occupancy Raw Data'!AI$3,FALSE))/100</f>
        <v>0.83016892851679402</v>
      </c>
      <c r="E59" s="72">
        <f>(VLOOKUP($A59,'Occupancy Raw Data'!$B$8:$BE$45,'Occupancy Raw Data'!AJ$3,FALSE))/100</f>
        <v>0.81154535127577698</v>
      </c>
      <c r="F59" s="72">
        <f>(VLOOKUP($A59,'Occupancy Raw Data'!$B$8:$BE$45,'Occupancy Raw Data'!AK$3,FALSE))/100</f>
        <v>0.75363509262495598</v>
      </c>
      <c r="G59" s="73">
        <f>(VLOOKUP($A59,'Occupancy Raw Data'!$B$8:$BE$45,'Occupancy Raw Data'!AL$3,FALSE))/100</f>
        <v>0.75691935899732898</v>
      </c>
      <c r="H59" s="53">
        <f>(VLOOKUP($A59,'Occupancy Raw Data'!$B$8:$BE$45,'Occupancy Raw Data'!AN$3,FALSE))/100</f>
        <v>0.76450104858441092</v>
      </c>
      <c r="I59" s="53">
        <f>(VLOOKUP($A59,'Occupancy Raw Data'!$B$8:$BE$45,'Occupancy Raw Data'!AO$3,FALSE))/100</f>
        <v>0.76903617616218101</v>
      </c>
      <c r="J59" s="73">
        <f>(VLOOKUP($A59,'Occupancy Raw Data'!$B$8:$BE$45,'Occupancy Raw Data'!AP$3,FALSE))/100</f>
        <v>0.76676861237329608</v>
      </c>
      <c r="K59" s="74">
        <f>(VLOOKUP($A59,'Occupancy Raw Data'!$B$8:$BE$45,'Occupancy Raw Data'!AR$3,FALSE))/100</f>
        <v>0.759733879349899</v>
      </c>
      <c r="M59" s="75">
        <f>VLOOKUP($A59,'ADR Raw Data'!$B$6:$BE$43,'ADR Raw Data'!AG$1,FALSE)</f>
        <v>189.796198217865</v>
      </c>
      <c r="N59" s="76">
        <f>VLOOKUP($A59,'ADR Raw Data'!$B$6:$BE$43,'ADR Raw Data'!AH$1,FALSE)</f>
        <v>223.51507943177199</v>
      </c>
      <c r="O59" s="76">
        <f>VLOOKUP($A59,'ADR Raw Data'!$B$6:$BE$43,'ADR Raw Data'!AI$1,FALSE)</f>
        <v>242.74940672638701</v>
      </c>
      <c r="P59" s="76">
        <f>VLOOKUP($A59,'ADR Raw Data'!$B$6:$BE$43,'ADR Raw Data'!AJ$1,FALSE)</f>
        <v>234.01978119722301</v>
      </c>
      <c r="Q59" s="76">
        <f>VLOOKUP($A59,'ADR Raw Data'!$B$6:$BE$43,'ADR Raw Data'!AK$1,FALSE)</f>
        <v>205.367710841952</v>
      </c>
      <c r="R59" s="77">
        <f>VLOOKUP($A59,'ADR Raw Data'!$B$6:$BE$43,'ADR Raw Data'!AL$1,FALSE)</f>
        <v>220.80756450728001</v>
      </c>
      <c r="S59" s="76">
        <f>VLOOKUP($A59,'ADR Raw Data'!$B$6:$BE$43,'ADR Raw Data'!AN$1,FALSE)</f>
        <v>190.57840703741499</v>
      </c>
      <c r="T59" s="76">
        <f>VLOOKUP($A59,'ADR Raw Data'!$B$6:$BE$43,'ADR Raw Data'!AO$1,FALSE)</f>
        <v>187.87486544083799</v>
      </c>
      <c r="U59" s="77">
        <f>VLOOKUP($A59,'ADR Raw Data'!$B$6:$BE$43,'ADR Raw Data'!AP$1,FALSE)</f>
        <v>189.222638649158</v>
      </c>
      <c r="V59" s="78">
        <f>VLOOKUP($A59,'ADR Raw Data'!$B$6:$BE$43,'ADR Raw Data'!AR$1,FALSE)</f>
        <v>211.698290236861</v>
      </c>
      <c r="X59" s="75">
        <f>VLOOKUP($A59,'RevPAR Raw Data'!$B$6:$BE$43,'RevPAR Raw Data'!AG$1,FALSE)</f>
        <v>118.55760814266</v>
      </c>
      <c r="Y59" s="76">
        <f>VLOOKUP($A59,'RevPAR Raw Data'!$B$6:$BE$43,'RevPAR Raw Data'!AH$1,FALSE)</f>
        <v>170.893126357656</v>
      </c>
      <c r="Z59" s="76">
        <f>VLOOKUP($A59,'RevPAR Raw Data'!$B$6:$BE$43,'RevPAR Raw Data'!AI$1,FALSE)</f>
        <v>201.523014880132</v>
      </c>
      <c r="AA59" s="76">
        <f>VLOOKUP($A59,'RevPAR Raw Data'!$B$6:$BE$43,'RevPAR Raw Data'!AJ$1,FALSE)</f>
        <v>189.91766553718099</v>
      </c>
      <c r="AB59" s="76">
        <f>VLOOKUP($A59,'RevPAR Raw Data'!$B$6:$BE$43,'RevPAR Raw Data'!AK$1,FALSE)</f>
        <v>154.77231378254899</v>
      </c>
      <c r="AC59" s="77">
        <f>VLOOKUP($A59,'RevPAR Raw Data'!$B$6:$BE$43,'RevPAR Raw Data'!AL$1,FALSE)</f>
        <v>167.13352018861201</v>
      </c>
      <c r="AD59" s="76">
        <f>VLOOKUP($A59,'RevPAR Raw Data'!$B$6:$BE$43,'RevPAR Raw Data'!AN$1,FALSE)</f>
        <v>145.697392017651</v>
      </c>
      <c r="AE59" s="76">
        <f>VLOOKUP($A59,'RevPAR Raw Data'!$B$6:$BE$43,'RevPAR Raw Data'!AO$1,FALSE)</f>
        <v>144.482568115606</v>
      </c>
      <c r="AF59" s="77">
        <f>VLOOKUP($A59,'RevPAR Raw Data'!$B$6:$BE$43,'RevPAR Raw Data'!AP$1,FALSE)</f>
        <v>145.08998006662799</v>
      </c>
      <c r="AG59" s="78">
        <f>VLOOKUP($A59,'RevPAR Raw Data'!$B$6:$BE$43,'RevPAR Raw Data'!AR$1,FALSE)</f>
        <v>160.83436329339099</v>
      </c>
    </row>
    <row r="60" spans="1:33" x14ac:dyDescent="0.25">
      <c r="A60" s="55" t="s">
        <v>126</v>
      </c>
      <c r="B60" s="43">
        <f>(VLOOKUP($A59,'Occupancy Raw Data'!$B$8:$BE$51,'Occupancy Raw Data'!AT$3,FALSE))/100</f>
        <v>8.1730359040499495E-2</v>
      </c>
      <c r="C60" s="44">
        <f>(VLOOKUP($A59,'Occupancy Raw Data'!$B$8:$BE$51,'Occupancy Raw Data'!AU$3,FALSE))/100</f>
        <v>8.1667396844576703E-2</v>
      </c>
      <c r="D60" s="44">
        <f>(VLOOKUP($A59,'Occupancy Raw Data'!$B$8:$BE$51,'Occupancy Raw Data'!AV$3,FALSE))/100</f>
        <v>5.05035362174494E-2</v>
      </c>
      <c r="E60" s="44">
        <f>(VLOOKUP($A59,'Occupancy Raw Data'!$B$8:$BE$51,'Occupancy Raw Data'!AW$3,FALSE))/100</f>
        <v>3.44487291862412E-2</v>
      </c>
      <c r="F60" s="44">
        <f>(VLOOKUP($A59,'Occupancy Raw Data'!$B$8:$BE$51,'Occupancy Raw Data'!AX$3,FALSE))/100</f>
        <v>4.2705784564523001E-2</v>
      </c>
      <c r="G60" s="44">
        <f>(VLOOKUP($A59,'Occupancy Raw Data'!$B$8:$BE$51,'Occupancy Raw Data'!AY$3,FALSE))/100</f>
        <v>5.6596752875360007E-2</v>
      </c>
      <c r="H60" s="45">
        <f>(VLOOKUP($A59,'Occupancy Raw Data'!$B$8:$BE$51,'Occupancy Raw Data'!BA$3,FALSE))/100</f>
        <v>2.3453291946633099E-2</v>
      </c>
      <c r="I60" s="45">
        <f>(VLOOKUP($A59,'Occupancy Raw Data'!$B$8:$BE$51,'Occupancy Raw Data'!BB$3,FALSE))/100</f>
        <v>2.00755833871793E-2</v>
      </c>
      <c r="J60" s="44">
        <f>(VLOOKUP($A59,'Occupancy Raw Data'!$B$8:$BE$51,'Occupancy Raw Data'!BC$3,FALSE))/100</f>
        <v>2.1756651784549899E-2</v>
      </c>
      <c r="K60" s="46">
        <f>(VLOOKUP($A59,'Occupancy Raw Data'!$B$8:$BE$51,'Occupancy Raw Data'!BE$3,FALSE))/100</f>
        <v>4.63088942622484E-2</v>
      </c>
      <c r="M60" s="43">
        <f>(VLOOKUP($A59,'ADR Raw Data'!$B$6:$BE$49,'ADR Raw Data'!AT$1,FALSE))/100</f>
        <v>4.1959381656840905E-2</v>
      </c>
      <c r="N60" s="44">
        <f>(VLOOKUP($A59,'ADR Raw Data'!$B$6:$BE$49,'ADR Raw Data'!AU$1,FALSE))/100</f>
        <v>4.1163682632876702E-2</v>
      </c>
      <c r="O60" s="44">
        <f>(VLOOKUP($A59,'ADR Raw Data'!$B$6:$BE$49,'ADR Raw Data'!AV$1,FALSE))/100</f>
        <v>2.26646473229049E-2</v>
      </c>
      <c r="P60" s="44">
        <f>(VLOOKUP($A59,'ADR Raw Data'!$B$6:$BE$49,'ADR Raw Data'!AW$1,FALSE))/100</f>
        <v>8.6363568363602705E-3</v>
      </c>
      <c r="Q60" s="44">
        <f>(VLOOKUP($A59,'ADR Raw Data'!$B$6:$BE$49,'ADR Raw Data'!AX$1,FALSE))/100</f>
        <v>1.17458414089491E-2</v>
      </c>
      <c r="R60" s="44">
        <f>(VLOOKUP($A59,'ADR Raw Data'!$B$6:$BE$49,'ADR Raw Data'!AY$1,FALSE))/100</f>
        <v>2.28286076710413E-2</v>
      </c>
      <c r="S60" s="45">
        <f>(VLOOKUP($A59,'ADR Raw Data'!$B$6:$BE$49,'ADR Raw Data'!BA$1,FALSE))/100</f>
        <v>4.9735405556034902E-2</v>
      </c>
      <c r="T60" s="45">
        <f>(VLOOKUP($A59,'ADR Raw Data'!$B$6:$BE$49,'ADR Raw Data'!BB$1,FALSE))/100</f>
        <v>4.5179465300799998E-2</v>
      </c>
      <c r="U60" s="44">
        <f>(VLOOKUP($A59,'ADR Raw Data'!$B$6:$BE$49,'ADR Raw Data'!BC$1,FALSE))/100</f>
        <v>4.7470621049858303E-2</v>
      </c>
      <c r="V60" s="46">
        <f>(VLOOKUP($A59,'ADR Raw Data'!$B$6:$BE$49,'ADR Raw Data'!BE$1,FALSE))/100</f>
        <v>3.0286061824833701E-2</v>
      </c>
      <c r="X60" s="43">
        <f>(VLOOKUP($A59,'RevPAR Raw Data'!$B$6:$BE$49,'RevPAR Raw Data'!AT$1,FALSE))/100</f>
        <v>0.12711909602527099</v>
      </c>
      <c r="Y60" s="44">
        <f>(VLOOKUP($A59,'RevPAR Raw Data'!$B$6:$BE$49,'RevPAR Raw Data'!AU$1,FALSE))/100</f>
        <v>0.126192810282616</v>
      </c>
      <c r="Z60" s="44">
        <f>(VLOOKUP($A59,'RevPAR Raw Data'!$B$6:$BE$49,'RevPAR Raw Data'!AV$1,FALSE))/100</f>
        <v>7.4312828377282397E-2</v>
      </c>
      <c r="AA60" s="44">
        <f>(VLOOKUP($A59,'RevPAR Raw Data'!$B$6:$BE$49,'RevPAR Raw Data'!AW$1,FALSE))/100</f>
        <v>4.3382597540413001E-2</v>
      </c>
      <c r="AB60" s="44">
        <f>(VLOOKUP($A59,'RevPAR Raw Data'!$B$6:$BE$49,'RevPAR Raw Data'!AX$1,FALSE))/100</f>
        <v>5.4953241346211802E-2</v>
      </c>
      <c r="AC60" s="44">
        <f>(VLOOKUP($A59,'RevPAR Raw Data'!$B$6:$BE$49,'RevPAR Raw Data'!AY$1,FALSE))/100</f>
        <v>8.0717385613247802E-2</v>
      </c>
      <c r="AD60" s="45">
        <f>(VLOOKUP($A59,'RevPAR Raw Data'!$B$6:$BE$49,'RevPAR Raw Data'!BA$1,FALSE))/100</f>
        <v>7.4355156489257904E-2</v>
      </c>
      <c r="AE60" s="45">
        <f>(VLOOKUP($A59,'RevPAR Raw Data'!$B$6:$BE$49,'RevPAR Raw Data'!BB$1,FALSE))/100</f>
        <v>6.61620528110137E-2</v>
      </c>
      <c r="AF60" s="44">
        <f>(VLOOKUP($A59,'RevPAR Raw Data'!$B$6:$BE$49,'RevPAR Raw Data'!BC$1,FALSE))/100</f>
        <v>7.0260074606586301E-2</v>
      </c>
      <c r="AG60" s="46">
        <f>(VLOOKUP($A59,'RevPAR Raw Data'!$B$6:$BE$49,'RevPAR Raw Data'!BE$1,FALSE))/100</f>
        <v>7.7997470121748402E-2</v>
      </c>
    </row>
    <row r="61" spans="1:33" x14ac:dyDescent="0.25">
      <c r="A61" s="93"/>
      <c r="B61" s="71"/>
      <c r="C61" s="72"/>
      <c r="D61" s="72"/>
      <c r="E61" s="72"/>
      <c r="F61" s="72"/>
      <c r="G61" s="72"/>
      <c r="H61" s="53"/>
      <c r="I61" s="53"/>
      <c r="J61" s="72"/>
      <c r="K61" s="95"/>
      <c r="M61" s="75"/>
      <c r="N61" s="76"/>
      <c r="O61" s="76"/>
      <c r="P61" s="76"/>
      <c r="Q61" s="76"/>
      <c r="R61" s="77"/>
      <c r="S61" s="76"/>
      <c r="T61" s="76"/>
      <c r="U61" s="77"/>
      <c r="V61" s="78"/>
      <c r="X61" s="75"/>
      <c r="Y61" s="76"/>
      <c r="Z61" s="76"/>
      <c r="AA61" s="76"/>
      <c r="AB61" s="76"/>
      <c r="AC61" s="77"/>
      <c r="AD61" s="76"/>
      <c r="AE61" s="76"/>
      <c r="AF61" s="77"/>
      <c r="AG61" s="78"/>
    </row>
    <row r="62" spans="1:33" x14ac:dyDescent="0.25">
      <c r="A62" s="70" t="s">
        <v>34</v>
      </c>
      <c r="B62" s="71">
        <f>(VLOOKUP($A62,'Occupancy Raw Data'!$B$8:$BE$45,'Occupancy Raw Data'!AG$3,FALSE))/100</f>
        <v>0.66650000000000009</v>
      </c>
      <c r="C62" s="72">
        <f>(VLOOKUP($A62,'Occupancy Raw Data'!$B$8:$BE$45,'Occupancy Raw Data'!AH$3,FALSE))/100</f>
        <v>0.82973684210526299</v>
      </c>
      <c r="D62" s="72">
        <f>(VLOOKUP($A62,'Occupancy Raw Data'!$B$8:$BE$45,'Occupancy Raw Data'!AI$3,FALSE))/100</f>
        <v>0.87023684210526298</v>
      </c>
      <c r="E62" s="72">
        <f>(VLOOKUP($A62,'Occupancy Raw Data'!$B$8:$BE$45,'Occupancy Raw Data'!AJ$3,FALSE))/100</f>
        <v>0.87184210526315697</v>
      </c>
      <c r="F62" s="72">
        <f>(VLOOKUP($A62,'Occupancy Raw Data'!$B$8:$BE$45,'Occupancy Raw Data'!AK$3,FALSE))/100</f>
        <v>0.82289473684210501</v>
      </c>
      <c r="G62" s="73">
        <f>(VLOOKUP($A62,'Occupancy Raw Data'!$B$8:$BE$45,'Occupancy Raw Data'!AL$3,FALSE))/100</f>
        <v>0.81224210526315699</v>
      </c>
      <c r="H62" s="53">
        <f>(VLOOKUP($A62,'Occupancy Raw Data'!$B$8:$BE$45,'Occupancy Raw Data'!AN$3,FALSE))/100</f>
        <v>0.80826315789473602</v>
      </c>
      <c r="I62" s="53">
        <f>(VLOOKUP($A62,'Occupancy Raw Data'!$B$8:$BE$45,'Occupancy Raw Data'!AO$3,FALSE))/100</f>
        <v>0.79052631578947297</v>
      </c>
      <c r="J62" s="73">
        <f>(VLOOKUP($A62,'Occupancy Raw Data'!$B$8:$BE$45,'Occupancy Raw Data'!AP$3,FALSE))/100</f>
        <v>0.79939473684210494</v>
      </c>
      <c r="K62" s="74">
        <f>(VLOOKUP($A62,'Occupancy Raw Data'!$B$8:$BE$45,'Occupancy Raw Data'!AR$3,FALSE))/100</f>
        <v>0.80857142857142805</v>
      </c>
      <c r="M62" s="75">
        <f>VLOOKUP($A62,'ADR Raw Data'!$B$6:$BE$43,'ADR Raw Data'!AG$1,FALSE)</f>
        <v>214.84209736644601</v>
      </c>
      <c r="N62" s="76">
        <f>VLOOKUP($A62,'ADR Raw Data'!$B$6:$BE$43,'ADR Raw Data'!AH$1,FALSE)</f>
        <v>254.793014906438</v>
      </c>
      <c r="O62" s="76">
        <f>VLOOKUP($A62,'ADR Raw Data'!$B$6:$BE$43,'ADR Raw Data'!AI$1,FALSE)</f>
        <v>276.063612446702</v>
      </c>
      <c r="P62" s="76">
        <f>VLOOKUP($A62,'ADR Raw Data'!$B$6:$BE$43,'ADR Raw Data'!AJ$1,FALSE)</f>
        <v>266.12007214005399</v>
      </c>
      <c r="Q62" s="76">
        <f>VLOOKUP($A62,'ADR Raw Data'!$B$6:$BE$43,'ADR Raw Data'!AK$1,FALSE)</f>
        <v>235.17067988487301</v>
      </c>
      <c r="R62" s="77">
        <f>VLOOKUP($A62,'ADR Raw Data'!$B$6:$BE$43,'ADR Raw Data'!AL$1,FALSE)</f>
        <v>251.25009596568299</v>
      </c>
      <c r="S62" s="76">
        <f>VLOOKUP($A62,'ADR Raw Data'!$B$6:$BE$43,'ADR Raw Data'!AN$1,FALSE)</f>
        <v>196.004427622582</v>
      </c>
      <c r="T62" s="76">
        <f>VLOOKUP($A62,'ADR Raw Data'!$B$6:$BE$43,'ADR Raw Data'!AO$1,FALSE)</f>
        <v>193.04705426098499</v>
      </c>
      <c r="U62" s="77">
        <f>VLOOKUP($A62,'ADR Raw Data'!$B$6:$BE$43,'ADR Raw Data'!AP$1,FALSE)</f>
        <v>194.542145373144</v>
      </c>
      <c r="V62" s="78">
        <f>VLOOKUP($A62,'ADR Raw Data'!$B$6:$BE$43,'ADR Raw Data'!AR$1,FALSE)</f>
        <v>235.23170824809301</v>
      </c>
      <c r="X62" s="75">
        <f>VLOOKUP($A62,'RevPAR Raw Data'!$B$6:$BE$43,'RevPAR Raw Data'!AG$1,FALSE)</f>
        <v>143.192257894736</v>
      </c>
      <c r="Y62" s="76">
        <f>VLOOKUP($A62,'RevPAR Raw Data'!$B$6:$BE$43,'RevPAR Raw Data'!AH$1,FALSE)</f>
        <v>211.411151578947</v>
      </c>
      <c r="Z62" s="76">
        <f>VLOOKUP($A62,'RevPAR Raw Data'!$B$6:$BE$43,'RevPAR Raw Data'!AI$1,FALSE)</f>
        <v>240.240726315789</v>
      </c>
      <c r="AA62" s="76">
        <f>VLOOKUP($A62,'RevPAR Raw Data'!$B$6:$BE$43,'RevPAR Raw Data'!AJ$1,FALSE)</f>
        <v>232.01468394736801</v>
      </c>
      <c r="AB62" s="76">
        <f>VLOOKUP($A62,'RevPAR Raw Data'!$B$6:$BE$43,'RevPAR Raw Data'!AK$1,FALSE)</f>
        <v>193.520714736842</v>
      </c>
      <c r="AC62" s="77">
        <f>VLOOKUP($A62,'RevPAR Raw Data'!$B$6:$BE$43,'RevPAR Raw Data'!AL$1,FALSE)</f>
        <v>204.07590689473599</v>
      </c>
      <c r="AD62" s="76">
        <f>VLOOKUP($A62,'RevPAR Raw Data'!$B$6:$BE$43,'RevPAR Raw Data'!AN$1,FALSE)</f>
        <v>158.42315763157799</v>
      </c>
      <c r="AE62" s="76">
        <f>VLOOKUP($A62,'RevPAR Raw Data'!$B$6:$BE$43,'RevPAR Raw Data'!AO$1,FALSE)</f>
        <v>152.60877657894699</v>
      </c>
      <c r="AF62" s="77">
        <f>VLOOKUP($A62,'RevPAR Raw Data'!$B$6:$BE$43,'RevPAR Raw Data'!AP$1,FALSE)</f>
        <v>155.515967105263</v>
      </c>
      <c r="AG62" s="78">
        <f>VLOOKUP($A62,'RevPAR Raw Data'!$B$6:$BE$43,'RevPAR Raw Data'!AR$1,FALSE)</f>
        <v>190.201638383458</v>
      </c>
    </row>
    <row r="63" spans="1:33" x14ac:dyDescent="0.25">
      <c r="A63" s="55" t="s">
        <v>126</v>
      </c>
      <c r="B63" s="43">
        <f>(VLOOKUP($A62,'Occupancy Raw Data'!$B$8:$BE$51,'Occupancy Raw Data'!AT$3,FALSE))/100</f>
        <v>5.2737334112344499E-2</v>
      </c>
      <c r="C63" s="44">
        <f>(VLOOKUP($A62,'Occupancy Raw Data'!$B$8:$BE$51,'Occupancy Raw Data'!AU$3,FALSE))/100</f>
        <v>7.0015332720024498E-2</v>
      </c>
      <c r="D63" s="44">
        <f>(VLOOKUP($A62,'Occupancy Raw Data'!$B$8:$BE$51,'Occupancy Raw Data'!AV$3,FALSE))/100</f>
        <v>1.63459746351096E-2</v>
      </c>
      <c r="E63" s="44">
        <f>(VLOOKUP($A62,'Occupancy Raw Data'!$B$8:$BE$51,'Occupancy Raw Data'!AW$3,FALSE))/100</f>
        <v>1.4214845550945101E-2</v>
      </c>
      <c r="F63" s="44">
        <f>(VLOOKUP($A62,'Occupancy Raw Data'!$B$8:$BE$51,'Occupancy Raw Data'!AX$3,FALSE))/100</f>
        <v>3.7023274398161998E-2</v>
      </c>
      <c r="G63" s="44">
        <f>(VLOOKUP($A62,'Occupancy Raw Data'!$B$8:$BE$51,'Occupancy Raw Data'!AY$3,FALSE))/100</f>
        <v>3.6569170386954897E-2</v>
      </c>
      <c r="H63" s="45">
        <f>(VLOOKUP($A62,'Occupancy Raw Data'!$B$8:$BE$51,'Occupancy Raw Data'!BA$3,FALSE))/100</f>
        <v>3.0768380618640002E-2</v>
      </c>
      <c r="I63" s="45">
        <f>(VLOOKUP($A62,'Occupancy Raw Data'!$B$8:$BE$51,'Occupancy Raw Data'!BB$3,FALSE))/100</f>
        <v>1.4059989832231801E-2</v>
      </c>
      <c r="J63" s="44">
        <f>(VLOOKUP($A62,'Occupancy Raw Data'!$B$8:$BE$51,'Occupancy Raw Data'!BC$3,FALSE))/100</f>
        <v>2.24386056806853E-2</v>
      </c>
      <c r="K63" s="46">
        <f>(VLOOKUP($A62,'Occupancy Raw Data'!$B$8:$BE$51,'Occupancy Raw Data'!BE$3,FALSE))/100</f>
        <v>3.2538258727809903E-2</v>
      </c>
      <c r="M63" s="43">
        <f>(VLOOKUP($A62,'ADR Raw Data'!$B$6:$BE$49,'ADR Raw Data'!AT$1,FALSE))/100</f>
        <v>0.101436529693227</v>
      </c>
      <c r="N63" s="44">
        <f>(VLOOKUP($A62,'ADR Raw Data'!$B$6:$BE$49,'ADR Raw Data'!AU$1,FALSE))/100</f>
        <v>9.5721302508722697E-2</v>
      </c>
      <c r="O63" s="44">
        <f>(VLOOKUP($A62,'ADR Raw Data'!$B$6:$BE$49,'ADR Raw Data'!AV$1,FALSE))/100</f>
        <v>0.105416131725848</v>
      </c>
      <c r="P63" s="44">
        <f>(VLOOKUP($A62,'ADR Raw Data'!$B$6:$BE$49,'ADR Raw Data'!AW$1,FALSE))/100</f>
        <v>8.4754353087416801E-2</v>
      </c>
      <c r="Q63" s="44">
        <f>(VLOOKUP($A62,'ADR Raw Data'!$B$6:$BE$49,'ADR Raw Data'!AX$1,FALSE))/100</f>
        <v>0.11819509515057901</v>
      </c>
      <c r="R63" s="44">
        <f>(VLOOKUP($A62,'ADR Raw Data'!$B$6:$BE$49,'ADR Raw Data'!AY$1,FALSE))/100</f>
        <v>9.9350875094299088E-2</v>
      </c>
      <c r="S63" s="45">
        <f>(VLOOKUP($A62,'ADR Raw Data'!$B$6:$BE$49,'ADR Raw Data'!BA$1,FALSE))/100</f>
        <v>0.12028175983775601</v>
      </c>
      <c r="T63" s="45">
        <f>(VLOOKUP($A62,'ADR Raw Data'!$B$6:$BE$49,'ADR Raw Data'!BB$1,FALSE))/100</f>
        <v>0.12270178170311401</v>
      </c>
      <c r="U63" s="44">
        <f>(VLOOKUP($A62,'ADR Raw Data'!$B$6:$BE$49,'ADR Raw Data'!BC$1,FALSE))/100</f>
        <v>0.121547384406748</v>
      </c>
      <c r="V63" s="46">
        <f>(VLOOKUP($A62,'ADR Raw Data'!$B$6:$BE$49,'ADR Raw Data'!BE$1,FALSE))/100</f>
        <v>0.105254821473346</v>
      </c>
      <c r="X63" s="43">
        <f>(VLOOKUP($A62,'RevPAR Raw Data'!$B$6:$BE$49,'RevPAR Raw Data'!AT$1,FALSE))/100</f>
        <v>0.1595233559632</v>
      </c>
      <c r="Y63" s="44">
        <f>(VLOOKUP($A62,'RevPAR Raw Data'!$B$6:$BE$49,'RevPAR Raw Data'!AU$1,FALSE))/100</f>
        <v>0.17243859407228901</v>
      </c>
      <c r="Z63" s="44">
        <f>(VLOOKUP($A62,'RevPAR Raw Data'!$B$6:$BE$49,'RevPAR Raw Data'!AV$1,FALSE))/100</f>
        <v>0.12348523577628001</v>
      </c>
      <c r="AA63" s="44">
        <f>(VLOOKUP($A62,'RevPAR Raw Data'!$B$6:$BE$49,'RevPAR Raw Data'!AW$1,FALSE))/100</f>
        <v>0.10017396867726899</v>
      </c>
      <c r="AB63" s="44">
        <f>(VLOOKUP($A62,'RevPAR Raw Data'!$B$6:$BE$49,'RevPAR Raw Data'!AX$1,FALSE))/100</f>
        <v>0.15959433898901801</v>
      </c>
      <c r="AC63" s="44">
        <f>(VLOOKUP($A62,'RevPAR Raw Data'!$B$6:$BE$49,'RevPAR Raw Data'!AY$1,FALSE))/100</f>
        <v>0.13955322456066999</v>
      </c>
      <c r="AD63" s="45">
        <f>(VLOOKUP($A62,'RevPAR Raw Data'!$B$6:$BE$49,'RevPAR Raw Data'!BA$1,FALSE))/100</f>
        <v>0.15475101542456401</v>
      </c>
      <c r="AE63" s="45">
        <f>(VLOOKUP($A62,'RevPAR Raw Data'!$B$6:$BE$49,'RevPAR Raw Data'!BB$1,FALSE))/100</f>
        <v>0.13848695733848801</v>
      </c>
      <c r="AF63" s="44">
        <f>(VLOOKUP($A62,'RevPAR Raw Data'!$B$6:$BE$49,'RevPAR Raw Data'!BC$1,FALSE))/100</f>
        <v>0.146713343917655</v>
      </c>
      <c r="AG63" s="46">
        <f>(VLOOKUP($A62,'RevPAR Raw Data'!$B$6:$BE$49,'RevPAR Raw Data'!BE$1,FALSE))/100</f>
        <v>0.14121788881460501</v>
      </c>
    </row>
    <row r="64" spans="1:33" x14ac:dyDescent="0.25">
      <c r="A64" s="93"/>
      <c r="B64" s="71"/>
      <c r="C64" s="72"/>
      <c r="D64" s="72"/>
      <c r="E64" s="72"/>
      <c r="F64" s="72"/>
      <c r="G64" s="73"/>
      <c r="H64" s="53"/>
      <c r="I64" s="53"/>
      <c r="J64" s="73"/>
      <c r="K64" s="74"/>
      <c r="M64" s="75"/>
      <c r="N64" s="76"/>
      <c r="O64" s="76"/>
      <c r="P64" s="76"/>
      <c r="Q64" s="76"/>
      <c r="R64" s="77"/>
      <c r="S64" s="76"/>
      <c r="T64" s="76"/>
      <c r="U64" s="77"/>
      <c r="V64" s="78"/>
      <c r="X64" s="75"/>
      <c r="Y64" s="76"/>
      <c r="Z64" s="76"/>
      <c r="AA64" s="76"/>
      <c r="AB64" s="76"/>
      <c r="AC64" s="77"/>
      <c r="AD64" s="76"/>
      <c r="AE64" s="76"/>
      <c r="AF64" s="77"/>
      <c r="AG64" s="78"/>
    </row>
    <row r="65" spans="1:33" x14ac:dyDescent="0.25">
      <c r="A65" s="70" t="s">
        <v>35</v>
      </c>
      <c r="B65" s="71">
        <f>(VLOOKUP($A65,'Occupancy Raw Data'!$B$8:$BE$45,'Occupancy Raw Data'!AG$3,FALSE))/100</f>
        <v>0.647461163923023</v>
      </c>
      <c r="C65" s="72">
        <f>(VLOOKUP($A65,'Occupancy Raw Data'!$B$8:$BE$45,'Occupancy Raw Data'!AH$3,FALSE))/100</f>
        <v>0.76802689543241298</v>
      </c>
      <c r="D65" s="72">
        <f>(VLOOKUP($A65,'Occupancy Raw Data'!$B$8:$BE$45,'Occupancy Raw Data'!AI$3,FALSE))/100</f>
        <v>0.84604683514954704</v>
      </c>
      <c r="E65" s="72">
        <f>(VLOOKUP($A65,'Occupancy Raw Data'!$B$8:$BE$45,'Occupancy Raw Data'!AJ$3,FALSE))/100</f>
        <v>0.84007651286807306</v>
      </c>
      <c r="F65" s="72">
        <f>(VLOOKUP($A65,'Occupancy Raw Data'!$B$8:$BE$45,'Occupancy Raw Data'!AK$3,FALSE))/100</f>
        <v>0.77808370044052788</v>
      </c>
      <c r="G65" s="73">
        <f>(VLOOKUP($A65,'Occupancy Raw Data'!$B$8:$BE$45,'Occupancy Raw Data'!AL$3,FALSE))/100</f>
        <v>0.77593902156271699</v>
      </c>
      <c r="H65" s="53">
        <f>(VLOOKUP($A65,'Occupancy Raw Data'!$B$8:$BE$45,'Occupancy Raw Data'!AN$3,FALSE))/100</f>
        <v>0.76136100162299991</v>
      </c>
      <c r="I65" s="53">
        <f>(VLOOKUP($A65,'Occupancy Raw Data'!$B$8:$BE$45,'Occupancy Raw Data'!AO$3,FALSE))/100</f>
        <v>0.78211221887317395</v>
      </c>
      <c r="J65" s="73">
        <f>(VLOOKUP($A65,'Occupancy Raw Data'!$B$8:$BE$45,'Occupancy Raw Data'!AP$3,FALSE))/100</f>
        <v>0.77173661024808693</v>
      </c>
      <c r="K65" s="74">
        <f>(VLOOKUP($A65,'Occupancy Raw Data'!$B$8:$BE$45,'Occupancy Raw Data'!AR$3,FALSE))/100</f>
        <v>0.77473833261568004</v>
      </c>
      <c r="M65" s="75">
        <f>VLOOKUP($A65,'ADR Raw Data'!$B$6:$BE$43,'ADR Raw Data'!AG$1,FALSE)</f>
        <v>163.35953894359801</v>
      </c>
      <c r="N65" s="76">
        <f>VLOOKUP($A65,'ADR Raw Data'!$B$6:$BE$43,'ADR Raw Data'!AH$1,FALSE)</f>
        <v>186.24909433962199</v>
      </c>
      <c r="O65" s="76">
        <f>VLOOKUP($A65,'ADR Raw Data'!$B$6:$BE$43,'ADR Raw Data'!AI$1,FALSE)</f>
        <v>195.938797958344</v>
      </c>
      <c r="P65" s="76">
        <f>VLOOKUP($A65,'ADR Raw Data'!$B$6:$BE$43,'ADR Raw Data'!AJ$1,FALSE)</f>
        <v>188.96171841578601</v>
      </c>
      <c r="Q65" s="76">
        <f>VLOOKUP($A65,'ADR Raw Data'!$B$6:$BE$43,'ADR Raw Data'!AK$1,FALSE)</f>
        <v>173.97526464781899</v>
      </c>
      <c r="R65" s="77">
        <f>VLOOKUP($A65,'ADR Raw Data'!$B$6:$BE$43,'ADR Raw Data'!AL$1,FALSE)</f>
        <v>182.66803712695599</v>
      </c>
      <c r="S65" s="76">
        <f>VLOOKUP($A65,'ADR Raw Data'!$B$6:$BE$43,'ADR Raw Data'!AN$1,FALSE)</f>
        <v>160.59172021316999</v>
      </c>
      <c r="T65" s="76">
        <f>VLOOKUP($A65,'ADR Raw Data'!$B$6:$BE$43,'ADR Raw Data'!AO$1,FALSE)</f>
        <v>161.999219965908</v>
      </c>
      <c r="U65" s="77">
        <f>VLOOKUP($A65,'ADR Raw Data'!$B$6:$BE$43,'ADR Raw Data'!AP$1,FALSE)</f>
        <v>161.304931650893</v>
      </c>
      <c r="V65" s="78">
        <f>VLOOKUP($A65,'ADR Raw Data'!$B$6:$BE$43,'ADR Raw Data'!AR$1,FALSE)</f>
        <v>176.58794165272701</v>
      </c>
      <c r="X65" s="75">
        <f>VLOOKUP($A65,'RevPAR Raw Data'!$B$6:$BE$43,'RevPAR Raw Data'!AG$1,FALSE)</f>
        <v>105.76895722235101</v>
      </c>
      <c r="Y65" s="76">
        <f>VLOOKUP($A65,'RevPAR Raw Data'!$B$6:$BE$43,'RevPAR Raw Data'!AH$1,FALSE)</f>
        <v>143.04431370275901</v>
      </c>
      <c r="Z65" s="76">
        <f>VLOOKUP($A65,'RevPAR Raw Data'!$B$6:$BE$43,'RevPAR Raw Data'!AI$1,FALSE)</f>
        <v>165.773399895664</v>
      </c>
      <c r="AA65" s="76">
        <f>VLOOKUP($A65,'RevPAR Raw Data'!$B$6:$BE$43,'RevPAR Raw Data'!AJ$1,FALSE)</f>
        <v>158.74230147229301</v>
      </c>
      <c r="AB65" s="76">
        <f>VLOOKUP($A65,'RevPAR Raw Data'!$B$6:$BE$43,'RevPAR Raw Data'!AK$1,FALSE)</f>
        <v>135.367317702295</v>
      </c>
      <c r="AC65" s="77">
        <f>VLOOKUP($A65,'RevPAR Raw Data'!$B$6:$BE$43,'RevPAR Raw Data'!AL$1,FALSE)</f>
        <v>141.73925799907201</v>
      </c>
      <c r="AD65" s="76">
        <f>VLOOKUP($A65,'RevPAR Raw Data'!$B$6:$BE$43,'RevPAR Raw Data'!AN$1,FALSE)</f>
        <v>122.26827295386001</v>
      </c>
      <c r="AE65" s="76">
        <f>VLOOKUP($A65,'RevPAR Raw Data'!$B$6:$BE$43,'RevPAR Raw Data'!AO$1,FALSE)</f>
        <v>126.701569383259</v>
      </c>
      <c r="AF65" s="77">
        <f>VLOOKUP($A65,'RevPAR Raw Data'!$B$6:$BE$43,'RevPAR Raw Data'!AP$1,FALSE)</f>
        <v>124.48492116856001</v>
      </c>
      <c r="AG65" s="78">
        <f>VLOOKUP($A65,'RevPAR Raw Data'!$B$6:$BE$43,'RevPAR Raw Data'!AR$1,FALSE)</f>
        <v>136.80944747606901</v>
      </c>
    </row>
    <row r="66" spans="1:33" x14ac:dyDescent="0.25">
      <c r="A66" s="55" t="s">
        <v>126</v>
      </c>
      <c r="B66" s="43">
        <f>(VLOOKUP($A65,'Occupancy Raw Data'!$B$8:$BE$51,'Occupancy Raw Data'!AT$3,FALSE))/100</f>
        <v>0.103430550797321</v>
      </c>
      <c r="C66" s="44">
        <f>(VLOOKUP($A65,'Occupancy Raw Data'!$B$8:$BE$51,'Occupancy Raw Data'!AU$3,FALSE))/100</f>
        <v>0.10575085980934301</v>
      </c>
      <c r="D66" s="44">
        <f>(VLOOKUP($A65,'Occupancy Raw Data'!$B$8:$BE$51,'Occupancy Raw Data'!AV$3,FALSE))/100</f>
        <v>0.12655906082608701</v>
      </c>
      <c r="E66" s="44">
        <f>(VLOOKUP($A65,'Occupancy Raw Data'!$B$8:$BE$51,'Occupancy Raw Data'!AW$3,FALSE))/100</f>
        <v>0.10518157425712699</v>
      </c>
      <c r="F66" s="44">
        <f>(VLOOKUP($A65,'Occupancy Raw Data'!$B$8:$BE$51,'Occupancy Raw Data'!AX$3,FALSE))/100</f>
        <v>8.1192863809076407E-2</v>
      </c>
      <c r="G66" s="44">
        <f>(VLOOKUP($A65,'Occupancy Raw Data'!$B$8:$BE$51,'Occupancy Raw Data'!AY$3,FALSE))/100</f>
        <v>0.104658736248538</v>
      </c>
      <c r="H66" s="45">
        <f>(VLOOKUP($A65,'Occupancy Raw Data'!$B$8:$BE$51,'Occupancy Raw Data'!BA$3,FALSE))/100</f>
        <v>4.2696718211283E-2</v>
      </c>
      <c r="I66" s="45">
        <f>(VLOOKUP($A65,'Occupancy Raw Data'!$B$8:$BE$51,'Occupancy Raw Data'!BB$3,FALSE))/100</f>
        <v>4.1245421402879998E-2</v>
      </c>
      <c r="J66" s="44">
        <f>(VLOOKUP($A65,'Occupancy Raw Data'!$B$8:$BE$51,'Occupancy Raw Data'!BC$3,FALSE))/100</f>
        <v>4.1960808571862102E-2</v>
      </c>
      <c r="K66" s="46">
        <f>(VLOOKUP($A65,'Occupancy Raw Data'!$B$8:$BE$51,'Occupancy Raw Data'!BE$3,FALSE))/100</f>
        <v>8.6059647277893891E-2</v>
      </c>
      <c r="M66" s="43">
        <f>(VLOOKUP($A65,'ADR Raw Data'!$B$6:$BE$49,'ADR Raw Data'!AT$1,FALSE))/100</f>
        <v>8.0843963254135801E-2</v>
      </c>
      <c r="N66" s="44">
        <f>(VLOOKUP($A65,'ADR Raw Data'!$B$6:$BE$49,'ADR Raw Data'!AU$1,FALSE))/100</f>
        <v>5.8750354083122597E-2</v>
      </c>
      <c r="O66" s="44">
        <f>(VLOOKUP($A65,'ADR Raw Data'!$B$6:$BE$49,'ADR Raw Data'!AV$1,FALSE))/100</f>
        <v>7.1379678255863901E-2</v>
      </c>
      <c r="P66" s="44">
        <f>(VLOOKUP($A65,'ADR Raw Data'!$B$6:$BE$49,'ADR Raw Data'!AW$1,FALSE))/100</f>
        <v>8.0421194406177995E-2</v>
      </c>
      <c r="Q66" s="44">
        <f>(VLOOKUP($A65,'ADR Raw Data'!$B$6:$BE$49,'ADR Raw Data'!AX$1,FALSE))/100</f>
        <v>6.0096641303620801E-2</v>
      </c>
      <c r="R66" s="44">
        <f>(VLOOKUP($A65,'ADR Raw Data'!$B$6:$BE$49,'ADR Raw Data'!AY$1,FALSE))/100</f>
        <v>7.0567616497810903E-2</v>
      </c>
      <c r="S66" s="45">
        <f>(VLOOKUP($A65,'ADR Raw Data'!$B$6:$BE$49,'ADR Raw Data'!BA$1,FALSE))/100</f>
        <v>5.9907135978020297E-2</v>
      </c>
      <c r="T66" s="45">
        <f>(VLOOKUP($A65,'ADR Raw Data'!$B$6:$BE$49,'ADR Raw Data'!BB$1,FALSE))/100</f>
        <v>7.0693264045737406E-2</v>
      </c>
      <c r="U66" s="44">
        <f>(VLOOKUP($A65,'ADR Raw Data'!$B$6:$BE$49,'ADR Raw Data'!BC$1,FALSE))/100</f>
        <v>6.5369454644727598E-2</v>
      </c>
      <c r="V66" s="46">
        <f>(VLOOKUP($A65,'ADR Raw Data'!$B$6:$BE$49,'ADR Raw Data'!BE$1,FALSE))/100</f>
        <v>7.0711304954897497E-2</v>
      </c>
      <c r="X66" s="43">
        <f>(VLOOKUP($A65,'RevPAR Raw Data'!$B$6:$BE$49,'RevPAR Raw Data'!AT$1,FALSE))/100</f>
        <v>0.19263624969946999</v>
      </c>
      <c r="Y66" s="44">
        <f>(VLOOKUP($A65,'RevPAR Raw Data'!$B$6:$BE$49,'RevPAR Raw Data'!AU$1,FALSE))/100</f>
        <v>0.17071411435085898</v>
      </c>
      <c r="Z66" s="44">
        <f>(VLOOKUP($A65,'RevPAR Raw Data'!$B$6:$BE$49,'RevPAR Raw Data'!AV$1,FALSE))/100</f>
        <v>0.20697248412408101</v>
      </c>
      <c r="AA66" s="44">
        <f>(VLOOKUP($A65,'RevPAR Raw Data'!$B$6:$BE$49,'RevPAR Raw Data'!AW$1,FALSE))/100</f>
        <v>0.19406159649458601</v>
      </c>
      <c r="AB66" s="44">
        <f>(VLOOKUP($A65,'RevPAR Raw Data'!$B$6:$BE$49,'RevPAR Raw Data'!AX$1,FALSE))/100</f>
        <v>0.146168923525445</v>
      </c>
      <c r="AC66" s="44">
        <f>(VLOOKUP($A65,'RevPAR Raw Data'!$B$6:$BE$49,'RevPAR Raw Data'!AY$1,FALSE))/100</f>
        <v>0.18261187030908099</v>
      </c>
      <c r="AD66" s="45">
        <f>(VLOOKUP($A65,'RevPAR Raw Data'!$B$6:$BE$49,'RevPAR Raw Data'!BA$1,FALSE))/100</f>
        <v>0.105161692293001</v>
      </c>
      <c r="AE66" s="45">
        <f>(VLOOKUP($A65,'RevPAR Raw Data'!$B$6:$BE$49,'RevPAR Raw Data'!BB$1,FALSE))/100</f>
        <v>0.114854458914529</v>
      </c>
      <c r="AF66" s="44">
        <f>(VLOOKUP($A65,'RevPAR Raw Data'!$B$6:$BE$49,'RevPAR Raw Data'!BC$1,FALSE))/100</f>
        <v>0.11007321838938401</v>
      </c>
      <c r="AG66" s="46">
        <f>(VLOOKUP($A65,'RevPAR Raw Data'!$B$6:$BE$49,'RevPAR Raw Data'!BE$1,FALSE))/100</f>
        <v>0.162856342195769</v>
      </c>
    </row>
    <row r="67" spans="1:33" x14ac:dyDescent="0.25">
      <c r="A67" s="96"/>
      <c r="B67" s="71"/>
      <c r="C67" s="72"/>
      <c r="D67" s="72"/>
      <c r="E67" s="72"/>
      <c r="F67" s="72"/>
      <c r="G67" s="73"/>
      <c r="H67" s="53"/>
      <c r="I67" s="53"/>
      <c r="J67" s="73"/>
      <c r="K67" s="74"/>
      <c r="M67" s="75"/>
      <c r="N67" s="76"/>
      <c r="O67" s="76"/>
      <c r="P67" s="76"/>
      <c r="Q67" s="76"/>
      <c r="R67" s="77"/>
      <c r="S67" s="76"/>
      <c r="T67" s="76"/>
      <c r="U67" s="77"/>
      <c r="V67" s="78"/>
      <c r="X67" s="75"/>
      <c r="Y67" s="76"/>
      <c r="Z67" s="76"/>
      <c r="AA67" s="76"/>
      <c r="AB67" s="76"/>
      <c r="AC67" s="77"/>
      <c r="AD67" s="76"/>
      <c r="AE67" s="76"/>
      <c r="AF67" s="77"/>
      <c r="AG67" s="78"/>
    </row>
    <row r="68" spans="1:33" x14ac:dyDescent="0.25">
      <c r="A68" s="70" t="s">
        <v>36</v>
      </c>
      <c r="B68" s="71">
        <f>(VLOOKUP($A68,'Occupancy Raw Data'!$B$8:$BE$45,'Occupancy Raw Data'!AG$3,FALSE))/100</f>
        <v>0.57766143106457202</v>
      </c>
      <c r="C68" s="72">
        <f>(VLOOKUP($A68,'Occupancy Raw Data'!$B$8:$BE$45,'Occupancy Raw Data'!AH$3,FALSE))/100</f>
        <v>0.76948807446189604</v>
      </c>
      <c r="D68" s="72">
        <f>(VLOOKUP($A68,'Occupancy Raw Data'!$B$8:$BE$45,'Occupancy Raw Data'!AI$3,FALSE))/100</f>
        <v>0.84412449098312903</v>
      </c>
      <c r="E68" s="72">
        <f>(VLOOKUP($A68,'Occupancy Raw Data'!$B$8:$BE$45,'Occupancy Raw Data'!AJ$3,FALSE))/100</f>
        <v>0.82504363001745207</v>
      </c>
      <c r="F68" s="72">
        <f>(VLOOKUP($A68,'Occupancy Raw Data'!$B$8:$BE$45,'Occupancy Raw Data'!AK$3,FALSE))/100</f>
        <v>0.71369982547993005</v>
      </c>
      <c r="G68" s="73">
        <f>(VLOOKUP($A68,'Occupancy Raw Data'!$B$8:$BE$45,'Occupancy Raw Data'!AL$3,FALSE))/100</f>
        <v>0.74600349040139602</v>
      </c>
      <c r="H68" s="53">
        <f>(VLOOKUP($A68,'Occupancy Raw Data'!$B$8:$BE$45,'Occupancy Raw Data'!AN$3,FALSE))/100</f>
        <v>0.73138452588714298</v>
      </c>
      <c r="I68" s="53">
        <f>(VLOOKUP($A68,'Occupancy Raw Data'!$B$8:$BE$45,'Occupancy Raw Data'!AO$3,FALSE))/100</f>
        <v>0.75482838859802204</v>
      </c>
      <c r="J68" s="73">
        <f>(VLOOKUP($A68,'Occupancy Raw Data'!$B$8:$BE$45,'Occupancy Raw Data'!AP$3,FALSE))/100</f>
        <v>0.74310645724258195</v>
      </c>
      <c r="K68" s="74">
        <f>(VLOOKUP($A68,'Occupancy Raw Data'!$B$8:$BE$45,'Occupancy Raw Data'!AR$3,FALSE))/100</f>
        <v>0.74517576664173502</v>
      </c>
      <c r="M68" s="75">
        <f>VLOOKUP($A68,'ADR Raw Data'!$B$6:$BE$43,'ADR Raw Data'!AG$1,FALSE)</f>
        <v>149.03311681772399</v>
      </c>
      <c r="N68" s="76">
        <f>VLOOKUP($A68,'ADR Raw Data'!$B$6:$BE$43,'ADR Raw Data'!AH$1,FALSE)</f>
        <v>189.04645435645401</v>
      </c>
      <c r="O68" s="76">
        <f>VLOOKUP($A68,'ADR Raw Data'!$B$6:$BE$43,'ADR Raw Data'!AI$1,FALSE)</f>
        <v>213.929415940181</v>
      </c>
      <c r="P68" s="76">
        <f>VLOOKUP($A68,'ADR Raw Data'!$B$6:$BE$43,'ADR Raw Data'!AJ$1,FALSE)</f>
        <v>205.45302908514</v>
      </c>
      <c r="Q68" s="76">
        <f>VLOOKUP($A68,'ADR Raw Data'!$B$6:$BE$43,'ADR Raw Data'!AK$1,FALSE)</f>
        <v>165.71796674410001</v>
      </c>
      <c r="R68" s="77">
        <f>VLOOKUP($A68,'ADR Raw Data'!$B$6:$BE$43,'ADR Raw Data'!AL$1,FALSE)</f>
        <v>187.64612790280501</v>
      </c>
      <c r="S68" s="76">
        <f>VLOOKUP($A68,'ADR Raw Data'!$B$6:$BE$43,'ADR Raw Data'!AN$1,FALSE)</f>
        <v>142.237110757605</v>
      </c>
      <c r="T68" s="76">
        <f>VLOOKUP($A68,'ADR Raw Data'!$B$6:$BE$43,'ADR Raw Data'!AO$1,FALSE)</f>
        <v>142.37202651150201</v>
      </c>
      <c r="U68" s="77">
        <f>VLOOKUP($A68,'ADR Raw Data'!$B$6:$BE$43,'ADR Raw Data'!AP$1,FALSE)</f>
        <v>142.30563273054599</v>
      </c>
      <c r="V68" s="78">
        <f>VLOOKUP($A68,'ADR Raw Data'!$B$6:$BE$43,'ADR Raw Data'!AR$1,FALSE)</f>
        <v>174.727674395262</v>
      </c>
      <c r="X68" s="75">
        <f>VLOOKUP($A68,'RevPAR Raw Data'!$B$6:$BE$43,'RevPAR Raw Data'!AG$1,FALSE)</f>
        <v>86.090683536940006</v>
      </c>
      <c r="Y68" s="76">
        <f>VLOOKUP($A68,'RevPAR Raw Data'!$B$6:$BE$43,'RevPAR Raw Data'!AH$1,FALSE)</f>
        <v>145.46899214659601</v>
      </c>
      <c r="Z68" s="76">
        <f>VLOOKUP($A68,'RevPAR Raw Data'!$B$6:$BE$43,'RevPAR Raw Data'!AI$1,FALSE)</f>
        <v>180.583059336823</v>
      </c>
      <c r="AA68" s="76">
        <f>VLOOKUP($A68,'RevPAR Raw Data'!$B$6:$BE$43,'RevPAR Raw Data'!AJ$1,FALSE)</f>
        <v>169.50771291448501</v>
      </c>
      <c r="AB68" s="76">
        <f>VLOOKUP($A68,'RevPAR Raw Data'!$B$6:$BE$43,'RevPAR Raw Data'!AK$1,FALSE)</f>
        <v>118.27288394415299</v>
      </c>
      <c r="AC68" s="77">
        <f>VLOOKUP($A68,'RevPAR Raw Data'!$B$6:$BE$43,'RevPAR Raw Data'!AL$1,FALSE)</f>
        <v>139.98466637579901</v>
      </c>
      <c r="AD68" s="76">
        <f>VLOOKUP($A68,'RevPAR Raw Data'!$B$6:$BE$43,'RevPAR Raw Data'!AN$1,FALSE)</f>
        <v>104.030021815008</v>
      </c>
      <c r="AE68" s="76">
        <f>VLOOKUP($A68,'RevPAR Raw Data'!$B$6:$BE$43,'RevPAR Raw Data'!AO$1,FALSE)</f>
        <v>107.466447353112</v>
      </c>
      <c r="AF68" s="77">
        <f>VLOOKUP($A68,'RevPAR Raw Data'!$B$6:$BE$43,'RevPAR Raw Data'!AP$1,FALSE)</f>
        <v>105.74823458406</v>
      </c>
      <c r="AG68" s="78">
        <f>VLOOKUP($A68,'RevPAR Raw Data'!$B$6:$BE$43,'RevPAR Raw Data'!AR$1,FALSE)</f>
        <v>130.202828721017</v>
      </c>
    </row>
    <row r="69" spans="1:33" x14ac:dyDescent="0.25">
      <c r="A69" s="55" t="s">
        <v>126</v>
      </c>
      <c r="B69" s="43">
        <f>(VLOOKUP($A68,'Occupancy Raw Data'!$B$8:$BE$51,'Occupancy Raw Data'!AT$3,FALSE))/100</f>
        <v>8.2982204095275694E-2</v>
      </c>
      <c r="C69" s="44">
        <f>(VLOOKUP($A68,'Occupancy Raw Data'!$B$8:$BE$51,'Occupancy Raw Data'!AU$3,FALSE))/100</f>
        <v>0.10912927303024</v>
      </c>
      <c r="D69" s="44">
        <f>(VLOOKUP($A68,'Occupancy Raw Data'!$B$8:$BE$51,'Occupancy Raw Data'!AV$3,FALSE))/100</f>
        <v>5.8235969499369197E-2</v>
      </c>
      <c r="E69" s="44">
        <f>(VLOOKUP($A68,'Occupancy Raw Data'!$B$8:$BE$51,'Occupancy Raw Data'!AW$3,FALSE))/100</f>
        <v>3.46150546054146E-2</v>
      </c>
      <c r="F69" s="44">
        <f>(VLOOKUP($A68,'Occupancy Raw Data'!$B$8:$BE$51,'Occupancy Raw Data'!AX$3,FALSE))/100</f>
        <v>9.9999329262958399E-3</v>
      </c>
      <c r="G69" s="44">
        <f>(VLOOKUP($A68,'Occupancy Raw Data'!$B$8:$BE$51,'Occupancy Raw Data'!AY$3,FALSE))/100</f>
        <v>5.6985370007823694E-2</v>
      </c>
      <c r="H69" s="45">
        <f>(VLOOKUP($A68,'Occupancy Raw Data'!$B$8:$BE$51,'Occupancy Raw Data'!BA$3,FALSE))/100</f>
        <v>2.1989552281219901E-2</v>
      </c>
      <c r="I69" s="45">
        <f>(VLOOKUP($A68,'Occupancy Raw Data'!$B$8:$BE$51,'Occupancy Raw Data'!BB$3,FALSE))/100</f>
        <v>4.4334659877472898E-2</v>
      </c>
      <c r="J69" s="44">
        <f>(VLOOKUP($A68,'Occupancy Raw Data'!$B$8:$BE$51,'Occupancy Raw Data'!BC$3,FALSE))/100</f>
        <v>3.3217534620695301E-2</v>
      </c>
      <c r="K69" s="46">
        <f>(VLOOKUP($A68,'Occupancy Raw Data'!$B$8:$BE$51,'Occupancy Raw Data'!BE$3,FALSE))/100</f>
        <v>5.0102747891736001E-2</v>
      </c>
      <c r="M69" s="43">
        <f>(VLOOKUP($A68,'ADR Raw Data'!$B$6:$BE$49,'ADR Raw Data'!AT$1,FALSE))/100</f>
        <v>3.8558493516166199E-2</v>
      </c>
      <c r="N69" s="44">
        <f>(VLOOKUP($A68,'ADR Raw Data'!$B$6:$BE$49,'ADR Raw Data'!AU$1,FALSE))/100</f>
        <v>6.0738485404772599E-2</v>
      </c>
      <c r="O69" s="44">
        <f>(VLOOKUP($A68,'ADR Raw Data'!$B$6:$BE$49,'ADR Raw Data'!AV$1,FALSE))/100</f>
        <v>6.0921748599279103E-2</v>
      </c>
      <c r="P69" s="44">
        <f>(VLOOKUP($A68,'ADR Raw Data'!$B$6:$BE$49,'ADR Raw Data'!AW$1,FALSE))/100</f>
        <v>3.3303961185456102E-2</v>
      </c>
      <c r="Q69" s="44">
        <f>(VLOOKUP($A68,'ADR Raw Data'!$B$6:$BE$49,'ADR Raw Data'!AX$1,FALSE))/100</f>
        <v>1.1360619072380699E-2</v>
      </c>
      <c r="R69" s="44">
        <f>(VLOOKUP($A68,'ADR Raw Data'!$B$6:$BE$49,'ADR Raw Data'!AY$1,FALSE))/100</f>
        <v>4.2196742538364196E-2</v>
      </c>
      <c r="S69" s="45">
        <f>(VLOOKUP($A68,'ADR Raw Data'!$B$6:$BE$49,'ADR Raw Data'!BA$1,FALSE))/100</f>
        <v>1.2723246175677001E-2</v>
      </c>
      <c r="T69" s="45">
        <f>(VLOOKUP($A68,'ADR Raw Data'!$B$6:$BE$49,'ADR Raw Data'!BB$1,FALSE))/100</f>
        <v>1.9359668010463599E-2</v>
      </c>
      <c r="U69" s="44">
        <f>(VLOOKUP($A68,'ADR Raw Data'!$B$6:$BE$49,'ADR Raw Data'!BC$1,FALSE))/100</f>
        <v>1.6053863617847598E-2</v>
      </c>
      <c r="V69" s="46">
        <f>(VLOOKUP($A68,'ADR Raw Data'!$B$6:$BE$49,'ADR Raw Data'!BE$1,FALSE))/100</f>
        <v>3.7156213360682401E-2</v>
      </c>
      <c r="X69" s="43">
        <f>(VLOOKUP($A68,'RevPAR Raw Data'!$B$6:$BE$49,'RevPAR Raw Data'!AT$1,FALSE))/100</f>
        <v>0.12474036639000601</v>
      </c>
      <c r="Y69" s="44">
        <f>(VLOOKUP($A68,'RevPAR Raw Data'!$B$6:$BE$49,'RevPAR Raw Data'!AU$1,FALSE))/100</f>
        <v>0.17649610519219303</v>
      </c>
      <c r="Z69" s="44">
        <f>(VLOOKUP($A68,'RevPAR Raw Data'!$B$6:$BE$49,'RevPAR Raw Data'!AV$1,FALSE))/100</f>
        <v>0.122705555191924</v>
      </c>
      <c r="AA69" s="44">
        <f>(VLOOKUP($A68,'RevPAR Raw Data'!$B$6:$BE$49,'RevPAR Raw Data'!AW$1,FALSE))/100</f>
        <v>6.9071834225881895E-2</v>
      </c>
      <c r="AB69" s="44">
        <f>(VLOOKUP($A68,'RevPAR Raw Data'!$B$6:$BE$49,'RevPAR Raw Data'!AX$1,FALSE))/100</f>
        <v>2.1474157427401601E-2</v>
      </c>
      <c r="AC69" s="44">
        <f>(VLOOKUP($A68,'RevPAR Raw Data'!$B$6:$BE$49,'RevPAR Raw Data'!AY$1,FALSE))/100</f>
        <v>0.101586709532861</v>
      </c>
      <c r="AD69" s="45">
        <f>(VLOOKUP($A68,'RevPAR Raw Data'!$B$6:$BE$49,'RevPAR Raw Data'!BA$1,FALSE))/100</f>
        <v>3.4992576943863797E-2</v>
      </c>
      <c r="AE69" s="45">
        <f>(VLOOKUP($A68,'RevPAR Raw Data'!$B$6:$BE$49,'RevPAR Raw Data'!BB$1,FALSE))/100</f>
        <v>6.45526321845213E-2</v>
      </c>
      <c r="AF69" s="44">
        <f>(VLOOKUP($A68,'RevPAR Raw Data'!$B$6:$BE$49,'RevPAR Raw Data'!BC$1,FALSE))/100</f>
        <v>4.9804668009064697E-2</v>
      </c>
      <c r="AG69" s="46">
        <f>(VLOOKUP($A68,'RevPAR Raw Data'!$B$6:$BE$49,'RevPAR Raw Data'!BE$1,FALSE))/100</f>
        <v>8.9120589643040302E-2</v>
      </c>
    </row>
    <row r="70" spans="1:33" x14ac:dyDescent="0.25">
      <c r="A70" s="93"/>
      <c r="B70" s="71"/>
      <c r="C70" s="72"/>
      <c r="D70" s="72"/>
      <c r="E70" s="72"/>
      <c r="F70" s="72"/>
      <c r="G70" s="73"/>
      <c r="H70" s="53"/>
      <c r="I70" s="53"/>
      <c r="J70" s="73"/>
      <c r="K70" s="74"/>
      <c r="M70" s="75"/>
      <c r="N70" s="76"/>
      <c r="O70" s="76"/>
      <c r="P70" s="76"/>
      <c r="Q70" s="76"/>
      <c r="R70" s="77"/>
      <c r="S70" s="76"/>
      <c r="T70" s="76"/>
      <c r="U70" s="77"/>
      <c r="V70" s="78"/>
      <c r="X70" s="75"/>
      <c r="Y70" s="76"/>
      <c r="Z70" s="76"/>
      <c r="AA70" s="76"/>
      <c r="AB70" s="76"/>
      <c r="AC70" s="77"/>
      <c r="AD70" s="76"/>
      <c r="AE70" s="76"/>
      <c r="AF70" s="77"/>
      <c r="AG70" s="78"/>
    </row>
    <row r="71" spans="1:33" x14ac:dyDescent="0.25">
      <c r="A71" s="70" t="s">
        <v>37</v>
      </c>
      <c r="B71" s="71">
        <f>(VLOOKUP($A71,'Occupancy Raw Data'!$B$8:$BE$45,'Occupancy Raw Data'!AG$3,FALSE))/100</f>
        <v>0.54300682261208499</v>
      </c>
      <c r="C71" s="72">
        <f>(VLOOKUP($A71,'Occupancy Raw Data'!$B$8:$BE$45,'Occupancy Raw Data'!AH$3,FALSE))/100</f>
        <v>0.72283138401559399</v>
      </c>
      <c r="D71" s="72">
        <f>(VLOOKUP($A71,'Occupancy Raw Data'!$B$8:$BE$45,'Occupancy Raw Data'!AI$3,FALSE))/100</f>
        <v>0.78175763482780991</v>
      </c>
      <c r="E71" s="72">
        <f>(VLOOKUP($A71,'Occupancy Raw Data'!$B$8:$BE$45,'Occupancy Raw Data'!AJ$3,FALSE))/100</f>
        <v>0.76470827900912597</v>
      </c>
      <c r="F71" s="72">
        <f>(VLOOKUP($A71,'Occupancy Raw Data'!$B$8:$BE$45,'Occupancy Raw Data'!AK$3,FALSE))/100</f>
        <v>0.68839634941329808</v>
      </c>
      <c r="G71" s="73">
        <f>(VLOOKUP($A71,'Occupancy Raw Data'!$B$8:$BE$45,'Occupancy Raw Data'!AL$3,FALSE))/100</f>
        <v>0.70010572543916694</v>
      </c>
      <c r="H71" s="53">
        <f>(VLOOKUP($A71,'Occupancy Raw Data'!$B$8:$BE$45,'Occupancy Raw Data'!AN$3,FALSE))/100</f>
        <v>0.73415091264667498</v>
      </c>
      <c r="I71" s="53">
        <f>(VLOOKUP($A71,'Occupancy Raw Data'!$B$8:$BE$45,'Occupancy Raw Data'!AO$3,FALSE))/100</f>
        <v>0.75631518904823902</v>
      </c>
      <c r="J71" s="73">
        <f>(VLOOKUP($A71,'Occupancy Raw Data'!$B$8:$BE$45,'Occupancy Raw Data'!AP$3,FALSE))/100</f>
        <v>0.74523305084745706</v>
      </c>
      <c r="K71" s="74">
        <f>(VLOOKUP($A71,'Occupancy Raw Data'!$B$8:$BE$45,'Occupancy Raw Data'!AR$3,FALSE))/100</f>
        <v>0.71298126104342896</v>
      </c>
      <c r="M71" s="75">
        <f>VLOOKUP($A71,'ADR Raw Data'!$B$6:$BE$43,'ADR Raw Data'!AG$1,FALSE)</f>
        <v>142.40587166255301</v>
      </c>
      <c r="N71" s="76">
        <f>VLOOKUP($A71,'ADR Raw Data'!$B$6:$BE$43,'ADR Raw Data'!AH$1,FALSE)</f>
        <v>161.04166694758101</v>
      </c>
      <c r="O71" s="76">
        <f>VLOOKUP($A71,'ADR Raw Data'!$B$6:$BE$43,'ADR Raw Data'!AI$1,FALSE)</f>
        <v>169.07470701298701</v>
      </c>
      <c r="P71" s="76">
        <f>VLOOKUP($A71,'ADR Raw Data'!$B$6:$BE$43,'ADR Raw Data'!AJ$1,FALSE)</f>
        <v>165.76076242740601</v>
      </c>
      <c r="Q71" s="76">
        <f>VLOOKUP($A71,'ADR Raw Data'!$B$6:$BE$43,'ADR Raw Data'!AK$1,FALSE)</f>
        <v>160.16152343749999</v>
      </c>
      <c r="R71" s="77">
        <f>VLOOKUP($A71,'ADR Raw Data'!$B$6:$BE$43,'ADR Raw Data'!AL$1,FALSE)</f>
        <v>160.799564384039</v>
      </c>
      <c r="S71" s="76">
        <f>VLOOKUP($A71,'ADR Raw Data'!$B$6:$BE$43,'ADR Raw Data'!AN$1,FALSE)</f>
        <v>178.752534546867</v>
      </c>
      <c r="T71" s="76">
        <f>VLOOKUP($A71,'ADR Raw Data'!$B$6:$BE$43,'ADR Raw Data'!AO$1,FALSE)</f>
        <v>178.42418359101401</v>
      </c>
      <c r="U71" s="77">
        <f>VLOOKUP($A71,'ADR Raw Data'!$B$6:$BE$43,'ADR Raw Data'!AP$1,FALSE)</f>
        <v>178.58591766442501</v>
      </c>
      <c r="V71" s="78">
        <f>VLOOKUP($A71,'ADR Raw Data'!$B$6:$BE$43,'ADR Raw Data'!AR$1,FALSE)</f>
        <v>166.10384651128601</v>
      </c>
      <c r="X71" s="75">
        <f>VLOOKUP($A71,'RevPAR Raw Data'!$B$6:$BE$43,'RevPAR Raw Data'!AG$1,FALSE)</f>
        <v>77.327359892787499</v>
      </c>
      <c r="Y71" s="76">
        <f>VLOOKUP($A71,'RevPAR Raw Data'!$B$6:$BE$43,'RevPAR Raw Data'!AH$1,FALSE)</f>
        <v>116.405971003898</v>
      </c>
      <c r="Z71" s="76">
        <f>VLOOKUP($A71,'RevPAR Raw Data'!$B$6:$BE$43,'RevPAR Raw Data'!AI$1,FALSE)</f>
        <v>132.17544306367699</v>
      </c>
      <c r="AA71" s="76">
        <f>VLOOKUP($A71,'RevPAR Raw Data'!$B$6:$BE$43,'RevPAR Raw Data'!AJ$1,FALSE)</f>
        <v>126.75862736310199</v>
      </c>
      <c r="AB71" s="76">
        <f>VLOOKUP($A71,'RevPAR Raw Data'!$B$6:$BE$43,'RevPAR Raw Data'!AK$1,FALSE)</f>
        <v>110.254608050847</v>
      </c>
      <c r="AC71" s="77">
        <f>VLOOKUP($A71,'RevPAR Raw Data'!$B$6:$BE$43,'RevPAR Raw Data'!AL$1,FALSE)</f>
        <v>112.576695673389</v>
      </c>
      <c r="AD71" s="76">
        <f>VLOOKUP($A71,'RevPAR Raw Data'!$B$6:$BE$43,'RevPAR Raw Data'!AN$1,FALSE)</f>
        <v>131.23133637548801</v>
      </c>
      <c r="AE71" s="76">
        <f>VLOOKUP($A71,'RevPAR Raw Data'!$B$6:$BE$43,'RevPAR Raw Data'!AO$1,FALSE)</f>
        <v>134.944920143415</v>
      </c>
      <c r="AF71" s="77">
        <f>VLOOKUP($A71,'RevPAR Raw Data'!$B$6:$BE$43,'RevPAR Raw Data'!AP$1,FALSE)</f>
        <v>133.08812825945199</v>
      </c>
      <c r="AG71" s="78">
        <f>VLOOKUP($A71,'RevPAR Raw Data'!$B$6:$BE$43,'RevPAR Raw Data'!AR$1,FALSE)</f>
        <v>118.42892994978099</v>
      </c>
    </row>
    <row r="72" spans="1:33" x14ac:dyDescent="0.25">
      <c r="A72" s="55" t="s">
        <v>126</v>
      </c>
      <c r="B72" s="43">
        <f>(VLOOKUP($A71,'Occupancy Raw Data'!$B$8:$BE$51,'Occupancy Raw Data'!AT$3,FALSE))/100</f>
        <v>8.9670256824252892E-2</v>
      </c>
      <c r="C72" s="44">
        <f>(VLOOKUP($A71,'Occupancy Raw Data'!$B$8:$BE$51,'Occupancy Raw Data'!AU$3,FALSE))/100</f>
        <v>0.127840348624293</v>
      </c>
      <c r="D72" s="44">
        <f>(VLOOKUP($A71,'Occupancy Raw Data'!$B$8:$BE$51,'Occupancy Raw Data'!AV$3,FALSE))/100</f>
        <v>8.0365884212892813E-2</v>
      </c>
      <c r="E72" s="44">
        <f>(VLOOKUP($A71,'Occupancy Raw Data'!$B$8:$BE$51,'Occupancy Raw Data'!AW$3,FALSE))/100</f>
        <v>2.65566942738567E-2</v>
      </c>
      <c r="F72" s="44">
        <f>(VLOOKUP($A71,'Occupancy Raw Data'!$B$8:$BE$51,'Occupancy Raw Data'!AX$3,FALSE))/100</f>
        <v>4.6969141362006799E-2</v>
      </c>
      <c r="G72" s="44">
        <f>(VLOOKUP($A71,'Occupancy Raw Data'!$B$8:$BE$51,'Occupancy Raw Data'!AY$3,FALSE))/100</f>
        <v>7.2050602007237105E-2</v>
      </c>
      <c r="H72" s="45">
        <f>(VLOOKUP($A71,'Occupancy Raw Data'!$B$8:$BE$51,'Occupancy Raw Data'!BA$3,FALSE))/100</f>
        <v>6.0266649020931304E-2</v>
      </c>
      <c r="I72" s="45">
        <f>(VLOOKUP($A71,'Occupancy Raw Data'!$B$8:$BE$51,'Occupancy Raw Data'!BB$3,FALSE))/100</f>
        <v>7.4620186043888204E-2</v>
      </c>
      <c r="J72" s="44">
        <f>(VLOOKUP($A71,'Occupancy Raw Data'!$B$8:$BE$51,'Occupancy Raw Data'!BC$3,FALSE))/100</f>
        <v>6.7501895217097901E-2</v>
      </c>
      <c r="K72" s="46">
        <f>(VLOOKUP($A71,'Occupancy Raw Data'!$B$8:$BE$51,'Occupancy Raw Data'!BE$3,FALSE))/100</f>
        <v>7.06611534220664E-2</v>
      </c>
      <c r="M72" s="43">
        <f>(VLOOKUP($A71,'ADR Raw Data'!$B$6:$BE$49,'ADR Raw Data'!AT$1,FALSE))/100</f>
        <v>3.2858801599330703E-2</v>
      </c>
      <c r="N72" s="44">
        <f>(VLOOKUP($A71,'ADR Raw Data'!$B$6:$BE$49,'ADR Raw Data'!AU$1,FALSE))/100</f>
        <v>5.7023331758435901E-2</v>
      </c>
      <c r="O72" s="44">
        <f>(VLOOKUP($A71,'ADR Raw Data'!$B$6:$BE$49,'ADR Raw Data'!AV$1,FALSE))/100</f>
        <v>6.6778936187414401E-2</v>
      </c>
      <c r="P72" s="44">
        <f>(VLOOKUP($A71,'ADR Raw Data'!$B$6:$BE$49,'ADR Raw Data'!AW$1,FALSE))/100</f>
        <v>4.5295331327079899E-2</v>
      </c>
      <c r="Q72" s="44">
        <f>(VLOOKUP($A71,'ADR Raw Data'!$B$6:$BE$49,'ADR Raw Data'!AX$1,FALSE))/100</f>
        <v>5.4613582210086803E-2</v>
      </c>
      <c r="R72" s="44">
        <f>(VLOOKUP($A71,'ADR Raw Data'!$B$6:$BE$49,'ADR Raw Data'!AY$1,FALSE))/100</f>
        <v>5.2172225674042699E-2</v>
      </c>
      <c r="S72" s="45">
        <f>(VLOOKUP($A71,'ADR Raw Data'!$B$6:$BE$49,'ADR Raw Data'!BA$1,FALSE))/100</f>
        <v>9.9230847533979608E-2</v>
      </c>
      <c r="T72" s="45">
        <f>(VLOOKUP($A71,'ADR Raw Data'!$B$6:$BE$49,'ADR Raw Data'!BB$1,FALSE))/100</f>
        <v>8.6652034499469899E-2</v>
      </c>
      <c r="U72" s="44">
        <f>(VLOOKUP($A71,'ADR Raw Data'!$B$6:$BE$49,'ADR Raw Data'!BC$1,FALSE))/100</f>
        <v>9.285303189089561E-2</v>
      </c>
      <c r="V72" s="46">
        <f>(VLOOKUP($A71,'ADR Raw Data'!$B$6:$BE$49,'ADR Raw Data'!BE$1,FALSE))/100</f>
        <v>6.4787986282343904E-2</v>
      </c>
      <c r="X72" s="43">
        <f>(VLOOKUP($A71,'RevPAR Raw Data'!$B$6:$BE$49,'RevPAR Raw Data'!AT$1,FALSE))/100</f>
        <v>0.12547551560193201</v>
      </c>
      <c r="Y72" s="44">
        <f>(VLOOKUP($A71,'RevPAR Raw Data'!$B$6:$BE$49,'RevPAR Raw Data'!AU$1,FALSE))/100</f>
        <v>0.192153562994447</v>
      </c>
      <c r="Z72" s="44">
        <f>(VLOOKUP($A71,'RevPAR Raw Data'!$B$6:$BE$49,'RevPAR Raw Data'!AV$1,FALSE))/100</f>
        <v>0.152511568653805</v>
      </c>
      <c r="AA72" s="44">
        <f>(VLOOKUP($A71,'RevPAR Raw Data'!$B$6:$BE$49,'RevPAR Raw Data'!AW$1,FALSE))/100</f>
        <v>7.3054919867022894E-2</v>
      </c>
      <c r="AB72" s="44">
        <f>(VLOOKUP($A71,'RevPAR Raw Data'!$B$6:$BE$49,'RevPAR Raw Data'!AX$1,FALSE))/100</f>
        <v>0.104147876635204</v>
      </c>
      <c r="AC72" s="44">
        <f>(VLOOKUP($A71,'RevPAR Raw Data'!$B$6:$BE$49,'RevPAR Raw Data'!AY$1,FALSE))/100</f>
        <v>0.12798186794915201</v>
      </c>
      <c r="AD72" s="45">
        <f>(VLOOKUP($A71,'RevPAR Raw Data'!$B$6:$BE$49,'RevPAR Raw Data'!BA$1,FALSE))/100</f>
        <v>0.16547780721529001</v>
      </c>
      <c r="AE72" s="45">
        <f>(VLOOKUP($A71,'RevPAR Raw Data'!$B$6:$BE$49,'RevPAR Raw Data'!BB$1,FALSE))/100</f>
        <v>0.16773821147879001</v>
      </c>
      <c r="AF72" s="44">
        <f>(VLOOKUP($A71,'RevPAR Raw Data'!$B$6:$BE$49,'RevPAR Raw Data'!BC$1,FALSE))/100</f>
        <v>0.16662268273728198</v>
      </c>
      <c r="AG72" s="46">
        <f>(VLOOKUP($A71,'RevPAR Raw Data'!$B$6:$BE$49,'RevPAR Raw Data'!BE$1,FALSE))/100</f>
        <v>0.14002713354301299</v>
      </c>
    </row>
    <row r="73" spans="1:33" x14ac:dyDescent="0.25">
      <c r="A73" s="93"/>
      <c r="B73" s="71"/>
      <c r="C73" s="72"/>
      <c r="D73" s="72"/>
      <c r="E73" s="72"/>
      <c r="F73" s="72"/>
      <c r="G73" s="73"/>
      <c r="H73" s="53"/>
      <c r="I73" s="53"/>
      <c r="J73" s="73"/>
      <c r="K73" s="74"/>
      <c r="M73" s="75"/>
      <c r="N73" s="76"/>
      <c r="O73" s="76"/>
      <c r="P73" s="76"/>
      <c r="Q73" s="76"/>
      <c r="R73" s="77"/>
      <c r="S73" s="76"/>
      <c r="T73" s="76"/>
      <c r="U73" s="77"/>
      <c r="V73" s="78"/>
      <c r="X73" s="75"/>
      <c r="Y73" s="76"/>
      <c r="Z73" s="76"/>
      <c r="AA73" s="76"/>
      <c r="AB73" s="76"/>
      <c r="AC73" s="77"/>
      <c r="AD73" s="76"/>
      <c r="AE73" s="76"/>
      <c r="AF73" s="77"/>
      <c r="AG73" s="78"/>
    </row>
    <row r="74" spans="1:33" x14ac:dyDescent="0.25">
      <c r="A74" s="70" t="s">
        <v>38</v>
      </c>
      <c r="B74" s="71">
        <f>(VLOOKUP($A74,'Occupancy Raw Data'!$B$8:$BE$45,'Occupancy Raw Data'!AG$3,FALSE))/100</f>
        <v>0.57433814339279599</v>
      </c>
      <c r="C74" s="72">
        <f>(VLOOKUP($A74,'Occupancy Raw Data'!$B$8:$BE$45,'Occupancy Raw Data'!AH$3,FALSE))/100</f>
        <v>0.680405635723213</v>
      </c>
      <c r="D74" s="72">
        <f>(VLOOKUP($A74,'Occupancy Raw Data'!$B$8:$BE$45,'Occupancy Raw Data'!AI$3,FALSE))/100</f>
        <v>0.75204522213384806</v>
      </c>
      <c r="E74" s="72">
        <f>(VLOOKUP($A74,'Occupancy Raw Data'!$B$8:$BE$45,'Occupancy Raw Data'!AJ$3,FALSE))/100</f>
        <v>0.76048176343597307</v>
      </c>
      <c r="F74" s="72">
        <f>(VLOOKUP($A74,'Occupancy Raw Data'!$B$8:$BE$45,'Occupancy Raw Data'!AK$3,FALSE))/100</f>
        <v>0.74923304169980598</v>
      </c>
      <c r="G74" s="73">
        <f>(VLOOKUP($A74,'Occupancy Raw Data'!$B$8:$BE$45,'Occupancy Raw Data'!AL$3,FALSE))/100</f>
        <v>0.70330076127712704</v>
      </c>
      <c r="H74" s="53">
        <f>(VLOOKUP($A74,'Occupancy Raw Data'!$B$8:$BE$45,'Occupancy Raw Data'!AN$3,FALSE))/100</f>
        <v>0.78482558800136304</v>
      </c>
      <c r="I74" s="53">
        <f>(VLOOKUP($A74,'Occupancy Raw Data'!$B$8:$BE$45,'Occupancy Raw Data'!AO$3,FALSE))/100</f>
        <v>0.77266787865015307</v>
      </c>
      <c r="J74" s="73">
        <f>(VLOOKUP($A74,'Occupancy Raw Data'!$B$8:$BE$45,'Occupancy Raw Data'!AP$3,FALSE))/100</f>
        <v>0.77874673332575794</v>
      </c>
      <c r="K74" s="74">
        <f>(VLOOKUP($A74,'Occupancy Raw Data'!$B$8:$BE$45,'Occupancy Raw Data'!AR$3,FALSE))/100</f>
        <v>0.72485675329102195</v>
      </c>
      <c r="M74" s="75">
        <f>VLOOKUP($A74,'ADR Raw Data'!$B$6:$BE$43,'ADR Raw Data'!AG$1,FALSE)</f>
        <v>96.555682279044404</v>
      </c>
      <c r="N74" s="76">
        <f>VLOOKUP($A74,'ADR Raw Data'!$B$6:$BE$43,'ADR Raw Data'!AH$1,FALSE)</f>
        <v>103.75558760906701</v>
      </c>
      <c r="O74" s="76">
        <f>VLOOKUP($A74,'ADR Raw Data'!$B$6:$BE$43,'ADR Raw Data'!AI$1,FALSE)</f>
        <v>107.991226062322</v>
      </c>
      <c r="P74" s="76">
        <f>VLOOKUP($A74,'ADR Raw Data'!$B$6:$BE$43,'ADR Raw Data'!AJ$1,FALSE)</f>
        <v>107.87026109367901</v>
      </c>
      <c r="Q74" s="76">
        <f>VLOOKUP($A74,'ADR Raw Data'!$B$6:$BE$43,'ADR Raw Data'!AK$1,FALSE)</f>
        <v>108.642722171671</v>
      </c>
      <c r="R74" s="77">
        <f>VLOOKUP($A74,'ADR Raw Data'!$B$6:$BE$43,'ADR Raw Data'!AL$1,FALSE)</f>
        <v>105.416597681651</v>
      </c>
      <c r="S74" s="76">
        <f>VLOOKUP($A74,'ADR Raw Data'!$B$6:$BE$43,'ADR Raw Data'!AN$1,FALSE)</f>
        <v>120.51349958377</v>
      </c>
      <c r="T74" s="76">
        <f>VLOOKUP($A74,'ADR Raw Data'!$B$6:$BE$43,'ADR Raw Data'!AO$1,FALSE)</f>
        <v>119.810172052498</v>
      </c>
      <c r="U74" s="77">
        <f>VLOOKUP($A74,'ADR Raw Data'!$B$6:$BE$43,'ADR Raw Data'!AP$1,FALSE)</f>
        <v>120.164580886376</v>
      </c>
      <c r="V74" s="78">
        <f>VLOOKUP($A74,'ADR Raw Data'!$B$6:$BE$43,'ADR Raw Data'!AR$1,FALSE)</f>
        <v>109.94357833449899</v>
      </c>
      <c r="X74" s="75">
        <f>VLOOKUP($A74,'RevPAR Raw Data'!$B$6:$BE$43,'RevPAR Raw Data'!AG$1,FALSE)</f>
        <v>55.455611294171099</v>
      </c>
      <c r="Y74" s="76">
        <f>VLOOKUP($A74,'RevPAR Raw Data'!$B$6:$BE$43,'RevPAR Raw Data'!AH$1,FALSE)</f>
        <v>70.595886546983195</v>
      </c>
      <c r="Z74" s="76">
        <f>VLOOKUP($A74,'RevPAR Raw Data'!$B$6:$BE$43,'RevPAR Raw Data'!AI$1,FALSE)</f>
        <v>81.214285592546304</v>
      </c>
      <c r="AA74" s="76">
        <f>VLOOKUP($A74,'RevPAR Raw Data'!$B$6:$BE$43,'RevPAR Raw Data'!AJ$1,FALSE)</f>
        <v>82.033366378820503</v>
      </c>
      <c r="AB74" s="76">
        <f>VLOOKUP($A74,'RevPAR Raw Data'!$B$6:$BE$43,'RevPAR Raw Data'!AK$1,FALSE)</f>
        <v>81.398717191228201</v>
      </c>
      <c r="AC74" s="77">
        <f>VLOOKUP($A74,'RevPAR Raw Data'!$B$6:$BE$43,'RevPAR Raw Data'!AL$1,FALSE)</f>
        <v>74.139573400749896</v>
      </c>
      <c r="AD74" s="76">
        <f>VLOOKUP($A74,'RevPAR Raw Data'!$B$6:$BE$43,'RevPAR Raw Data'!AN$1,FALSE)</f>
        <v>94.5820781729348</v>
      </c>
      <c r="AE74" s="76">
        <f>VLOOKUP($A74,'RevPAR Raw Data'!$B$6:$BE$43,'RevPAR Raw Data'!AO$1,FALSE)</f>
        <v>92.573471480513504</v>
      </c>
      <c r="AF74" s="77">
        <f>VLOOKUP($A74,'RevPAR Raw Data'!$B$6:$BE$43,'RevPAR Raw Data'!AP$1,FALSE)</f>
        <v>93.577774826724195</v>
      </c>
      <c r="AG74" s="78">
        <f>VLOOKUP($A74,'RevPAR Raw Data'!$B$6:$BE$43,'RevPAR Raw Data'!AR$1,FALSE)</f>
        <v>79.693345236742502</v>
      </c>
    </row>
    <row r="75" spans="1:33" x14ac:dyDescent="0.25">
      <c r="A75" s="55" t="s">
        <v>126</v>
      </c>
      <c r="B75" s="43">
        <f>(VLOOKUP($A74,'Occupancy Raw Data'!$B$8:$BE$51,'Occupancy Raw Data'!AT$3,FALSE))/100</f>
        <v>0.11111713263124499</v>
      </c>
      <c r="C75" s="44">
        <f>(VLOOKUP($A74,'Occupancy Raw Data'!$B$8:$BE$51,'Occupancy Raw Data'!AU$3,FALSE))/100</f>
        <v>0.13929657492882</v>
      </c>
      <c r="D75" s="44">
        <f>(VLOOKUP($A74,'Occupancy Raw Data'!$B$8:$BE$51,'Occupancy Raw Data'!AV$3,FALSE))/100</f>
        <v>0.154264058803778</v>
      </c>
      <c r="E75" s="44">
        <f>(VLOOKUP($A74,'Occupancy Raw Data'!$B$8:$BE$51,'Occupancy Raw Data'!AW$3,FALSE))/100</f>
        <v>0.130267257994508</v>
      </c>
      <c r="F75" s="44">
        <f>(VLOOKUP($A74,'Occupancy Raw Data'!$B$8:$BE$51,'Occupancy Raw Data'!AX$3,FALSE))/100</f>
        <v>0.14523126709005901</v>
      </c>
      <c r="G75" s="44">
        <f>(VLOOKUP($A74,'Occupancy Raw Data'!$B$8:$BE$51,'Occupancy Raw Data'!AY$3,FALSE))/100</f>
        <v>0.13703993508734999</v>
      </c>
      <c r="H75" s="45">
        <f>(VLOOKUP($A74,'Occupancy Raw Data'!$B$8:$BE$51,'Occupancy Raw Data'!BA$3,FALSE))/100</f>
        <v>7.2817186007732501E-2</v>
      </c>
      <c r="I75" s="45">
        <f>(VLOOKUP($A74,'Occupancy Raw Data'!$B$8:$BE$51,'Occupancy Raw Data'!BB$3,FALSE))/100</f>
        <v>7.4240470281956808E-2</v>
      </c>
      <c r="J75" s="44">
        <f>(VLOOKUP($A74,'Occupancy Raw Data'!$B$8:$BE$51,'Occupancy Raw Data'!BC$3,FALSE))/100</f>
        <v>7.35228013886947E-2</v>
      </c>
      <c r="K75" s="46">
        <f>(VLOOKUP($A74,'Occupancy Raw Data'!$B$8:$BE$51,'Occupancy Raw Data'!BE$3,FALSE))/100</f>
        <v>0.116760724381964</v>
      </c>
      <c r="M75" s="43">
        <f>(VLOOKUP($A74,'ADR Raw Data'!$B$6:$BE$49,'ADR Raw Data'!AT$1,FALSE))/100</f>
        <v>2.1280342188338599E-2</v>
      </c>
      <c r="N75" s="44">
        <f>(VLOOKUP($A74,'ADR Raw Data'!$B$6:$BE$49,'ADR Raw Data'!AU$1,FALSE))/100</f>
        <v>5.6785820083995596E-2</v>
      </c>
      <c r="O75" s="44">
        <f>(VLOOKUP($A74,'ADR Raw Data'!$B$6:$BE$49,'ADR Raw Data'!AV$1,FALSE))/100</f>
        <v>6.6044426191999198E-2</v>
      </c>
      <c r="P75" s="44">
        <f>(VLOOKUP($A74,'ADR Raw Data'!$B$6:$BE$49,'ADR Raw Data'!AW$1,FALSE))/100</f>
        <v>5.2228926919526207E-2</v>
      </c>
      <c r="Q75" s="44">
        <f>(VLOOKUP($A74,'ADR Raw Data'!$B$6:$BE$49,'ADR Raw Data'!AX$1,FALSE))/100</f>
        <v>6.7511047627443602E-2</v>
      </c>
      <c r="R75" s="44">
        <f>(VLOOKUP($A74,'ADR Raw Data'!$B$6:$BE$49,'ADR Raw Data'!AY$1,FALSE))/100</f>
        <v>5.4876016790037896E-2</v>
      </c>
      <c r="S75" s="45">
        <f>(VLOOKUP($A74,'ADR Raw Data'!$B$6:$BE$49,'ADR Raw Data'!BA$1,FALSE))/100</f>
        <v>6.58173369439322E-2</v>
      </c>
      <c r="T75" s="45">
        <f>(VLOOKUP($A74,'ADR Raw Data'!$B$6:$BE$49,'ADR Raw Data'!BB$1,FALSE))/100</f>
        <v>6.4215109811640692E-2</v>
      </c>
      <c r="U75" s="44">
        <f>(VLOOKUP($A74,'ADR Raw Data'!$B$6:$BE$49,'ADR Raw Data'!BC$1,FALSE))/100</f>
        <v>6.5022683624321898E-2</v>
      </c>
      <c r="V75" s="46">
        <f>(VLOOKUP($A74,'ADR Raw Data'!$B$6:$BE$49,'ADR Raw Data'!BE$1,FALSE))/100</f>
        <v>5.6639393239098904E-2</v>
      </c>
      <c r="X75" s="43">
        <f>(VLOOKUP($A74,'RevPAR Raw Data'!$B$6:$BE$49,'RevPAR Raw Data'!AT$1,FALSE))/100</f>
        <v>0.13476208542496301</v>
      </c>
      <c r="Y75" s="44">
        <f>(VLOOKUP($A74,'RevPAR Raw Data'!$B$6:$BE$49,'RevPAR Raw Data'!AU$1,FALSE))/100</f>
        <v>0.203992465255041</v>
      </c>
      <c r="Z75" s="44">
        <f>(VLOOKUP($A74,'RevPAR Raw Data'!$B$6:$BE$49,'RevPAR Raw Data'!AV$1,FALSE))/100</f>
        <v>0.23049676624152202</v>
      </c>
      <c r="AA75" s="44">
        <f>(VLOOKUP($A74,'RevPAR Raw Data'!$B$6:$BE$49,'RevPAR Raw Data'!AW$1,FALSE))/100</f>
        <v>0.18929990401183702</v>
      </c>
      <c r="AB75" s="44">
        <f>(VLOOKUP($A74,'RevPAR Raw Data'!$B$6:$BE$49,'RevPAR Raw Data'!AX$1,FALSE))/100</f>
        <v>0.22254702970701398</v>
      </c>
      <c r="AC75" s="44">
        <f>(VLOOKUP($A74,'RevPAR Raw Data'!$B$6:$BE$49,'RevPAR Raw Data'!AY$1,FALSE))/100</f>
        <v>0.19943615765614703</v>
      </c>
      <c r="AD75" s="45">
        <f>(VLOOKUP($A74,'RevPAR Raw Data'!$B$6:$BE$49,'RevPAR Raw Data'!BA$1,FALSE))/100</f>
        <v>0.14342715621844401</v>
      </c>
      <c r="AE75" s="45">
        <f>(VLOOKUP($A74,'RevPAR Raw Data'!$B$6:$BE$49,'RevPAR Raw Data'!BB$1,FALSE))/100</f>
        <v>0.14322294004522099</v>
      </c>
      <c r="AF75" s="44">
        <f>(VLOOKUP($A74,'RevPAR Raw Data'!$B$6:$BE$49,'RevPAR Raw Data'!BC$1,FALSE))/100</f>
        <v>0.143326134866887</v>
      </c>
      <c r="AG75" s="46">
        <f>(VLOOKUP($A74,'RevPAR Raw Data'!$B$6:$BE$49,'RevPAR Raw Data'!BE$1,FALSE))/100</f>
        <v>0.18001337420421501</v>
      </c>
    </row>
    <row r="76" spans="1:33" x14ac:dyDescent="0.25">
      <c r="A76" s="93"/>
      <c r="B76" s="71"/>
      <c r="C76" s="72"/>
      <c r="D76" s="72"/>
      <c r="E76" s="72"/>
      <c r="F76" s="72"/>
      <c r="G76" s="73"/>
      <c r="H76" s="53"/>
      <c r="I76" s="53"/>
      <c r="J76" s="73"/>
      <c r="K76" s="74"/>
      <c r="M76" s="75"/>
      <c r="N76" s="76"/>
      <c r="O76" s="76"/>
      <c r="P76" s="76"/>
      <c r="Q76" s="76"/>
      <c r="R76" s="77"/>
      <c r="S76" s="76"/>
      <c r="T76" s="76"/>
      <c r="U76" s="77"/>
      <c r="V76" s="78"/>
      <c r="X76" s="75"/>
      <c r="Y76" s="76"/>
      <c r="Z76" s="76"/>
      <c r="AA76" s="76"/>
      <c r="AB76" s="76"/>
      <c r="AC76" s="77"/>
      <c r="AD76" s="76"/>
      <c r="AE76" s="76"/>
      <c r="AF76" s="77"/>
      <c r="AG76" s="78"/>
    </row>
    <row r="77" spans="1:33" x14ac:dyDescent="0.25">
      <c r="A77" s="70" t="s">
        <v>39</v>
      </c>
      <c r="B77" s="71">
        <f>(VLOOKUP($A77,'Occupancy Raw Data'!$B$8:$BE$45,'Occupancy Raw Data'!AG$3,FALSE))/100</f>
        <v>0.62127377266696104</v>
      </c>
      <c r="C77" s="72">
        <f>(VLOOKUP($A77,'Occupancy Raw Data'!$B$8:$BE$45,'Occupancy Raw Data'!AH$3,FALSE))/100</f>
        <v>0.81220698805838099</v>
      </c>
      <c r="D77" s="72">
        <f>(VLOOKUP($A77,'Occupancy Raw Data'!$B$8:$BE$45,'Occupancy Raw Data'!AI$3,FALSE))/100</f>
        <v>0.90026536930561607</v>
      </c>
      <c r="E77" s="72">
        <f>(VLOOKUP($A77,'Occupancy Raw Data'!$B$8:$BE$45,'Occupancy Raw Data'!AJ$3,FALSE))/100</f>
        <v>0.8911764705882349</v>
      </c>
      <c r="F77" s="72">
        <f>(VLOOKUP($A77,'Occupancy Raw Data'!$B$8:$BE$45,'Occupancy Raw Data'!AK$3,FALSE))/100</f>
        <v>0.78772666961521398</v>
      </c>
      <c r="G77" s="73">
        <f>(VLOOKUP($A77,'Occupancy Raw Data'!$B$8:$BE$45,'Occupancy Raw Data'!AL$3,FALSE))/100</f>
        <v>0.80252985404688104</v>
      </c>
      <c r="H77" s="53">
        <f>(VLOOKUP($A77,'Occupancy Raw Data'!$B$8:$BE$45,'Occupancy Raw Data'!AN$3,FALSE))/100</f>
        <v>0.73562582927907993</v>
      </c>
      <c r="I77" s="53">
        <f>(VLOOKUP($A77,'Occupancy Raw Data'!$B$8:$BE$45,'Occupancy Raw Data'!AO$3,FALSE))/100</f>
        <v>0.72414860681114501</v>
      </c>
      <c r="J77" s="73">
        <f>(VLOOKUP($A77,'Occupancy Raw Data'!$B$8:$BE$45,'Occupancy Raw Data'!AP$3,FALSE))/100</f>
        <v>0.72988721804511203</v>
      </c>
      <c r="K77" s="74">
        <f>(VLOOKUP($A77,'Occupancy Raw Data'!$B$8:$BE$45,'Occupancy Raw Data'!AR$3,FALSE))/100</f>
        <v>0.78177481518923297</v>
      </c>
      <c r="M77" s="75">
        <f>VLOOKUP($A77,'ADR Raw Data'!$B$6:$BE$43,'ADR Raw Data'!AG$1,FALSE)</f>
        <v>124.63557877126701</v>
      </c>
      <c r="N77" s="76">
        <f>VLOOKUP($A77,'ADR Raw Data'!$B$6:$BE$43,'ADR Raw Data'!AH$1,FALSE)</f>
        <v>154.338965639294</v>
      </c>
      <c r="O77" s="76">
        <f>VLOOKUP($A77,'ADR Raw Data'!$B$6:$BE$43,'ADR Raw Data'!AI$1,FALSE)</f>
        <v>169.54275042986899</v>
      </c>
      <c r="P77" s="76">
        <f>VLOOKUP($A77,'ADR Raw Data'!$B$6:$BE$43,'ADR Raw Data'!AJ$1,FALSE)</f>
        <v>165.98769895034599</v>
      </c>
      <c r="Q77" s="76">
        <f>VLOOKUP($A77,'ADR Raw Data'!$B$6:$BE$43,'ADR Raw Data'!AK$1,FALSE)</f>
        <v>141.05033772213</v>
      </c>
      <c r="R77" s="77">
        <f>VLOOKUP($A77,'ADR Raw Data'!$B$6:$BE$43,'ADR Raw Data'!AL$1,FALSE)</f>
        <v>153.12948443665499</v>
      </c>
      <c r="S77" s="76">
        <f>VLOOKUP($A77,'ADR Raw Data'!$B$6:$BE$43,'ADR Raw Data'!AN$1,FALSE)</f>
        <v>123.10295084924</v>
      </c>
      <c r="T77" s="76">
        <f>VLOOKUP($A77,'ADR Raw Data'!$B$6:$BE$43,'ADR Raw Data'!AO$1,FALSE)</f>
        <v>121.59734563000001</v>
      </c>
      <c r="U77" s="77">
        <f>VLOOKUP($A77,'ADR Raw Data'!$B$6:$BE$43,'ADR Raw Data'!AP$1,FALSE)</f>
        <v>122.35606701913299</v>
      </c>
      <c r="V77" s="78">
        <f>VLOOKUP($A77,'ADR Raw Data'!$B$6:$BE$43,'ADR Raw Data'!AR$1,FALSE)</f>
        <v>144.92064490448999</v>
      </c>
      <c r="X77" s="75">
        <f>VLOOKUP($A77,'RevPAR Raw Data'!$B$6:$BE$43,'RevPAR Raw Data'!AG$1,FALSE)</f>
        <v>77.432816231755794</v>
      </c>
      <c r="Y77" s="76">
        <f>VLOOKUP($A77,'RevPAR Raw Data'!$B$6:$BE$43,'RevPAR Raw Data'!AH$1,FALSE)</f>
        <v>125.35518642193701</v>
      </c>
      <c r="Z77" s="76">
        <f>VLOOKUP($A77,'RevPAR Raw Data'!$B$6:$BE$43,'RevPAR Raw Data'!AI$1,FALSE)</f>
        <v>152.63346682883599</v>
      </c>
      <c r="AA77" s="76">
        <f>VLOOKUP($A77,'RevPAR Raw Data'!$B$6:$BE$43,'RevPAR Raw Data'!AJ$1,FALSE)</f>
        <v>147.92433171163199</v>
      </c>
      <c r="AB77" s="76">
        <f>VLOOKUP($A77,'RevPAR Raw Data'!$B$6:$BE$43,'RevPAR Raw Data'!AK$1,FALSE)</f>
        <v>111.109112781954</v>
      </c>
      <c r="AC77" s="77">
        <f>VLOOKUP($A77,'RevPAR Raw Data'!$B$6:$BE$43,'RevPAR Raw Data'!AL$1,FALSE)</f>
        <v>122.890982795223</v>
      </c>
      <c r="AD77" s="76">
        <f>VLOOKUP($A77,'RevPAR Raw Data'!$B$6:$BE$43,'RevPAR Raw Data'!AN$1,FALSE)</f>
        <v>90.557710305174695</v>
      </c>
      <c r="AE77" s="76">
        <f>VLOOKUP($A77,'RevPAR Raw Data'!$B$6:$BE$43,'RevPAR Raw Data'!AO$1,FALSE)</f>
        <v>88.054548429898205</v>
      </c>
      <c r="AF77" s="77">
        <f>VLOOKUP($A77,'RevPAR Raw Data'!$B$6:$BE$43,'RevPAR Raw Data'!AP$1,FALSE)</f>
        <v>89.3061293675364</v>
      </c>
      <c r="AG77" s="78">
        <f>VLOOKUP($A77,'RevPAR Raw Data'!$B$6:$BE$43,'RevPAR Raw Data'!AR$1,FALSE)</f>
        <v>113.295310387312</v>
      </c>
    </row>
    <row r="78" spans="1:33" x14ac:dyDescent="0.25">
      <c r="A78" s="55" t="s">
        <v>126</v>
      </c>
      <c r="B78" s="43">
        <f>(VLOOKUP($A77,'Occupancy Raw Data'!$B$8:$BE$51,'Occupancy Raw Data'!AT$3,FALSE))/100</f>
        <v>9.0931214732207902E-2</v>
      </c>
      <c r="C78" s="44">
        <f>(VLOOKUP($A77,'Occupancy Raw Data'!$B$8:$BE$51,'Occupancy Raw Data'!AU$3,FALSE))/100</f>
        <v>7.4034584783702395E-2</v>
      </c>
      <c r="D78" s="44">
        <f>(VLOOKUP($A77,'Occupancy Raw Data'!$B$8:$BE$51,'Occupancy Raw Data'!AV$3,FALSE))/100</f>
        <v>5.1367188696753899E-2</v>
      </c>
      <c r="E78" s="44">
        <f>(VLOOKUP($A77,'Occupancy Raw Data'!$B$8:$BE$51,'Occupancy Raw Data'!AW$3,FALSE))/100</f>
        <v>4.9396451751379099E-2</v>
      </c>
      <c r="F78" s="44">
        <f>(VLOOKUP($A77,'Occupancy Raw Data'!$B$8:$BE$51,'Occupancy Raw Data'!AX$3,FALSE))/100</f>
        <v>4.4249167739809803E-2</v>
      </c>
      <c r="G78" s="44">
        <f>(VLOOKUP($A77,'Occupancy Raw Data'!$B$8:$BE$51,'Occupancy Raw Data'!AY$3,FALSE))/100</f>
        <v>5.9986714000456895E-2</v>
      </c>
      <c r="H78" s="45">
        <f>(VLOOKUP($A77,'Occupancy Raw Data'!$B$8:$BE$51,'Occupancy Raw Data'!BA$3,FALSE))/100</f>
        <v>-1.1607787436863798E-2</v>
      </c>
      <c r="I78" s="45">
        <f>(VLOOKUP($A77,'Occupancy Raw Data'!$B$8:$BE$51,'Occupancy Raw Data'!BB$3,FALSE))/100</f>
        <v>-1.25163233810173E-2</v>
      </c>
      <c r="J78" s="44">
        <f>(VLOOKUP($A77,'Occupancy Raw Data'!$B$8:$BE$51,'Occupancy Raw Data'!BC$3,FALSE))/100</f>
        <v>-1.2058692672805999E-2</v>
      </c>
      <c r="K78" s="46">
        <f>(VLOOKUP($A77,'Occupancy Raw Data'!$B$8:$BE$51,'Occupancy Raw Data'!BE$3,FALSE))/100</f>
        <v>3.9760504201680605E-2</v>
      </c>
      <c r="M78" s="43">
        <f>(VLOOKUP($A77,'ADR Raw Data'!$B$6:$BE$49,'ADR Raw Data'!AT$1,FALSE))/100</f>
        <v>9.1201902426765694E-2</v>
      </c>
      <c r="N78" s="44">
        <f>(VLOOKUP($A77,'ADR Raw Data'!$B$6:$BE$49,'ADR Raw Data'!AU$1,FALSE))/100</f>
        <v>6.59016359725689E-2</v>
      </c>
      <c r="O78" s="44">
        <f>(VLOOKUP($A77,'ADR Raw Data'!$B$6:$BE$49,'ADR Raw Data'!AV$1,FALSE))/100</f>
        <v>6.1467033658579702E-2</v>
      </c>
      <c r="P78" s="44">
        <f>(VLOOKUP($A77,'ADR Raw Data'!$B$6:$BE$49,'ADR Raw Data'!AW$1,FALSE))/100</f>
        <v>5.4432502006206002E-2</v>
      </c>
      <c r="Q78" s="44">
        <f>(VLOOKUP($A77,'ADR Raw Data'!$B$6:$BE$49,'ADR Raw Data'!AX$1,FALSE))/100</f>
        <v>5.29215199874516E-2</v>
      </c>
      <c r="R78" s="44">
        <f>(VLOOKUP($A77,'ADR Raw Data'!$B$6:$BE$49,'ADR Raw Data'!AY$1,FALSE))/100</f>
        <v>6.1588026698008003E-2</v>
      </c>
      <c r="S78" s="45">
        <f>(VLOOKUP($A77,'ADR Raw Data'!$B$6:$BE$49,'ADR Raw Data'!BA$1,FALSE))/100</f>
        <v>2.9971267153341297E-2</v>
      </c>
      <c r="T78" s="45">
        <f>(VLOOKUP($A77,'ADR Raw Data'!$B$6:$BE$49,'ADR Raw Data'!BB$1,FALSE))/100</f>
        <v>5.2369821156688597E-2</v>
      </c>
      <c r="U78" s="44">
        <f>(VLOOKUP($A77,'ADR Raw Data'!$B$6:$BE$49,'ADR Raw Data'!BC$1,FALSE))/100</f>
        <v>4.0901260509694698E-2</v>
      </c>
      <c r="V78" s="46">
        <f>(VLOOKUP($A77,'ADR Raw Data'!$B$6:$BE$49,'ADR Raw Data'!BE$1,FALSE))/100</f>
        <v>5.9744437645604095E-2</v>
      </c>
      <c r="X78" s="43">
        <f>(VLOOKUP($A77,'RevPAR Raw Data'!$B$6:$BE$49,'RevPAR Raw Data'!AT$1,FALSE))/100</f>
        <v>0.19042621693252698</v>
      </c>
      <c r="Y78" s="44">
        <f>(VLOOKUP($A77,'RevPAR Raw Data'!$B$6:$BE$49,'RevPAR Raw Data'!AU$1,FALSE))/100</f>
        <v>0.14481522101206701</v>
      </c>
      <c r="Z78" s="44">
        <f>(VLOOKUP($A77,'RevPAR Raw Data'!$B$6:$BE$49,'RevPAR Raw Data'!AV$1,FALSE))/100</f>
        <v>0.11599161107190299</v>
      </c>
      <c r="AA78" s="44">
        <f>(VLOOKUP($A77,'RevPAR Raw Data'!$B$6:$BE$49,'RevPAR Raw Data'!AW$1,FALSE))/100</f>
        <v>0.106517726216641</v>
      </c>
      <c r="AB78" s="44">
        <f>(VLOOKUP($A77,'RevPAR Raw Data'!$B$6:$BE$49,'RevPAR Raw Data'!AX$1,FALSE))/100</f>
        <v>9.9512420942231894E-2</v>
      </c>
      <c r="AC78" s="44">
        <f>(VLOOKUP($A77,'RevPAR Raw Data'!$B$6:$BE$49,'RevPAR Raw Data'!AY$1,FALSE))/100</f>
        <v>0.12526920404185002</v>
      </c>
      <c r="AD78" s="45">
        <f>(VLOOKUP($A77,'RevPAR Raw Data'!$B$6:$BE$49,'RevPAR Raw Data'!BA$1,FALSE))/100</f>
        <v>1.8015579618148102E-2</v>
      </c>
      <c r="AE78" s="45">
        <f>(VLOOKUP($A77,'RevPAR Raw Data'!$B$6:$BE$49,'RevPAR Raw Data'!BB$1,FALSE))/100</f>
        <v>3.91980201586681E-2</v>
      </c>
      <c r="AF78" s="44">
        <f>(VLOOKUP($A77,'RevPAR Raw Data'!$B$6:$BE$49,'RevPAR Raw Data'!BC$1,FALSE))/100</f>
        <v>2.8349352106471902E-2</v>
      </c>
      <c r="AG78" s="46">
        <f>(VLOOKUP($A77,'RevPAR Raw Data'!$B$6:$BE$49,'RevPAR Raw Data'!BE$1,FALSE))/100</f>
        <v>0.10188041081131899</v>
      </c>
    </row>
    <row r="79" spans="1:33" x14ac:dyDescent="0.25">
      <c r="A79" s="83"/>
      <c r="B79" s="84"/>
      <c r="C79" s="85"/>
      <c r="D79" s="85"/>
      <c r="E79" s="85"/>
      <c r="F79" s="85"/>
      <c r="G79" s="86"/>
      <c r="H79" s="85"/>
      <c r="I79" s="85"/>
      <c r="J79" s="86"/>
      <c r="K79" s="87"/>
      <c r="M79" s="84"/>
      <c r="N79" s="85"/>
      <c r="O79" s="85"/>
      <c r="P79" s="85"/>
      <c r="Q79" s="85"/>
      <c r="R79" s="86"/>
      <c r="S79" s="85"/>
      <c r="T79" s="85"/>
      <c r="U79" s="86"/>
      <c r="V79" s="87"/>
      <c r="X79" s="84"/>
      <c r="Y79" s="85"/>
      <c r="Z79" s="85"/>
      <c r="AA79" s="85"/>
      <c r="AB79" s="85"/>
      <c r="AC79" s="86"/>
      <c r="AD79" s="85"/>
      <c r="AE79" s="85"/>
      <c r="AF79" s="86"/>
      <c r="AG79" s="87"/>
    </row>
    <row r="80" spans="1:33" x14ac:dyDescent="0.25">
      <c r="A80" s="97" t="s">
        <v>40</v>
      </c>
      <c r="B80" s="71">
        <f>(VLOOKUP($A80,'Occupancy Raw Data'!$B$8:$BE$45,'Occupancy Raw Data'!AG$3,FALSE))/100</f>
        <v>0.54411783732032604</v>
      </c>
      <c r="C80" s="72">
        <f>(VLOOKUP($A80,'Occupancy Raw Data'!$B$8:$BE$45,'Occupancy Raw Data'!AH$3,FALSE))/100</f>
        <v>0.62216500847424694</v>
      </c>
      <c r="D80" s="72">
        <f>(VLOOKUP($A80,'Occupancy Raw Data'!$B$8:$BE$45,'Occupancy Raw Data'!AI$3,FALSE))/100</f>
        <v>0.65687707813126595</v>
      </c>
      <c r="E80" s="72">
        <f>(VLOOKUP($A80,'Occupancy Raw Data'!$B$8:$BE$45,'Occupancy Raw Data'!AJ$3,FALSE))/100</f>
        <v>0.67141489416757194</v>
      </c>
      <c r="F80" s="72">
        <f>(VLOOKUP($A80,'Occupancy Raw Data'!$B$8:$BE$45,'Occupancy Raw Data'!AK$3,FALSE))/100</f>
        <v>0.70038943228277106</v>
      </c>
      <c r="G80" s="73">
        <f>(VLOOKUP($A80,'Occupancy Raw Data'!$B$8:$BE$45,'Occupancy Raw Data'!AL$3,FALSE))/100</f>
        <v>0.63899260731298901</v>
      </c>
      <c r="H80" s="53">
        <f>(VLOOKUP($A80,'Occupancy Raw Data'!$B$8:$BE$45,'Occupancy Raw Data'!AN$3,FALSE))/100</f>
        <v>0.80463696113439898</v>
      </c>
      <c r="I80" s="53">
        <f>(VLOOKUP($A80,'Occupancy Raw Data'!$B$8:$BE$45,'Occupancy Raw Data'!AO$3,FALSE))/100</f>
        <v>0.78985535372354088</v>
      </c>
      <c r="J80" s="73">
        <f>(VLOOKUP($A80,'Occupancy Raw Data'!$B$8:$BE$45,'Occupancy Raw Data'!AP$3,FALSE))/100</f>
        <v>0.79724615742896998</v>
      </c>
      <c r="K80" s="74">
        <f>(VLOOKUP($A80,'Occupancy Raw Data'!$B$8:$BE$45,'Occupancy Raw Data'!AR$3,FALSE))/100</f>
        <v>0.68420765663611405</v>
      </c>
      <c r="M80" s="75">
        <f>VLOOKUP($A80,'ADR Raw Data'!$B$6:$BE$43,'ADR Raw Data'!AG$1,FALSE)</f>
        <v>109.51309418163601</v>
      </c>
      <c r="N80" s="76">
        <f>VLOOKUP($A80,'ADR Raw Data'!$B$6:$BE$43,'ADR Raw Data'!AH$1,FALSE)</f>
        <v>114.391238939258</v>
      </c>
      <c r="O80" s="76">
        <f>VLOOKUP($A80,'ADR Raw Data'!$B$6:$BE$43,'ADR Raw Data'!AI$1,FALSE)</f>
        <v>116.24719397404</v>
      </c>
      <c r="P80" s="76">
        <f>VLOOKUP($A80,'ADR Raw Data'!$B$6:$BE$43,'ADR Raw Data'!AJ$1,FALSE)</f>
        <v>118.136808454571</v>
      </c>
      <c r="Q80" s="76">
        <f>VLOOKUP($A80,'ADR Raw Data'!$B$6:$BE$43,'ADR Raw Data'!AK$1,FALSE)</f>
        <v>121.862549961669</v>
      </c>
      <c r="R80" s="77">
        <f>VLOOKUP($A80,'ADR Raw Data'!$B$6:$BE$43,'ADR Raw Data'!AL$1,FALSE)</f>
        <v>116.366986247656</v>
      </c>
      <c r="S80" s="76">
        <f>VLOOKUP($A80,'ADR Raw Data'!$B$6:$BE$43,'ADR Raw Data'!AN$1,FALSE)</f>
        <v>148.54164798285899</v>
      </c>
      <c r="T80" s="76">
        <f>VLOOKUP($A80,'ADR Raw Data'!$B$6:$BE$43,'ADR Raw Data'!AO$1,FALSE)</f>
        <v>149.25042391993301</v>
      </c>
      <c r="U80" s="77">
        <f>VLOOKUP($A80,'ADR Raw Data'!$B$6:$BE$43,'ADR Raw Data'!AP$1,FALSE)</f>
        <v>148.89275062742601</v>
      </c>
      <c r="V80" s="78">
        <f>VLOOKUP($A80,'ADR Raw Data'!$B$6:$BE$43,'ADR Raw Data'!AR$1,FALSE)</f>
        <v>127.195318275284</v>
      </c>
      <c r="X80" s="75">
        <f>VLOOKUP($A80,'RevPAR Raw Data'!$B$6:$BE$43,'RevPAR Raw Data'!AG$1,FALSE)</f>
        <v>59.588027964369303</v>
      </c>
      <c r="Y80" s="76">
        <f>VLOOKUP($A80,'RevPAR Raw Data'!$B$6:$BE$43,'RevPAR Raw Data'!AH$1,FALSE)</f>
        <v>71.170226144023303</v>
      </c>
      <c r="Z80" s="76">
        <f>VLOOKUP($A80,'RevPAR Raw Data'!$B$6:$BE$43,'RevPAR Raw Data'!AI$1,FALSE)</f>
        <v>76.360117118626505</v>
      </c>
      <c r="AA80" s="76">
        <f>VLOOKUP($A80,'RevPAR Raw Data'!$B$6:$BE$43,'RevPAR Raw Data'!AJ$1,FALSE)</f>
        <v>79.318812745821006</v>
      </c>
      <c r="AB80" s="76">
        <f>VLOOKUP($A80,'RevPAR Raw Data'!$B$6:$BE$43,'RevPAR Raw Data'!AK$1,FALSE)</f>
        <v>85.351242184184599</v>
      </c>
      <c r="AC80" s="77">
        <f>VLOOKUP($A80,'RevPAR Raw Data'!$B$6:$BE$43,'RevPAR Raw Data'!AL$1,FALSE)</f>
        <v>74.357643947544702</v>
      </c>
      <c r="AD80" s="76">
        <f>VLOOKUP($A80,'RevPAR Raw Data'!$B$6:$BE$43,'RevPAR Raw Data'!AN$1,FALSE)</f>
        <v>119.522100234823</v>
      </c>
      <c r="AE80" s="76">
        <f>VLOOKUP($A80,'RevPAR Raw Data'!$B$6:$BE$43,'RevPAR Raw Data'!AO$1,FALSE)</f>
        <v>117.886246378667</v>
      </c>
      <c r="AF80" s="77">
        <f>VLOOKUP($A80,'RevPAR Raw Data'!$B$6:$BE$43,'RevPAR Raw Data'!AP$1,FALSE)</f>
        <v>118.70417330674501</v>
      </c>
      <c r="AG80" s="78">
        <f>VLOOKUP($A80,'RevPAR Raw Data'!$B$6:$BE$43,'RevPAR Raw Data'!AR$1,FALSE)</f>
        <v>87.028010652216906</v>
      </c>
    </row>
    <row r="81" spans="1:33" x14ac:dyDescent="0.25">
      <c r="A81" s="55" t="s">
        <v>126</v>
      </c>
      <c r="B81" s="43">
        <f>(VLOOKUP($A80,'Occupancy Raw Data'!$B$8:$BE$51,'Occupancy Raw Data'!AT$3,FALSE))/100</f>
        <v>7.4676135768060203E-2</v>
      </c>
      <c r="C81" s="44">
        <f>(VLOOKUP($A80,'Occupancy Raw Data'!$B$8:$BE$51,'Occupancy Raw Data'!AU$3,FALSE))/100</f>
        <v>7.5552605255460703E-2</v>
      </c>
      <c r="D81" s="44">
        <f>(VLOOKUP($A80,'Occupancy Raw Data'!$B$8:$BE$51,'Occupancy Raw Data'!AV$3,FALSE))/100</f>
        <v>5.55338850561383E-2</v>
      </c>
      <c r="E81" s="44">
        <f>(VLOOKUP($A80,'Occupancy Raw Data'!$B$8:$BE$51,'Occupancy Raw Data'!AW$3,FALSE))/100</f>
        <v>5.0059239596169904E-2</v>
      </c>
      <c r="F81" s="44">
        <f>(VLOOKUP($A80,'Occupancy Raw Data'!$B$8:$BE$51,'Occupancy Raw Data'!AX$3,FALSE))/100</f>
        <v>5.5839522576620101E-2</v>
      </c>
      <c r="G81" s="44">
        <f>(VLOOKUP($A80,'Occupancy Raw Data'!$B$8:$BE$51,'Occupancy Raw Data'!AY$3,FALSE))/100</f>
        <v>6.1497730583277697E-2</v>
      </c>
      <c r="H81" s="45">
        <f>(VLOOKUP($A80,'Occupancy Raw Data'!$B$8:$BE$51,'Occupancy Raw Data'!BA$3,FALSE))/100</f>
        <v>5.2210300967416405E-2</v>
      </c>
      <c r="I81" s="45">
        <f>(VLOOKUP($A80,'Occupancy Raw Data'!$B$8:$BE$51,'Occupancy Raw Data'!BB$3,FALSE))/100</f>
        <v>4.1743907427841905E-2</v>
      </c>
      <c r="J81" s="44">
        <f>(VLOOKUP($A80,'Occupancy Raw Data'!$B$8:$BE$51,'Occupancy Raw Data'!BC$3,FALSE))/100</f>
        <v>4.6999461602982802E-2</v>
      </c>
      <c r="K81" s="46">
        <f>(VLOOKUP($A80,'Occupancy Raw Data'!$B$8:$BE$51,'Occupancy Raw Data'!BE$3,FALSE))/100</f>
        <v>5.6622424660021001E-2</v>
      </c>
      <c r="M81" s="43">
        <f>(VLOOKUP($A80,'ADR Raw Data'!$B$6:$BE$49,'ADR Raw Data'!AT$1,FALSE))/100</f>
        <v>1.30842043085262E-2</v>
      </c>
      <c r="N81" s="44">
        <f>(VLOOKUP($A80,'ADR Raw Data'!$B$6:$BE$49,'ADR Raw Data'!AU$1,FALSE))/100</f>
        <v>2.53422524730945E-2</v>
      </c>
      <c r="O81" s="44">
        <f>(VLOOKUP($A80,'ADR Raw Data'!$B$6:$BE$49,'ADR Raw Data'!AV$1,FALSE))/100</f>
        <v>2.2306840701222098E-3</v>
      </c>
      <c r="P81" s="44">
        <f>(VLOOKUP($A80,'ADR Raw Data'!$B$6:$BE$49,'ADR Raw Data'!AW$1,FALSE))/100</f>
        <v>4.0863430949483401E-3</v>
      </c>
      <c r="Q81" s="44">
        <f>(VLOOKUP($A80,'ADR Raw Data'!$B$6:$BE$49,'ADR Raw Data'!AX$1,FALSE))/100</f>
        <v>3.6789998656536001E-3</v>
      </c>
      <c r="R81" s="44">
        <f>(VLOOKUP($A80,'ADR Raw Data'!$B$6:$BE$49,'ADR Raw Data'!AY$1,FALSE))/100</f>
        <v>8.7143210997368808E-3</v>
      </c>
      <c r="S81" s="45">
        <f>(VLOOKUP($A80,'ADR Raw Data'!$B$6:$BE$49,'ADR Raw Data'!BA$1,FALSE))/100</f>
        <v>1.3995704810459399E-2</v>
      </c>
      <c r="T81" s="45">
        <f>(VLOOKUP($A80,'ADR Raw Data'!$B$6:$BE$49,'ADR Raw Data'!BB$1,FALSE))/100</f>
        <v>8.9127356138467891E-3</v>
      </c>
      <c r="U81" s="44">
        <f>(VLOOKUP($A80,'ADR Raw Data'!$B$6:$BE$49,'ADR Raw Data'!BC$1,FALSE))/100</f>
        <v>1.14406104870955E-2</v>
      </c>
      <c r="V81" s="46">
        <f>(VLOOKUP($A80,'ADR Raw Data'!$B$6:$BE$49,'ADR Raw Data'!BE$1,FALSE))/100</f>
        <v>8.9895951369656207E-3</v>
      </c>
      <c r="X81" s="43">
        <f>(VLOOKUP($A80,'RevPAR Raw Data'!$B$6:$BE$49,'RevPAR Raw Data'!AT$1,FALSE))/100</f>
        <v>8.8737417893946999E-2</v>
      </c>
      <c r="Y81" s="44">
        <f>(VLOOKUP($A80,'RevPAR Raw Data'!$B$6:$BE$49,'RevPAR Raw Data'!AU$1,FALSE))/100</f>
        <v>0.102809530925939</v>
      </c>
      <c r="Z81" s="44">
        <f>(VLOOKUP($A80,'RevPAR Raw Data'!$B$6:$BE$49,'RevPAR Raw Data'!AV$1,FALSE))/100</f>
        <v>5.78884476790072E-2</v>
      </c>
      <c r="AA81" s="44">
        <f>(VLOOKUP($A80,'RevPAR Raw Data'!$B$6:$BE$49,'RevPAR Raw Data'!AW$1,FALSE))/100</f>
        <v>5.4350141919180403E-2</v>
      </c>
      <c r="AB81" s="44">
        <f>(VLOOKUP($A80,'RevPAR Raw Data'!$B$6:$BE$49,'RevPAR Raw Data'!AX$1,FALSE))/100</f>
        <v>5.9723956038331201E-2</v>
      </c>
      <c r="AC81" s="44">
        <f>(VLOOKUP($A80,'RevPAR Raw Data'!$B$6:$BE$49,'RevPAR Raw Data'!AY$1,FALSE))/100</f>
        <v>7.0747962654222396E-2</v>
      </c>
      <c r="AD81" s="45">
        <f>(VLOOKUP($A80,'RevPAR Raw Data'!$B$6:$BE$49,'RevPAR Raw Data'!BA$1,FALSE))/100</f>
        <v>6.6936725738280994E-2</v>
      </c>
      <c r="AE81" s="45">
        <f>(VLOOKUP($A80,'RevPAR Raw Data'!$B$6:$BE$49,'RevPAR Raw Data'!BB$1,FALSE))/100</f>
        <v>5.1028695452081899E-2</v>
      </c>
      <c r="AF81" s="44">
        <f>(VLOOKUP($A80,'RevPAR Raw Data'!$B$6:$BE$49,'RevPAR Raw Data'!BC$1,FALSE))/100</f>
        <v>5.8977774623381399E-2</v>
      </c>
      <c r="AG81" s="46">
        <f>(VLOOKUP($A80,'RevPAR Raw Data'!$B$6:$BE$49,'RevPAR Raw Data'!BE$1,FALSE))/100</f>
        <v>6.6121032470353502E-2</v>
      </c>
    </row>
    <row r="82" spans="1:33" x14ac:dyDescent="0.25">
      <c r="A82" s="97"/>
      <c r="B82" s="71"/>
      <c r="C82" s="72"/>
      <c r="D82" s="72"/>
      <c r="E82" s="72"/>
      <c r="F82" s="72"/>
      <c r="G82" s="73"/>
      <c r="H82" s="53"/>
      <c r="I82" s="53"/>
      <c r="J82" s="73"/>
      <c r="K82" s="74"/>
      <c r="M82" s="75"/>
      <c r="N82" s="76"/>
      <c r="O82" s="76"/>
      <c r="P82" s="76"/>
      <c r="Q82" s="76"/>
      <c r="R82" s="77"/>
      <c r="S82" s="76"/>
      <c r="T82" s="76"/>
      <c r="U82" s="77"/>
      <c r="V82" s="78"/>
      <c r="X82" s="75"/>
      <c r="Y82" s="76"/>
      <c r="Z82" s="76"/>
      <c r="AA82" s="76"/>
      <c r="AB82" s="76"/>
      <c r="AC82" s="77"/>
      <c r="AD82" s="76"/>
      <c r="AE82" s="76"/>
      <c r="AF82" s="77"/>
      <c r="AG82" s="78"/>
    </row>
    <row r="83" spans="1:33" x14ac:dyDescent="0.25">
      <c r="A83" s="70" t="s">
        <v>41</v>
      </c>
      <c r="B83" s="71">
        <f>(VLOOKUP($A83,'Occupancy Raw Data'!$B$8:$BE$45,'Occupancy Raw Data'!AG$3,FALSE))/100</f>
        <v>0.62620497209538295</v>
      </c>
      <c r="C83" s="72">
        <f>(VLOOKUP($A83,'Occupancy Raw Data'!$B$8:$BE$45,'Occupancy Raw Data'!AH$3,FALSE))/100</f>
        <v>0.75291730086250597</v>
      </c>
      <c r="D83" s="72">
        <f>(VLOOKUP($A83,'Occupancy Raw Data'!$B$8:$BE$45,'Occupancy Raw Data'!AI$3,FALSE))/100</f>
        <v>0.78716387620497197</v>
      </c>
      <c r="E83" s="72">
        <f>(VLOOKUP($A83,'Occupancy Raw Data'!$B$8:$BE$45,'Occupancy Raw Data'!AJ$3,FALSE))/100</f>
        <v>0.78145611364789402</v>
      </c>
      <c r="F83" s="72">
        <f>(VLOOKUP($A83,'Occupancy Raw Data'!$B$8:$BE$45,'Occupancy Raw Data'!AK$3,FALSE))/100</f>
        <v>0.757187552849653</v>
      </c>
      <c r="G83" s="73">
        <f>(VLOOKUP($A83,'Occupancy Raw Data'!$B$8:$BE$45,'Occupancy Raw Data'!AL$3,FALSE))/100</f>
        <v>0.74098596313208109</v>
      </c>
      <c r="H83" s="53">
        <f>(VLOOKUP($A83,'Occupancy Raw Data'!$B$8:$BE$45,'Occupancy Raw Data'!AN$3,FALSE))/100</f>
        <v>0.80559783527820006</v>
      </c>
      <c r="I83" s="53">
        <f>(VLOOKUP($A83,'Occupancy Raw Data'!$B$8:$BE$45,'Occupancy Raw Data'!AO$3,FALSE))/100</f>
        <v>0.80606291222729498</v>
      </c>
      <c r="J83" s="73">
        <f>(VLOOKUP($A83,'Occupancy Raw Data'!$B$8:$BE$45,'Occupancy Raw Data'!AP$3,FALSE))/100</f>
        <v>0.80583037375274802</v>
      </c>
      <c r="K83" s="74">
        <f>(VLOOKUP($A83,'Occupancy Raw Data'!$B$8:$BE$45,'Occupancy Raw Data'!AR$3,FALSE))/100</f>
        <v>0.75951293759512895</v>
      </c>
      <c r="M83" s="75">
        <f>VLOOKUP($A83,'ADR Raw Data'!$B$6:$BE$43,'ADR Raw Data'!AG$1,FALSE)</f>
        <v>92.108450259941904</v>
      </c>
      <c r="N83" s="76">
        <f>VLOOKUP($A83,'ADR Raw Data'!$B$6:$BE$43,'ADR Raw Data'!AH$1,FALSE)</f>
        <v>99.586968615229097</v>
      </c>
      <c r="O83" s="76">
        <f>VLOOKUP($A83,'ADR Raw Data'!$B$6:$BE$43,'ADR Raw Data'!AI$1,FALSE)</f>
        <v>101.889861338489</v>
      </c>
      <c r="P83" s="76">
        <f>VLOOKUP($A83,'ADR Raw Data'!$B$6:$BE$43,'ADR Raw Data'!AJ$1,FALSE)</f>
        <v>101.421077898609</v>
      </c>
      <c r="Q83" s="76">
        <f>VLOOKUP($A83,'ADR Raw Data'!$B$6:$BE$43,'ADR Raw Data'!AK$1,FALSE)</f>
        <v>100.428943983471</v>
      </c>
      <c r="R83" s="77">
        <f>VLOOKUP($A83,'ADR Raw Data'!$B$6:$BE$43,'ADR Raw Data'!AL$1,FALSE)</f>
        <v>99.3711690524826</v>
      </c>
      <c r="S83" s="76">
        <f>VLOOKUP($A83,'ADR Raw Data'!$B$6:$BE$43,'ADR Raw Data'!AN$1,FALSE)</f>
        <v>114.059066883593</v>
      </c>
      <c r="T83" s="76">
        <f>VLOOKUP($A83,'ADR Raw Data'!$B$6:$BE$43,'ADR Raw Data'!AO$1,FALSE)</f>
        <v>114.33978391292899</v>
      </c>
      <c r="U83" s="77">
        <f>VLOOKUP($A83,'ADR Raw Data'!$B$6:$BE$43,'ADR Raw Data'!AP$1,FALSE)</f>
        <v>114.199465901518</v>
      </c>
      <c r="V83" s="78">
        <f>VLOOKUP($A83,'ADR Raw Data'!$B$6:$BE$43,'ADR Raw Data'!AR$1,FALSE)</f>
        <v>103.866189630053</v>
      </c>
      <c r="X83" s="75">
        <f>VLOOKUP($A83,'RevPAR Raw Data'!$B$6:$BE$43,'RevPAR Raw Data'!AG$1,FALSE)</f>
        <v>57.678769524775902</v>
      </c>
      <c r="Y83" s="76">
        <f>VLOOKUP($A83,'RevPAR Raw Data'!$B$6:$BE$43,'RevPAR Raw Data'!AH$1,FALSE)</f>
        <v>74.980751610857396</v>
      </c>
      <c r="Z83" s="76">
        <f>VLOOKUP($A83,'RevPAR Raw Data'!$B$6:$BE$43,'RevPAR Raw Data'!AI$1,FALSE)</f>
        <v>80.204018197192596</v>
      </c>
      <c r="AA83" s="76">
        <f>VLOOKUP($A83,'RevPAR Raw Data'!$B$6:$BE$43,'RevPAR Raw Data'!AJ$1,FALSE)</f>
        <v>79.256121376627704</v>
      </c>
      <c r="AB83" s="76">
        <f>VLOOKUP($A83,'RevPAR Raw Data'!$B$6:$BE$43,'RevPAR Raw Data'!AK$1,FALSE)</f>
        <v>76.043546330119995</v>
      </c>
      <c r="AC83" s="77">
        <f>VLOOKUP($A83,'RevPAR Raw Data'!$B$6:$BE$43,'RevPAR Raw Data'!AL$1,FALSE)</f>
        <v>73.632641407914704</v>
      </c>
      <c r="AD83" s="76">
        <f>VLOOKUP($A83,'RevPAR Raw Data'!$B$6:$BE$43,'RevPAR Raw Data'!AN$1,FALSE)</f>
        <v>91.8857373752748</v>
      </c>
      <c r="AE83" s="76">
        <f>VLOOKUP($A83,'RevPAR Raw Data'!$B$6:$BE$43,'RevPAR Raw Data'!AO$1,FALSE)</f>
        <v>92.165059204295602</v>
      </c>
      <c r="AF83" s="77">
        <f>VLOOKUP($A83,'RevPAR Raw Data'!$B$6:$BE$43,'RevPAR Raw Data'!AP$1,FALSE)</f>
        <v>92.025398289785201</v>
      </c>
      <c r="AG83" s="78">
        <f>VLOOKUP($A83,'RevPAR Raw Data'!$B$6:$BE$43,'RevPAR Raw Data'!AR$1,FALSE)</f>
        <v>78.887714802734806</v>
      </c>
    </row>
    <row r="84" spans="1:33" x14ac:dyDescent="0.25">
      <c r="A84" s="55" t="s">
        <v>126</v>
      </c>
      <c r="B84" s="43">
        <f>(VLOOKUP($A83,'Occupancy Raw Data'!$B$8:$BE$51,'Occupancy Raw Data'!AT$3,FALSE))/100</f>
        <v>0.11641050626274399</v>
      </c>
      <c r="C84" s="44">
        <f>(VLOOKUP($A83,'Occupancy Raw Data'!$B$8:$BE$51,'Occupancy Raw Data'!AU$3,FALSE))/100</f>
        <v>9.2557920240769698E-2</v>
      </c>
      <c r="D84" s="44">
        <f>(VLOOKUP($A83,'Occupancy Raw Data'!$B$8:$BE$51,'Occupancy Raw Data'!AV$3,FALSE))/100</f>
        <v>6.9307402603603796E-2</v>
      </c>
      <c r="E84" s="44">
        <f>(VLOOKUP($A83,'Occupancy Raw Data'!$B$8:$BE$51,'Occupancy Raw Data'!AW$3,FALSE))/100</f>
        <v>5.72849820356197E-2</v>
      </c>
      <c r="F84" s="44">
        <f>(VLOOKUP($A83,'Occupancy Raw Data'!$B$8:$BE$51,'Occupancy Raw Data'!AX$3,FALSE))/100</f>
        <v>5.8193193849676306E-2</v>
      </c>
      <c r="G84" s="44">
        <f>(VLOOKUP($A83,'Occupancy Raw Data'!$B$8:$BE$51,'Occupancy Raw Data'!AY$3,FALSE))/100</f>
        <v>7.6748749151357792E-2</v>
      </c>
      <c r="H84" s="45">
        <f>(VLOOKUP($A83,'Occupancy Raw Data'!$B$8:$BE$51,'Occupancy Raw Data'!BA$3,FALSE))/100</f>
        <v>3.4296522042655798E-2</v>
      </c>
      <c r="I84" s="45">
        <f>(VLOOKUP($A83,'Occupancy Raw Data'!$B$8:$BE$51,'Occupancy Raw Data'!BB$3,FALSE))/100</f>
        <v>3.8353691074506105E-2</v>
      </c>
      <c r="J84" s="44">
        <f>(VLOOKUP($A83,'Occupancy Raw Data'!$B$8:$BE$51,'Occupancy Raw Data'!BC$3,FALSE))/100</f>
        <v>3.6321721033951399E-2</v>
      </c>
      <c r="K84" s="46">
        <f>(VLOOKUP($A83,'Occupancy Raw Data'!$B$8:$BE$51,'Occupancy Raw Data'!BE$3,FALSE))/100</f>
        <v>6.4164526146107098E-2</v>
      </c>
      <c r="M84" s="43">
        <f>(VLOOKUP($A83,'ADR Raw Data'!$B$6:$BE$49,'ADR Raw Data'!AT$1,FALSE))/100</f>
        <v>6.0099653343736799E-2</v>
      </c>
      <c r="N84" s="44">
        <f>(VLOOKUP($A83,'ADR Raw Data'!$B$6:$BE$49,'ADR Raw Data'!AU$1,FALSE))/100</f>
        <v>7.3346148772836003E-2</v>
      </c>
      <c r="O84" s="44">
        <f>(VLOOKUP($A83,'ADR Raw Data'!$B$6:$BE$49,'ADR Raw Data'!AV$1,FALSE))/100</f>
        <v>6.5920339691601298E-2</v>
      </c>
      <c r="P84" s="44">
        <f>(VLOOKUP($A83,'ADR Raw Data'!$B$6:$BE$49,'ADR Raw Data'!AW$1,FALSE))/100</f>
        <v>6.6870578180116005E-2</v>
      </c>
      <c r="Q84" s="44">
        <f>(VLOOKUP($A83,'ADR Raw Data'!$B$6:$BE$49,'ADR Raw Data'!AX$1,FALSE))/100</f>
        <v>7.4050848802708402E-2</v>
      </c>
      <c r="R84" s="44">
        <f>(VLOOKUP($A83,'ADR Raw Data'!$B$6:$BE$49,'ADR Raw Data'!AY$1,FALSE))/100</f>
        <v>6.779648577967419E-2</v>
      </c>
      <c r="S84" s="45">
        <f>(VLOOKUP($A83,'ADR Raw Data'!$B$6:$BE$49,'ADR Raw Data'!BA$1,FALSE))/100</f>
        <v>6.0614468716678402E-2</v>
      </c>
      <c r="T84" s="45">
        <f>(VLOOKUP($A83,'ADR Raw Data'!$B$6:$BE$49,'ADR Raw Data'!BB$1,FALSE))/100</f>
        <v>5.2463083445042601E-2</v>
      </c>
      <c r="U84" s="44">
        <f>(VLOOKUP($A83,'ADR Raw Data'!$B$6:$BE$49,'ADR Raw Data'!BC$1,FALSE))/100</f>
        <v>5.6527388251702899E-2</v>
      </c>
      <c r="V84" s="46">
        <f>(VLOOKUP($A83,'ADR Raw Data'!$B$6:$BE$49,'ADR Raw Data'!BE$1,FALSE))/100</f>
        <v>6.2681559219442406E-2</v>
      </c>
      <c r="X84" s="43">
        <f>(VLOOKUP($A83,'RevPAR Raw Data'!$B$6:$BE$49,'RevPAR Raw Data'!AT$1,FALSE))/100</f>
        <v>0.18350639067843999</v>
      </c>
      <c r="Y84" s="44">
        <f>(VLOOKUP($A83,'RevPAR Raw Data'!$B$6:$BE$49,'RevPAR Raw Data'!AU$1,FALSE))/100</f>
        <v>0.172692836001689</v>
      </c>
      <c r="Z84" s="44">
        <f>(VLOOKUP($A83,'RevPAR Raw Data'!$B$6:$BE$49,'RevPAR Raw Data'!AV$1,FALSE))/100</f>
        <v>0.139796509817977</v>
      </c>
      <c r="AA84" s="44">
        <f>(VLOOKUP($A83,'RevPAR Raw Data'!$B$6:$BE$49,'RevPAR Raw Data'!AW$1,FALSE))/100</f>
        <v>0.127986240085495</v>
      </c>
      <c r="AB84" s="44">
        <f>(VLOOKUP($A83,'RevPAR Raw Data'!$B$6:$BE$49,'RevPAR Raw Data'!AX$1,FALSE))/100</f>
        <v>0.13655329805149299</v>
      </c>
      <c r="AC84" s="44">
        <f>(VLOOKUP($A83,'RevPAR Raw Data'!$B$6:$BE$49,'RevPAR Raw Data'!AY$1,FALSE))/100</f>
        <v>0.14974853041147901</v>
      </c>
      <c r="AD84" s="45">
        <f>(VLOOKUP($A83,'RevPAR Raw Data'!$B$6:$BE$49,'RevPAR Raw Data'!BA$1,FALSE))/100</f>
        <v>9.6989856221779705E-2</v>
      </c>
      <c r="AE84" s="45">
        <f>(VLOOKUP($A83,'RevPAR Raw Data'!$B$6:$BE$49,'RevPAR Raw Data'!BB$1,FALSE))/100</f>
        <v>9.2828927414816007E-2</v>
      </c>
      <c r="AF84" s="44">
        <f>(VLOOKUP($A83,'RevPAR Raw Data'!$B$6:$BE$49,'RevPAR Raw Data'!BC$1,FALSE))/100</f>
        <v>9.4902281312510606E-2</v>
      </c>
      <c r="AG84" s="46">
        <f>(VLOOKUP($A83,'RevPAR Raw Data'!$B$6:$BE$49,'RevPAR Raw Data'!BE$1,FALSE))/100</f>
        <v>0.130868017910964</v>
      </c>
    </row>
    <row r="85" spans="1:33" x14ac:dyDescent="0.25">
      <c r="A85" s="93"/>
      <c r="B85" s="71"/>
      <c r="C85" s="72"/>
      <c r="D85" s="72"/>
      <c r="E85" s="72"/>
      <c r="F85" s="72"/>
      <c r="G85" s="73"/>
      <c r="H85" s="53"/>
      <c r="I85" s="53"/>
      <c r="J85" s="73"/>
      <c r="K85" s="74"/>
      <c r="M85" s="75"/>
      <c r="N85" s="76"/>
      <c r="O85" s="76"/>
      <c r="P85" s="76"/>
      <c r="Q85" s="76"/>
      <c r="R85" s="77"/>
      <c r="S85" s="76"/>
      <c r="T85" s="76"/>
      <c r="U85" s="77"/>
      <c r="V85" s="78"/>
      <c r="X85" s="75"/>
      <c r="Y85" s="76"/>
      <c r="Z85" s="76"/>
      <c r="AA85" s="76"/>
      <c r="AB85" s="76"/>
      <c r="AC85" s="77"/>
      <c r="AD85" s="76"/>
      <c r="AE85" s="76"/>
      <c r="AF85" s="77"/>
      <c r="AG85" s="78"/>
    </row>
    <row r="86" spans="1:33" x14ac:dyDescent="0.25">
      <c r="A86" s="70" t="s">
        <v>42</v>
      </c>
      <c r="B86" s="71">
        <f>(VLOOKUP($A86,'Occupancy Raw Data'!$B$8:$BE$45,'Occupancy Raw Data'!AG$3,FALSE))/100</f>
        <v>0.57136187329406607</v>
      </c>
      <c r="C86" s="72">
        <f>(VLOOKUP($A86,'Occupancy Raw Data'!$B$8:$BE$45,'Occupancy Raw Data'!AH$3,FALSE))/100</f>
        <v>0.65831058755925798</v>
      </c>
      <c r="D86" s="72">
        <f>(VLOOKUP($A86,'Occupancy Raw Data'!$B$8:$BE$45,'Occupancy Raw Data'!AI$3,FALSE))/100</f>
        <v>0.67519034621462393</v>
      </c>
      <c r="E86" s="72">
        <f>(VLOOKUP($A86,'Occupancy Raw Data'!$B$8:$BE$45,'Occupancy Raw Data'!AJ$3,FALSE))/100</f>
        <v>0.68553368768854994</v>
      </c>
      <c r="F86" s="72">
        <f>(VLOOKUP($A86,'Occupancy Raw Data'!$B$8:$BE$45,'Occupancy Raw Data'!AK$3,FALSE))/100</f>
        <v>0.69853469329119311</v>
      </c>
      <c r="G86" s="73">
        <f>(VLOOKUP($A86,'Occupancy Raw Data'!$B$8:$BE$45,'Occupancy Raw Data'!AL$3,FALSE))/100</f>
        <v>0.65778623760953803</v>
      </c>
      <c r="H86" s="53">
        <f>(VLOOKUP($A86,'Occupancy Raw Data'!$B$8:$BE$45,'Occupancy Raw Data'!AN$3,FALSE))/100</f>
        <v>0.77747450079011604</v>
      </c>
      <c r="I86" s="53">
        <f>(VLOOKUP($A86,'Occupancy Raw Data'!$B$8:$BE$45,'Occupancy Raw Data'!AO$3,FALSE))/100</f>
        <v>0.77409854905904296</v>
      </c>
      <c r="J86" s="73">
        <f>(VLOOKUP($A86,'Occupancy Raw Data'!$B$8:$BE$45,'Occupancy Raw Data'!AP$3,FALSE))/100</f>
        <v>0.775786524924579</v>
      </c>
      <c r="K86" s="74">
        <f>(VLOOKUP($A86,'Occupancy Raw Data'!$B$8:$BE$45,'Occupancy Raw Data'!AR$3,FALSE))/100</f>
        <v>0.69150060541383596</v>
      </c>
      <c r="M86" s="75">
        <f>VLOOKUP($A86,'ADR Raw Data'!$B$6:$BE$43,'ADR Raw Data'!AG$1,FALSE)</f>
        <v>80.834564246652803</v>
      </c>
      <c r="N86" s="76">
        <f>VLOOKUP($A86,'ADR Raw Data'!$B$6:$BE$43,'ADR Raw Data'!AH$1,FALSE)</f>
        <v>85.502757228587001</v>
      </c>
      <c r="O86" s="76">
        <f>VLOOKUP($A86,'ADR Raw Data'!$B$6:$BE$43,'ADR Raw Data'!AI$1,FALSE)</f>
        <v>86.000203223404199</v>
      </c>
      <c r="P86" s="76">
        <f>VLOOKUP($A86,'ADR Raw Data'!$B$6:$BE$43,'ADR Raw Data'!AJ$1,FALSE)</f>
        <v>86.745799575649599</v>
      </c>
      <c r="Q86" s="76">
        <f>VLOOKUP($A86,'ADR Raw Data'!$B$6:$BE$43,'ADR Raw Data'!AK$1,FALSE)</f>
        <v>89.158594185089896</v>
      </c>
      <c r="R86" s="77">
        <f>VLOOKUP($A86,'ADR Raw Data'!$B$6:$BE$43,'ADR Raw Data'!AL$1,FALSE)</f>
        <v>85.829465066555997</v>
      </c>
      <c r="S86" s="76">
        <f>VLOOKUP($A86,'ADR Raw Data'!$B$6:$BE$43,'ADR Raw Data'!AN$1,FALSE)</f>
        <v>107.34363419253501</v>
      </c>
      <c r="T86" s="76">
        <f>VLOOKUP($A86,'ADR Raw Data'!$B$6:$BE$43,'ADR Raw Data'!AO$1,FALSE)</f>
        <v>107.367256894311</v>
      </c>
      <c r="U86" s="77">
        <f>VLOOKUP($A86,'ADR Raw Data'!$B$6:$BE$43,'ADR Raw Data'!AP$1,FALSE)</f>
        <v>107.355419843988</v>
      </c>
      <c r="V86" s="78">
        <f>VLOOKUP($A86,'ADR Raw Data'!$B$6:$BE$43,'ADR Raw Data'!AR$1,FALSE)</f>
        <v>92.729384922725302</v>
      </c>
      <c r="X86" s="75">
        <f>VLOOKUP($A86,'RevPAR Raw Data'!$B$6:$BE$43,'RevPAR Raw Data'!AG$1,FALSE)</f>
        <v>46.185788054877101</v>
      </c>
      <c r="Y86" s="76">
        <f>VLOOKUP($A86,'RevPAR Raw Data'!$B$6:$BE$43,'RevPAR Raw Data'!AH$1,FALSE)</f>
        <v>56.287370349087702</v>
      </c>
      <c r="Z86" s="76">
        <f>VLOOKUP($A86,'RevPAR Raw Data'!$B$6:$BE$43,'RevPAR Raw Data'!AI$1,FALSE)</f>
        <v>58.066506988938301</v>
      </c>
      <c r="AA86" s="76">
        <f>VLOOKUP($A86,'RevPAR Raw Data'!$B$6:$BE$43,'RevPAR Raw Data'!AJ$1,FALSE)</f>
        <v>59.467167874586899</v>
      </c>
      <c r="AB86" s="76">
        <f>VLOOKUP($A86,'RevPAR Raw Data'!$B$6:$BE$43,'RevPAR Raw Data'!AK$1,FALSE)</f>
        <v>62.280371243355802</v>
      </c>
      <c r="AC86" s="77">
        <f>VLOOKUP($A86,'RevPAR Raw Data'!$B$6:$BE$43,'RevPAR Raw Data'!AL$1,FALSE)</f>
        <v>56.457440902169203</v>
      </c>
      <c r="AD86" s="76">
        <f>VLOOKUP($A86,'RevPAR Raw Data'!$B$6:$BE$43,'RevPAR Raw Data'!AN$1,FALSE)</f>
        <v>83.456938406838006</v>
      </c>
      <c r="AE86" s="76">
        <f>VLOOKUP($A86,'RevPAR Raw Data'!$B$6:$BE$43,'RevPAR Raw Data'!AO$1,FALSE)</f>
        <v>83.112837778336399</v>
      </c>
      <c r="AF86" s="77">
        <f>VLOOKUP($A86,'RevPAR Raw Data'!$B$6:$BE$43,'RevPAR Raw Data'!AP$1,FALSE)</f>
        <v>83.284888092587195</v>
      </c>
      <c r="AG86" s="78">
        <f>VLOOKUP($A86,'RevPAR Raw Data'!$B$6:$BE$43,'RevPAR Raw Data'!AR$1,FALSE)</f>
        <v>64.1224258137172</v>
      </c>
    </row>
    <row r="87" spans="1:33" x14ac:dyDescent="0.25">
      <c r="A87" s="55" t="s">
        <v>126</v>
      </c>
      <c r="B87" s="43">
        <f>(VLOOKUP($A86,'Occupancy Raw Data'!$B$8:$BE$51,'Occupancy Raw Data'!AT$3,FALSE))/100</f>
        <v>0.12120786141302201</v>
      </c>
      <c r="C87" s="44">
        <f>(VLOOKUP($A86,'Occupancy Raw Data'!$B$8:$BE$51,'Occupancy Raw Data'!AU$3,FALSE))/100</f>
        <v>0.118462718661194</v>
      </c>
      <c r="D87" s="44">
        <f>(VLOOKUP($A86,'Occupancy Raw Data'!$B$8:$BE$51,'Occupancy Raw Data'!AV$3,FALSE))/100</f>
        <v>8.2665841857945302E-2</v>
      </c>
      <c r="E87" s="44">
        <f>(VLOOKUP($A86,'Occupancy Raw Data'!$B$8:$BE$51,'Occupancy Raw Data'!AW$3,FALSE))/100</f>
        <v>0.100000765542291</v>
      </c>
      <c r="F87" s="44">
        <f>(VLOOKUP($A86,'Occupancy Raw Data'!$B$8:$BE$51,'Occupancy Raw Data'!AX$3,FALSE))/100</f>
        <v>2.78413064504546E-2</v>
      </c>
      <c r="G87" s="44">
        <f>(VLOOKUP($A86,'Occupancy Raw Data'!$B$8:$BE$51,'Occupancy Raw Data'!AY$3,FALSE))/100</f>
        <v>8.7378523144859693E-2</v>
      </c>
      <c r="H87" s="45">
        <f>(VLOOKUP($A86,'Occupancy Raw Data'!$B$8:$BE$51,'Occupancy Raw Data'!BA$3,FALSE))/100</f>
        <v>-4.5565113040891501E-4</v>
      </c>
      <c r="I87" s="45">
        <f>(VLOOKUP($A86,'Occupancy Raw Data'!$B$8:$BE$51,'Occupancy Raw Data'!BB$3,FALSE))/100</f>
        <v>1.3331452522414499E-2</v>
      </c>
      <c r="J87" s="44">
        <f>(VLOOKUP($A86,'Occupancy Raw Data'!$B$8:$BE$51,'Occupancy Raw Data'!BC$3,FALSE))/100</f>
        <v>6.3756853815515801E-3</v>
      </c>
      <c r="K87" s="46">
        <f>(VLOOKUP($A86,'Occupancy Raw Data'!$B$8:$BE$51,'Occupancy Raw Data'!BE$3,FALSE))/100</f>
        <v>6.0029631745859506E-2</v>
      </c>
      <c r="M87" s="43">
        <f>(VLOOKUP($A86,'ADR Raw Data'!$B$6:$BE$49,'ADR Raw Data'!AT$1,FALSE))/100</f>
        <v>5.9144128547588798E-2</v>
      </c>
      <c r="N87" s="44">
        <f>(VLOOKUP($A86,'ADR Raw Data'!$B$6:$BE$49,'ADR Raw Data'!AU$1,FALSE))/100</f>
        <v>4.0125160208774699E-2</v>
      </c>
      <c r="O87" s="44">
        <f>(VLOOKUP($A86,'ADR Raw Data'!$B$6:$BE$49,'ADR Raw Data'!AV$1,FALSE))/100</f>
        <v>8.2011214531837497E-3</v>
      </c>
      <c r="P87" s="44">
        <f>(VLOOKUP($A86,'ADR Raw Data'!$B$6:$BE$49,'ADR Raw Data'!AW$1,FALSE))/100</f>
        <v>1.4636459337593E-2</v>
      </c>
      <c r="Q87" s="44">
        <f>(VLOOKUP($A86,'ADR Raw Data'!$B$6:$BE$49,'ADR Raw Data'!AX$1,FALSE))/100</f>
        <v>-6.9704854294775395E-2</v>
      </c>
      <c r="R87" s="44">
        <f>(VLOOKUP($A86,'ADR Raw Data'!$B$6:$BE$49,'ADR Raw Data'!AY$1,FALSE))/100</f>
        <v>2.7629530126588296E-3</v>
      </c>
      <c r="S87" s="45">
        <f>(VLOOKUP($A86,'ADR Raw Data'!$B$6:$BE$49,'ADR Raw Data'!BA$1,FALSE))/100</f>
        <v>-3.7292052883416901E-2</v>
      </c>
      <c r="T87" s="45">
        <f>(VLOOKUP($A86,'ADR Raw Data'!$B$6:$BE$49,'ADR Raw Data'!BB$1,FALSE))/100</f>
        <v>-2.2423539848652897E-2</v>
      </c>
      <c r="U87" s="44">
        <f>(VLOOKUP($A86,'ADR Raw Data'!$B$6:$BE$49,'ADR Raw Data'!BC$1,FALSE))/100</f>
        <v>-2.99803035079391E-2</v>
      </c>
      <c r="V87" s="46">
        <f>(VLOOKUP($A86,'ADR Raw Data'!$B$6:$BE$49,'ADR Raw Data'!BE$1,FALSE))/100</f>
        <v>-1.4155505660423E-2</v>
      </c>
      <c r="X87" s="43">
        <f>(VLOOKUP($A86,'RevPAR Raw Data'!$B$6:$BE$49,'RevPAR Raw Data'!AT$1,FALSE))/100</f>
        <v>0.18752072329699998</v>
      </c>
      <c r="Y87" s="44">
        <f>(VLOOKUP($A86,'RevPAR Raw Data'!$B$6:$BE$49,'RevPAR Raw Data'!AU$1,FALSE))/100</f>
        <v>0.16334121443501701</v>
      </c>
      <c r="Z87" s="44">
        <f>(VLOOKUP($A86,'RevPAR Raw Data'!$B$6:$BE$49,'RevPAR Raw Data'!AV$1,FALSE))/100</f>
        <v>9.1544915920235809E-2</v>
      </c>
      <c r="AA87" s="44">
        <f>(VLOOKUP($A86,'RevPAR Raw Data'!$B$6:$BE$49,'RevPAR Raw Data'!AW$1,FALSE))/100</f>
        <v>0.11610088201847199</v>
      </c>
      <c r="AB87" s="44">
        <f>(VLOOKUP($A86,'RevPAR Raw Data'!$B$6:$BE$49,'RevPAR Raw Data'!AX$1,FALSE))/100</f>
        <v>-4.3804222053825906E-2</v>
      </c>
      <c r="AC87" s="44">
        <f>(VLOOKUP($A86,'RevPAR Raw Data'!$B$6:$BE$49,'RevPAR Raw Data'!AY$1,FALSE))/100</f>
        <v>9.0382898911283288E-2</v>
      </c>
      <c r="AD87" s="45">
        <f>(VLOOKUP($A86,'RevPAR Raw Data'!$B$6:$BE$49,'RevPAR Raw Data'!BA$1,FALSE))/100</f>
        <v>-3.7730711847774198E-2</v>
      </c>
      <c r="AE87" s="45">
        <f>(VLOOKUP($A86,'RevPAR Raw Data'!$B$6:$BE$49,'RevPAR Raw Data'!BB$1,FALSE))/100</f>
        <v>-9.3910256831151191E-3</v>
      </c>
      <c r="AF87" s="44">
        <f>(VLOOKUP($A86,'RevPAR Raw Data'!$B$6:$BE$49,'RevPAR Raw Data'!BC$1,FALSE))/100</f>
        <v>-2.37957631091976E-2</v>
      </c>
      <c r="AG87" s="46">
        <f>(VLOOKUP($A86,'RevPAR Raw Data'!$B$6:$BE$49,'RevPAR Raw Data'!BE$1,FALSE))/100</f>
        <v>4.5024376293464806E-2</v>
      </c>
    </row>
    <row r="88" spans="1:33" x14ac:dyDescent="0.25">
      <c r="A88" s="93"/>
      <c r="B88" s="71"/>
      <c r="C88" s="72"/>
      <c r="D88" s="72"/>
      <c r="E88" s="72"/>
      <c r="F88" s="72"/>
      <c r="G88" s="73"/>
      <c r="H88" s="53"/>
      <c r="I88" s="53"/>
      <c r="J88" s="73"/>
      <c r="K88" s="74"/>
      <c r="M88" s="75"/>
      <c r="N88" s="76"/>
      <c r="O88" s="76"/>
      <c r="P88" s="76"/>
      <c r="Q88" s="76"/>
      <c r="R88" s="77"/>
      <c r="S88" s="76"/>
      <c r="T88" s="76"/>
      <c r="U88" s="77"/>
      <c r="V88" s="78"/>
      <c r="X88" s="75"/>
      <c r="Y88" s="76"/>
      <c r="Z88" s="76"/>
      <c r="AA88" s="76"/>
      <c r="AB88" s="76"/>
      <c r="AC88" s="77"/>
      <c r="AD88" s="76"/>
      <c r="AE88" s="76"/>
      <c r="AF88" s="77"/>
      <c r="AG88" s="78"/>
    </row>
    <row r="89" spans="1:33" x14ac:dyDescent="0.25">
      <c r="A89" s="70" t="s">
        <v>43</v>
      </c>
      <c r="B89" s="71">
        <f>(VLOOKUP($A89,'Occupancy Raw Data'!$B$8:$BE$45,'Occupancy Raw Data'!AG$3,FALSE))/100</f>
        <v>0.56516495822206902</v>
      </c>
      <c r="C89" s="72">
        <f>(VLOOKUP($A89,'Occupancy Raw Data'!$B$8:$BE$45,'Occupancy Raw Data'!AH$3,FALSE))/100</f>
        <v>0.63485226979067899</v>
      </c>
      <c r="D89" s="72">
        <f>(VLOOKUP($A89,'Occupancy Raw Data'!$B$8:$BE$45,'Occupancy Raw Data'!AI$3,FALSE))/100</f>
        <v>0.670944956499267</v>
      </c>
      <c r="E89" s="72">
        <f>(VLOOKUP($A89,'Occupancy Raw Data'!$B$8:$BE$45,'Occupancy Raw Data'!AJ$3,FALSE))/100</f>
        <v>0.67686078566505803</v>
      </c>
      <c r="F89" s="72">
        <f>(VLOOKUP($A89,'Occupancy Raw Data'!$B$8:$BE$45,'Occupancy Raw Data'!AK$3,FALSE))/100</f>
        <v>0.701671261199172</v>
      </c>
      <c r="G89" s="73">
        <f>(VLOOKUP($A89,'Occupancy Raw Data'!$B$8:$BE$45,'Occupancy Raw Data'!AL$3,FALSE))/100</f>
        <v>0.64989748979205009</v>
      </c>
      <c r="H89" s="53">
        <f>(VLOOKUP($A89,'Occupancy Raw Data'!$B$8:$BE$45,'Occupancy Raw Data'!AN$3,FALSE))/100</f>
        <v>0.76636802205375598</v>
      </c>
      <c r="I89" s="53">
        <f>(VLOOKUP($A89,'Occupancy Raw Data'!$B$8:$BE$45,'Occupancy Raw Data'!AO$3,FALSE))/100</f>
        <v>0.74801860785664998</v>
      </c>
      <c r="J89" s="73">
        <f>(VLOOKUP($A89,'Occupancy Raw Data'!$B$8:$BE$45,'Occupancy Raw Data'!AP$3,FALSE))/100</f>
        <v>0.75719331495520292</v>
      </c>
      <c r="K89" s="74">
        <f>(VLOOKUP($A89,'Occupancy Raw Data'!$B$8:$BE$45,'Occupancy Raw Data'!AR$3,FALSE))/100</f>
        <v>0.68055230805203093</v>
      </c>
      <c r="M89" s="75">
        <f>VLOOKUP($A89,'ADR Raw Data'!$B$6:$BE$43,'ADR Raw Data'!AG$1,FALSE)</f>
        <v>106.829120377991</v>
      </c>
      <c r="N89" s="76">
        <f>VLOOKUP($A89,'ADR Raw Data'!$B$6:$BE$43,'ADR Raw Data'!AH$1,FALSE)</f>
        <v>114.666592679782</v>
      </c>
      <c r="O89" s="76">
        <f>VLOOKUP($A89,'ADR Raw Data'!$B$6:$BE$43,'ADR Raw Data'!AI$1,FALSE)</f>
        <v>118.117618083194</v>
      </c>
      <c r="P89" s="76">
        <f>VLOOKUP($A89,'ADR Raw Data'!$B$6:$BE$43,'ADR Raw Data'!AJ$1,FALSE)</f>
        <v>123.486981583301</v>
      </c>
      <c r="Q89" s="76">
        <f>VLOOKUP($A89,'ADR Raw Data'!$B$6:$BE$43,'ADR Raw Data'!AK$1,FALSE)</f>
        <v>124.763927127071</v>
      </c>
      <c r="R89" s="77">
        <f>VLOOKUP($A89,'ADR Raw Data'!$B$6:$BE$43,'ADR Raw Data'!AL$1,FALSE)</f>
        <v>118.033406893855</v>
      </c>
      <c r="S89" s="76">
        <f>VLOOKUP($A89,'ADR Raw Data'!$B$6:$BE$43,'ADR Raw Data'!AN$1,FALSE)</f>
        <v>139.91862055418099</v>
      </c>
      <c r="T89" s="76">
        <f>VLOOKUP($A89,'ADR Raw Data'!$B$6:$BE$43,'ADR Raw Data'!AO$1,FALSE)</f>
        <v>137.36370393297199</v>
      </c>
      <c r="U89" s="77">
        <f>VLOOKUP($A89,'ADR Raw Data'!$B$6:$BE$43,'ADR Raw Data'!AP$1,FALSE)</f>
        <v>138.656640861254</v>
      </c>
      <c r="V89" s="78">
        <f>VLOOKUP($A89,'ADR Raw Data'!$B$6:$BE$43,'ADR Raw Data'!AR$1,FALSE)</f>
        <v>124.589089972152</v>
      </c>
      <c r="X89" s="75">
        <f>VLOOKUP($A89,'RevPAR Raw Data'!$B$6:$BE$43,'RevPAR Raw Data'!AG$1,FALSE)</f>
        <v>60.3760753553277</v>
      </c>
      <c r="Y89" s="76">
        <f>VLOOKUP($A89,'RevPAR Raw Data'!$B$6:$BE$43,'RevPAR Raw Data'!AH$1,FALSE)</f>
        <v>72.796346631923498</v>
      </c>
      <c r="Z89" s="76">
        <f>VLOOKUP($A89,'RevPAR Raw Data'!$B$6:$BE$43,'RevPAR Raw Data'!AI$1,FALSE)</f>
        <v>79.250420126625798</v>
      </c>
      <c r="AA89" s="76">
        <f>VLOOKUP($A89,'RevPAR Raw Data'!$B$6:$BE$43,'RevPAR Raw Data'!AJ$1,FALSE)</f>
        <v>83.583495373879998</v>
      </c>
      <c r="AB89" s="76">
        <f>VLOOKUP($A89,'RevPAR Raw Data'!$B$6:$BE$43,'RevPAR Raw Data'!AK$1,FALSE)</f>
        <v>87.543262099414093</v>
      </c>
      <c r="AC89" s="77">
        <f>VLOOKUP($A89,'RevPAR Raw Data'!$B$6:$BE$43,'RevPAR Raw Data'!AL$1,FALSE)</f>
        <v>76.709614851920094</v>
      </c>
      <c r="AD89" s="76">
        <f>VLOOKUP($A89,'RevPAR Raw Data'!$B$6:$BE$43,'RevPAR Raw Data'!AN$1,FALSE)</f>
        <v>107.229156482598</v>
      </c>
      <c r="AE89" s="76">
        <f>VLOOKUP($A89,'RevPAR Raw Data'!$B$6:$BE$43,'RevPAR Raw Data'!AO$1,FALSE)</f>
        <v>102.75060658597501</v>
      </c>
      <c r="AF89" s="77">
        <f>VLOOKUP($A89,'RevPAR Raw Data'!$B$6:$BE$43,'RevPAR Raw Data'!AP$1,FALSE)</f>
        <v>104.989881534286</v>
      </c>
      <c r="AG89" s="78">
        <f>VLOOKUP($A89,'RevPAR Raw Data'!$B$6:$BE$43,'RevPAR Raw Data'!AR$1,FALSE)</f>
        <v>84.789392738650406</v>
      </c>
    </row>
    <row r="90" spans="1:33" x14ac:dyDescent="0.25">
      <c r="A90" s="55" t="s">
        <v>126</v>
      </c>
      <c r="B90" s="43">
        <f>(VLOOKUP($A89,'Occupancy Raw Data'!$B$8:$BE$51,'Occupancy Raw Data'!AT$3,FALSE))/100</f>
        <v>2.51683030479425E-2</v>
      </c>
      <c r="C90" s="44">
        <f>(VLOOKUP($A89,'Occupancy Raw Data'!$B$8:$BE$51,'Occupancy Raw Data'!AU$3,FALSE))/100</f>
        <v>2.4755873446825102E-2</v>
      </c>
      <c r="D90" s="44">
        <f>(VLOOKUP($A89,'Occupancy Raw Data'!$B$8:$BE$51,'Occupancy Raw Data'!AV$3,FALSE))/100</f>
        <v>7.1244368105447698E-3</v>
      </c>
      <c r="E90" s="44">
        <f>(VLOOKUP($A89,'Occupancy Raw Data'!$B$8:$BE$51,'Occupancy Raw Data'!AW$3,FALSE))/100</f>
        <v>-3.6353861772876798E-2</v>
      </c>
      <c r="F90" s="44">
        <f>(VLOOKUP($A89,'Occupancy Raw Data'!$B$8:$BE$51,'Occupancy Raw Data'!AX$3,FALSE))/100</f>
        <v>-1.2260429544095399E-2</v>
      </c>
      <c r="G90" s="44">
        <f>(VLOOKUP($A89,'Occupancy Raw Data'!$B$8:$BE$51,'Occupancy Raw Data'!AY$3,FALSE))/100</f>
        <v>-9.0214034182989203E-5</v>
      </c>
      <c r="H90" s="45">
        <f>(VLOOKUP($A89,'Occupancy Raw Data'!$B$8:$BE$51,'Occupancy Raw Data'!BA$3,FALSE))/100</f>
        <v>8.1997090129412604E-3</v>
      </c>
      <c r="I90" s="45">
        <f>(VLOOKUP($A89,'Occupancy Raw Data'!$B$8:$BE$51,'Occupancy Raw Data'!BB$3,FALSE))/100</f>
        <v>2.61731136552774E-2</v>
      </c>
      <c r="J90" s="44">
        <f>(VLOOKUP($A89,'Occupancy Raw Data'!$B$8:$BE$51,'Occupancy Raw Data'!BC$3,FALSE))/100</f>
        <v>1.6998145759096802E-2</v>
      </c>
      <c r="K90" s="46">
        <f>(VLOOKUP($A89,'Occupancy Raw Data'!$B$8:$BE$51,'Occupancy Raw Data'!BE$3,FALSE))/100</f>
        <v>5.2777334628292209E-3</v>
      </c>
      <c r="M90" s="43">
        <f>(VLOOKUP($A89,'ADR Raw Data'!$B$6:$BE$49,'ADR Raw Data'!AT$1,FALSE))/100</f>
        <v>2.5590246578048901E-2</v>
      </c>
      <c r="N90" s="44">
        <f>(VLOOKUP($A89,'ADR Raw Data'!$B$6:$BE$49,'ADR Raw Data'!AU$1,FALSE))/100</f>
        <v>3.3437528828708499E-2</v>
      </c>
      <c r="O90" s="44">
        <f>(VLOOKUP($A89,'ADR Raw Data'!$B$6:$BE$49,'ADR Raw Data'!AV$1,FALSE))/100</f>
        <v>-5.4120732905081799E-4</v>
      </c>
      <c r="P90" s="44">
        <f>(VLOOKUP($A89,'ADR Raw Data'!$B$6:$BE$49,'ADR Raw Data'!AW$1,FALSE))/100</f>
        <v>-3.3489991434238801E-2</v>
      </c>
      <c r="Q90" s="44">
        <f>(VLOOKUP($A89,'ADR Raw Data'!$B$6:$BE$49,'ADR Raw Data'!AX$1,FALSE))/100</f>
        <v>-1.48197271879189E-2</v>
      </c>
      <c r="R90" s="44">
        <f>(VLOOKUP($A89,'ADR Raw Data'!$B$6:$BE$49,'ADR Raw Data'!AY$1,FALSE))/100</f>
        <v>-2.6485268072264203E-3</v>
      </c>
      <c r="S90" s="45">
        <f>(VLOOKUP($A89,'ADR Raw Data'!$B$6:$BE$49,'ADR Raw Data'!BA$1,FALSE))/100</f>
        <v>4.0420122915367403E-2</v>
      </c>
      <c r="T90" s="45">
        <f>(VLOOKUP($A89,'ADR Raw Data'!$B$6:$BE$49,'ADR Raw Data'!BB$1,FALSE))/100</f>
        <v>5.2398872248925393E-2</v>
      </c>
      <c r="U90" s="44">
        <f>(VLOOKUP($A89,'ADR Raw Data'!$B$6:$BE$49,'ADR Raw Data'!BC$1,FALSE))/100</f>
        <v>4.61094994456865E-2</v>
      </c>
      <c r="V90" s="46">
        <f>(VLOOKUP($A89,'ADR Raw Data'!$B$6:$BE$49,'ADR Raw Data'!BE$1,FALSE))/100</f>
        <v>1.45005129963448E-2</v>
      </c>
      <c r="X90" s="43">
        <f>(VLOOKUP($A89,'RevPAR Raw Data'!$B$6:$BE$49,'RevPAR Raw Data'!AT$1,FALSE))/100</f>
        <v>5.1402612706939396E-2</v>
      </c>
      <c r="Y90" s="44">
        <f>(VLOOKUP($A89,'RevPAR Raw Data'!$B$6:$BE$49,'RevPAR Raw Data'!AU$1,FALSE))/100</f>
        <v>5.9021177507591699E-2</v>
      </c>
      <c r="Z90" s="44">
        <f>(VLOOKUP($A89,'RevPAR Raw Data'!$B$6:$BE$49,'RevPAR Raw Data'!AV$1,FALSE))/100</f>
        <v>6.5793736840767305E-3</v>
      </c>
      <c r="AA90" s="44">
        <f>(VLOOKUP($A89,'RevPAR Raw Data'!$B$6:$BE$49,'RevPAR Raw Data'!AW$1,FALSE))/100</f>
        <v>-6.86263626877405E-2</v>
      </c>
      <c r="AB90" s="44">
        <f>(VLOOKUP($A89,'RevPAR Raw Data'!$B$6:$BE$49,'RevPAR Raw Data'!AX$1,FALSE))/100</f>
        <v>-2.6898460510964201E-2</v>
      </c>
      <c r="AC90" s="44">
        <f>(VLOOKUP($A89,'RevPAR Raw Data'!$B$6:$BE$49,'RevPAR Raw Data'!AY$1,FALSE))/100</f>
        <v>-2.7385019071214799E-3</v>
      </c>
      <c r="AD90" s="45">
        <f>(VLOOKUP($A89,'RevPAR Raw Data'!$B$6:$BE$49,'RevPAR Raw Data'!BA$1,FALSE))/100</f>
        <v>4.8951265174481999E-2</v>
      </c>
      <c r="AE90" s="45">
        <f>(VLOOKUP($A89,'RevPAR Raw Data'!$B$6:$BE$49,'RevPAR Raw Data'!BB$1,FALSE))/100</f>
        <v>7.9943427542982295E-2</v>
      </c>
      <c r="AF90" s="44">
        <f>(VLOOKUP($A89,'RevPAR Raw Data'!$B$6:$BE$49,'RevPAR Raw Data'!BC$1,FALSE))/100</f>
        <v>6.3891421197240103E-2</v>
      </c>
      <c r="AG90" s="46">
        <f>(VLOOKUP($A89,'RevPAR Raw Data'!$B$6:$BE$49,'RevPAR Raw Data'!BE$1,FALSE))/100</f>
        <v>1.9854776301843E-2</v>
      </c>
    </row>
    <row r="91" spans="1:33" x14ac:dyDescent="0.25">
      <c r="A91" s="93"/>
      <c r="B91" s="71"/>
      <c r="C91" s="72"/>
      <c r="D91" s="72"/>
      <c r="E91" s="72"/>
      <c r="F91" s="72"/>
      <c r="G91" s="73"/>
      <c r="H91" s="53"/>
      <c r="I91" s="53"/>
      <c r="J91" s="73"/>
      <c r="K91" s="74"/>
      <c r="M91" s="75"/>
      <c r="N91" s="76"/>
      <c r="O91" s="76"/>
      <c r="P91" s="76"/>
      <c r="Q91" s="76"/>
      <c r="R91" s="77"/>
      <c r="S91" s="76"/>
      <c r="T91" s="76"/>
      <c r="U91" s="77"/>
      <c r="V91" s="78"/>
      <c r="X91" s="75"/>
      <c r="Y91" s="76"/>
      <c r="Z91" s="76"/>
      <c r="AA91" s="76"/>
      <c r="AB91" s="76"/>
      <c r="AC91" s="77"/>
      <c r="AD91" s="76"/>
      <c r="AE91" s="76"/>
      <c r="AF91" s="77"/>
      <c r="AG91" s="78"/>
    </row>
    <row r="92" spans="1:33" x14ac:dyDescent="0.25">
      <c r="A92" s="70" t="s">
        <v>44</v>
      </c>
      <c r="B92" s="71">
        <f>(VLOOKUP($A92,'Occupancy Raw Data'!$B$8:$BE$45,'Occupancy Raw Data'!AG$3,FALSE))/100</f>
        <v>0.51555634023854302</v>
      </c>
      <c r="C92" s="72">
        <f>(VLOOKUP($A92,'Occupancy Raw Data'!$B$8:$BE$45,'Occupancy Raw Data'!AH$3,FALSE))/100</f>
        <v>0.57501569365976102</v>
      </c>
      <c r="D92" s="72">
        <f>(VLOOKUP($A92,'Occupancy Raw Data'!$B$8:$BE$45,'Occupancy Raw Data'!AI$3,FALSE))/100</f>
        <v>0.62845260514751999</v>
      </c>
      <c r="E92" s="72">
        <f>(VLOOKUP($A92,'Occupancy Raw Data'!$B$8:$BE$45,'Occupancy Raw Data'!AJ$3,FALSE))/100</f>
        <v>0.65493565599497794</v>
      </c>
      <c r="F92" s="72">
        <f>(VLOOKUP($A92,'Occupancy Raw Data'!$B$8:$BE$45,'Occupancy Raw Data'!AK$3,FALSE))/100</f>
        <v>0.69995684243565504</v>
      </c>
      <c r="G92" s="73">
        <f>(VLOOKUP($A92,'Occupancy Raw Data'!$B$8:$BE$45,'Occupancy Raw Data'!AL$3,FALSE))/100</f>
        <v>0.61478342749529102</v>
      </c>
      <c r="H92" s="53">
        <f>(VLOOKUP($A92,'Occupancy Raw Data'!$B$8:$BE$45,'Occupancy Raw Data'!AN$3,FALSE))/100</f>
        <v>0.83974811676082795</v>
      </c>
      <c r="I92" s="53">
        <f>(VLOOKUP($A92,'Occupancy Raw Data'!$B$8:$BE$45,'Occupancy Raw Data'!AO$3,FALSE))/100</f>
        <v>0.84200408035153695</v>
      </c>
      <c r="J92" s="73">
        <f>(VLOOKUP($A92,'Occupancy Raw Data'!$B$8:$BE$45,'Occupancy Raw Data'!AP$3,FALSE))/100</f>
        <v>0.84087609855618295</v>
      </c>
      <c r="K92" s="74">
        <f>(VLOOKUP($A92,'Occupancy Raw Data'!$B$8:$BE$45,'Occupancy Raw Data'!AR$3,FALSE))/100</f>
        <v>0.67938133351268903</v>
      </c>
      <c r="M92" s="75">
        <f>VLOOKUP($A92,'ADR Raw Data'!$B$6:$BE$43,'ADR Raw Data'!AG$1,FALSE)</f>
        <v>122.27289425440399</v>
      </c>
      <c r="N92" s="76">
        <f>VLOOKUP($A92,'ADR Raw Data'!$B$6:$BE$43,'ADR Raw Data'!AH$1,FALSE)</f>
        <v>125.383509671806</v>
      </c>
      <c r="O92" s="76">
        <f>VLOOKUP($A92,'ADR Raw Data'!$B$6:$BE$43,'ADR Raw Data'!AI$1,FALSE)</f>
        <v>127.438975883381</v>
      </c>
      <c r="P92" s="76">
        <f>VLOOKUP($A92,'ADR Raw Data'!$B$6:$BE$43,'ADR Raw Data'!AJ$1,FALSE)</f>
        <v>128.51270370214999</v>
      </c>
      <c r="Q92" s="76">
        <f>VLOOKUP($A92,'ADR Raw Data'!$B$6:$BE$43,'ADR Raw Data'!AK$1,FALSE)</f>
        <v>134.02070693646399</v>
      </c>
      <c r="R92" s="77">
        <f>VLOOKUP($A92,'ADR Raw Data'!$B$6:$BE$43,'ADR Raw Data'!AL$1,FALSE)</f>
        <v>127.915507548373</v>
      </c>
      <c r="S92" s="76">
        <f>VLOOKUP($A92,'ADR Raw Data'!$B$6:$BE$43,'ADR Raw Data'!AN$1,FALSE)</f>
        <v>174.05480884901999</v>
      </c>
      <c r="T92" s="76">
        <f>VLOOKUP($A92,'ADR Raw Data'!$B$6:$BE$43,'ADR Raw Data'!AO$1,FALSE)</f>
        <v>174.445856490843</v>
      </c>
      <c r="U92" s="77">
        <f>VLOOKUP($A92,'ADR Raw Data'!$B$6:$BE$43,'ADR Raw Data'!AP$1,FALSE)</f>
        <v>174.250594952699</v>
      </c>
      <c r="V92" s="78">
        <f>VLOOKUP($A92,'ADR Raw Data'!$B$6:$BE$43,'ADR Raw Data'!AR$1,FALSE)</f>
        <v>144.301031764463</v>
      </c>
      <c r="X92" s="75">
        <f>VLOOKUP($A92,'RevPAR Raw Data'!$B$6:$BE$43,'RevPAR Raw Data'!AG$1,FALSE)</f>
        <v>63.038565872175099</v>
      </c>
      <c r="Y92" s="76">
        <f>VLOOKUP($A92,'RevPAR Raw Data'!$B$6:$BE$43,'RevPAR Raw Data'!AH$1,FALSE)</f>
        <v>72.097485787429306</v>
      </c>
      <c r="Z92" s="76">
        <f>VLOOKUP($A92,'RevPAR Raw Data'!$B$6:$BE$43,'RevPAR Raw Data'!AI$1,FALSE)</f>
        <v>80.089356391242902</v>
      </c>
      <c r="AA92" s="76">
        <f>VLOOKUP($A92,'RevPAR Raw Data'!$B$6:$BE$43,'RevPAR Raw Data'!AJ$1,FALSE)</f>
        <v>84.167551902856204</v>
      </c>
      <c r="AB92" s="76">
        <f>VLOOKUP($A92,'RevPAR Raw Data'!$B$6:$BE$43,'RevPAR Raw Data'!AK$1,FALSE)</f>
        <v>93.808710848242299</v>
      </c>
      <c r="AC92" s="77">
        <f>VLOOKUP($A92,'RevPAR Raw Data'!$B$6:$BE$43,'RevPAR Raw Data'!AL$1,FALSE)</f>
        <v>78.640334160389202</v>
      </c>
      <c r="AD92" s="76">
        <f>VLOOKUP($A92,'RevPAR Raw Data'!$B$6:$BE$43,'RevPAR Raw Data'!AN$1,FALSE)</f>
        <v>146.16219794413001</v>
      </c>
      <c r="AE92" s="76">
        <f>VLOOKUP($A92,'RevPAR Raw Data'!$B$6:$BE$43,'RevPAR Raw Data'!AO$1,FALSE)</f>
        <v>146.884122965709</v>
      </c>
      <c r="AF92" s="77">
        <f>VLOOKUP($A92,'RevPAR Raw Data'!$B$6:$BE$43,'RevPAR Raw Data'!AP$1,FALSE)</f>
        <v>146.52316045491901</v>
      </c>
      <c r="AG92" s="78">
        <f>VLOOKUP($A92,'RevPAR Raw Data'!$B$6:$BE$43,'RevPAR Raw Data'!AR$1,FALSE)</f>
        <v>98.035427387397903</v>
      </c>
    </row>
    <row r="93" spans="1:33" x14ac:dyDescent="0.25">
      <c r="A93" s="55" t="s">
        <v>126</v>
      </c>
      <c r="B93" s="43">
        <f>(VLOOKUP($A92,'Occupancy Raw Data'!$B$8:$BE$51,'Occupancy Raw Data'!AT$3,FALSE))/100</f>
        <v>4.6760125654395204E-2</v>
      </c>
      <c r="C93" s="44">
        <f>(VLOOKUP($A92,'Occupancy Raw Data'!$B$8:$BE$51,'Occupancy Raw Data'!AU$3,FALSE))/100</f>
        <v>7.0843329820873796E-2</v>
      </c>
      <c r="D93" s="44">
        <f>(VLOOKUP($A92,'Occupancy Raw Data'!$B$8:$BE$51,'Occupancy Raw Data'!AV$3,FALSE))/100</f>
        <v>5.7696009464161702E-2</v>
      </c>
      <c r="E93" s="44">
        <f>(VLOOKUP($A92,'Occupancy Raw Data'!$B$8:$BE$51,'Occupancy Raw Data'!AW$3,FALSE))/100</f>
        <v>6.6951569290959606E-2</v>
      </c>
      <c r="F93" s="44">
        <f>(VLOOKUP($A92,'Occupancy Raw Data'!$B$8:$BE$51,'Occupancy Raw Data'!AX$3,FALSE))/100</f>
        <v>0.111574306795997</v>
      </c>
      <c r="G93" s="44">
        <f>(VLOOKUP($A92,'Occupancy Raw Data'!$B$8:$BE$51,'Occupancy Raw Data'!AY$3,FALSE))/100</f>
        <v>7.2094013457928999E-2</v>
      </c>
      <c r="H93" s="45">
        <f>(VLOOKUP($A92,'Occupancy Raw Data'!$B$8:$BE$51,'Occupancy Raw Data'!BA$3,FALSE))/100</f>
        <v>8.2742714964626596E-2</v>
      </c>
      <c r="I93" s="45">
        <f>(VLOOKUP($A92,'Occupancy Raw Data'!$B$8:$BE$51,'Occupancy Raw Data'!BB$3,FALSE))/100</f>
        <v>5.0916433151005205E-2</v>
      </c>
      <c r="J93" s="44">
        <f>(VLOOKUP($A92,'Occupancy Raw Data'!$B$8:$BE$51,'Occupancy Raw Data'!BC$3,FALSE))/100</f>
        <v>6.6570867719660601E-2</v>
      </c>
      <c r="K93" s="46">
        <f>(VLOOKUP($A92,'Occupancy Raw Data'!$B$8:$BE$51,'Occupancy Raw Data'!BE$3,FALSE))/100</f>
        <v>7.0134332210570291E-2</v>
      </c>
      <c r="M93" s="43">
        <f>(VLOOKUP($A92,'ADR Raw Data'!$B$6:$BE$49,'ADR Raw Data'!AT$1,FALSE))/100</f>
        <v>5.2287889014205101E-3</v>
      </c>
      <c r="N93" s="44">
        <f>(VLOOKUP($A92,'ADR Raw Data'!$B$6:$BE$49,'ADR Raw Data'!AU$1,FALSE))/100</f>
        <v>2.5494863429909701E-2</v>
      </c>
      <c r="O93" s="44">
        <f>(VLOOKUP($A92,'ADR Raw Data'!$B$6:$BE$49,'ADR Raw Data'!AV$1,FALSE))/100</f>
        <v>-7.2865926302758096E-3</v>
      </c>
      <c r="P93" s="44">
        <f>(VLOOKUP($A92,'ADR Raw Data'!$B$6:$BE$49,'ADR Raw Data'!AW$1,FALSE))/100</f>
        <v>8.8854691439578908E-3</v>
      </c>
      <c r="Q93" s="44">
        <f>(VLOOKUP($A92,'ADR Raw Data'!$B$6:$BE$49,'ADR Raw Data'!AX$1,FALSE))/100</f>
        <v>3.2612392988641596E-2</v>
      </c>
      <c r="R93" s="44">
        <f>(VLOOKUP($A92,'ADR Raw Data'!$B$6:$BE$49,'ADR Raw Data'!AY$1,FALSE))/100</f>
        <v>1.38276369582252E-2</v>
      </c>
      <c r="S93" s="45">
        <f>(VLOOKUP($A92,'ADR Raw Data'!$B$6:$BE$49,'ADR Raw Data'!BA$1,FALSE))/100</f>
        <v>2.92949328951345E-2</v>
      </c>
      <c r="T93" s="45">
        <f>(VLOOKUP($A92,'ADR Raw Data'!$B$6:$BE$49,'ADR Raw Data'!BB$1,FALSE))/100</f>
        <v>1.24475355082195E-2</v>
      </c>
      <c r="U93" s="44">
        <f>(VLOOKUP($A92,'ADR Raw Data'!$B$6:$BE$49,'ADR Raw Data'!BC$1,FALSE))/100</f>
        <v>2.06382778830397E-2</v>
      </c>
      <c r="V93" s="46">
        <f>(VLOOKUP($A92,'ADR Raw Data'!$B$6:$BE$49,'ADR Raw Data'!BE$1,FALSE))/100</f>
        <v>1.6347832517252102E-2</v>
      </c>
      <c r="X93" s="43">
        <f>(VLOOKUP($A92,'RevPAR Raw Data'!$B$6:$BE$49,'RevPAR Raw Data'!AT$1,FALSE))/100</f>
        <v>5.2233413381866399E-2</v>
      </c>
      <c r="Y93" s="44">
        <f>(VLOOKUP($A92,'RevPAR Raw Data'!$B$6:$BE$49,'RevPAR Raw Data'!AU$1,FALSE))/100</f>
        <v>9.8144334269486808E-2</v>
      </c>
      <c r="Z93" s="44">
        <f>(VLOOKUP($A92,'RevPAR Raw Data'!$B$6:$BE$49,'RevPAR Raw Data'!AV$1,FALSE))/100</f>
        <v>4.9989009516528002E-2</v>
      </c>
      <c r="AA93" s="44">
        <f>(VLOOKUP($A92,'RevPAR Raw Data'!$B$6:$BE$49,'RevPAR Raw Data'!AW$1,FALSE))/100</f>
        <v>7.6431934537991797E-2</v>
      </c>
      <c r="AB93" s="44">
        <f>(VLOOKUP($A92,'RevPAR Raw Data'!$B$6:$BE$49,'RevPAR Raw Data'!AX$1,FALSE))/100</f>
        <v>0.14782540492530502</v>
      </c>
      <c r="AC93" s="44">
        <f>(VLOOKUP($A92,'RevPAR Raw Data'!$B$6:$BE$49,'RevPAR Raw Data'!AY$1,FALSE))/100</f>
        <v>8.6918540261111912E-2</v>
      </c>
      <c r="AD93" s="45">
        <f>(VLOOKUP($A92,'RevPAR Raw Data'!$B$6:$BE$49,'RevPAR Raw Data'!BA$1,FALSE))/100</f>
        <v>0.11446159014221101</v>
      </c>
      <c r="AE93" s="45">
        <f>(VLOOKUP($A92,'RevPAR Raw Data'!$B$6:$BE$49,'RevPAR Raw Data'!BB$1,FALSE))/100</f>
        <v>6.3997752768823801E-2</v>
      </c>
      <c r="AF93" s="44">
        <f>(VLOOKUP($A92,'RevPAR Raw Data'!$B$6:$BE$49,'RevPAR Raw Data'!BC$1,FALSE))/100</f>
        <v>8.8583053669613804E-2</v>
      </c>
      <c r="AG93" s="46">
        <f>(VLOOKUP($A92,'RevPAR Raw Data'!$B$6:$BE$49,'RevPAR Raw Data'!BE$1,FALSE))/100</f>
        <v>8.76287090445102E-2</v>
      </c>
    </row>
    <row r="94" spans="1:33" x14ac:dyDescent="0.25">
      <c r="A94" s="93"/>
      <c r="B94" s="71"/>
      <c r="C94" s="72"/>
      <c r="D94" s="72"/>
      <c r="E94" s="72"/>
      <c r="F94" s="72"/>
      <c r="G94" s="73"/>
      <c r="H94" s="53"/>
      <c r="I94" s="53"/>
      <c r="J94" s="73"/>
      <c r="K94" s="74"/>
      <c r="M94" s="75"/>
      <c r="N94" s="76"/>
      <c r="O94" s="76"/>
      <c r="P94" s="76"/>
      <c r="Q94" s="76"/>
      <c r="R94" s="77"/>
      <c r="S94" s="76"/>
      <c r="T94" s="76"/>
      <c r="U94" s="77"/>
      <c r="V94" s="78"/>
      <c r="X94" s="75"/>
      <c r="Y94" s="76"/>
      <c r="Z94" s="76"/>
      <c r="AA94" s="76"/>
      <c r="AB94" s="76"/>
      <c r="AC94" s="77"/>
      <c r="AD94" s="76"/>
      <c r="AE94" s="76"/>
      <c r="AF94" s="77"/>
      <c r="AG94" s="78"/>
    </row>
    <row r="95" spans="1:33" x14ac:dyDescent="0.25">
      <c r="A95" s="70" t="s">
        <v>45</v>
      </c>
      <c r="B95" s="71">
        <f>(VLOOKUP($A95,'Occupancy Raw Data'!$B$8:$BE$45,'Occupancy Raw Data'!AG$3,FALSE))/100</f>
        <v>0.48415005537098499</v>
      </c>
      <c r="C95" s="72">
        <f>(VLOOKUP($A95,'Occupancy Raw Data'!$B$8:$BE$45,'Occupancy Raw Data'!AH$3,FALSE))/100</f>
        <v>0.55329457364341006</v>
      </c>
      <c r="D95" s="72">
        <f>(VLOOKUP($A95,'Occupancy Raw Data'!$B$8:$BE$45,'Occupancy Raw Data'!AI$3,FALSE))/100</f>
        <v>0.57142857142857106</v>
      </c>
      <c r="E95" s="72">
        <f>(VLOOKUP($A95,'Occupancy Raw Data'!$B$8:$BE$45,'Occupancy Raw Data'!AJ$3,FALSE))/100</f>
        <v>0.59243493909191502</v>
      </c>
      <c r="F95" s="72">
        <f>(VLOOKUP($A95,'Occupancy Raw Data'!$B$8:$BE$45,'Occupancy Raw Data'!AK$3,FALSE))/100</f>
        <v>0.65541943521594603</v>
      </c>
      <c r="G95" s="73">
        <f>(VLOOKUP($A95,'Occupancy Raw Data'!$B$8:$BE$45,'Occupancy Raw Data'!AL$3,FALSE))/100</f>
        <v>0.57134551495016606</v>
      </c>
      <c r="H95" s="53">
        <f>(VLOOKUP($A95,'Occupancy Raw Data'!$B$8:$BE$45,'Occupancy Raw Data'!AN$3,FALSE))/100</f>
        <v>0.79883028792912503</v>
      </c>
      <c r="I95" s="53">
        <f>(VLOOKUP($A95,'Occupancy Raw Data'!$B$8:$BE$45,'Occupancy Raw Data'!AO$3,FALSE))/100</f>
        <v>0.73338870431893599</v>
      </c>
      <c r="J95" s="73">
        <f>(VLOOKUP($A95,'Occupancy Raw Data'!$B$8:$BE$45,'Occupancy Raw Data'!AP$3,FALSE))/100</f>
        <v>0.76610949612403101</v>
      </c>
      <c r="K95" s="74">
        <f>(VLOOKUP($A95,'Occupancy Raw Data'!$B$8:$BE$45,'Occupancy Raw Data'!AR$3,FALSE))/100</f>
        <v>0.62699236671412695</v>
      </c>
      <c r="M95" s="75">
        <f>VLOOKUP($A95,'ADR Raw Data'!$B$6:$BE$43,'ADR Raw Data'!AG$1,FALSE)</f>
        <v>139.09892065761201</v>
      </c>
      <c r="N95" s="76">
        <f>VLOOKUP($A95,'ADR Raw Data'!$B$6:$BE$43,'ADR Raw Data'!AH$1,FALSE)</f>
        <v>143.594151238428</v>
      </c>
      <c r="O95" s="76">
        <f>VLOOKUP($A95,'ADR Raw Data'!$B$6:$BE$43,'ADR Raw Data'!AI$1,FALSE)</f>
        <v>143.395380329457</v>
      </c>
      <c r="P95" s="76">
        <f>VLOOKUP($A95,'ADR Raw Data'!$B$6:$BE$43,'ADR Raw Data'!AJ$1,FALSE)</f>
        <v>146.03949938664601</v>
      </c>
      <c r="Q95" s="76">
        <f>VLOOKUP($A95,'ADR Raw Data'!$B$6:$BE$43,'ADR Raw Data'!AK$1,FALSE)</f>
        <v>150.315359311473</v>
      </c>
      <c r="R95" s="77">
        <f>VLOOKUP($A95,'ADR Raw Data'!$B$6:$BE$43,'ADR Raw Data'!AL$1,FALSE)</f>
        <v>144.84172227067799</v>
      </c>
      <c r="S95" s="76">
        <f>VLOOKUP($A95,'ADR Raw Data'!$B$6:$BE$43,'ADR Raw Data'!AN$1,FALSE)</f>
        <v>174.975158774855</v>
      </c>
      <c r="T95" s="76">
        <f>VLOOKUP($A95,'ADR Raw Data'!$B$6:$BE$43,'ADR Raw Data'!AO$1,FALSE)</f>
        <v>181.96595602113999</v>
      </c>
      <c r="U95" s="77">
        <f>VLOOKUP($A95,'ADR Raw Data'!$B$6:$BE$43,'ADR Raw Data'!AP$1,FALSE)</f>
        <v>178.32126775832799</v>
      </c>
      <c r="V95" s="78">
        <f>VLOOKUP($A95,'ADR Raw Data'!$B$6:$BE$43,'ADR Raw Data'!AR$1,FALSE)</f>
        <v>156.52971953036899</v>
      </c>
      <c r="X95" s="75">
        <f>VLOOKUP($A95,'RevPAR Raw Data'!$B$6:$BE$43,'RevPAR Raw Data'!AG$1,FALSE)</f>
        <v>67.344750138427401</v>
      </c>
      <c r="Y95" s="76">
        <f>VLOOKUP($A95,'RevPAR Raw Data'!$B$6:$BE$43,'RevPAR Raw Data'!AH$1,FALSE)</f>
        <v>79.449864687153905</v>
      </c>
      <c r="Z95" s="76">
        <f>VLOOKUP($A95,'RevPAR Raw Data'!$B$6:$BE$43,'RevPAR Raw Data'!AI$1,FALSE)</f>
        <v>81.940217331118404</v>
      </c>
      <c r="AA95" s="76">
        <f>VLOOKUP($A95,'RevPAR Raw Data'!$B$6:$BE$43,'RevPAR Raw Data'!AJ$1,FALSE)</f>
        <v>86.518901924141701</v>
      </c>
      <c r="AB95" s="76">
        <f>VLOOKUP($A95,'RevPAR Raw Data'!$B$6:$BE$43,'RevPAR Raw Data'!AK$1,FALSE)</f>
        <v>98.519607904208101</v>
      </c>
      <c r="AC95" s="77">
        <f>VLOOKUP($A95,'RevPAR Raw Data'!$B$6:$BE$43,'RevPAR Raw Data'!AL$1,FALSE)</f>
        <v>82.754668397009894</v>
      </c>
      <c r="AD95" s="76">
        <f>VLOOKUP($A95,'RevPAR Raw Data'!$B$6:$BE$43,'RevPAR Raw Data'!AN$1,FALSE)</f>
        <v>139.77545646456201</v>
      </c>
      <c r="AE95" s="76">
        <f>VLOOKUP($A95,'RevPAR Raw Data'!$B$6:$BE$43,'RevPAR Raw Data'!AO$1,FALSE)</f>
        <v>133.45177671650001</v>
      </c>
      <c r="AF95" s="77">
        <f>VLOOKUP($A95,'RevPAR Raw Data'!$B$6:$BE$43,'RevPAR Raw Data'!AP$1,FALSE)</f>
        <v>136.613616590531</v>
      </c>
      <c r="AG95" s="78">
        <f>VLOOKUP($A95,'RevPAR Raw Data'!$B$6:$BE$43,'RevPAR Raw Data'!AR$1,FALSE)</f>
        <v>98.142939309444699</v>
      </c>
    </row>
    <row r="96" spans="1:33" x14ac:dyDescent="0.25">
      <c r="A96" s="55" t="s">
        <v>126</v>
      </c>
      <c r="B96" s="43">
        <f>(VLOOKUP($A95,'Occupancy Raw Data'!$B$8:$BE$51,'Occupancy Raw Data'!AT$3,FALSE))/100</f>
        <v>7.6154624964900594E-2</v>
      </c>
      <c r="C96" s="44">
        <f>(VLOOKUP($A95,'Occupancy Raw Data'!$B$8:$BE$51,'Occupancy Raw Data'!AU$3,FALSE))/100</f>
        <v>6.2908910472048496E-2</v>
      </c>
      <c r="D96" s="44">
        <f>(VLOOKUP($A95,'Occupancy Raw Data'!$B$8:$BE$51,'Occupancy Raw Data'!AV$3,FALSE))/100</f>
        <v>4.6474892628738704E-2</v>
      </c>
      <c r="E96" s="44">
        <f>(VLOOKUP($A95,'Occupancy Raw Data'!$B$8:$BE$51,'Occupancy Raw Data'!AW$3,FALSE))/100</f>
        <v>3.6025713930500601E-2</v>
      </c>
      <c r="F96" s="44">
        <f>(VLOOKUP($A95,'Occupancy Raw Data'!$B$8:$BE$51,'Occupancy Raw Data'!AX$3,FALSE))/100</f>
        <v>4.35487162241016E-2</v>
      </c>
      <c r="G96" s="44">
        <f>(VLOOKUP($A95,'Occupancy Raw Data'!$B$8:$BE$51,'Occupancy Raw Data'!AY$3,FALSE))/100</f>
        <v>5.1622387913034799E-2</v>
      </c>
      <c r="H96" s="45">
        <f>(VLOOKUP($A95,'Occupancy Raw Data'!$B$8:$BE$51,'Occupancy Raw Data'!BA$3,FALSE))/100</f>
        <v>9.8669540450147794E-2</v>
      </c>
      <c r="I96" s="45">
        <f>(VLOOKUP($A95,'Occupancy Raw Data'!$B$8:$BE$51,'Occupancy Raw Data'!BB$3,FALSE))/100</f>
        <v>6.3163791650843293E-2</v>
      </c>
      <c r="J96" s="44">
        <f>(VLOOKUP($A95,'Occupancy Raw Data'!$B$8:$BE$51,'Occupancy Raw Data'!BC$3,FALSE))/100</f>
        <v>8.1383653256567393E-2</v>
      </c>
      <c r="K96" s="46">
        <f>(VLOOKUP($A95,'Occupancy Raw Data'!$B$8:$BE$51,'Occupancy Raw Data'!BE$3,FALSE))/100</f>
        <v>6.1802216450477197E-2</v>
      </c>
      <c r="M96" s="43">
        <f>(VLOOKUP($A95,'ADR Raw Data'!$B$6:$BE$49,'ADR Raw Data'!AT$1,FALSE))/100</f>
        <v>-1.4296343364269598E-2</v>
      </c>
      <c r="N96" s="44">
        <f>(VLOOKUP($A95,'ADR Raw Data'!$B$6:$BE$49,'ADR Raw Data'!AU$1,FALSE))/100</f>
        <v>-2.4280628123944602E-3</v>
      </c>
      <c r="O96" s="44">
        <f>(VLOOKUP($A95,'ADR Raw Data'!$B$6:$BE$49,'ADR Raw Data'!AV$1,FALSE))/100</f>
        <v>-1.48702991982487E-2</v>
      </c>
      <c r="P96" s="44">
        <f>(VLOOKUP($A95,'ADR Raw Data'!$B$6:$BE$49,'ADR Raw Data'!AW$1,FALSE))/100</f>
        <v>-1.8472569743469699E-3</v>
      </c>
      <c r="Q96" s="44">
        <f>(VLOOKUP($A95,'ADR Raw Data'!$B$6:$BE$49,'ADR Raw Data'!AX$1,FALSE))/100</f>
        <v>-2.0777160151683002E-2</v>
      </c>
      <c r="R96" s="44">
        <f>(VLOOKUP($A95,'ADR Raw Data'!$B$6:$BE$49,'ADR Raw Data'!AY$1,FALSE))/100</f>
        <v>-1.1388963997108901E-2</v>
      </c>
      <c r="S96" s="45">
        <f>(VLOOKUP($A95,'ADR Raw Data'!$B$6:$BE$49,'ADR Raw Data'!BA$1,FALSE))/100</f>
        <v>-4.4701929025876101E-2</v>
      </c>
      <c r="T96" s="45">
        <f>(VLOOKUP($A95,'ADR Raw Data'!$B$6:$BE$49,'ADR Raw Data'!BB$1,FALSE))/100</f>
        <v>-3.4092251030822501E-2</v>
      </c>
      <c r="U96" s="44">
        <f>(VLOOKUP($A95,'ADR Raw Data'!$B$6:$BE$49,'ADR Raw Data'!BC$1,FALSE))/100</f>
        <v>-3.9770833149235803E-2</v>
      </c>
      <c r="V96" s="46">
        <f>(VLOOKUP($A95,'ADR Raw Data'!$B$6:$BE$49,'ADR Raw Data'!BE$1,FALSE))/100</f>
        <v>-2.1383072850755597E-2</v>
      </c>
      <c r="X96" s="43">
        <f>(VLOOKUP($A95,'RevPAR Raw Data'!$B$6:$BE$49,'RevPAR Raw Data'!AT$1,FALSE))/100</f>
        <v>6.0769548933355601E-2</v>
      </c>
      <c r="Y96" s="44">
        <f>(VLOOKUP($A95,'RevPAR Raw Data'!$B$6:$BE$49,'RevPAR Raw Data'!AU$1,FALSE))/100</f>
        <v>6.0328100873568602E-2</v>
      </c>
      <c r="Z96" s="44">
        <f>(VLOOKUP($A95,'RevPAR Raw Data'!$B$6:$BE$49,'RevPAR Raw Data'!AV$1,FALSE))/100</f>
        <v>3.0913497871894201E-2</v>
      </c>
      <c r="AA96" s="44">
        <f>(VLOOKUP($A95,'RevPAR Raw Data'!$B$6:$BE$49,'RevPAR Raw Data'!AW$1,FALSE))/100</f>
        <v>3.41119082048396E-2</v>
      </c>
      <c r="AB96" s="44">
        <f>(VLOOKUP($A95,'RevPAR Raw Data'!$B$6:$BE$49,'RevPAR Raw Data'!AX$1,FALSE))/100</f>
        <v>2.1866737421030197E-2</v>
      </c>
      <c r="AC96" s="44">
        <f>(VLOOKUP($A95,'RevPAR Raw Data'!$B$6:$BE$49,'RevPAR Raw Data'!AY$1,FALSE))/100</f>
        <v>3.9645498398539501E-2</v>
      </c>
      <c r="AD96" s="45">
        <f>(VLOOKUP($A95,'RevPAR Raw Data'!$B$6:$BE$49,'RevPAR Raw Data'!BA$1,FALSE))/100</f>
        <v>4.9556892630053299E-2</v>
      </c>
      <c r="AE96" s="45">
        <f>(VLOOKUP($A95,'RevPAR Raw Data'!$B$6:$BE$49,'RevPAR Raw Data'!BB$1,FALSE))/100</f>
        <v>2.6918144779001701E-2</v>
      </c>
      <c r="AF96" s="44">
        <f>(VLOOKUP($A95,'RevPAR Raw Data'!$B$6:$BE$49,'RevPAR Raw Data'!BC$1,FALSE))/100</f>
        <v>3.8376124412589301E-2</v>
      </c>
      <c r="AG96" s="46">
        <f>(VLOOKUP($A95,'RevPAR Raw Data'!$B$6:$BE$49,'RevPAR Raw Data'!BE$1,FALSE))/100</f>
        <v>3.9097622303022897E-2</v>
      </c>
    </row>
    <row r="97" spans="1:33" x14ac:dyDescent="0.25">
      <c r="A97" s="83"/>
      <c r="B97" s="84"/>
      <c r="C97" s="85"/>
      <c r="D97" s="85"/>
      <c r="E97" s="85"/>
      <c r="F97" s="85"/>
      <c r="G97" s="86"/>
      <c r="H97" s="85"/>
      <c r="I97" s="85"/>
      <c r="J97" s="86"/>
      <c r="K97" s="87"/>
      <c r="M97" s="84"/>
      <c r="N97" s="85"/>
      <c r="O97" s="85"/>
      <c r="P97" s="85"/>
      <c r="Q97" s="85"/>
      <c r="R97" s="86"/>
      <c r="S97" s="85"/>
      <c r="T97" s="85"/>
      <c r="U97" s="86"/>
      <c r="V97" s="87"/>
      <c r="X97" s="84"/>
      <c r="Y97" s="85"/>
      <c r="Z97" s="85"/>
      <c r="AA97" s="85"/>
      <c r="AB97" s="85"/>
      <c r="AC97" s="86"/>
      <c r="AD97" s="85"/>
      <c r="AE97" s="85"/>
      <c r="AF97" s="86"/>
      <c r="AG97" s="87"/>
    </row>
    <row r="98" spans="1:33" x14ac:dyDescent="0.25">
      <c r="A98" s="88" t="s">
        <v>46</v>
      </c>
      <c r="B98" s="71">
        <f>(VLOOKUP($A98,'Occupancy Raw Data'!$B$8:$BE$45,'Occupancy Raw Data'!AG$3,FALSE))/100</f>
        <v>0.45272216175238</v>
      </c>
      <c r="C98" s="72">
        <f>(VLOOKUP($A98,'Occupancy Raw Data'!$B$8:$BE$45,'Occupancy Raw Data'!AH$3,FALSE))/100</f>
        <v>0.57298246148225096</v>
      </c>
      <c r="D98" s="72">
        <f>(VLOOKUP($A98,'Occupancy Raw Data'!$B$8:$BE$45,'Occupancy Raw Data'!AI$3,FALSE))/100</f>
        <v>0.60946267045547098</v>
      </c>
      <c r="E98" s="72">
        <f>(VLOOKUP($A98,'Occupancy Raw Data'!$B$8:$BE$45,'Occupancy Raw Data'!AJ$3,FALSE))/100</f>
        <v>0.63223766121911507</v>
      </c>
      <c r="F98" s="72">
        <f>(VLOOKUP($A98,'Occupancy Raw Data'!$B$8:$BE$45,'Occupancy Raw Data'!AK$3,FALSE))/100</f>
        <v>0.64115257364406597</v>
      </c>
      <c r="G98" s="73">
        <f>(VLOOKUP($A98,'Occupancy Raw Data'!$B$8:$BE$45,'Occupancy Raw Data'!AL$3,FALSE))/100</f>
        <v>0.58178292974631396</v>
      </c>
      <c r="H98" s="53">
        <f>(VLOOKUP($A98,'Occupancy Raw Data'!$B$8:$BE$45,'Occupancy Raw Data'!AN$3,FALSE))/100</f>
        <v>0.71332842875254399</v>
      </c>
      <c r="I98" s="53">
        <f>(VLOOKUP($A98,'Occupancy Raw Data'!$B$8:$BE$45,'Occupancy Raw Data'!AO$3,FALSE))/100</f>
        <v>0.69491573542916896</v>
      </c>
      <c r="J98" s="73">
        <f>(VLOOKUP($A98,'Occupancy Raw Data'!$B$8:$BE$45,'Occupancy Raw Data'!AP$3,FALSE))/100</f>
        <v>0.70412208209085603</v>
      </c>
      <c r="K98" s="74">
        <f>(VLOOKUP($A98,'Occupancy Raw Data'!$B$8:$BE$45,'Occupancy Raw Data'!AR$3,FALSE))/100</f>
        <v>0.61677323708864595</v>
      </c>
      <c r="M98" s="75">
        <f>VLOOKUP($A98,'ADR Raw Data'!$B$6:$BE$43,'ADR Raw Data'!AG$1,FALSE)</f>
        <v>108.39856542794099</v>
      </c>
      <c r="N98" s="76">
        <f>VLOOKUP($A98,'ADR Raw Data'!$B$6:$BE$43,'ADR Raw Data'!AH$1,FALSE)</f>
        <v>110.43671984138</v>
      </c>
      <c r="O98" s="76">
        <f>VLOOKUP($A98,'ADR Raw Data'!$B$6:$BE$43,'ADR Raw Data'!AI$1,FALSE)</f>
        <v>112.287659413708</v>
      </c>
      <c r="P98" s="76">
        <f>VLOOKUP($A98,'ADR Raw Data'!$B$6:$BE$43,'ADR Raw Data'!AJ$1,FALSE)</f>
        <v>113.024210234137</v>
      </c>
      <c r="Q98" s="76">
        <f>VLOOKUP($A98,'ADR Raw Data'!$B$6:$BE$43,'ADR Raw Data'!AK$1,FALSE)</f>
        <v>120.601186464732</v>
      </c>
      <c r="R98" s="77">
        <f>VLOOKUP($A98,'ADR Raw Data'!$B$6:$BE$43,'ADR Raw Data'!AL$1,FALSE)</f>
        <v>113.314379449089</v>
      </c>
      <c r="S98" s="76">
        <f>VLOOKUP($A98,'ADR Raw Data'!$B$6:$BE$43,'ADR Raw Data'!AN$1,FALSE)</f>
        <v>154.68413905967699</v>
      </c>
      <c r="T98" s="76">
        <f>VLOOKUP($A98,'ADR Raw Data'!$B$6:$BE$43,'ADR Raw Data'!AO$1,FALSE)</f>
        <v>156.984859992482</v>
      </c>
      <c r="U98" s="77">
        <f>VLOOKUP($A98,'ADR Raw Data'!$B$6:$BE$43,'ADR Raw Data'!AP$1,FALSE)</f>
        <v>155.819458643952</v>
      </c>
      <c r="V98" s="78">
        <f>VLOOKUP($A98,'ADR Raw Data'!$B$6:$BE$43,'ADR Raw Data'!AR$1,FALSE)</f>
        <v>127.19297640392701</v>
      </c>
      <c r="X98" s="75">
        <f>VLOOKUP($A98,'RevPAR Raw Data'!$B$6:$BE$43,'RevPAR Raw Data'!AG$1,FALSE)</f>
        <v>49.0744328713945</v>
      </c>
      <c r="Y98" s="76">
        <f>VLOOKUP($A98,'RevPAR Raw Data'!$B$6:$BE$43,'RevPAR Raw Data'!AH$1,FALSE)</f>
        <v>63.2783035727401</v>
      </c>
      <c r="Z98" s="76">
        <f>VLOOKUP($A98,'RevPAR Raw Data'!$B$6:$BE$43,'RevPAR Raw Data'!AI$1,FALSE)</f>
        <v>68.435136765473402</v>
      </c>
      <c r="AA98" s="76">
        <f>VLOOKUP($A98,'RevPAR Raw Data'!$B$6:$BE$43,'RevPAR Raw Data'!AJ$1,FALSE)</f>
        <v>71.458162339568403</v>
      </c>
      <c r="AB98" s="76">
        <f>VLOOKUP($A98,'RevPAR Raw Data'!$B$6:$BE$43,'RevPAR Raw Data'!AK$1,FALSE)</f>
        <v>77.323761086391499</v>
      </c>
      <c r="AC98" s="77">
        <f>VLOOKUP($A98,'RevPAR Raw Data'!$B$6:$BE$43,'RevPAR Raw Data'!AL$1,FALSE)</f>
        <v>65.924371658276598</v>
      </c>
      <c r="AD98" s="76">
        <f>VLOOKUP($A98,'RevPAR Raw Data'!$B$6:$BE$43,'RevPAR Raw Data'!AN$1,FALSE)</f>
        <v>110.340593868379</v>
      </c>
      <c r="AE98" s="76">
        <f>VLOOKUP($A98,'RevPAR Raw Data'!$B$6:$BE$43,'RevPAR Raw Data'!AO$1,FALSE)</f>
        <v>109.09124943291999</v>
      </c>
      <c r="AF98" s="77">
        <f>VLOOKUP($A98,'RevPAR Raw Data'!$B$6:$BE$43,'RevPAR Raw Data'!AP$1,FALSE)</f>
        <v>109.71592165065</v>
      </c>
      <c r="AG98" s="78">
        <f>VLOOKUP($A98,'RevPAR Raw Data'!$B$6:$BE$43,'RevPAR Raw Data'!AR$1,FALSE)</f>
        <v>78.449223791589901</v>
      </c>
    </row>
    <row r="99" spans="1:33" x14ac:dyDescent="0.25">
      <c r="A99" s="55" t="s">
        <v>126</v>
      </c>
      <c r="B99" s="43">
        <f>(VLOOKUP($A98,'Occupancy Raw Data'!$B$8:$BE$51,'Occupancy Raw Data'!AT$3,FALSE))/100</f>
        <v>9.8597544202066907E-3</v>
      </c>
      <c r="C99" s="44">
        <f>(VLOOKUP($A98,'Occupancy Raw Data'!$B$8:$BE$51,'Occupancy Raw Data'!AU$3,FALSE))/100</f>
        <v>3.9214866331938596E-2</v>
      </c>
      <c r="D99" s="44">
        <f>(VLOOKUP($A98,'Occupancy Raw Data'!$B$8:$BE$51,'Occupancy Raw Data'!AV$3,FALSE))/100</f>
        <v>7.6779770954154601E-3</v>
      </c>
      <c r="E99" s="44">
        <f>(VLOOKUP($A98,'Occupancy Raw Data'!$B$8:$BE$51,'Occupancy Raw Data'!AW$3,FALSE))/100</f>
        <v>4.7832800495364099E-2</v>
      </c>
      <c r="F99" s="44">
        <f>(VLOOKUP($A98,'Occupancy Raw Data'!$B$8:$BE$51,'Occupancy Raw Data'!AX$3,FALSE))/100</f>
        <v>5.5772708974491103E-2</v>
      </c>
      <c r="G99" s="44">
        <f>(VLOOKUP($A98,'Occupancy Raw Data'!$B$8:$BE$51,'Occupancy Raw Data'!AY$3,FALSE))/100</f>
        <v>3.3266421480057498E-2</v>
      </c>
      <c r="H99" s="45">
        <f>(VLOOKUP($A98,'Occupancy Raw Data'!$B$8:$BE$51,'Occupancy Raw Data'!BA$3,FALSE))/100</f>
        <v>-4.1938711484232599E-3</v>
      </c>
      <c r="I99" s="45">
        <f>(VLOOKUP($A98,'Occupancy Raw Data'!$B$8:$BE$51,'Occupancy Raw Data'!BB$3,FALSE))/100</f>
        <v>-1.4757865536321499E-3</v>
      </c>
      <c r="J99" s="44">
        <f>(VLOOKUP($A98,'Occupancy Raw Data'!$B$8:$BE$51,'Occupancy Raw Data'!BC$3,FALSE))/100</f>
        <v>-2.8544501305255397E-3</v>
      </c>
      <c r="K99" s="46">
        <f>(VLOOKUP($A98,'Occupancy Raw Data'!$B$8:$BE$51,'Occupancy Raw Data'!BE$3,FALSE))/100</f>
        <v>2.1240147746320701E-2</v>
      </c>
      <c r="M99" s="43">
        <f>(VLOOKUP($A98,'ADR Raw Data'!$B$6:$BE$49,'ADR Raw Data'!AT$1,FALSE))/100</f>
        <v>2.08320099101355E-2</v>
      </c>
      <c r="N99" s="44">
        <f>(VLOOKUP($A98,'ADR Raw Data'!$B$6:$BE$49,'ADR Raw Data'!AU$1,FALSE))/100</f>
        <v>1.4090802736263199E-2</v>
      </c>
      <c r="O99" s="44">
        <f>(VLOOKUP($A98,'ADR Raw Data'!$B$6:$BE$49,'ADR Raw Data'!AV$1,FALSE))/100</f>
        <v>2.6099292770877802E-3</v>
      </c>
      <c r="P99" s="44">
        <f>(VLOOKUP($A98,'ADR Raw Data'!$B$6:$BE$49,'ADR Raw Data'!AW$1,FALSE))/100</f>
        <v>1.6622207343364802E-2</v>
      </c>
      <c r="Q99" s="44">
        <f>(VLOOKUP($A98,'ADR Raw Data'!$B$6:$BE$49,'ADR Raw Data'!AX$1,FALSE))/100</f>
        <v>3.3019091808185401E-2</v>
      </c>
      <c r="R99" s="44">
        <f>(VLOOKUP($A98,'ADR Raw Data'!$B$6:$BE$49,'ADR Raw Data'!AY$1,FALSE))/100</f>
        <v>1.79611167244055E-2</v>
      </c>
      <c r="S99" s="45">
        <f>(VLOOKUP($A98,'ADR Raw Data'!$B$6:$BE$49,'ADR Raw Data'!BA$1,FALSE))/100</f>
        <v>5.9330903763864198E-2</v>
      </c>
      <c r="T99" s="45">
        <f>(VLOOKUP($A98,'ADR Raw Data'!$B$6:$BE$49,'ADR Raw Data'!BB$1,FALSE))/100</f>
        <v>6.9936006287185992E-2</v>
      </c>
      <c r="U99" s="44">
        <f>(VLOOKUP($A98,'ADR Raw Data'!$B$6:$BE$49,'ADR Raw Data'!BC$1,FALSE))/100</f>
        <v>6.4580339939176709E-2</v>
      </c>
      <c r="V99" s="46">
        <f>(VLOOKUP($A98,'ADR Raw Data'!$B$6:$BE$49,'ADR Raw Data'!BE$1,FALSE))/100</f>
        <v>3.3855576664859902E-2</v>
      </c>
      <c r="X99" s="43">
        <f>(VLOOKUP($A98,'RevPAR Raw Data'!$B$6:$BE$49,'RevPAR Raw Data'!AT$1,FALSE))/100</f>
        <v>3.0897162832135398E-2</v>
      </c>
      <c r="Y99" s="44">
        <f>(VLOOKUP($A98,'RevPAR Raw Data'!$B$6:$BE$49,'RevPAR Raw Data'!AU$1,FALSE))/100</f>
        <v>5.3858238014014105E-2</v>
      </c>
      <c r="Z99" s="44">
        <f>(VLOOKUP($A98,'RevPAR Raw Data'!$B$6:$BE$49,'RevPAR Raw Data'!AV$1,FALSE))/100</f>
        <v>1.0307945349713299E-2</v>
      </c>
      <c r="AA99" s="44">
        <f>(VLOOKUP($A98,'RevPAR Raw Data'!$B$6:$BE$49,'RevPAR Raw Data'!AW$1,FALSE))/100</f>
        <v>6.5250094566376801E-2</v>
      </c>
      <c r="AB99" s="44">
        <f>(VLOOKUP($A98,'RevPAR Raw Data'!$B$6:$BE$49,'RevPAR Raw Data'!AX$1,FALSE))/100</f>
        <v>9.063336498069649E-2</v>
      </c>
      <c r="AC99" s="44">
        <f>(VLOOKUP($A98,'RevPAR Raw Data'!$B$6:$BE$49,'RevPAR Raw Data'!AY$1,FALSE))/100</f>
        <v>5.1825040283669604E-2</v>
      </c>
      <c r="AD99" s="45">
        <f>(VLOOKUP($A98,'RevPAR Raw Data'!$B$6:$BE$49,'RevPAR Raw Data'!BA$1,FALSE))/100</f>
        <v>5.4888206449935799E-2</v>
      </c>
      <c r="AE99" s="45">
        <f>(VLOOKUP($A98,'RevPAR Raw Data'!$B$6:$BE$49,'RevPAR Raw Data'!BB$1,FALSE))/100</f>
        <v>6.8357009115860498E-2</v>
      </c>
      <c r="AF99" s="44">
        <f>(VLOOKUP($A98,'RevPAR Raw Data'!$B$6:$BE$49,'RevPAR Raw Data'!BC$1,FALSE))/100</f>
        <v>6.1541548448882294E-2</v>
      </c>
      <c r="AG99" s="46">
        <f>(VLOOKUP($A98,'RevPAR Raw Data'!$B$6:$BE$49,'RevPAR Raw Data'!BE$1,FALSE))/100</f>
        <v>5.5814821861579197E-2</v>
      </c>
    </row>
    <row r="100" spans="1:33" x14ac:dyDescent="0.25">
      <c r="A100" s="88"/>
      <c r="B100" s="71"/>
      <c r="C100" s="72"/>
      <c r="D100" s="72"/>
      <c r="E100" s="72"/>
      <c r="F100" s="72"/>
      <c r="G100" s="73"/>
      <c r="H100" s="53"/>
      <c r="I100" s="53"/>
      <c r="J100" s="73"/>
      <c r="K100" s="74"/>
      <c r="M100" s="75"/>
      <c r="N100" s="76"/>
      <c r="O100" s="76"/>
      <c r="P100" s="76"/>
      <c r="Q100" s="76"/>
      <c r="R100" s="77"/>
      <c r="S100" s="76"/>
      <c r="T100" s="76"/>
      <c r="U100" s="77"/>
      <c r="V100" s="78"/>
      <c r="X100" s="75"/>
      <c r="Y100" s="76"/>
      <c r="Z100" s="76"/>
      <c r="AA100" s="76"/>
      <c r="AB100" s="76"/>
      <c r="AC100" s="77"/>
      <c r="AD100" s="76"/>
      <c r="AE100" s="76"/>
      <c r="AF100" s="77"/>
      <c r="AG100" s="78"/>
    </row>
    <row r="101" spans="1:33" x14ac:dyDescent="0.25">
      <c r="A101" s="70" t="s">
        <v>48</v>
      </c>
      <c r="B101" s="71">
        <f>(VLOOKUP($A101,'Occupancy Raw Data'!$B$8:$BE$45,'Occupancy Raw Data'!AG$3,FALSE))/100</f>
        <v>0.408822999510977</v>
      </c>
      <c r="C101" s="72">
        <f>(VLOOKUP($A101,'Occupancy Raw Data'!$B$8:$BE$45,'Occupancy Raw Data'!AH$3,FALSE))/100</f>
        <v>0.52662600056623599</v>
      </c>
      <c r="D101" s="72">
        <f>(VLOOKUP($A101,'Occupancy Raw Data'!$B$8:$BE$45,'Occupancy Raw Data'!AI$3,FALSE))/100</f>
        <v>0.554500295987439</v>
      </c>
      <c r="E101" s="72">
        <f>(VLOOKUP($A101,'Occupancy Raw Data'!$B$8:$BE$45,'Occupancy Raw Data'!AJ$3,FALSE))/100</f>
        <v>0.57484860925792802</v>
      </c>
      <c r="F101" s="72">
        <f>(VLOOKUP($A101,'Occupancy Raw Data'!$B$8:$BE$45,'Occupancy Raw Data'!AK$3,FALSE))/100</f>
        <v>0.55937596222929198</v>
      </c>
      <c r="G101" s="73">
        <f>(VLOOKUP($A101,'Occupancy Raw Data'!$B$8:$BE$45,'Occupancy Raw Data'!AL$3,FALSE))/100</f>
        <v>0.524886505606597</v>
      </c>
      <c r="H101" s="53">
        <f>(VLOOKUP($A101,'Occupancy Raw Data'!$B$8:$BE$45,'Occupancy Raw Data'!AN$3,FALSE))/100</f>
        <v>0.61759724930719395</v>
      </c>
      <c r="I101" s="53">
        <f>(VLOOKUP($A101,'Occupancy Raw Data'!$B$8:$BE$45,'Occupancy Raw Data'!AO$3,FALSE))/100</f>
        <v>0.60979677717335501</v>
      </c>
      <c r="J101" s="73">
        <f>(VLOOKUP($A101,'Occupancy Raw Data'!$B$8:$BE$45,'Occupancy Raw Data'!AP$3,FALSE))/100</f>
        <v>0.61369701324027504</v>
      </c>
      <c r="K101" s="74">
        <f>(VLOOKUP($A101,'Occupancy Raw Data'!$B$8:$BE$45,'Occupancy Raw Data'!AR$3,FALSE))/100</f>
        <v>0.55029418565812793</v>
      </c>
      <c r="M101" s="75">
        <f>VLOOKUP($A101,'ADR Raw Data'!$B$6:$BE$43,'ADR Raw Data'!AG$1,FALSE)</f>
        <v>111.30994270964401</v>
      </c>
      <c r="N101" s="76">
        <f>VLOOKUP($A101,'ADR Raw Data'!$B$6:$BE$43,'ADR Raw Data'!AH$1,FALSE)</f>
        <v>109.352926543179</v>
      </c>
      <c r="O101" s="76">
        <f>VLOOKUP($A101,'ADR Raw Data'!$B$6:$BE$43,'ADR Raw Data'!AI$1,FALSE)</f>
        <v>111.579761418492</v>
      </c>
      <c r="P101" s="76">
        <f>VLOOKUP($A101,'ADR Raw Data'!$B$6:$BE$43,'ADR Raw Data'!AJ$1,FALSE)</f>
        <v>112.693362496094</v>
      </c>
      <c r="Q101" s="76">
        <f>VLOOKUP($A101,'ADR Raw Data'!$B$6:$BE$43,'ADR Raw Data'!AK$1,FALSE)</f>
        <v>121.410045412844</v>
      </c>
      <c r="R101" s="77">
        <f>VLOOKUP($A101,'ADR Raw Data'!$B$6:$BE$43,'ADR Raw Data'!AL$1,FALSE)</f>
        <v>113.434942306938</v>
      </c>
      <c r="S101" s="76">
        <f>VLOOKUP($A101,'ADR Raw Data'!$B$6:$BE$43,'ADR Raw Data'!AN$1,FALSE)</f>
        <v>142.25000997133199</v>
      </c>
      <c r="T101" s="76">
        <f>VLOOKUP($A101,'ADR Raw Data'!$B$6:$BE$43,'ADR Raw Data'!AO$1,FALSE)</f>
        <v>141.06157710919399</v>
      </c>
      <c r="U101" s="77">
        <f>VLOOKUP($A101,'ADR Raw Data'!$B$6:$BE$43,'ADR Raw Data'!AP$1,FALSE)</f>
        <v>141.65956997115001</v>
      </c>
      <c r="V101" s="78">
        <f>VLOOKUP($A101,'ADR Raw Data'!$B$6:$BE$43,'ADR Raw Data'!AR$1,FALSE)</f>
        <v>122.440030415004</v>
      </c>
      <c r="X101" s="75">
        <f>VLOOKUP($A101,'RevPAR Raw Data'!$B$6:$BE$43,'RevPAR Raw Data'!AG$1,FALSE)</f>
        <v>45.506064653952002</v>
      </c>
      <c r="Y101" s="76">
        <f>VLOOKUP($A101,'RevPAR Raw Data'!$B$6:$BE$43,'RevPAR Raw Data'!AH$1,FALSE)</f>
        <v>57.588094355648202</v>
      </c>
      <c r="Z101" s="76">
        <f>VLOOKUP($A101,'RevPAR Raw Data'!$B$6:$BE$43,'RevPAR Raw Data'!AI$1,FALSE)</f>
        <v>61.871010732761903</v>
      </c>
      <c r="AA101" s="76">
        <f>VLOOKUP($A101,'RevPAR Raw Data'!$B$6:$BE$43,'RevPAR Raw Data'!AJ$1,FALSE)</f>
        <v>64.7816227034794</v>
      </c>
      <c r="AB101" s="76">
        <f>VLOOKUP($A101,'RevPAR Raw Data'!$B$6:$BE$43,'RevPAR Raw Data'!AK$1,FALSE)</f>
        <v>67.913860977111696</v>
      </c>
      <c r="AC101" s="77">
        <f>VLOOKUP($A101,'RevPAR Raw Data'!$B$6:$BE$43,'RevPAR Raw Data'!AL$1,FALSE)</f>
        <v>59.540470481174999</v>
      </c>
      <c r="AD101" s="76">
        <f>VLOOKUP($A101,'RevPAR Raw Data'!$B$6:$BE$43,'RevPAR Raw Data'!AN$1,FALSE)</f>
        <v>87.853214872215901</v>
      </c>
      <c r="AE101" s="76">
        <f>VLOOKUP($A101,'RevPAR Raw Data'!$B$6:$BE$43,'RevPAR Raw Data'!AO$1,FALSE)</f>
        <v>86.018895104177304</v>
      </c>
      <c r="AF101" s="77">
        <f>VLOOKUP($A101,'RevPAR Raw Data'!$B$6:$BE$43,'RevPAR Raw Data'!AP$1,FALSE)</f>
        <v>86.936054988196602</v>
      </c>
      <c r="AG101" s="78">
        <f>VLOOKUP($A101,'RevPAR Raw Data'!$B$6:$BE$43,'RevPAR Raw Data'!AR$1,FALSE)</f>
        <v>67.378036829181397</v>
      </c>
    </row>
    <row r="102" spans="1:33" x14ac:dyDescent="0.25">
      <c r="A102" s="55" t="s">
        <v>126</v>
      </c>
      <c r="B102" s="43">
        <f>(VLOOKUP($A101,'Occupancy Raw Data'!$B$8:$BE$51,'Occupancy Raw Data'!AT$3,FALSE))/100</f>
        <v>-2.5486732261199897E-2</v>
      </c>
      <c r="C102" s="44">
        <f>(VLOOKUP($A101,'Occupancy Raw Data'!$B$8:$BE$51,'Occupancy Raw Data'!AU$3,FALSE))/100</f>
        <v>2.3254151739491098E-2</v>
      </c>
      <c r="D102" s="44">
        <f>(VLOOKUP($A101,'Occupancy Raw Data'!$B$8:$BE$51,'Occupancy Raw Data'!AV$3,FALSE))/100</f>
        <v>-4.18345013514236E-3</v>
      </c>
      <c r="E102" s="44">
        <f>(VLOOKUP($A101,'Occupancy Raw Data'!$B$8:$BE$51,'Occupancy Raw Data'!AW$3,FALSE))/100</f>
        <v>3.6058213635914195E-2</v>
      </c>
      <c r="F102" s="44">
        <f>(VLOOKUP($A101,'Occupancy Raw Data'!$B$8:$BE$51,'Occupancy Raw Data'!AX$3,FALSE))/100</f>
        <v>4.9281168214419899E-2</v>
      </c>
      <c r="G102" s="44">
        <f>(VLOOKUP($A101,'Occupancy Raw Data'!$B$8:$BE$51,'Occupancy Raw Data'!AY$3,FALSE))/100</f>
        <v>1.7456956446914002E-2</v>
      </c>
      <c r="H102" s="45">
        <f>(VLOOKUP($A101,'Occupancy Raw Data'!$B$8:$BE$51,'Occupancy Raw Data'!BA$3,FALSE))/100</f>
        <v>1.8816843529839201E-3</v>
      </c>
      <c r="I102" s="45">
        <f>(VLOOKUP($A101,'Occupancy Raw Data'!$B$8:$BE$51,'Occupancy Raw Data'!BB$3,FALSE))/100</f>
        <v>5.4805250980107202E-3</v>
      </c>
      <c r="J102" s="44">
        <f>(VLOOKUP($A101,'Occupancy Raw Data'!$B$8:$BE$51,'Occupancy Raw Data'!BC$3,FALSE))/100</f>
        <v>3.6664429761557797E-3</v>
      </c>
      <c r="K102" s="46">
        <f>(VLOOKUP($A101,'Occupancy Raw Data'!$B$8:$BE$51,'Occupancy Raw Data'!BE$3,FALSE))/100</f>
        <v>1.3014879438332801E-2</v>
      </c>
      <c r="M102" s="43">
        <f>(VLOOKUP($A101,'ADR Raw Data'!$B$6:$BE$49,'ADR Raw Data'!AT$1,FALSE))/100</f>
        <v>0.10087545652828901</v>
      </c>
      <c r="N102" s="44">
        <f>(VLOOKUP($A101,'ADR Raw Data'!$B$6:$BE$49,'ADR Raw Data'!AU$1,FALSE))/100</f>
        <v>4.4421070931338201E-2</v>
      </c>
      <c r="O102" s="44">
        <f>(VLOOKUP($A101,'ADR Raw Data'!$B$6:$BE$49,'ADR Raw Data'!AV$1,FALSE))/100</f>
        <v>5.3878463392114301E-2</v>
      </c>
      <c r="P102" s="44">
        <f>(VLOOKUP($A101,'ADR Raw Data'!$B$6:$BE$49,'ADR Raw Data'!AW$1,FALSE))/100</f>
        <v>5.9206894071878097E-2</v>
      </c>
      <c r="Q102" s="44">
        <f>(VLOOKUP($A101,'ADR Raw Data'!$B$6:$BE$49,'ADR Raw Data'!AX$1,FALSE))/100</f>
        <v>0.13563389553268299</v>
      </c>
      <c r="R102" s="44">
        <f>(VLOOKUP($A101,'ADR Raw Data'!$B$6:$BE$49,'ADR Raw Data'!AY$1,FALSE))/100</f>
        <v>7.8330067713785298E-2</v>
      </c>
      <c r="S102" s="45">
        <f>(VLOOKUP($A101,'ADR Raw Data'!$B$6:$BE$49,'ADR Raw Data'!BA$1,FALSE))/100</f>
        <v>0.10391876458151099</v>
      </c>
      <c r="T102" s="45">
        <f>(VLOOKUP($A101,'ADR Raw Data'!$B$6:$BE$49,'ADR Raw Data'!BB$1,FALSE))/100</f>
        <v>8.792892143295751E-2</v>
      </c>
      <c r="U102" s="44">
        <f>(VLOOKUP($A101,'ADR Raw Data'!$B$6:$BE$49,'ADR Raw Data'!BC$1,FALSE))/100</f>
        <v>9.5955957635144098E-2</v>
      </c>
      <c r="V102" s="46">
        <f>(VLOOKUP($A101,'ADR Raw Data'!$B$6:$BE$49,'ADR Raw Data'!BE$1,FALSE))/100</f>
        <v>8.4081404659267708E-2</v>
      </c>
      <c r="X102" s="43">
        <f>(VLOOKUP($A101,'RevPAR Raw Data'!$B$6:$BE$49,'RevPAR Raw Data'!AT$1,FALSE))/100</f>
        <v>7.2817738514826799E-2</v>
      </c>
      <c r="Y102" s="44">
        <f>(VLOOKUP($A101,'RevPAR Raw Data'!$B$6:$BE$49,'RevPAR Raw Data'!AU$1,FALSE))/100</f>
        <v>6.8708196994697393E-2</v>
      </c>
      <c r="Z102" s="44">
        <f>(VLOOKUP($A101,'RevPAR Raw Data'!$B$6:$BE$49,'RevPAR Raw Data'!AV$1,FALSE))/100</f>
        <v>4.9469615392013007E-2</v>
      </c>
      <c r="AA102" s="44">
        <f>(VLOOKUP($A101,'RevPAR Raw Data'!$B$6:$BE$49,'RevPAR Raw Data'!AW$1,FALSE))/100</f>
        <v>9.7400002542955E-2</v>
      </c>
      <c r="AB102" s="44">
        <f>(VLOOKUP($A101,'RevPAR Raw Data'!$B$6:$BE$49,'RevPAR Raw Data'!AX$1,FALSE))/100</f>
        <v>0.19159926056842599</v>
      </c>
      <c r="AC102" s="44">
        <f>(VLOOKUP($A101,'RevPAR Raw Data'!$B$6:$BE$49,'RevPAR Raw Data'!AY$1,FALSE))/100</f>
        <v>9.7154428741262608E-2</v>
      </c>
      <c r="AD102" s="45">
        <f>(VLOOKUP($A101,'RevPAR Raw Data'!$B$6:$BE$49,'RevPAR Raw Data'!BA$1,FALSE))/100</f>
        <v>0.10599599124778999</v>
      </c>
      <c r="AE102" s="45">
        <f>(VLOOKUP($A101,'RevPAR Raw Data'!$B$6:$BE$49,'RevPAR Raw Data'!BB$1,FALSE))/100</f>
        <v>9.3891343191722501E-2</v>
      </c>
      <c r="AF102" s="44">
        <f>(VLOOKUP($A101,'RevPAR Raw Data'!$B$6:$BE$49,'RevPAR Raw Data'!BC$1,FALSE))/100</f>
        <v>9.9974217658191492E-2</v>
      </c>
      <c r="AG102" s="46">
        <f>(VLOOKUP($A101,'RevPAR Raw Data'!$B$6:$BE$49,'RevPAR Raw Data'!BE$1,FALSE))/100</f>
        <v>9.8190593442246607E-2</v>
      </c>
    </row>
    <row r="103" spans="1:33" x14ac:dyDescent="0.25">
      <c r="A103" s="93"/>
      <c r="B103" s="71"/>
      <c r="C103" s="72"/>
      <c r="D103" s="72"/>
      <c r="E103" s="72"/>
      <c r="F103" s="72"/>
      <c r="G103" s="73"/>
      <c r="H103" s="53"/>
      <c r="I103" s="53"/>
      <c r="J103" s="73"/>
      <c r="K103" s="74"/>
      <c r="M103" s="75"/>
      <c r="N103" s="76"/>
      <c r="O103" s="76"/>
      <c r="P103" s="76"/>
      <c r="Q103" s="76"/>
      <c r="R103" s="77"/>
      <c r="S103" s="76"/>
      <c r="T103" s="76"/>
      <c r="U103" s="77"/>
      <c r="V103" s="78"/>
      <c r="X103" s="75"/>
      <c r="Y103" s="76"/>
      <c r="Z103" s="76"/>
      <c r="AA103" s="76"/>
      <c r="AB103" s="76"/>
      <c r="AC103" s="77"/>
      <c r="AD103" s="76"/>
      <c r="AE103" s="76"/>
      <c r="AF103" s="77"/>
      <c r="AG103" s="78"/>
    </row>
    <row r="104" spans="1:33" x14ac:dyDescent="0.25">
      <c r="A104" s="70" t="s">
        <v>52</v>
      </c>
      <c r="B104" s="71">
        <f>(VLOOKUP($A104,'Occupancy Raw Data'!$B$8:$BE$54,'Occupancy Raw Data'!AG$3,FALSE))/100</f>
        <v>0.44187892071649898</v>
      </c>
      <c r="C104" s="72">
        <f>(VLOOKUP($A104,'Occupancy Raw Data'!$B$8:$BE$54,'Occupancy Raw Data'!AH$3,FALSE))/100</f>
        <v>0.54988738738738696</v>
      </c>
      <c r="D104" s="72">
        <f>(VLOOKUP($A104,'Occupancy Raw Data'!$B$8:$BE$54,'Occupancy Raw Data'!AI$3,FALSE))/100</f>
        <v>0.58727477477477397</v>
      </c>
      <c r="E104" s="72">
        <f>(VLOOKUP($A104,'Occupancy Raw Data'!$B$8:$BE$54,'Occupancy Raw Data'!AJ$3,FALSE))/100</f>
        <v>0.59613363363363303</v>
      </c>
      <c r="F104" s="72">
        <f>(VLOOKUP($A104,'Occupancy Raw Data'!$B$8:$BE$54,'Occupancy Raw Data'!AK$3,FALSE))/100</f>
        <v>0.60619369369369303</v>
      </c>
      <c r="G104" s="73">
        <f>(VLOOKUP($A104,'Occupancy Raw Data'!$B$8:$BE$54,'Occupancy Raw Data'!AL$3,FALSE))/100</f>
        <v>0.55642675647637196</v>
      </c>
      <c r="H104" s="53">
        <f>(VLOOKUP($A104,'Occupancy Raw Data'!$B$8:$BE$54,'Occupancy Raw Data'!AN$3,FALSE))/100</f>
        <v>0.70716966966966899</v>
      </c>
      <c r="I104" s="53">
        <f>(VLOOKUP($A104,'Occupancy Raw Data'!$B$8:$BE$54,'Occupancy Raw Data'!AO$3,FALSE))/100</f>
        <v>0.67781531531531503</v>
      </c>
      <c r="J104" s="73">
        <f>(VLOOKUP($A104,'Occupancy Raw Data'!$B$8:$BE$54,'Occupancy Raw Data'!AP$3,FALSE))/100</f>
        <v>0.69249249249249201</v>
      </c>
      <c r="K104" s="74">
        <f>(VLOOKUP($A104,'Occupancy Raw Data'!$B$8:$BE$54,'Occupancy Raw Data'!AR$3,FALSE))/100</f>
        <v>0.59533982458588708</v>
      </c>
      <c r="M104" s="75">
        <f>VLOOKUP($A104,'ADR Raw Data'!$B$6:$BE$54,'ADR Raw Data'!AG$1,FALSE)</f>
        <v>92.456316599675006</v>
      </c>
      <c r="N104" s="76">
        <f>VLOOKUP($A104,'ADR Raw Data'!$B$6:$BE$54,'ADR Raw Data'!AH$1,FALSE)</f>
        <v>96.474616014744996</v>
      </c>
      <c r="O104" s="76">
        <f>VLOOKUP($A104,'ADR Raw Data'!$B$6:$BE$54,'ADR Raw Data'!AI$1,FALSE)</f>
        <v>98.603238734419904</v>
      </c>
      <c r="P104" s="76">
        <f>VLOOKUP($A104,'ADR Raw Data'!$B$6:$BE$54,'ADR Raw Data'!AJ$1,FALSE)</f>
        <v>98.106970593791303</v>
      </c>
      <c r="Q104" s="76">
        <f>VLOOKUP($A104,'ADR Raw Data'!$B$6:$BE$54,'ADR Raw Data'!AK$1,FALSE)</f>
        <v>99.477111895473399</v>
      </c>
      <c r="R104" s="77">
        <f>VLOOKUP($A104,'ADR Raw Data'!$B$6:$BE$54,'ADR Raw Data'!AL$1,FALSE)</f>
        <v>97.295063431373805</v>
      </c>
      <c r="S104" s="76">
        <f>VLOOKUP($A104,'ADR Raw Data'!$B$6:$BE$54,'ADR Raw Data'!AN$1,FALSE)</f>
        <v>116.095343701895</v>
      </c>
      <c r="T104" s="76">
        <f>VLOOKUP($A104,'ADR Raw Data'!$B$6:$BE$54,'ADR Raw Data'!AO$1,FALSE)</f>
        <v>115.164368942792</v>
      </c>
      <c r="U104" s="77">
        <f>VLOOKUP($A104,'ADR Raw Data'!$B$6:$BE$54,'ADR Raw Data'!AP$1,FALSE)</f>
        <v>115.639722192107</v>
      </c>
      <c r="V104" s="78">
        <f>VLOOKUP($A104,'ADR Raw Data'!$B$6:$BE$54,'ADR Raw Data'!AR$1,FALSE)</f>
        <v>103.397544922596</v>
      </c>
      <c r="X104" s="75">
        <f>VLOOKUP($A104,'RevPAR Raw Data'!$B$6:$BE$54,'RevPAR Raw Data'!AG$1,FALSE)</f>
        <v>40.854497392487303</v>
      </c>
      <c r="Y104" s="76">
        <f>VLOOKUP($A104,'RevPAR Raw Data'!$B$6:$BE$54,'RevPAR Raw Data'!AH$1,FALSE)</f>
        <v>53.050174549549503</v>
      </c>
      <c r="Z104" s="76">
        <f>VLOOKUP($A104,'RevPAR Raw Data'!$B$6:$BE$54,'RevPAR Raw Data'!AI$1,FALSE)</f>
        <v>57.9071948198198</v>
      </c>
      <c r="AA104" s="76">
        <f>VLOOKUP($A104,'RevPAR Raw Data'!$B$6:$BE$54,'RevPAR Raw Data'!AJ$1,FALSE)</f>
        <v>58.484864864864797</v>
      </c>
      <c r="AB104" s="76">
        <f>VLOOKUP($A104,'RevPAR Raw Data'!$B$6:$BE$54,'RevPAR Raw Data'!AK$1,FALSE)</f>
        <v>60.302397897897798</v>
      </c>
      <c r="AC104" s="77">
        <f>VLOOKUP($A104,'RevPAR Raw Data'!$B$6:$BE$54,'RevPAR Raw Data'!AL$1,FALSE)</f>
        <v>54.137576566282199</v>
      </c>
      <c r="AD104" s="76">
        <f>VLOOKUP($A104,'RevPAR Raw Data'!$B$6:$BE$54,'RevPAR Raw Data'!AN$1,FALSE)</f>
        <v>82.099105855855797</v>
      </c>
      <c r="AE104" s="76">
        <f>VLOOKUP($A104,'RevPAR Raw Data'!$B$6:$BE$54,'RevPAR Raw Data'!AO$1,FALSE)</f>
        <v>78.060173048048</v>
      </c>
      <c r="AF104" s="77">
        <f>VLOOKUP($A104,'RevPAR Raw Data'!$B$6:$BE$54,'RevPAR Raw Data'!AP$1,FALSE)</f>
        <v>80.079639451951905</v>
      </c>
      <c r="AG104" s="78">
        <f>VLOOKUP($A104,'RevPAR Raw Data'!$B$6:$BE$54,'RevPAR Raw Data'!AR$1,FALSE)</f>
        <v>61.556676256830301</v>
      </c>
    </row>
    <row r="105" spans="1:33" x14ac:dyDescent="0.25">
      <c r="A105" s="55" t="s">
        <v>126</v>
      </c>
      <c r="B105" s="43">
        <f>(VLOOKUP($A104,'Occupancy Raw Data'!$B$8:$BE$54,'Occupancy Raw Data'!AT$3,FALSE))/100</f>
        <v>5.3444508559757499E-2</v>
      </c>
      <c r="C105" s="44">
        <f>(VLOOKUP($A104,'Occupancy Raw Data'!$B$8:$BE$54,'Occupancy Raw Data'!AU$3,FALSE))/100</f>
        <v>8.9515214873576596E-2</v>
      </c>
      <c r="D105" s="44">
        <f>(VLOOKUP($A104,'Occupancy Raw Data'!$B$8:$BE$54,'Occupancy Raw Data'!AV$3,FALSE))/100</f>
        <v>5.9430804261051094E-2</v>
      </c>
      <c r="E105" s="44">
        <f>(VLOOKUP($A104,'Occupancy Raw Data'!$B$8:$BE$54,'Occupancy Raw Data'!AW$3,FALSE))/100</f>
        <v>5.20334696612876E-2</v>
      </c>
      <c r="F105" s="44">
        <f>(VLOOKUP($A104,'Occupancy Raw Data'!$B$8:$BE$54,'Occupancy Raw Data'!AX$3,FALSE))/100</f>
        <v>6.1454399276448399E-2</v>
      </c>
      <c r="G105" s="44">
        <f>(VLOOKUP($A104,'Occupancy Raw Data'!$B$8:$BE$54,'Occupancy Raw Data'!AY$3,FALSE))/100</f>
        <v>6.3069496837520903E-2</v>
      </c>
      <c r="H105" s="45">
        <f>(VLOOKUP($A104,'Occupancy Raw Data'!$B$8:$BE$54,'Occupancy Raw Data'!BA$3,FALSE))/100</f>
        <v>1.29713428036713E-3</v>
      </c>
      <c r="I105" s="45">
        <f>(VLOOKUP($A104,'Occupancy Raw Data'!$B$8:$BE$54,'Occupancy Raw Data'!BB$3,FALSE))/100</f>
        <v>8.6514606194133207E-3</v>
      </c>
      <c r="J105" s="44">
        <f>(VLOOKUP($A104,'Occupancy Raw Data'!$B$8:$BE$54,'Occupancy Raw Data'!BC$3,FALSE))/100</f>
        <v>4.8829135299966906E-3</v>
      </c>
      <c r="K105" s="46">
        <f>(VLOOKUP($A104,'Occupancy Raw Data'!$B$8:$BE$54,'Occupancy Raw Data'!BE$3,FALSE))/100</f>
        <v>4.2887501074335505E-2</v>
      </c>
      <c r="M105" s="43">
        <f>(VLOOKUP($A104,'ADR Raw Data'!$B$6:$BE$52,'ADR Raw Data'!AT$1,FALSE))/100</f>
        <v>-8.1335252701514402E-3</v>
      </c>
      <c r="N105" s="44">
        <f>(VLOOKUP($A104,'ADR Raw Data'!$B$6:$BE$52,'ADR Raw Data'!AU$1,FALSE))/100</f>
        <v>-6.0313267076664099E-3</v>
      </c>
      <c r="O105" s="44">
        <f>(VLOOKUP($A104,'ADR Raw Data'!$B$6:$BE$52,'ADR Raw Data'!AV$1,FALSE))/100</f>
        <v>-1.2516458859334102E-2</v>
      </c>
      <c r="P105" s="44">
        <f>(VLOOKUP($A104,'ADR Raw Data'!$B$6:$BE$52,'ADR Raw Data'!AW$1,FALSE))/100</f>
        <v>-2.0086991162320201E-2</v>
      </c>
      <c r="Q105" s="44">
        <f>(VLOOKUP($A104,'ADR Raw Data'!$B$6:$BE$52,'ADR Raw Data'!AX$1,FALSE))/100</f>
        <v>-8.6092653890568402E-3</v>
      </c>
      <c r="R105" s="44">
        <f>(VLOOKUP($A104,'ADR Raw Data'!$B$6:$BE$52,'ADR Raw Data'!AY$1,FALSE))/100</f>
        <v>-1.14420842194339E-2</v>
      </c>
      <c r="S105" s="45">
        <f>(VLOOKUP($A104,'ADR Raw Data'!$B$6:$BE$52,'ADR Raw Data'!BA$1,FALSE))/100</f>
        <v>-1.9400290035500499E-2</v>
      </c>
      <c r="T105" s="45">
        <f>(VLOOKUP($A104,'ADR Raw Data'!$B$6:$BE$52,'ADR Raw Data'!BB$1,FALSE))/100</f>
        <v>-2.2292236327035399E-2</v>
      </c>
      <c r="U105" s="44">
        <f>(VLOOKUP($A104,'ADR Raw Data'!$B$6:$BE$52,'ADR Raw Data'!BC$1,FALSE))/100</f>
        <v>-2.0821059309323302E-2</v>
      </c>
      <c r="V105" s="46">
        <f>(VLOOKUP($A104,'ADR Raw Data'!$B$6:$BE$52,'ADR Raw Data'!BE$1,FALSE))/100</f>
        <v>-1.7337547921334101E-2</v>
      </c>
      <c r="X105" s="43">
        <f>(VLOOKUP($A104,'RevPAR Raw Data'!$B$6:$BE$52,'RevPAR Raw Data'!AT$1,FALSE))/100</f>
        <v>4.4876291028684498E-2</v>
      </c>
      <c r="Y105" s="44">
        <f>(VLOOKUP($A104,'RevPAR Raw Data'!$B$6:$BE$52,'RevPAR Raw Data'!AU$1,FALSE))/100</f>
        <v>8.2943992659700691E-2</v>
      </c>
      <c r="Z105" s="44">
        <f>(VLOOKUP($A104,'RevPAR Raw Data'!$B$6:$BE$52,'RevPAR Raw Data'!AV$1,FALSE))/100</f>
        <v>4.6170482185206294E-2</v>
      </c>
      <c r="AA105" s="44">
        <f>(VLOOKUP($A104,'RevPAR Raw Data'!$B$6:$BE$52,'RevPAR Raw Data'!AW$1,FALSE))/100</f>
        <v>3.0901282653736303E-2</v>
      </c>
      <c r="AB105" s="44">
        <f>(VLOOKUP($A104,'RevPAR Raw Data'!$B$6:$BE$52,'RevPAR Raw Data'!AX$1,FALSE))/100</f>
        <v>5.2316056654695499E-2</v>
      </c>
      <c r="AC105" s="44">
        <f>(VLOOKUP($A104,'RevPAR Raw Data'!$B$6:$BE$52,'RevPAR Raw Data'!AY$1,FALSE))/100</f>
        <v>5.0905766123594702E-2</v>
      </c>
      <c r="AD105" s="45">
        <f>(VLOOKUP($A104,'RevPAR Raw Data'!$B$6:$BE$52,'RevPAR Raw Data'!BA$1,FALSE))/100</f>
        <v>-1.81283205363874E-2</v>
      </c>
      <c r="AE105" s="45">
        <f>(VLOOKUP($A104,'RevPAR Raw Data'!$B$6:$BE$52,'RevPAR Raw Data'!BB$1,FALSE))/100</f>
        <v>-1.3833636112323999E-2</v>
      </c>
      <c r="AF105" s="44">
        <f>(VLOOKUP($A104,'RevPAR Raw Data'!$B$6:$BE$52,'RevPAR Raw Data'!BC$1,FALSE))/100</f>
        <v>-1.6039813211537E-2</v>
      </c>
      <c r="AG105" s="46">
        <f>(VLOOKUP($A104,'RevPAR Raw Data'!$B$6:$BE$52,'RevPAR Raw Data'!BE$1,FALSE))/100</f>
        <v>2.4806389047898701E-2</v>
      </c>
    </row>
    <row r="106" spans="1:33" x14ac:dyDescent="0.25">
      <c r="A106" s="93"/>
      <c r="B106" s="71"/>
      <c r="C106" s="72"/>
      <c r="D106" s="72"/>
      <c r="E106" s="72"/>
      <c r="F106" s="72"/>
      <c r="G106" s="73"/>
      <c r="H106" s="53"/>
      <c r="I106" s="53"/>
      <c r="J106" s="73"/>
      <c r="K106" s="74"/>
      <c r="M106" s="75"/>
      <c r="N106" s="76"/>
      <c r="O106" s="76"/>
      <c r="P106" s="76"/>
      <c r="Q106" s="76"/>
      <c r="R106" s="77"/>
      <c r="S106" s="76"/>
      <c r="T106" s="76"/>
      <c r="U106" s="77"/>
      <c r="V106" s="78"/>
      <c r="X106" s="75"/>
      <c r="Y106" s="76"/>
      <c r="Z106" s="76"/>
      <c r="AA106" s="76"/>
      <c r="AB106" s="76"/>
      <c r="AC106" s="77"/>
      <c r="AD106" s="76"/>
      <c r="AE106" s="76"/>
      <c r="AF106" s="77"/>
      <c r="AG106" s="78"/>
    </row>
    <row r="107" spans="1:33" x14ac:dyDescent="0.25">
      <c r="A107" s="70" t="s">
        <v>51</v>
      </c>
      <c r="B107" s="71">
        <f>(VLOOKUP($A107,'Occupancy Raw Data'!$B$8:$BE$45,'Occupancy Raw Data'!AG$3,FALSE))/100</f>
        <v>0.46573285465414199</v>
      </c>
      <c r="C107" s="72">
        <f>(VLOOKUP($A107,'Occupancy Raw Data'!$B$8:$BE$45,'Occupancy Raw Data'!AH$3,FALSE))/100</f>
        <v>0.57309422137696497</v>
      </c>
      <c r="D107" s="72">
        <f>(VLOOKUP($A107,'Occupancy Raw Data'!$B$8:$BE$45,'Occupancy Raw Data'!AI$3,FALSE))/100</f>
        <v>0.58594338107908006</v>
      </c>
      <c r="E107" s="72">
        <f>(VLOOKUP($A107,'Occupancy Raw Data'!$B$8:$BE$45,'Occupancy Raw Data'!AJ$3,FALSE))/100</f>
        <v>0.63459218289039199</v>
      </c>
      <c r="F107" s="72">
        <f>(VLOOKUP($A107,'Occupancy Raw Data'!$B$8:$BE$45,'Occupancy Raw Data'!AK$3,FALSE))/100</f>
        <v>0.69580095002031495</v>
      </c>
      <c r="G107" s="73">
        <f>(VLOOKUP($A107,'Occupancy Raw Data'!$B$8:$BE$45,'Occupancy Raw Data'!AL$3,FALSE))/100</f>
        <v>0.59128343277899198</v>
      </c>
      <c r="H107" s="53">
        <f>(VLOOKUP($A107,'Occupancy Raw Data'!$B$8:$BE$45,'Occupancy Raw Data'!AN$3,FALSE))/100</f>
        <v>0.81138842108047005</v>
      </c>
      <c r="I107" s="53">
        <f>(VLOOKUP($A107,'Occupancy Raw Data'!$B$8:$BE$45,'Occupancy Raw Data'!AO$3,FALSE))/100</f>
        <v>0.76436442615010902</v>
      </c>
      <c r="J107" s="73">
        <f>(VLOOKUP($A107,'Occupancy Raw Data'!$B$8:$BE$45,'Occupancy Raw Data'!AP$3,FALSE))/100</f>
        <v>0.78787642361528998</v>
      </c>
      <c r="K107" s="74">
        <f>(VLOOKUP($A107,'Occupancy Raw Data'!$B$8:$BE$45,'Occupancy Raw Data'!AR$3,FALSE))/100</f>
        <v>0.64765601121065297</v>
      </c>
      <c r="M107" s="75">
        <f>VLOOKUP($A107,'ADR Raw Data'!$B$6:$BE$43,'ADR Raw Data'!AG$1,FALSE)</f>
        <v>98.243666147628502</v>
      </c>
      <c r="N107" s="76">
        <f>VLOOKUP($A107,'ADR Raw Data'!$B$6:$BE$43,'ADR Raw Data'!AH$1,FALSE)</f>
        <v>103.043468864242</v>
      </c>
      <c r="O107" s="76">
        <f>VLOOKUP($A107,'ADR Raw Data'!$B$6:$BE$43,'ADR Raw Data'!AI$1,FALSE)</f>
        <v>101.253155877233</v>
      </c>
      <c r="P107" s="76">
        <f>VLOOKUP($A107,'ADR Raw Data'!$B$6:$BE$43,'ADR Raw Data'!AJ$1,FALSE)</f>
        <v>104.71240886411999</v>
      </c>
      <c r="Q107" s="76">
        <f>VLOOKUP($A107,'ADR Raw Data'!$B$6:$BE$43,'ADR Raw Data'!AK$1,FALSE)</f>
        <v>112.94792950396899</v>
      </c>
      <c r="R107" s="77">
        <f>VLOOKUP($A107,'ADR Raw Data'!$B$6:$BE$43,'ADR Raw Data'!AL$1,FALSE)</f>
        <v>104.63918448884201</v>
      </c>
      <c r="S107" s="76">
        <f>VLOOKUP($A107,'ADR Raw Data'!$B$6:$BE$43,'ADR Raw Data'!AN$1,FALSE)</f>
        <v>133.04822386634501</v>
      </c>
      <c r="T107" s="76">
        <f>VLOOKUP($A107,'ADR Raw Data'!$B$6:$BE$43,'ADR Raw Data'!AO$1,FALSE)</f>
        <v>127.46643502918501</v>
      </c>
      <c r="U107" s="77">
        <f>VLOOKUP($A107,'ADR Raw Data'!$B$6:$BE$43,'ADR Raw Data'!AP$1,FALSE)</f>
        <v>130.34061598932001</v>
      </c>
      <c r="V107" s="78">
        <f>VLOOKUP($A107,'ADR Raw Data'!$B$6:$BE$43,'ADR Raw Data'!AR$1,FALSE)</f>
        <v>113.60460959237599</v>
      </c>
      <c r="X107" s="75">
        <f>VLOOKUP($A107,'RevPAR Raw Data'!$B$6:$BE$43,'RevPAR Raw Data'!AG$1,FALSE)</f>
        <v>45.755303086623599</v>
      </c>
      <c r="Y107" s="76">
        <f>VLOOKUP($A107,'RevPAR Raw Data'!$B$6:$BE$43,'RevPAR Raw Data'!AH$1,FALSE)</f>
        <v>59.053616556734802</v>
      </c>
      <c r="Z107" s="76">
        <f>VLOOKUP($A107,'RevPAR Raw Data'!$B$6:$BE$43,'RevPAR Raw Data'!AI$1,FALSE)</f>
        <v>59.3286164996331</v>
      </c>
      <c r="AA107" s="76">
        <f>VLOOKUP($A107,'RevPAR Raw Data'!$B$6:$BE$43,'RevPAR Raw Data'!AJ$1,FALSE)</f>
        <v>66.449676116793299</v>
      </c>
      <c r="AB107" s="76">
        <f>VLOOKUP($A107,'RevPAR Raw Data'!$B$6:$BE$43,'RevPAR Raw Data'!AK$1,FALSE)</f>
        <v>78.589276651689602</v>
      </c>
      <c r="AC107" s="77">
        <f>VLOOKUP($A107,'RevPAR Raw Data'!$B$6:$BE$43,'RevPAR Raw Data'!AL$1,FALSE)</f>
        <v>61.871416207756802</v>
      </c>
      <c r="AD107" s="76">
        <f>VLOOKUP($A107,'RevPAR Raw Data'!$B$6:$BE$43,'RevPAR Raw Data'!AN$1,FALSE)</f>
        <v>107.953788290475</v>
      </c>
      <c r="AE107" s="76">
        <f>VLOOKUP($A107,'RevPAR Raw Data'!$B$6:$BE$43,'RevPAR Raw Data'!AO$1,FALSE)</f>
        <v>97.430808464483505</v>
      </c>
      <c r="AF107" s="77">
        <f>VLOOKUP($A107,'RevPAR Raw Data'!$B$6:$BE$43,'RevPAR Raw Data'!AP$1,FALSE)</f>
        <v>102.69229837747901</v>
      </c>
      <c r="AG107" s="78">
        <f>VLOOKUP($A107,'RevPAR Raw Data'!$B$6:$BE$43,'RevPAR Raw Data'!AR$1,FALSE)</f>
        <v>73.576708303742393</v>
      </c>
    </row>
    <row r="108" spans="1:33" x14ac:dyDescent="0.25">
      <c r="A108" s="55" t="s">
        <v>126</v>
      </c>
      <c r="B108" s="43">
        <f>(VLOOKUP($A107,'Occupancy Raw Data'!$B$8:$BE$51,'Occupancy Raw Data'!AT$3,FALSE))/100</f>
        <v>1.9631374611665399E-2</v>
      </c>
      <c r="C108" s="44">
        <f>(VLOOKUP($A107,'Occupancy Raw Data'!$B$8:$BE$51,'Occupancy Raw Data'!AU$3,FALSE))/100</f>
        <v>6.8866053886929603E-3</v>
      </c>
      <c r="D108" s="44">
        <f>(VLOOKUP($A107,'Occupancy Raw Data'!$B$8:$BE$51,'Occupancy Raw Data'!AV$3,FALSE))/100</f>
        <v>-4.7305913624882796E-2</v>
      </c>
      <c r="E108" s="44">
        <f>(VLOOKUP($A107,'Occupancy Raw Data'!$B$8:$BE$51,'Occupancy Raw Data'!AW$3,FALSE))/100</f>
        <v>7.6941195646426999E-3</v>
      </c>
      <c r="F108" s="44">
        <f>(VLOOKUP($A107,'Occupancy Raw Data'!$B$8:$BE$51,'Occupancy Raw Data'!AX$3,FALSE))/100</f>
        <v>4.2052607613362998E-2</v>
      </c>
      <c r="G108" s="44">
        <f>(VLOOKUP($A107,'Occupancy Raw Data'!$B$8:$BE$51,'Occupancy Raw Data'!AY$3,FALSE))/100</f>
        <v>6.1154836280648099E-3</v>
      </c>
      <c r="H108" s="45">
        <f>(VLOOKUP($A107,'Occupancy Raw Data'!$B$8:$BE$51,'Occupancy Raw Data'!BA$3,FALSE))/100</f>
        <v>4.0068023502339095E-2</v>
      </c>
      <c r="I108" s="45">
        <f>(VLOOKUP($A107,'Occupancy Raw Data'!$B$8:$BE$51,'Occupancy Raw Data'!BB$3,FALSE))/100</f>
        <v>4.13699456584804E-2</v>
      </c>
      <c r="J108" s="44">
        <f>(VLOOKUP($A107,'Occupancy Raw Data'!$B$8:$BE$51,'Occupancy Raw Data'!BC$3,FALSE))/100</f>
        <v>4.0699151643027696E-2</v>
      </c>
      <c r="K108" s="46">
        <f>(VLOOKUP($A107,'Occupancy Raw Data'!$B$8:$BE$51,'Occupancy Raw Data'!BE$3,FALSE))/100</f>
        <v>1.8195277910024198E-2</v>
      </c>
      <c r="M108" s="43">
        <f>(VLOOKUP($A107,'ADR Raw Data'!$B$6:$BE$49,'ADR Raw Data'!AT$1,FALSE))/100</f>
        <v>4.8205665184105205E-2</v>
      </c>
      <c r="N108" s="44">
        <f>(VLOOKUP($A107,'ADR Raw Data'!$B$6:$BE$49,'ADR Raw Data'!AU$1,FALSE))/100</f>
        <v>7.5470333081466293E-2</v>
      </c>
      <c r="O108" s="44">
        <f>(VLOOKUP($A107,'ADR Raw Data'!$B$6:$BE$49,'ADR Raw Data'!AV$1,FALSE))/100</f>
        <v>3.96033761416918E-2</v>
      </c>
      <c r="P108" s="44">
        <f>(VLOOKUP($A107,'ADR Raw Data'!$B$6:$BE$49,'ADR Raw Data'!AW$1,FALSE))/100</f>
        <v>6.7233551458880395E-2</v>
      </c>
      <c r="Q108" s="44">
        <f>(VLOOKUP($A107,'ADR Raw Data'!$B$6:$BE$49,'ADR Raw Data'!AX$1,FALSE))/100</f>
        <v>8.4696428927463388E-2</v>
      </c>
      <c r="R108" s="44">
        <f>(VLOOKUP($A107,'ADR Raw Data'!$B$6:$BE$49,'ADR Raw Data'!AY$1,FALSE))/100</f>
        <v>6.5541192891738001E-2</v>
      </c>
      <c r="S108" s="45">
        <f>(VLOOKUP($A107,'ADR Raw Data'!$B$6:$BE$49,'ADR Raw Data'!BA$1,FALSE))/100</f>
        <v>9.0167247922081695E-2</v>
      </c>
      <c r="T108" s="45">
        <f>(VLOOKUP($A107,'ADR Raw Data'!$B$6:$BE$49,'ADR Raw Data'!BB$1,FALSE))/100</f>
        <v>5.9928805171143198E-2</v>
      </c>
      <c r="U108" s="44">
        <f>(VLOOKUP($A107,'ADR Raw Data'!$B$6:$BE$49,'ADR Raw Data'!BC$1,FALSE))/100</f>
        <v>7.5605490226759095E-2</v>
      </c>
      <c r="V108" s="46">
        <f>(VLOOKUP($A107,'ADR Raw Data'!$B$6:$BE$49,'ADR Raw Data'!BE$1,FALSE))/100</f>
        <v>7.15799378268661E-2</v>
      </c>
      <c r="X108" s="43">
        <f>(VLOOKUP($A107,'RevPAR Raw Data'!$B$6:$BE$49,'RevPAR Raw Data'!AT$1,FALSE))/100</f>
        <v>6.8783383267404408E-2</v>
      </c>
      <c r="Y108" s="44">
        <f>(VLOOKUP($A107,'RevPAR Raw Data'!$B$6:$BE$49,'RevPAR Raw Data'!AU$1,FALSE))/100</f>
        <v>8.2876672872644497E-2</v>
      </c>
      <c r="Z108" s="44">
        <f>(VLOOKUP($A107,'RevPAR Raw Data'!$B$6:$BE$49,'RevPAR Raw Data'!AV$1,FALSE))/100</f>
        <v>-9.5760113742036808E-3</v>
      </c>
      <c r="AA108" s="44">
        <f>(VLOOKUP($A107,'RevPAR Raw Data'!$B$6:$BE$49,'RevPAR Raw Data'!AW$1,FALSE))/100</f>
        <v>7.5444974007203194E-2</v>
      </c>
      <c r="AB108" s="44">
        <f>(VLOOKUP($A107,'RevPAR Raw Data'!$B$6:$BE$49,'RevPAR Raw Data'!AX$1,FALSE))/100</f>
        <v>0.13031074223276598</v>
      </c>
      <c r="AC108" s="44">
        <f>(VLOOKUP($A107,'RevPAR Raw Data'!$B$6:$BE$49,'RevPAR Raw Data'!AY$1,FALSE))/100</f>
        <v>7.2057492611895993E-2</v>
      </c>
      <c r="AD108" s="45">
        <f>(VLOOKUP($A107,'RevPAR Raw Data'!$B$6:$BE$49,'RevPAR Raw Data'!BA$1,FALSE))/100</f>
        <v>0.13384809483330401</v>
      </c>
      <c r="AE108" s="45">
        <f>(VLOOKUP($A107,'RevPAR Raw Data'!$B$6:$BE$49,'RevPAR Raw Data'!BB$1,FALSE))/100</f>
        <v>0.103778002242931</v>
      </c>
      <c r="AF108" s="44">
        <f>(VLOOKUP($A107,'RevPAR Raw Data'!$B$6:$BE$49,'RevPAR Raw Data'!BC$1,FALSE))/100</f>
        <v>0.119381721181571</v>
      </c>
      <c r="AG108" s="46">
        <f>(VLOOKUP($A107,'RevPAR Raw Data'!$B$6:$BE$49,'RevPAR Raw Data'!BE$1,FALSE))/100</f>
        <v>9.1077632598432406E-2</v>
      </c>
    </row>
    <row r="109" spans="1:33" x14ac:dyDescent="0.25">
      <c r="A109" s="88"/>
      <c r="B109" s="71"/>
      <c r="C109" s="72"/>
      <c r="D109" s="72"/>
      <c r="E109" s="72"/>
      <c r="F109" s="72"/>
      <c r="G109" s="73"/>
      <c r="H109" s="53"/>
      <c r="I109" s="53"/>
      <c r="J109" s="73"/>
      <c r="K109" s="74"/>
      <c r="M109" s="75"/>
      <c r="N109" s="76"/>
      <c r="O109" s="76"/>
      <c r="P109" s="76"/>
      <c r="Q109" s="76"/>
      <c r="R109" s="77"/>
      <c r="S109" s="76"/>
      <c r="T109" s="76"/>
      <c r="U109" s="77"/>
      <c r="V109" s="78"/>
      <c r="X109" s="75"/>
      <c r="Y109" s="76"/>
      <c r="Z109" s="76"/>
      <c r="AA109" s="76"/>
      <c r="AB109" s="76"/>
      <c r="AC109" s="77"/>
      <c r="AD109" s="76"/>
      <c r="AE109" s="76"/>
      <c r="AF109" s="77"/>
      <c r="AG109" s="78"/>
    </row>
    <row r="110" spans="1:33" x14ac:dyDescent="0.25">
      <c r="A110" s="70" t="s">
        <v>54</v>
      </c>
      <c r="B110" s="71">
        <f>(VLOOKUP($A110,'Occupancy Raw Data'!$B$8:$BE$45,'Occupancy Raw Data'!AG$3,FALSE))/100</f>
        <v>0.50953820001888706</v>
      </c>
      <c r="C110" s="72">
        <f>(VLOOKUP($A110,'Occupancy Raw Data'!$B$8:$BE$45,'Occupancy Raw Data'!AH$3,FALSE))/100</f>
        <v>0.64312021909528694</v>
      </c>
      <c r="D110" s="72">
        <f>(VLOOKUP($A110,'Occupancy Raw Data'!$B$8:$BE$45,'Occupancy Raw Data'!AI$3,FALSE))/100</f>
        <v>0.70799886674851198</v>
      </c>
      <c r="E110" s="72">
        <f>(VLOOKUP($A110,'Occupancy Raw Data'!$B$8:$BE$45,'Occupancy Raw Data'!AJ$3,FALSE))/100</f>
        <v>0.74429693343305903</v>
      </c>
      <c r="F110" s="72">
        <f>(VLOOKUP($A110,'Occupancy Raw Data'!$B$8:$BE$45,'Occupancy Raw Data'!AK$3,FALSE))/100</f>
        <v>0.78206806282722496</v>
      </c>
      <c r="G110" s="73">
        <f>(VLOOKUP($A110,'Occupancy Raw Data'!$B$8:$BE$45,'Occupancy Raw Data'!AL$3,FALSE))/100</f>
        <v>0.67774976955924604</v>
      </c>
      <c r="H110" s="53">
        <f>(VLOOKUP($A110,'Occupancy Raw Data'!$B$8:$BE$45,'Occupancy Raw Data'!AN$3,FALSE))/100</f>
        <v>0.86064884068810699</v>
      </c>
      <c r="I110" s="53">
        <f>(VLOOKUP($A110,'Occupancy Raw Data'!$B$8:$BE$45,'Occupancy Raw Data'!AO$3,FALSE))/100</f>
        <v>0.86808152580403797</v>
      </c>
      <c r="J110" s="73">
        <f>(VLOOKUP($A110,'Occupancy Raw Data'!$B$8:$BE$45,'Occupancy Raw Data'!AP$3,FALSE))/100</f>
        <v>0.86436518324607303</v>
      </c>
      <c r="K110" s="74">
        <f>(VLOOKUP($A110,'Occupancy Raw Data'!$B$8:$BE$45,'Occupancy Raw Data'!AR$3,FALSE))/100</f>
        <v>0.731298037585008</v>
      </c>
      <c r="M110" s="75">
        <f>VLOOKUP($A110,'ADR Raw Data'!$B$6:$BE$43,'ADR Raw Data'!AG$1,FALSE)</f>
        <v>146.98677879714501</v>
      </c>
      <c r="N110" s="76">
        <f>VLOOKUP($A110,'ADR Raw Data'!$B$6:$BE$43,'ADR Raw Data'!AH$1,FALSE)</f>
        <v>141.53127973568201</v>
      </c>
      <c r="O110" s="76">
        <f>VLOOKUP($A110,'ADR Raw Data'!$B$6:$BE$43,'ADR Raw Data'!AI$1,FALSE)</f>
        <v>143.24531746031701</v>
      </c>
      <c r="P110" s="76">
        <f>VLOOKUP($A110,'ADR Raw Data'!$B$6:$BE$43,'ADR Raw Data'!AJ$1,FALSE)</f>
        <v>147.68650420801399</v>
      </c>
      <c r="Q110" s="76">
        <f>VLOOKUP($A110,'ADR Raw Data'!$B$6:$BE$43,'ADR Raw Data'!AK$1,FALSE)</f>
        <v>172.17151882845101</v>
      </c>
      <c r="R110" s="77">
        <f>VLOOKUP($A110,'ADR Raw Data'!$B$6:$BE$43,'ADR Raw Data'!AL$1,FALSE)</f>
        <v>151.178992741857</v>
      </c>
      <c r="S110" s="76">
        <f>VLOOKUP($A110,'ADR Raw Data'!$B$6:$BE$43,'ADR Raw Data'!AN$1,FALSE)</f>
        <v>281.52494867198902</v>
      </c>
      <c r="T110" s="76">
        <f>VLOOKUP($A110,'ADR Raw Data'!$B$6:$BE$43,'ADR Raw Data'!AO$1,FALSE)</f>
        <v>301.98394184168001</v>
      </c>
      <c r="U110" s="77">
        <f>VLOOKUP($A110,'ADR Raw Data'!$B$6:$BE$43,'ADR Raw Data'!AP$1,FALSE)</f>
        <v>291.79842703009598</v>
      </c>
      <c r="V110" s="78">
        <f>VLOOKUP($A110,'ADR Raw Data'!$B$6:$BE$43,'ADR Raw Data'!AR$1,FALSE)</f>
        <v>198.87105697096399</v>
      </c>
      <c r="X110" s="75">
        <f>VLOOKUP($A110,'RevPAR Raw Data'!$B$6:$BE$43,'RevPAR Raw Data'!AG$1,FALSE)</f>
        <v>74.895378694871994</v>
      </c>
      <c r="Y110" s="76">
        <f>VLOOKUP($A110,'RevPAR Raw Data'!$B$6:$BE$43,'RevPAR Raw Data'!AH$1,FALSE)</f>
        <v>91.021627632448698</v>
      </c>
      <c r="Z110" s="76">
        <f>VLOOKUP($A110,'RevPAR Raw Data'!$B$6:$BE$43,'RevPAR Raw Data'!AI$1,FALSE)</f>
        <v>101.417522428935</v>
      </c>
      <c r="AA110" s="76">
        <f>VLOOKUP($A110,'RevPAR Raw Data'!$B$6:$BE$43,'RevPAR Raw Data'!AJ$1,FALSE)</f>
        <v>109.92261219147299</v>
      </c>
      <c r="AB110" s="76">
        <f>VLOOKUP($A110,'RevPAR Raw Data'!$B$6:$BE$43,'RevPAR Raw Data'!AK$1,FALSE)</f>
        <v>134.64984620418801</v>
      </c>
      <c r="AC110" s="77">
        <f>VLOOKUP($A110,'RevPAR Raw Data'!$B$6:$BE$43,'RevPAR Raw Data'!AL$1,FALSE)</f>
        <v>102.461527492992</v>
      </c>
      <c r="AD110" s="76">
        <f>VLOOKUP($A110,'RevPAR Raw Data'!$B$6:$BE$43,'RevPAR Raw Data'!AN$1,FALSE)</f>
        <v>242.29412069932599</v>
      </c>
      <c r="AE110" s="76">
        <f>VLOOKUP($A110,'RevPAR Raw Data'!$B$6:$BE$43,'RevPAR Raw Data'!AO$1,FALSE)</f>
        <v>262.14668100224299</v>
      </c>
      <c r="AF110" s="77">
        <f>VLOOKUP($A110,'RevPAR Raw Data'!$B$6:$BE$43,'RevPAR Raw Data'!AP$1,FALSE)</f>
        <v>252.22040085078501</v>
      </c>
      <c r="AG110" s="78">
        <f>VLOOKUP($A110,'RevPAR Raw Data'!$B$6:$BE$43,'RevPAR Raw Data'!AR$1,FALSE)</f>
        <v>145.43401369532199</v>
      </c>
    </row>
    <row r="111" spans="1:33" x14ac:dyDescent="0.25">
      <c r="A111" s="55" t="s">
        <v>126</v>
      </c>
      <c r="B111" s="43">
        <f>(VLOOKUP($A110,'Occupancy Raw Data'!$B$8:$BE$51,'Occupancy Raw Data'!AT$3,FALSE))/100</f>
        <v>-1.45603569774806E-2</v>
      </c>
      <c r="C111" s="44">
        <f>(VLOOKUP($A110,'Occupancy Raw Data'!$B$8:$BE$51,'Occupancy Raw Data'!AU$3,FALSE))/100</f>
        <v>4.5550180358494598E-2</v>
      </c>
      <c r="D111" s="44">
        <f>(VLOOKUP($A110,'Occupancy Raw Data'!$B$8:$BE$51,'Occupancy Raw Data'!AV$3,FALSE))/100</f>
        <v>6.0222177076503401E-3</v>
      </c>
      <c r="E111" s="44">
        <f>(VLOOKUP($A110,'Occupancy Raw Data'!$B$8:$BE$51,'Occupancy Raw Data'!AW$3,FALSE))/100</f>
        <v>0.14153469717521902</v>
      </c>
      <c r="F111" s="44">
        <f>(VLOOKUP($A110,'Occupancy Raw Data'!$B$8:$BE$51,'Occupancy Raw Data'!AX$3,FALSE))/100</f>
        <v>3.5564569330281799E-2</v>
      </c>
      <c r="G111" s="44">
        <f>(VLOOKUP($A110,'Occupancy Raw Data'!$B$8:$BE$51,'Occupancy Raw Data'!AY$3,FALSE))/100</f>
        <v>4.4893172240372196E-2</v>
      </c>
      <c r="H111" s="45">
        <f>(VLOOKUP($A110,'Occupancy Raw Data'!$B$8:$BE$51,'Occupancy Raw Data'!BA$3,FALSE))/100</f>
        <v>-3.4171926234090502E-2</v>
      </c>
      <c r="I111" s="45">
        <f>(VLOOKUP($A110,'Occupancy Raw Data'!$B$8:$BE$51,'Occupancy Raw Data'!BB$3,FALSE))/100</f>
        <v>-1.9498389795113001E-2</v>
      </c>
      <c r="J111" s="44">
        <f>(VLOOKUP($A110,'Occupancy Raw Data'!$B$8:$BE$51,'Occupancy Raw Data'!BC$3,FALSE))/100</f>
        <v>-2.6858926799538899E-2</v>
      </c>
      <c r="K111" s="46">
        <f>(VLOOKUP($A110,'Occupancy Raw Data'!$B$8:$BE$51,'Occupancy Raw Data'!BE$3,FALSE))/100</f>
        <v>1.9820140538117901E-2</v>
      </c>
      <c r="M111" s="43">
        <f>(VLOOKUP($A110,'ADR Raw Data'!$B$6:$BE$49,'ADR Raw Data'!AT$1,FALSE))/100</f>
        <v>-2.49856906803885E-2</v>
      </c>
      <c r="N111" s="44">
        <f>(VLOOKUP($A110,'ADR Raw Data'!$B$6:$BE$49,'ADR Raw Data'!AU$1,FALSE))/100</f>
        <v>-4.5250774579882302E-2</v>
      </c>
      <c r="O111" s="44">
        <f>(VLOOKUP($A110,'ADR Raw Data'!$B$6:$BE$49,'ADR Raw Data'!AV$1,FALSE))/100</f>
        <v>-5.3149566614658895E-2</v>
      </c>
      <c r="P111" s="44">
        <f>(VLOOKUP($A110,'ADR Raw Data'!$B$6:$BE$49,'ADR Raw Data'!AW$1,FALSE))/100</f>
        <v>-2.3047971567451201E-2</v>
      </c>
      <c r="Q111" s="44">
        <f>(VLOOKUP($A110,'ADR Raw Data'!$B$6:$BE$49,'ADR Raw Data'!AX$1,FALSE))/100</f>
        <v>-1.5297870683914101E-2</v>
      </c>
      <c r="R111" s="44">
        <f>(VLOOKUP($A110,'ADR Raw Data'!$B$6:$BE$49,'ADR Raw Data'!AY$1,FALSE))/100</f>
        <v>-3.1440263876369799E-2</v>
      </c>
      <c r="S111" s="45">
        <f>(VLOOKUP($A110,'ADR Raw Data'!$B$6:$BE$49,'ADR Raw Data'!BA$1,FALSE))/100</f>
        <v>0.124494564141386</v>
      </c>
      <c r="T111" s="45">
        <f>(VLOOKUP($A110,'ADR Raw Data'!$B$6:$BE$49,'ADR Raw Data'!BB$1,FALSE))/100</f>
        <v>0.19603413590188398</v>
      </c>
      <c r="U111" s="44">
        <f>(VLOOKUP($A110,'ADR Raw Data'!$B$6:$BE$49,'ADR Raw Data'!BC$1,FALSE))/100</f>
        <v>0.160606792950306</v>
      </c>
      <c r="V111" s="46">
        <f>(VLOOKUP($A110,'ADR Raw Data'!$B$6:$BE$49,'ADR Raw Data'!BE$1,FALSE))/100</f>
        <v>4.7656341247300803E-2</v>
      </c>
      <c r="X111" s="43">
        <f>(VLOOKUP($A110,'RevPAR Raw Data'!$B$6:$BE$49,'RevPAR Raw Data'!AT$1,FALSE))/100</f>
        <v>-3.9182247082233702E-2</v>
      </c>
      <c r="Y111" s="44">
        <f>(VLOOKUP($A110,'RevPAR Raw Data'!$B$6:$BE$49,'RevPAR Raw Data'!AU$1,FALSE))/100</f>
        <v>-1.7617751648629401E-3</v>
      </c>
      <c r="Z111" s="44">
        <f>(VLOOKUP($A110,'RevPAR Raw Data'!$B$6:$BE$49,'RevPAR Raw Data'!AV$1,FALSE))/100</f>
        <v>-4.7447427168229306E-2</v>
      </c>
      <c r="AA111" s="44">
        <f>(VLOOKUP($A110,'RevPAR Raw Data'!$B$6:$BE$49,'RevPAR Raw Data'!AW$1,FALSE))/100</f>
        <v>0.11522463793146599</v>
      </c>
      <c r="AB111" s="44">
        <f>(VLOOKUP($A110,'RevPAR Raw Data'!$B$6:$BE$49,'RevPAR Raw Data'!AX$1,FALSE))/100</f>
        <v>1.9722636463823898E-2</v>
      </c>
      <c r="AC111" s="44">
        <f>(VLOOKUP($A110,'RevPAR Raw Data'!$B$6:$BE$49,'RevPAR Raw Data'!AY$1,FALSE))/100</f>
        <v>1.20414551825177E-2</v>
      </c>
      <c r="AD111" s="45">
        <f>(VLOOKUP($A110,'RevPAR Raw Data'!$B$6:$BE$49,'RevPAR Raw Data'!BA$1,FALSE))/100</f>
        <v>8.6068418844911107E-2</v>
      </c>
      <c r="AE111" s="45">
        <f>(VLOOKUP($A110,'RevPAR Raw Data'!$B$6:$BE$49,'RevPAR Raw Data'!BB$1,FALSE))/100</f>
        <v>0.172713396111807</v>
      </c>
      <c r="AF111" s="44">
        <f>(VLOOKUP($A110,'RevPAR Raw Data'!$B$6:$BE$49,'RevPAR Raw Data'!BC$1,FALSE))/100</f>
        <v>0.12943414005540599</v>
      </c>
      <c r="AG111" s="46">
        <f>(VLOOKUP($A110,'RevPAR Raw Data'!$B$6:$BE$49,'RevPAR Raw Data'!BE$1,FALSE))/100</f>
        <v>6.8421037166472701E-2</v>
      </c>
    </row>
    <row r="112" spans="1:33" x14ac:dyDescent="0.25">
      <c r="A112" s="93"/>
      <c r="B112" s="71"/>
      <c r="C112" s="72"/>
      <c r="D112" s="72"/>
      <c r="E112" s="72"/>
      <c r="F112" s="72"/>
      <c r="G112" s="73"/>
      <c r="H112" s="53"/>
      <c r="I112" s="53"/>
      <c r="J112" s="73"/>
      <c r="K112" s="74"/>
      <c r="M112" s="75"/>
      <c r="N112" s="76"/>
      <c r="O112" s="76"/>
      <c r="P112" s="76"/>
      <c r="Q112" s="76"/>
      <c r="R112" s="77"/>
      <c r="S112" s="76"/>
      <c r="T112" s="76"/>
      <c r="U112" s="77"/>
      <c r="V112" s="78"/>
      <c r="X112" s="75"/>
      <c r="Y112" s="76"/>
      <c r="Z112" s="76"/>
      <c r="AA112" s="76"/>
      <c r="AB112" s="76"/>
      <c r="AC112" s="77"/>
      <c r="AD112" s="76"/>
      <c r="AE112" s="76"/>
      <c r="AF112" s="77"/>
      <c r="AG112" s="78"/>
    </row>
    <row r="113" spans="1:33" x14ac:dyDescent="0.25">
      <c r="A113" s="70" t="s">
        <v>53</v>
      </c>
      <c r="B113" s="71">
        <f>(VLOOKUP($A113,'Occupancy Raw Data'!$B$8:$BE$45,'Occupancy Raw Data'!AG$3,FALSE))/100</f>
        <v>0.47735445205479399</v>
      </c>
      <c r="C113" s="72">
        <f>(VLOOKUP($A113,'Occupancy Raw Data'!$B$8:$BE$45,'Occupancy Raw Data'!AH$3,FALSE))/100</f>
        <v>0.60415239726027303</v>
      </c>
      <c r="D113" s="72">
        <f>(VLOOKUP($A113,'Occupancy Raw Data'!$B$8:$BE$45,'Occupancy Raw Data'!AI$3,FALSE))/100</f>
        <v>0.65218321917808197</v>
      </c>
      <c r="E113" s="72">
        <f>(VLOOKUP($A113,'Occupancy Raw Data'!$B$8:$BE$45,'Occupancy Raw Data'!AJ$3,FALSE))/100</f>
        <v>0.66943493150684896</v>
      </c>
      <c r="F113" s="72">
        <f>(VLOOKUP($A113,'Occupancy Raw Data'!$B$8:$BE$45,'Occupancy Raw Data'!AK$3,FALSE))/100</f>
        <v>0.651926369863013</v>
      </c>
      <c r="G113" s="73">
        <f>(VLOOKUP($A113,'Occupancy Raw Data'!$B$8:$BE$45,'Occupancy Raw Data'!AL$3,FALSE))/100</f>
        <v>0.61101027397260199</v>
      </c>
      <c r="H113" s="53">
        <f>(VLOOKUP($A113,'Occupancy Raw Data'!$B$8:$BE$45,'Occupancy Raw Data'!AN$3,FALSE))/100</f>
        <v>0.69511986301369799</v>
      </c>
      <c r="I113" s="53">
        <f>(VLOOKUP($A113,'Occupancy Raw Data'!$B$8:$BE$45,'Occupancy Raw Data'!AO$3,FALSE))/100</f>
        <v>0.68527397260273903</v>
      </c>
      <c r="J113" s="73">
        <f>(VLOOKUP($A113,'Occupancy Raw Data'!$B$8:$BE$45,'Occupancy Raw Data'!AP$3,FALSE))/100</f>
        <v>0.69019691780821901</v>
      </c>
      <c r="K113" s="74">
        <f>(VLOOKUP($A113,'Occupancy Raw Data'!$B$8:$BE$45,'Occupancy Raw Data'!AR$3,FALSE))/100</f>
        <v>0.63363502935420701</v>
      </c>
      <c r="M113" s="75">
        <f>VLOOKUP($A113,'ADR Raw Data'!$B$6:$BE$43,'ADR Raw Data'!AG$1,FALSE)</f>
        <v>95.725099991032096</v>
      </c>
      <c r="N113" s="76">
        <f>VLOOKUP($A113,'ADR Raw Data'!$B$6:$BE$43,'ADR Raw Data'!AH$1,FALSE)</f>
        <v>105.239082406292</v>
      </c>
      <c r="O113" s="76">
        <f>VLOOKUP($A113,'ADR Raw Data'!$B$6:$BE$43,'ADR Raw Data'!AI$1,FALSE)</f>
        <v>107.78500492287399</v>
      </c>
      <c r="P113" s="76">
        <f>VLOOKUP($A113,'ADR Raw Data'!$B$6:$BE$43,'ADR Raw Data'!AJ$1,FALSE)</f>
        <v>105.05053459521601</v>
      </c>
      <c r="Q113" s="76">
        <f>VLOOKUP($A113,'ADR Raw Data'!$B$6:$BE$43,'ADR Raw Data'!AK$1,FALSE)</f>
        <v>103.090454396217</v>
      </c>
      <c r="R113" s="77">
        <f>VLOOKUP($A113,'ADR Raw Data'!$B$6:$BE$43,'ADR Raw Data'!AL$1,FALSE)</f>
        <v>103.79619286494901</v>
      </c>
      <c r="S113" s="76">
        <f>VLOOKUP($A113,'ADR Raw Data'!$B$6:$BE$43,'ADR Raw Data'!AN$1,FALSE)</f>
        <v>113.41077903682699</v>
      </c>
      <c r="T113" s="76">
        <f>VLOOKUP($A113,'ADR Raw Data'!$B$6:$BE$43,'ADR Raw Data'!AO$1,FALSE)</f>
        <v>115.192937906046</v>
      </c>
      <c r="U113" s="77">
        <f>VLOOKUP($A113,'ADR Raw Data'!$B$6:$BE$43,'ADR Raw Data'!AP$1,FALSE)</f>
        <v>114.295502698009</v>
      </c>
      <c r="V113" s="78">
        <f>VLOOKUP($A113,'ADR Raw Data'!$B$6:$BE$43,'ADR Raw Data'!AR$1,FALSE)</f>
        <v>107.063775238389</v>
      </c>
      <c r="X113" s="75">
        <f>VLOOKUP($A113,'RevPAR Raw Data'!$B$6:$BE$43,'RevPAR Raw Data'!AG$1,FALSE)</f>
        <v>45.694802654109502</v>
      </c>
      <c r="Y113" s="76">
        <f>VLOOKUP($A113,'RevPAR Raw Data'!$B$6:$BE$43,'RevPAR Raw Data'!AH$1,FALSE)</f>
        <v>63.580443921232799</v>
      </c>
      <c r="Z113" s="76">
        <f>VLOOKUP($A113,'RevPAR Raw Data'!$B$6:$BE$43,'RevPAR Raw Data'!AI$1,FALSE)</f>
        <v>70.295571489726001</v>
      </c>
      <c r="AA113" s="76">
        <f>VLOOKUP($A113,'RevPAR Raw Data'!$B$6:$BE$43,'RevPAR Raw Data'!AJ$1,FALSE)</f>
        <v>70.324497431506799</v>
      </c>
      <c r="AB113" s="76">
        <f>VLOOKUP($A113,'RevPAR Raw Data'!$B$6:$BE$43,'RevPAR Raw Data'!AK$1,FALSE)</f>
        <v>67.207385702054694</v>
      </c>
      <c r="AC113" s="77">
        <f>VLOOKUP($A113,'RevPAR Raw Data'!$B$6:$BE$43,'RevPAR Raw Data'!AL$1,FALSE)</f>
        <v>63.420540239726002</v>
      </c>
      <c r="AD113" s="76">
        <f>VLOOKUP($A113,'RevPAR Raw Data'!$B$6:$BE$43,'RevPAR Raw Data'!AN$1,FALSE)</f>
        <v>78.834085188356099</v>
      </c>
      <c r="AE113" s="76">
        <f>VLOOKUP($A113,'RevPAR Raw Data'!$B$6:$BE$43,'RevPAR Raw Data'!AO$1,FALSE)</f>
        <v>78.938722174657499</v>
      </c>
      <c r="AF113" s="77">
        <f>VLOOKUP($A113,'RevPAR Raw Data'!$B$6:$BE$43,'RevPAR Raw Data'!AP$1,FALSE)</f>
        <v>78.886403681506806</v>
      </c>
      <c r="AG113" s="78">
        <f>VLOOKUP($A113,'RevPAR Raw Data'!$B$6:$BE$43,'RevPAR Raw Data'!AR$1,FALSE)</f>
        <v>67.839358365949096</v>
      </c>
    </row>
    <row r="114" spans="1:33" x14ac:dyDescent="0.25">
      <c r="A114" s="55" t="s">
        <v>126</v>
      </c>
      <c r="B114" s="43">
        <f>(VLOOKUP($A113,'Occupancy Raw Data'!$B$8:$BE$51,'Occupancy Raw Data'!AT$3,FALSE))/100</f>
        <v>4.90777442771776E-2</v>
      </c>
      <c r="C114" s="44">
        <f>(VLOOKUP($A113,'Occupancy Raw Data'!$B$8:$BE$51,'Occupancy Raw Data'!AU$3,FALSE))/100</f>
        <v>2.1697149535624898E-2</v>
      </c>
      <c r="D114" s="44">
        <f>(VLOOKUP($A113,'Occupancy Raw Data'!$B$8:$BE$51,'Occupancy Raw Data'!AV$3,FALSE))/100</f>
        <v>5.0240112704822504E-3</v>
      </c>
      <c r="E114" s="44">
        <f>(VLOOKUP($A113,'Occupancy Raw Data'!$B$8:$BE$51,'Occupancy Raw Data'!AW$3,FALSE))/100</f>
        <v>2.2705179246067301E-2</v>
      </c>
      <c r="F114" s="44">
        <f>(VLOOKUP($A113,'Occupancy Raw Data'!$B$8:$BE$51,'Occupancy Raw Data'!AX$3,FALSE))/100</f>
        <v>5.2597194670498705E-2</v>
      </c>
      <c r="G114" s="44">
        <f>(VLOOKUP($A113,'Occupancy Raw Data'!$B$8:$BE$51,'Occupancy Raw Data'!AY$3,FALSE))/100</f>
        <v>2.8916959054800601E-2</v>
      </c>
      <c r="H114" s="45">
        <f>(VLOOKUP($A113,'Occupancy Raw Data'!$B$8:$BE$51,'Occupancy Raw Data'!BA$3,FALSE))/100</f>
        <v>-4.0770153707007102E-2</v>
      </c>
      <c r="I114" s="45">
        <f>(VLOOKUP($A113,'Occupancy Raw Data'!$B$8:$BE$51,'Occupancy Raw Data'!BB$3,FALSE))/100</f>
        <v>-3.1407628467922402E-2</v>
      </c>
      <c r="J114" s="44">
        <f>(VLOOKUP($A113,'Occupancy Raw Data'!$B$8:$BE$51,'Occupancy Raw Data'!BC$3,FALSE))/100</f>
        <v>-3.6145013723116799E-2</v>
      </c>
      <c r="K114" s="46">
        <f>(VLOOKUP($A113,'Occupancy Raw Data'!$B$8:$BE$51,'Occupancy Raw Data'!BE$3,FALSE))/100</f>
        <v>7.7463880315539503E-3</v>
      </c>
      <c r="M114" s="43">
        <f>(VLOOKUP($A113,'ADR Raw Data'!$B$6:$BE$49,'ADR Raw Data'!AT$1,FALSE))/100</f>
        <v>8.3137120802632605E-3</v>
      </c>
      <c r="N114" s="44">
        <f>(VLOOKUP($A113,'ADR Raw Data'!$B$6:$BE$49,'ADR Raw Data'!AU$1,FALSE))/100</f>
        <v>4.5522278749244201E-3</v>
      </c>
      <c r="O114" s="44">
        <f>(VLOOKUP($A113,'ADR Raw Data'!$B$6:$BE$49,'ADR Raw Data'!AV$1,FALSE))/100</f>
        <v>-1.9039490974048799E-2</v>
      </c>
      <c r="P114" s="44">
        <f>(VLOOKUP($A113,'ADR Raw Data'!$B$6:$BE$49,'ADR Raw Data'!AW$1,FALSE))/100</f>
        <v>-3.0701936034028699E-2</v>
      </c>
      <c r="Q114" s="44">
        <f>(VLOOKUP($A113,'ADR Raw Data'!$B$6:$BE$49,'ADR Raw Data'!AX$1,FALSE))/100</f>
        <v>2.1407199309982998E-3</v>
      </c>
      <c r="R114" s="44">
        <f>(VLOOKUP($A113,'ADR Raw Data'!$B$6:$BE$49,'ADR Raw Data'!AY$1,FALSE))/100</f>
        <v>-9.35746185624357E-3</v>
      </c>
      <c r="S114" s="45">
        <f>(VLOOKUP($A113,'ADR Raw Data'!$B$6:$BE$49,'ADR Raw Data'!BA$1,FALSE))/100</f>
        <v>-1.9684110283256201E-2</v>
      </c>
      <c r="T114" s="45">
        <f>(VLOOKUP($A113,'ADR Raw Data'!$B$6:$BE$49,'ADR Raw Data'!BB$1,FALSE))/100</f>
        <v>-1.2241505558520801E-2</v>
      </c>
      <c r="U114" s="44">
        <f>(VLOOKUP($A113,'ADR Raw Data'!$B$6:$BE$49,'ADR Raw Data'!BC$1,FALSE))/100</f>
        <v>-1.5955229276750801E-2</v>
      </c>
      <c r="V114" s="46">
        <f>(VLOOKUP($A113,'ADR Raw Data'!$B$6:$BE$49,'ADR Raw Data'!BE$1,FALSE))/100</f>
        <v>-1.3027836448840001E-2</v>
      </c>
      <c r="X114" s="43">
        <f>(VLOOKUP($A113,'RevPAR Raw Data'!$B$6:$BE$49,'RevPAR Raw Data'!AT$1,FALSE))/100</f>
        <v>5.7799474592910099E-2</v>
      </c>
      <c r="Y114" s="44">
        <f>(VLOOKUP($A113,'RevPAR Raw Data'!$B$6:$BE$49,'RevPAR Raw Data'!AU$1,FALSE))/100</f>
        <v>2.6348147779471798E-2</v>
      </c>
      <c r="Z114" s="44">
        <f>(VLOOKUP($A113,'RevPAR Raw Data'!$B$6:$BE$49,'RevPAR Raw Data'!AV$1,FALSE))/100</f>
        <v>-1.41111343208044E-2</v>
      </c>
      <c r="AA114" s="44">
        <f>(VLOOKUP($A113,'RevPAR Raw Data'!$B$6:$BE$49,'RevPAR Raw Data'!AW$1,FALSE))/100</f>
        <v>-8.6938497488154003E-3</v>
      </c>
      <c r="AB114" s="44">
        <f>(VLOOKUP($A113,'RevPAR Raw Data'!$B$6:$BE$49,'RevPAR Raw Data'!AX$1,FALSE))/100</f>
        <v>5.4850510464442698E-2</v>
      </c>
      <c r="AC114" s="44">
        <f>(VLOOKUP($A113,'RevPAR Raw Data'!$B$6:$BE$49,'RevPAR Raw Data'!AY$1,FALSE))/100</f>
        <v>1.9288907857203098E-2</v>
      </c>
      <c r="AD114" s="45">
        <f>(VLOOKUP($A113,'RevPAR Raw Data'!$B$6:$BE$49,'RevPAR Raw Data'!BA$1,FALSE))/100</f>
        <v>-5.96517397884294E-2</v>
      </c>
      <c r="AE114" s="45">
        <f>(VLOOKUP($A113,'RevPAR Raw Data'!$B$6:$BE$49,'RevPAR Raw Data'!BB$1,FALSE))/100</f>
        <v>-4.3264657367973199E-2</v>
      </c>
      <c r="AF114" s="44">
        <f>(VLOOKUP($A113,'RevPAR Raw Data'!$B$6:$BE$49,'RevPAR Raw Data'!BC$1,FALSE))/100</f>
        <v>-5.1523541018704003E-2</v>
      </c>
      <c r="AG114" s="46">
        <f>(VLOOKUP($A113,'RevPAR Raw Data'!$B$6:$BE$49,'RevPAR Raw Data'!BE$1,FALSE))/100</f>
        <v>-5.3823670936304505E-3</v>
      </c>
    </row>
    <row r="115" spans="1:33" x14ac:dyDescent="0.25">
      <c r="A115" s="93"/>
      <c r="B115" s="71"/>
      <c r="C115" s="72"/>
      <c r="D115" s="72"/>
      <c r="E115" s="72"/>
      <c r="F115" s="72"/>
      <c r="G115" s="73"/>
      <c r="H115" s="53"/>
      <c r="I115" s="53"/>
      <c r="J115" s="73"/>
      <c r="K115" s="74"/>
      <c r="M115" s="75"/>
      <c r="N115" s="76"/>
      <c r="O115" s="76"/>
      <c r="P115" s="76"/>
      <c r="Q115" s="76"/>
      <c r="R115" s="77"/>
      <c r="S115" s="76"/>
      <c r="T115" s="76"/>
      <c r="U115" s="77"/>
      <c r="V115" s="78"/>
      <c r="X115" s="75"/>
      <c r="Y115" s="76"/>
      <c r="Z115" s="76"/>
      <c r="AA115" s="76"/>
      <c r="AB115" s="76"/>
      <c r="AC115" s="77"/>
      <c r="AD115" s="76"/>
      <c r="AE115" s="76"/>
      <c r="AF115" s="77"/>
      <c r="AG115" s="78"/>
    </row>
    <row r="116" spans="1:33" x14ac:dyDescent="0.25">
      <c r="A116" s="70" t="s">
        <v>49</v>
      </c>
      <c r="B116" s="71">
        <f>(VLOOKUP($A116,'Occupancy Raw Data'!$B$8:$BE$45,'Occupancy Raw Data'!AG$3,FALSE))/100</f>
        <v>0.41315850011502098</v>
      </c>
      <c r="C116" s="72">
        <f>(VLOOKUP($A116,'Occupancy Raw Data'!$B$8:$BE$45,'Occupancy Raw Data'!AH$3,FALSE))/100</f>
        <v>0.57265547120619498</v>
      </c>
      <c r="D116" s="72">
        <f>(VLOOKUP($A116,'Occupancy Raw Data'!$B$8:$BE$45,'Occupancy Raw Data'!AI$3,FALSE))/100</f>
        <v>0.62571888658845098</v>
      </c>
      <c r="E116" s="72">
        <f>(VLOOKUP($A116,'Occupancy Raw Data'!$B$8:$BE$45,'Occupancy Raw Data'!AJ$3,FALSE))/100</f>
        <v>0.63438948995363198</v>
      </c>
      <c r="F116" s="72">
        <f>(VLOOKUP($A116,'Occupancy Raw Data'!$B$8:$BE$45,'Occupancy Raw Data'!AK$3,FALSE))/100</f>
        <v>0.63833075734157607</v>
      </c>
      <c r="G116" s="73">
        <f>(VLOOKUP($A116,'Occupancy Raw Data'!$B$8:$BE$45,'Occupancy Raw Data'!AL$3,FALSE))/100</f>
        <v>0.57666569235266008</v>
      </c>
      <c r="H116" s="53">
        <f>(VLOOKUP($A116,'Occupancy Raw Data'!$B$8:$BE$45,'Occupancy Raw Data'!AN$3,FALSE))/100</f>
        <v>0.71275115919629006</v>
      </c>
      <c r="I116" s="53">
        <f>(VLOOKUP($A116,'Occupancy Raw Data'!$B$8:$BE$45,'Occupancy Raw Data'!AO$3,FALSE))/100</f>
        <v>0.66816074188562491</v>
      </c>
      <c r="J116" s="73">
        <f>(VLOOKUP($A116,'Occupancy Raw Data'!$B$8:$BE$45,'Occupancy Raw Data'!AP$3,FALSE))/100</f>
        <v>0.69045595054095799</v>
      </c>
      <c r="K116" s="74">
        <f>(VLOOKUP($A116,'Occupancy Raw Data'!$B$8:$BE$45,'Occupancy Raw Data'!AR$3,FALSE))/100</f>
        <v>0.60906880274638797</v>
      </c>
      <c r="M116" s="75">
        <f>VLOOKUP($A116,'ADR Raw Data'!$B$6:$BE$43,'ADR Raw Data'!AG$1,FALSE)</f>
        <v>103.432048997772</v>
      </c>
      <c r="N116" s="76">
        <f>VLOOKUP($A116,'ADR Raw Data'!$B$6:$BE$43,'ADR Raw Data'!AH$1,FALSE)</f>
        <v>108.773622121049</v>
      </c>
      <c r="O116" s="76">
        <f>VLOOKUP($A116,'ADR Raw Data'!$B$6:$BE$43,'ADR Raw Data'!AI$1,FALSE)</f>
        <v>110.558263480392</v>
      </c>
      <c r="P116" s="76">
        <f>VLOOKUP($A116,'ADR Raw Data'!$B$6:$BE$43,'ADR Raw Data'!AJ$1,FALSE)</f>
        <v>112.87829577293201</v>
      </c>
      <c r="Q116" s="76">
        <f>VLOOKUP($A116,'ADR Raw Data'!$B$6:$BE$43,'ADR Raw Data'!AK$1,FALSE)</f>
        <v>122.21223365617401</v>
      </c>
      <c r="R116" s="77">
        <f>VLOOKUP($A116,'ADR Raw Data'!$B$6:$BE$43,'ADR Raw Data'!AL$1,FALSE)</f>
        <v>112.254493797519</v>
      </c>
      <c r="S116" s="76">
        <f>VLOOKUP($A116,'ADR Raw Data'!$B$6:$BE$43,'ADR Raw Data'!AN$1,FALSE)</f>
        <v>146.37556543424</v>
      </c>
      <c r="T116" s="76">
        <f>VLOOKUP($A116,'ADR Raw Data'!$B$6:$BE$43,'ADR Raw Data'!AO$1,FALSE)</f>
        <v>139.88199282905299</v>
      </c>
      <c r="U116" s="77">
        <f>VLOOKUP($A116,'ADR Raw Data'!$B$6:$BE$43,'ADR Raw Data'!AP$1,FALSE)</f>
        <v>143.233619676534</v>
      </c>
      <c r="V116" s="78">
        <f>VLOOKUP($A116,'ADR Raw Data'!$B$6:$BE$43,'ADR Raw Data'!AR$1,FALSE)</f>
        <v>122.254963507605</v>
      </c>
      <c r="X116" s="75">
        <f>VLOOKUP($A116,'RevPAR Raw Data'!$B$6:$BE$43,'RevPAR Raw Data'!AG$1,FALSE)</f>
        <v>42.733830227743198</v>
      </c>
      <c r="Y116" s="76">
        <f>VLOOKUP($A116,'RevPAR Raw Data'!$B$6:$BE$43,'RevPAR Raw Data'!AH$1,FALSE)</f>
        <v>62.289809830534402</v>
      </c>
      <c r="Z116" s="76">
        <f>VLOOKUP($A116,'RevPAR Raw Data'!$B$6:$BE$43,'RevPAR Raw Data'!AI$1,FALSE)</f>
        <v>69.178393528103598</v>
      </c>
      <c r="AA116" s="76">
        <f>VLOOKUP($A116,'RevPAR Raw Data'!$B$6:$BE$43,'RevPAR Raw Data'!AJ$1,FALSE)</f>
        <v>71.608804482225594</v>
      </c>
      <c r="AB116" s="76">
        <f>VLOOKUP($A116,'RevPAR Raw Data'!$B$6:$BE$43,'RevPAR Raw Data'!AK$1,FALSE)</f>
        <v>78.011827666151405</v>
      </c>
      <c r="AC116" s="77">
        <f>VLOOKUP($A116,'RevPAR Raw Data'!$B$6:$BE$43,'RevPAR Raw Data'!AL$1,FALSE)</f>
        <v>64.733315385443703</v>
      </c>
      <c r="AD116" s="76">
        <f>VLOOKUP($A116,'RevPAR Raw Data'!$B$6:$BE$43,'RevPAR Raw Data'!AN$1,FALSE)</f>
        <v>104.329353941267</v>
      </c>
      <c r="AE116" s="76">
        <f>VLOOKUP($A116,'RevPAR Raw Data'!$B$6:$BE$43,'RevPAR Raw Data'!AO$1,FALSE)</f>
        <v>93.463656105100398</v>
      </c>
      <c r="AF116" s="77">
        <f>VLOOKUP($A116,'RevPAR Raw Data'!$B$6:$BE$43,'RevPAR Raw Data'!AP$1,FALSE)</f>
        <v>98.896505023183906</v>
      </c>
      <c r="AG116" s="78">
        <f>VLOOKUP($A116,'RevPAR Raw Data'!$B$6:$BE$43,'RevPAR Raw Data'!AR$1,FALSE)</f>
        <v>74.461684253380696</v>
      </c>
    </row>
    <row r="117" spans="1:33" x14ac:dyDescent="0.25">
      <c r="A117" s="55" t="s">
        <v>126</v>
      </c>
      <c r="B117" s="43">
        <f>(VLOOKUP($A116,'Occupancy Raw Data'!$B$8:$BE$51,'Occupancy Raw Data'!AT$3,FALSE))/100</f>
        <v>8.0974796976131302E-2</v>
      </c>
      <c r="C117" s="44">
        <f>(VLOOKUP($A116,'Occupancy Raw Data'!$B$8:$BE$51,'Occupancy Raw Data'!AU$3,FALSE))/100</f>
        <v>8.6721619801826202E-2</v>
      </c>
      <c r="D117" s="44">
        <f>(VLOOKUP($A116,'Occupancy Raw Data'!$B$8:$BE$51,'Occupancy Raw Data'!AV$3,FALSE))/100</f>
        <v>5.3540432422419994E-2</v>
      </c>
      <c r="E117" s="44">
        <f>(VLOOKUP($A116,'Occupancy Raw Data'!$B$8:$BE$51,'Occupancy Raw Data'!AW$3,FALSE))/100</f>
        <v>9.5906807987828996E-2</v>
      </c>
      <c r="F117" s="44">
        <f>(VLOOKUP($A116,'Occupancy Raw Data'!$B$8:$BE$51,'Occupancy Raw Data'!AX$3,FALSE))/100</f>
        <v>9.0323680584475208E-2</v>
      </c>
      <c r="G117" s="44">
        <f>(VLOOKUP($A116,'Occupancy Raw Data'!$B$8:$BE$51,'Occupancy Raw Data'!AY$3,FALSE))/100</f>
        <v>8.1309360879713105E-2</v>
      </c>
      <c r="H117" s="45">
        <f>(VLOOKUP($A116,'Occupancy Raw Data'!$B$8:$BE$51,'Occupancy Raw Data'!BA$3,FALSE))/100</f>
        <v>3.2583405917150102E-2</v>
      </c>
      <c r="I117" s="45">
        <f>(VLOOKUP($A116,'Occupancy Raw Data'!$B$8:$BE$51,'Occupancy Raw Data'!BB$3,FALSE))/100</f>
        <v>3.1371267736140698E-2</v>
      </c>
      <c r="J117" s="44">
        <f>(VLOOKUP($A116,'Occupancy Raw Data'!$B$8:$BE$51,'Occupancy Raw Data'!BC$3,FALSE))/100</f>
        <v>3.1996551562998798E-2</v>
      </c>
      <c r="K117" s="46">
        <f>(VLOOKUP($A116,'Occupancy Raw Data'!$B$8:$BE$51,'Occupancy Raw Data'!BE$3,FALSE))/100</f>
        <v>6.4759342591768396E-2</v>
      </c>
      <c r="M117" s="43">
        <f>(VLOOKUP($A116,'ADR Raw Data'!$B$6:$BE$49,'ADR Raw Data'!AT$1,FALSE))/100</f>
        <v>3.5252481981967801E-2</v>
      </c>
      <c r="N117" s="44">
        <f>(VLOOKUP($A116,'ADR Raw Data'!$B$6:$BE$49,'ADR Raw Data'!AU$1,FALSE))/100</f>
        <v>2.7215257483087098E-2</v>
      </c>
      <c r="O117" s="44">
        <f>(VLOOKUP($A116,'ADR Raw Data'!$B$6:$BE$49,'ADR Raw Data'!AV$1,FALSE))/100</f>
        <v>1.6225597159573599E-2</v>
      </c>
      <c r="P117" s="44">
        <f>(VLOOKUP($A116,'ADR Raw Data'!$B$6:$BE$49,'ADR Raw Data'!AW$1,FALSE))/100</f>
        <v>5.1520500605193302E-2</v>
      </c>
      <c r="Q117" s="44">
        <f>(VLOOKUP($A116,'ADR Raw Data'!$B$6:$BE$49,'ADR Raw Data'!AX$1,FALSE))/100</f>
        <v>4.4563524101934898E-2</v>
      </c>
      <c r="R117" s="44">
        <f>(VLOOKUP($A116,'ADR Raw Data'!$B$6:$BE$49,'ADR Raw Data'!AY$1,FALSE))/100</f>
        <v>3.5323643289685805E-2</v>
      </c>
      <c r="S117" s="45">
        <f>(VLOOKUP($A116,'ADR Raw Data'!$B$6:$BE$49,'ADR Raw Data'!BA$1,FALSE))/100</f>
        <v>6.19799999527453E-2</v>
      </c>
      <c r="T117" s="45">
        <f>(VLOOKUP($A116,'ADR Raw Data'!$B$6:$BE$49,'ADR Raw Data'!BB$1,FALSE))/100</f>
        <v>3.4639995132736301E-2</v>
      </c>
      <c r="U117" s="44">
        <f>(VLOOKUP($A116,'ADR Raw Data'!$B$6:$BE$49,'ADR Raw Data'!BC$1,FALSE))/100</f>
        <v>4.8889042837299307E-2</v>
      </c>
      <c r="V117" s="46">
        <f>(VLOOKUP($A116,'ADR Raw Data'!$B$6:$BE$49,'ADR Raw Data'!BE$1,FALSE))/100</f>
        <v>3.7724046273653201E-2</v>
      </c>
      <c r="X117" s="43">
        <f>(VLOOKUP($A116,'RevPAR Raw Data'!$B$6:$BE$49,'RevPAR Raw Data'!AT$1,FALSE))/100</f>
        <v>0.119081841529493</v>
      </c>
      <c r="Y117" s="44">
        <f>(VLOOKUP($A116,'RevPAR Raw Data'!$B$6:$BE$49,'RevPAR Raw Data'!AU$1,FALSE))/100</f>
        <v>0.11629702849717001</v>
      </c>
      <c r="Z117" s="44">
        <f>(VLOOKUP($A116,'RevPAR Raw Data'!$B$6:$BE$49,'RevPAR Raw Data'!AV$1,FALSE))/100</f>
        <v>7.0634755070229205E-2</v>
      </c>
      <c r="AA117" s="44">
        <f>(VLOOKUP($A116,'RevPAR Raw Data'!$B$6:$BE$49,'RevPAR Raw Data'!AW$1,FALSE))/100</f>
        <v>0.15236847535200101</v>
      </c>
      <c r="AB117" s="44">
        <f>(VLOOKUP($A116,'RevPAR Raw Data'!$B$6:$BE$49,'RevPAR Raw Data'!AX$1,FALSE))/100</f>
        <v>0.13891234620311199</v>
      </c>
      <c r="AC117" s="44">
        <f>(VLOOKUP($A116,'RevPAR Raw Data'!$B$6:$BE$49,'RevPAR Raw Data'!AY$1,FALSE))/100</f>
        <v>0.119505147029226</v>
      </c>
      <c r="AD117" s="45">
        <f>(VLOOKUP($A116,'RevPAR Raw Data'!$B$6:$BE$49,'RevPAR Raw Data'!BA$1,FALSE))/100</f>
        <v>9.6582925367100697E-2</v>
      </c>
      <c r="AE117" s="45">
        <f>(VLOOKUP($A116,'RevPAR Raw Data'!$B$6:$BE$49,'RevPAR Raw Data'!BB$1,FALSE))/100</f>
        <v>6.7097963430564705E-2</v>
      </c>
      <c r="AF117" s="44">
        <f>(VLOOKUP($A116,'RevPAR Raw Data'!$B$6:$BE$49,'RevPAR Raw Data'!BC$1,FALSE))/100</f>
        <v>8.2449875180307511E-2</v>
      </c>
      <c r="AG117" s="46">
        <f>(VLOOKUP($A116,'RevPAR Raw Data'!$B$6:$BE$49,'RevPAR Raw Data'!BE$1,FALSE))/100</f>
        <v>0.10492637330200401</v>
      </c>
    </row>
    <row r="118" spans="1:33" x14ac:dyDescent="0.25">
      <c r="A118" s="93"/>
      <c r="B118" s="71"/>
      <c r="C118" s="72"/>
      <c r="D118" s="72"/>
      <c r="E118" s="72"/>
      <c r="F118" s="72"/>
      <c r="G118" s="73"/>
      <c r="H118" s="53"/>
      <c r="I118" s="53"/>
      <c r="J118" s="73"/>
      <c r="K118" s="74"/>
      <c r="M118" s="75"/>
      <c r="N118" s="76"/>
      <c r="O118" s="76"/>
      <c r="P118" s="76"/>
      <c r="Q118" s="76"/>
      <c r="R118" s="77"/>
      <c r="S118" s="76"/>
      <c r="T118" s="76"/>
      <c r="U118" s="77"/>
      <c r="V118" s="78"/>
      <c r="X118" s="75"/>
      <c r="Y118" s="76"/>
      <c r="Z118" s="76"/>
      <c r="AA118" s="76"/>
      <c r="AB118" s="76"/>
      <c r="AC118" s="77"/>
      <c r="AD118" s="76"/>
      <c r="AE118" s="76"/>
      <c r="AF118" s="77"/>
      <c r="AG118" s="78"/>
    </row>
    <row r="119" spans="1:33" x14ac:dyDescent="0.25">
      <c r="A119" s="70" t="s">
        <v>50</v>
      </c>
      <c r="B119" s="71">
        <f>(VLOOKUP($A119,'Occupancy Raw Data'!$B$8:$BE$45,'Occupancy Raw Data'!AG$3,FALSE))/100</f>
        <v>0.457502727362888</v>
      </c>
      <c r="C119" s="72">
        <f>(VLOOKUP($A119,'Occupancy Raw Data'!$B$8:$BE$45,'Occupancy Raw Data'!AH$3,FALSE))/100</f>
        <v>0.53416641872458503</v>
      </c>
      <c r="D119" s="72">
        <f>(VLOOKUP($A119,'Occupancy Raw Data'!$B$8:$BE$45,'Occupancy Raw Data'!AI$3,FALSE))/100</f>
        <v>0.55345631260537498</v>
      </c>
      <c r="E119" s="72">
        <f>(VLOOKUP($A119,'Occupancy Raw Data'!$B$8:$BE$45,'Occupancy Raw Data'!AJ$3,FALSE))/100</f>
        <v>0.583267051103599</v>
      </c>
      <c r="F119" s="72">
        <f>(VLOOKUP($A119,'Occupancy Raw Data'!$B$8:$BE$45,'Occupancy Raw Data'!AK$3,FALSE))/100</f>
        <v>0.60891827401073695</v>
      </c>
      <c r="G119" s="73">
        <f>(VLOOKUP($A119,'Occupancy Raw Data'!$B$8:$BE$45,'Occupancy Raw Data'!AL$3,FALSE))/100</f>
        <v>0.54741387868559499</v>
      </c>
      <c r="H119" s="53">
        <f>(VLOOKUP($A119,'Occupancy Raw Data'!$B$8:$BE$45,'Occupancy Raw Data'!AN$3,FALSE))/100</f>
        <v>0.69099224497912104</v>
      </c>
      <c r="I119" s="53">
        <f>(VLOOKUP($A119,'Occupancy Raw Data'!$B$8:$BE$45,'Occupancy Raw Data'!AO$3,FALSE))/100</f>
        <v>0.670361900974348</v>
      </c>
      <c r="J119" s="73">
        <f>(VLOOKUP($A119,'Occupancy Raw Data'!$B$8:$BE$45,'Occupancy Raw Data'!AP$3,FALSE))/100</f>
        <v>0.68067707297673397</v>
      </c>
      <c r="K119" s="74">
        <f>(VLOOKUP($A119,'Occupancy Raw Data'!$B$8:$BE$45,'Occupancy Raw Data'!AR$3,FALSE))/100</f>
        <v>0.58544856060498507</v>
      </c>
      <c r="M119" s="75">
        <f>VLOOKUP($A119,'ADR Raw Data'!$B$6:$BE$43,'ADR Raw Data'!AG$1,FALSE)</f>
        <v>95.255678517233903</v>
      </c>
      <c r="N119" s="76">
        <f>VLOOKUP($A119,'ADR Raw Data'!$B$6:$BE$43,'ADR Raw Data'!AH$1,FALSE)</f>
        <v>98.760568139621199</v>
      </c>
      <c r="O119" s="76">
        <f>VLOOKUP($A119,'ADR Raw Data'!$B$6:$BE$43,'ADR Raw Data'!AI$1,FALSE)</f>
        <v>100.107223367081</v>
      </c>
      <c r="P119" s="76">
        <f>VLOOKUP($A119,'ADR Raw Data'!$B$6:$BE$43,'ADR Raw Data'!AJ$1,FALSE)</f>
        <v>100.993845563794</v>
      </c>
      <c r="Q119" s="76">
        <f>VLOOKUP($A119,'ADR Raw Data'!$B$6:$BE$43,'ADR Raw Data'!AK$1,FALSE)</f>
        <v>104.276122948812</v>
      </c>
      <c r="R119" s="77">
        <f>VLOOKUP($A119,'ADR Raw Data'!$B$6:$BE$43,'ADR Raw Data'!AL$1,FALSE)</f>
        <v>100.147140421827</v>
      </c>
      <c r="S119" s="76">
        <f>VLOOKUP($A119,'ADR Raw Data'!$B$6:$BE$43,'ADR Raw Data'!AN$1,FALSE)</f>
        <v>149.895976978417</v>
      </c>
      <c r="T119" s="76">
        <f>VLOOKUP($A119,'ADR Raw Data'!$B$6:$BE$43,'ADR Raw Data'!AO$1,FALSE)</f>
        <v>149.03270522803101</v>
      </c>
      <c r="U119" s="77">
        <f>VLOOKUP($A119,'ADR Raw Data'!$B$6:$BE$43,'ADR Raw Data'!AP$1,FALSE)</f>
        <v>149.4708822348</v>
      </c>
      <c r="V119" s="78">
        <f>VLOOKUP($A119,'ADR Raw Data'!$B$6:$BE$43,'ADR Raw Data'!AR$1,FALSE)</f>
        <v>116.514475195695</v>
      </c>
      <c r="X119" s="75">
        <f>VLOOKUP($A119,'RevPAR Raw Data'!$B$6:$BE$43,'RevPAR Raw Data'!AG$1,FALSE)</f>
        <v>43.579732718436901</v>
      </c>
      <c r="Y119" s="76">
        <f>VLOOKUP($A119,'RevPAR Raw Data'!$B$6:$BE$43,'RevPAR Raw Data'!AH$1,FALSE)</f>
        <v>52.7545789943469</v>
      </c>
      <c r="Z119" s="76">
        <f>VLOOKUP($A119,'RevPAR Raw Data'!$B$6:$BE$43,'RevPAR Raw Data'!AI$1,FALSE)</f>
        <v>55.404974709907698</v>
      </c>
      <c r="AA119" s="76">
        <f>VLOOKUP($A119,'RevPAR Raw Data'!$B$6:$BE$43,'RevPAR Raw Data'!AJ$1,FALSE)</f>
        <v>58.906382481606599</v>
      </c>
      <c r="AB119" s="76">
        <f>VLOOKUP($A119,'RevPAR Raw Data'!$B$6:$BE$43,'RevPAR Raw Data'!AK$1,FALSE)</f>
        <v>63.4956368065221</v>
      </c>
      <c r="AC119" s="77">
        <f>VLOOKUP($A119,'RevPAR Raw Data'!$B$6:$BE$43,'RevPAR Raw Data'!AL$1,FALSE)</f>
        <v>54.821934577583598</v>
      </c>
      <c r="AD119" s="76">
        <f>VLOOKUP($A119,'RevPAR Raw Data'!$B$6:$BE$43,'RevPAR Raw Data'!AN$1,FALSE)</f>
        <v>103.576957645655</v>
      </c>
      <c r="AE119" s="76">
        <f>VLOOKUP($A119,'RevPAR Raw Data'!$B$6:$BE$43,'RevPAR Raw Data'!AO$1,FALSE)</f>
        <v>99.905847584012704</v>
      </c>
      <c r="AF119" s="77">
        <f>VLOOKUP($A119,'RevPAR Raw Data'!$B$6:$BE$43,'RevPAR Raw Data'!AP$1,FALSE)</f>
        <v>101.74140261483301</v>
      </c>
      <c r="AG119" s="78">
        <f>VLOOKUP($A119,'RevPAR Raw Data'!$B$6:$BE$43,'RevPAR Raw Data'!AR$1,FALSE)</f>
        <v>68.213231792965402</v>
      </c>
    </row>
    <row r="120" spans="1:33" x14ac:dyDescent="0.25">
      <c r="A120" s="55" t="s">
        <v>126</v>
      </c>
      <c r="B120" s="43">
        <f>(VLOOKUP($A119,'Occupancy Raw Data'!$B$8:$BE$51,'Occupancy Raw Data'!AT$3,FALSE))/100</f>
        <v>-4.9468223418339799E-2</v>
      </c>
      <c r="C120" s="44">
        <f>(VLOOKUP($A119,'Occupancy Raw Data'!$B$8:$BE$51,'Occupancy Raw Data'!AU$3,FALSE))/100</f>
        <v>1.9293435232354099E-2</v>
      </c>
      <c r="D120" s="44">
        <f>(VLOOKUP($A119,'Occupancy Raw Data'!$B$8:$BE$51,'Occupancy Raw Data'!AV$3,FALSE))/100</f>
        <v>-1.9376762286469999E-2</v>
      </c>
      <c r="E120" s="44">
        <f>(VLOOKUP($A119,'Occupancy Raw Data'!$B$8:$BE$51,'Occupancy Raw Data'!AW$3,FALSE))/100</f>
        <v>-8.66113005670123E-3</v>
      </c>
      <c r="F120" s="44">
        <f>(VLOOKUP($A119,'Occupancy Raw Data'!$B$8:$BE$51,'Occupancy Raw Data'!AX$3,FALSE))/100</f>
        <v>3.11335257047324E-2</v>
      </c>
      <c r="G120" s="44">
        <f>(VLOOKUP($A119,'Occupancy Raw Data'!$B$8:$BE$51,'Occupancy Raw Data'!AY$3,FALSE))/100</f>
        <v>-4.0146203575854604E-3</v>
      </c>
      <c r="H120" s="45">
        <f>(VLOOKUP($A119,'Occupancy Raw Data'!$B$8:$BE$51,'Occupancy Raw Data'!BA$3,FALSE))/100</f>
        <v>-4.9711824102556396E-2</v>
      </c>
      <c r="I120" s="45">
        <f>(VLOOKUP($A119,'Occupancy Raw Data'!$B$8:$BE$51,'Occupancy Raw Data'!BB$3,FALSE))/100</f>
        <v>-4.9521219969397796E-2</v>
      </c>
      <c r="J120" s="44">
        <f>(VLOOKUP($A119,'Occupancy Raw Data'!$B$8:$BE$51,'Occupancy Raw Data'!BC$3,FALSE))/100</f>
        <v>-4.9617975824767999E-2</v>
      </c>
      <c r="K120" s="46">
        <f>(VLOOKUP($A119,'Occupancy Raw Data'!$B$8:$BE$51,'Occupancy Raw Data'!BE$3,FALSE))/100</f>
        <v>-1.9576525228150499E-2</v>
      </c>
      <c r="M120" s="43">
        <f>(VLOOKUP($A119,'ADR Raw Data'!$B$6:$BE$49,'ADR Raw Data'!AT$1,FALSE))/100</f>
        <v>-3.9904725663143702E-2</v>
      </c>
      <c r="N120" s="44">
        <f>(VLOOKUP($A119,'ADR Raw Data'!$B$6:$BE$49,'ADR Raw Data'!AU$1,FALSE))/100</f>
        <v>-2.2762670328019998E-4</v>
      </c>
      <c r="O120" s="44">
        <f>(VLOOKUP($A119,'ADR Raw Data'!$B$6:$BE$49,'ADR Raw Data'!AV$1,FALSE))/100</f>
        <v>-2.9432678162543701E-2</v>
      </c>
      <c r="P120" s="44">
        <f>(VLOOKUP($A119,'ADR Raw Data'!$B$6:$BE$49,'ADR Raw Data'!AW$1,FALSE))/100</f>
        <v>-2.3363994483137598E-2</v>
      </c>
      <c r="Q120" s="44">
        <f>(VLOOKUP($A119,'ADR Raw Data'!$B$6:$BE$49,'ADR Raw Data'!AX$1,FALSE))/100</f>
        <v>-3.3500541599333002E-2</v>
      </c>
      <c r="R120" s="44">
        <f>(VLOOKUP($A119,'ADR Raw Data'!$B$6:$BE$49,'ADR Raw Data'!AY$1,FALSE))/100</f>
        <v>-2.4790907849690701E-2</v>
      </c>
      <c r="S120" s="45">
        <f>(VLOOKUP($A119,'ADR Raw Data'!$B$6:$BE$49,'ADR Raw Data'!BA$1,FALSE))/100</f>
        <v>-2.4921970872712199E-2</v>
      </c>
      <c r="T120" s="45">
        <f>(VLOOKUP($A119,'ADR Raw Data'!$B$6:$BE$49,'ADR Raw Data'!BB$1,FALSE))/100</f>
        <v>-3.7895408638078998E-2</v>
      </c>
      <c r="U120" s="44">
        <f>(VLOOKUP($A119,'ADR Raw Data'!$B$6:$BE$49,'ADR Raw Data'!BC$1,FALSE))/100</f>
        <v>-3.1334723549031704E-2</v>
      </c>
      <c r="V120" s="46">
        <f>(VLOOKUP($A119,'ADR Raw Data'!$B$6:$BE$49,'ADR Raw Data'!BE$1,FALSE))/100</f>
        <v>-3.1873036113443803E-2</v>
      </c>
      <c r="X120" s="43">
        <f>(VLOOKUP($A119,'RevPAR Raw Data'!$B$6:$BE$49,'RevPAR Raw Data'!AT$1,FALSE))/100</f>
        <v>-8.7398933196931705E-2</v>
      </c>
      <c r="Y120" s="44">
        <f>(VLOOKUP($A119,'RevPAR Raw Data'!$B$6:$BE$49,'RevPAR Raw Data'!AU$1,FALSE))/100</f>
        <v>1.9061416828017E-2</v>
      </c>
      <c r="Z120" s="44">
        <f>(VLOOKUP($A119,'RevPAR Raw Data'!$B$6:$BE$49,'RevPAR Raw Data'!AV$1,FALSE))/100</f>
        <v>-4.8239130440803898E-2</v>
      </c>
      <c r="AA120" s="44">
        <f>(VLOOKUP($A119,'RevPAR Raw Data'!$B$6:$BE$49,'RevPAR Raw Data'!AW$1,FALSE))/100</f>
        <v>-3.1822765944976399E-2</v>
      </c>
      <c r="AB120" s="44">
        <f>(VLOOKUP($A119,'RevPAR Raw Data'!$B$6:$BE$49,'RevPAR Raw Data'!AX$1,FALSE))/100</f>
        <v>-3.4100058676059504E-3</v>
      </c>
      <c r="AC120" s="44">
        <f>(VLOOKUP($A119,'RevPAR Raw Data'!$B$6:$BE$49,'RevPAR Raw Data'!AY$1,FALSE))/100</f>
        <v>-2.8706002123939801E-2</v>
      </c>
      <c r="AD120" s="45">
        <f>(VLOOKUP($A119,'RevPAR Raw Data'!$B$6:$BE$49,'RevPAR Raw Data'!BA$1,FALSE))/100</f>
        <v>-7.3394878342955397E-2</v>
      </c>
      <c r="AE120" s="45">
        <f>(VLOOKUP($A119,'RevPAR Raw Data'!$B$6:$BE$49,'RevPAR Raw Data'!BB$1,FALSE))/100</f>
        <v>-8.5540001740480404E-2</v>
      </c>
      <c r="AF120" s="44">
        <f>(VLOOKUP($A119,'RevPAR Raw Data'!$B$6:$BE$49,'RevPAR Raw Data'!BC$1,FALSE))/100</f>
        <v>-7.9397933818268096E-2</v>
      </c>
      <c r="AG120" s="46">
        <f>(VLOOKUP($A119,'RevPAR Raw Data'!$B$6:$BE$49,'RevPAR Raw Data'!BE$1,FALSE))/100</f>
        <v>-5.0825598046021693E-2</v>
      </c>
    </row>
    <row r="121" spans="1:33" x14ac:dyDescent="0.25">
      <c r="A121" s="93"/>
      <c r="B121" s="71"/>
      <c r="C121" s="72"/>
      <c r="D121" s="72"/>
      <c r="E121" s="72"/>
      <c r="F121" s="72"/>
      <c r="G121" s="73"/>
      <c r="H121" s="53"/>
      <c r="I121" s="53"/>
      <c r="J121" s="73"/>
      <c r="K121" s="74"/>
      <c r="M121" s="75"/>
      <c r="N121" s="76"/>
      <c r="O121" s="76"/>
      <c r="P121" s="76"/>
      <c r="Q121" s="76"/>
      <c r="R121" s="77"/>
      <c r="S121" s="76"/>
      <c r="T121" s="76"/>
      <c r="U121" s="77"/>
      <c r="V121" s="78"/>
      <c r="X121" s="75"/>
      <c r="Y121" s="76"/>
      <c r="Z121" s="76"/>
      <c r="AA121" s="76"/>
      <c r="AB121" s="76"/>
      <c r="AC121" s="77"/>
      <c r="AD121" s="76"/>
      <c r="AE121" s="76"/>
      <c r="AF121" s="77"/>
      <c r="AG121" s="78"/>
    </row>
    <row r="122" spans="1:33" x14ac:dyDescent="0.25">
      <c r="A122" s="70" t="s">
        <v>47</v>
      </c>
      <c r="B122" s="71">
        <f>(VLOOKUP($A122,'Occupancy Raw Data'!$B$8:$BE$54,'Occupancy Raw Data'!AG$3,FALSE))/100</f>
        <v>0.47536774909797302</v>
      </c>
      <c r="C122" s="72">
        <f>(VLOOKUP($A122,'Occupancy Raw Data'!$B$8:$BE$54,'Occupancy Raw Data'!AH$3,FALSE))/100</f>
        <v>0.64147932278656594</v>
      </c>
      <c r="D122" s="72">
        <f>(VLOOKUP($A122,'Occupancy Raw Data'!$B$8:$BE$54,'Occupancy Raw Data'!AI$3,FALSE))/100</f>
        <v>0.68630308076602797</v>
      </c>
      <c r="E122" s="72">
        <f>(VLOOKUP($A122,'Occupancy Raw Data'!$B$8:$BE$54,'Occupancy Raw Data'!AJ$3,FALSE))/100</f>
        <v>0.69018873161254501</v>
      </c>
      <c r="F122" s="72">
        <f>(VLOOKUP($A122,'Occupancy Raw Data'!$B$8:$BE$54,'Occupancy Raw Data'!AK$3,FALSE))/100</f>
        <v>0.65709131279489297</v>
      </c>
      <c r="G122" s="73">
        <f>(VLOOKUP($A122,'Occupancy Raw Data'!$B$8:$BE$54,'Occupancy Raw Data'!AL$3,FALSE))/100</f>
        <v>0.63008603941160102</v>
      </c>
      <c r="H122" s="53">
        <f>(VLOOKUP($A122,'Occupancy Raw Data'!$B$8:$BE$54,'Occupancy Raw Data'!AN$3,FALSE))/100</f>
        <v>0.66423813488759298</v>
      </c>
      <c r="I122" s="53">
        <f>(VLOOKUP($A122,'Occupancy Raw Data'!$B$8:$BE$54,'Occupancy Raw Data'!AO$3,FALSE))/100</f>
        <v>0.65896475159589196</v>
      </c>
      <c r="J122" s="73">
        <f>(VLOOKUP($A122,'Occupancy Raw Data'!$B$8:$BE$54,'Occupancy Raw Data'!AP$3,FALSE))/100</f>
        <v>0.66160144324174197</v>
      </c>
      <c r="K122" s="74">
        <f>(VLOOKUP($A122,'Occupancy Raw Data'!$B$8:$BE$54,'Occupancy Raw Data'!AR$3,FALSE))/100</f>
        <v>0.639090440505927</v>
      </c>
      <c r="M122" s="75">
        <f>VLOOKUP($A122,'ADR Raw Data'!$B$6:$BE$54,'ADR Raw Data'!AG$1,FALSE)</f>
        <v>126.49456575682299</v>
      </c>
      <c r="N122" s="76">
        <f>VLOOKUP($A122,'ADR Raw Data'!$B$6:$BE$54,'ADR Raw Data'!AH$1,FALSE)</f>
        <v>122.772564629529</v>
      </c>
      <c r="O122" s="76">
        <f>VLOOKUP($A122,'ADR Raw Data'!$B$6:$BE$54,'ADR Raw Data'!AI$1,FALSE)</f>
        <v>125.997734303912</v>
      </c>
      <c r="P122" s="76">
        <f>VLOOKUP($A122,'ADR Raw Data'!$B$6:$BE$54,'ADR Raw Data'!AJ$1,FALSE)</f>
        <v>121.509000703729</v>
      </c>
      <c r="Q122" s="76">
        <f>VLOOKUP($A122,'ADR Raw Data'!$B$6:$BE$54,'ADR Raw Data'!AK$1,FALSE)</f>
        <v>124.85269904963</v>
      </c>
      <c r="R122" s="77">
        <f>VLOOKUP($A122,'ADR Raw Data'!$B$6:$BE$54,'ADR Raw Data'!AL$1,FALSE)</f>
        <v>124.193800325962</v>
      </c>
      <c r="S122" s="76">
        <f>VLOOKUP($A122,'ADR Raw Data'!$B$6:$BE$54,'ADR Raw Data'!AN$1,FALSE)</f>
        <v>146.544728925101</v>
      </c>
      <c r="T122" s="76">
        <f>VLOOKUP($A122,'ADR Raw Data'!$B$6:$BE$54,'ADR Raw Data'!AO$1,FALSE)</f>
        <v>146.73074865747</v>
      </c>
      <c r="U122" s="77">
        <f>VLOOKUP($A122,'ADR Raw Data'!$B$6:$BE$54,'ADR Raw Data'!AP$1,FALSE)</f>
        <v>146.63736811746099</v>
      </c>
      <c r="V122" s="78">
        <f>VLOOKUP($A122,'ADR Raw Data'!$B$6:$BE$54,'ADR Raw Data'!AR$1,FALSE)</f>
        <v>130.83211713248701</v>
      </c>
      <c r="X122" s="75">
        <f>VLOOKUP($A122,'RevPAR Raw Data'!$B$6:$BE$54,'RevPAR Raw Data'!AG$1,FALSE)</f>
        <v>60.131436996946903</v>
      </c>
      <c r="Y122" s="76">
        <f>VLOOKUP($A122,'RevPAR Raw Data'!$B$6:$BE$54,'RevPAR Raw Data'!AH$1,FALSE)</f>
        <v>78.756061615320505</v>
      </c>
      <c r="Z122" s="76">
        <f>VLOOKUP($A122,'RevPAR Raw Data'!$B$6:$BE$54,'RevPAR Raw Data'!AI$1,FALSE)</f>
        <v>86.472633222314698</v>
      </c>
      <c r="AA122" s="76">
        <f>VLOOKUP($A122,'RevPAR Raw Data'!$B$6:$BE$54,'RevPAR Raw Data'!AJ$1,FALSE)</f>
        <v>83.864143075214997</v>
      </c>
      <c r="AB122" s="76">
        <f>VLOOKUP($A122,'RevPAR Raw Data'!$B$6:$BE$54,'RevPAR Raw Data'!AK$1,FALSE)</f>
        <v>82.039623924507296</v>
      </c>
      <c r="AC122" s="77">
        <f>VLOOKUP($A122,'RevPAR Raw Data'!$B$6:$BE$54,'RevPAR Raw Data'!AL$1,FALSE)</f>
        <v>78.252779766860897</v>
      </c>
      <c r="AD122" s="76">
        <f>VLOOKUP($A122,'RevPAR Raw Data'!$B$6:$BE$54,'RevPAR Raw Data'!AN$1,FALSE)</f>
        <v>97.340597418817595</v>
      </c>
      <c r="AE122" s="76">
        <f>VLOOKUP($A122,'RevPAR Raw Data'!$B$6:$BE$54,'RevPAR Raw Data'!AO$1,FALSE)</f>
        <v>96.690391340549496</v>
      </c>
      <c r="AF122" s="77">
        <f>VLOOKUP($A122,'RevPAR Raw Data'!$B$6:$BE$54,'RevPAR Raw Data'!AP$1,FALSE)</f>
        <v>97.015494379683503</v>
      </c>
      <c r="AG122" s="78">
        <f>VLOOKUP($A122,'RevPAR Raw Data'!$B$6:$BE$54,'RevPAR Raw Data'!AR$1,FALSE)</f>
        <v>83.613555370524494</v>
      </c>
    </row>
    <row r="123" spans="1:33" x14ac:dyDescent="0.25">
      <c r="A123" s="55" t="s">
        <v>126</v>
      </c>
      <c r="B123" s="43">
        <f>(VLOOKUP($A122,'Occupancy Raw Data'!$B$8:$BE$54,'Occupancy Raw Data'!AT$3,FALSE))/100</f>
        <v>2.5988814970354002E-3</v>
      </c>
      <c r="C123" s="44">
        <f>(VLOOKUP($A122,'Occupancy Raw Data'!$B$8:$BE$54,'Occupancy Raw Data'!AU$3,FALSE))/100</f>
        <v>4.0880023308881602E-2</v>
      </c>
      <c r="D123" s="44">
        <f>(VLOOKUP($A122,'Occupancy Raw Data'!$B$8:$BE$54,'Occupancy Raw Data'!AV$3,FALSE))/100</f>
        <v>2.4490726455188797E-2</v>
      </c>
      <c r="E123" s="44">
        <f>(VLOOKUP($A122,'Occupancy Raw Data'!$B$8:$BE$54,'Occupancy Raw Data'!AW$3,FALSE))/100</f>
        <v>5.1520676181661902E-2</v>
      </c>
      <c r="F123" s="44">
        <f>(VLOOKUP($A122,'Occupancy Raw Data'!$B$8:$BE$54,'Occupancy Raw Data'!AX$3,FALSE))/100</f>
        <v>9.8137922722818002E-2</v>
      </c>
      <c r="G123" s="44">
        <f>(VLOOKUP($A122,'Occupancy Raw Data'!$B$8:$BE$54,'Occupancy Raw Data'!AY$3,FALSE))/100</f>
        <v>4.4898509679061498E-2</v>
      </c>
      <c r="H123" s="45">
        <f>(VLOOKUP($A122,'Occupancy Raw Data'!$B$8:$BE$54,'Occupancy Raw Data'!BA$3,FALSE))/100</f>
        <v>8.44959852113078E-3</v>
      </c>
      <c r="I123" s="45">
        <f>(VLOOKUP($A122,'Occupancy Raw Data'!$B$8:$BE$54,'Occupancy Raw Data'!BB$3,FALSE))/100</f>
        <v>-1.95840268756893E-2</v>
      </c>
      <c r="J123" s="44">
        <f>(VLOOKUP($A122,'Occupancy Raw Data'!$B$8:$BE$54,'Occupancy Raw Data'!BC$3,FALSE))/100</f>
        <v>-5.7089316507348198E-3</v>
      </c>
      <c r="K123" s="46">
        <f>(VLOOKUP($A122,'Occupancy Raw Data'!$B$8:$BE$54,'Occupancy Raw Data'!BE$3,FALSE))/100</f>
        <v>2.9401365967550198E-2</v>
      </c>
      <c r="M123" s="43">
        <f>(VLOOKUP($A122,'ADR Raw Data'!$B$6:$BE$52,'ADR Raw Data'!AT$1,FALSE))/100</f>
        <v>4.2157739405015306E-2</v>
      </c>
      <c r="N123" s="44">
        <f>(VLOOKUP($A122,'ADR Raw Data'!$B$6:$BE$52,'ADR Raw Data'!AU$1,FALSE))/100</f>
        <v>1.9084298564511701E-2</v>
      </c>
      <c r="O123" s="44">
        <f>(VLOOKUP($A122,'ADR Raw Data'!$B$6:$BE$52,'ADR Raw Data'!AV$1,FALSE))/100</f>
        <v>2.05455473772688E-2</v>
      </c>
      <c r="P123" s="44">
        <f>(VLOOKUP($A122,'ADR Raw Data'!$B$6:$BE$52,'ADR Raw Data'!AW$1,FALSE))/100</f>
        <v>7.1119184379164098E-3</v>
      </c>
      <c r="Q123" s="44">
        <f>(VLOOKUP($A122,'ADR Raw Data'!$B$6:$BE$52,'ADR Raw Data'!AX$1,FALSE))/100</f>
        <v>1.5501784817492099E-2</v>
      </c>
      <c r="R123" s="44">
        <f>(VLOOKUP($A122,'ADR Raw Data'!$B$6:$BE$52,'ADR Raw Data'!AY$1,FALSE))/100</f>
        <v>1.9578690618365698E-2</v>
      </c>
      <c r="S123" s="45">
        <f>(VLOOKUP($A122,'ADR Raw Data'!$B$6:$BE$52,'ADR Raw Data'!BA$1,FALSE))/100</f>
        <v>5.2589292930755496E-2</v>
      </c>
      <c r="T123" s="45">
        <f>(VLOOKUP($A122,'ADR Raw Data'!$B$6:$BE$52,'ADR Raw Data'!BB$1,FALSE))/100</f>
        <v>4.98377476136352E-2</v>
      </c>
      <c r="U123" s="44">
        <f>(VLOOKUP($A122,'ADR Raw Data'!$B$6:$BE$52,'ADR Raw Data'!BC$1,FALSE))/100</f>
        <v>5.1187539191893505E-2</v>
      </c>
      <c r="V123" s="46">
        <f>(VLOOKUP($A122,'ADR Raw Data'!$B$6:$BE$52,'ADR Raw Data'!BE$1,FALSE))/100</f>
        <v>2.8349163184379501E-2</v>
      </c>
      <c r="X123" s="43">
        <f>(VLOOKUP($A122,'RevPAR Raw Data'!$B$6:$BE$52,'RevPAR Raw Data'!AT$1,FALSE))/100</f>
        <v>4.48661838709472E-2</v>
      </c>
      <c r="Y123" s="44">
        <f>(VLOOKUP($A122,'RevPAR Raw Data'!$B$6:$BE$52,'RevPAR Raw Data'!AU$1,FALSE))/100</f>
        <v>6.0744488443544194E-2</v>
      </c>
      <c r="Z123" s="44">
        <f>(VLOOKUP($A122,'RevPAR Raw Data'!$B$6:$BE$52,'RevPAR Raw Data'!AV$1,FALSE))/100</f>
        <v>4.5539449213146496E-2</v>
      </c>
      <c r="AA123" s="44">
        <f>(VLOOKUP($A122,'RevPAR Raw Data'!$B$6:$BE$52,'RevPAR Raw Data'!AW$1,FALSE))/100</f>
        <v>5.8999005466448595E-2</v>
      </c>
      <c r="AB123" s="44">
        <f>(VLOOKUP($A122,'RevPAR Raw Data'!$B$6:$BE$52,'RevPAR Raw Data'!AX$1,FALSE))/100</f>
        <v>0.11516102050079401</v>
      </c>
      <c r="AC123" s="44">
        <f>(VLOOKUP($A122,'RevPAR Raw Data'!$B$6:$BE$52,'RevPAR Raw Data'!AY$1,FALSE))/100</f>
        <v>6.5356254327659402E-2</v>
      </c>
      <c r="AD123" s="45">
        <f>(VLOOKUP($A122,'RevPAR Raw Data'!$B$6:$BE$52,'RevPAR Raw Data'!BA$1,FALSE))/100</f>
        <v>6.1483249863661299E-2</v>
      </c>
      <c r="AE123" s="45">
        <f>(VLOOKUP($A122,'RevPAR Raw Data'!$B$6:$BE$52,'RevPAR Raw Data'!BB$1,FALSE))/100</f>
        <v>2.9277696949256603E-2</v>
      </c>
      <c r="AF123" s="44">
        <f>(VLOOKUP($A122,'RevPAR Raw Data'!$B$6:$BE$52,'RevPAR Raw Data'!BC$1,FALSE))/100</f>
        <v>4.5186381378542896E-2</v>
      </c>
      <c r="AG123" s="46">
        <f>(VLOOKUP($A122,'RevPAR Raw Data'!$B$6:$BE$52,'RevPAR Raw Data'!BE$1,FALSE))/100</f>
        <v>5.8584033273587501E-2</v>
      </c>
    </row>
    <row r="124" spans="1:33" x14ac:dyDescent="0.25">
      <c r="A124" s="83"/>
      <c r="B124" s="84"/>
      <c r="C124" s="85"/>
      <c r="D124" s="85"/>
      <c r="E124" s="85"/>
      <c r="F124" s="85"/>
      <c r="G124" s="86"/>
      <c r="H124" s="85"/>
      <c r="I124" s="85"/>
      <c r="J124" s="86"/>
      <c r="K124" s="87"/>
      <c r="M124" s="84"/>
      <c r="N124" s="85"/>
      <c r="O124" s="85"/>
      <c r="P124" s="85"/>
      <c r="Q124" s="85"/>
      <c r="R124" s="86"/>
      <c r="S124" s="85"/>
      <c r="T124" s="85"/>
      <c r="U124" s="86"/>
      <c r="V124" s="87"/>
      <c r="X124" s="84"/>
      <c r="Y124" s="85"/>
      <c r="Z124" s="85"/>
      <c r="AA124" s="85"/>
      <c r="AB124" s="85"/>
      <c r="AC124" s="86"/>
      <c r="AD124" s="85"/>
      <c r="AE124" s="85"/>
      <c r="AF124" s="86"/>
      <c r="AG124" s="87"/>
    </row>
    <row r="125" spans="1:33" x14ac:dyDescent="0.25">
      <c r="A125" s="70" t="s">
        <v>55</v>
      </c>
      <c r="B125" s="71">
        <f>(VLOOKUP($A125,'Occupancy Raw Data'!$B$8:$BE$45,'Occupancy Raw Data'!AG$3,FALSE))/100</f>
        <v>0.51999724175975703</v>
      </c>
      <c r="C125" s="72">
        <f>(VLOOKUP($A125,'Occupancy Raw Data'!$B$8:$BE$45,'Occupancy Raw Data'!AH$3,FALSE))/100</f>
        <v>0.60419252516894195</v>
      </c>
      <c r="D125" s="72">
        <f>(VLOOKUP($A125,'Occupancy Raw Data'!$B$8:$BE$45,'Occupancy Raw Data'!AI$3,FALSE))/100</f>
        <v>0.65977106605985303</v>
      </c>
      <c r="E125" s="72">
        <f>(VLOOKUP($A125,'Occupancy Raw Data'!$B$8:$BE$45,'Occupancy Raw Data'!AJ$3,FALSE))/100</f>
        <v>0.66470142049372494</v>
      </c>
      <c r="F125" s="72">
        <f>(VLOOKUP($A125,'Occupancy Raw Data'!$B$8:$BE$45,'Occupancy Raw Data'!AK$3,FALSE))/100</f>
        <v>0.62912012136257001</v>
      </c>
      <c r="G125" s="73">
        <f>(VLOOKUP($A125,'Occupancy Raw Data'!$B$8:$BE$45,'Occupancy Raw Data'!AL$3,FALSE))/100</f>
        <v>0.61555647496896904</v>
      </c>
      <c r="H125" s="53">
        <f>(VLOOKUP($A125,'Occupancy Raw Data'!$B$8:$BE$45,'Occupancy Raw Data'!AN$3,FALSE))/100</f>
        <v>0.66801130878499504</v>
      </c>
      <c r="I125" s="53">
        <f>(VLOOKUP($A125,'Occupancy Raw Data'!$B$8:$BE$45,'Occupancy Raw Data'!AO$3,FALSE))/100</f>
        <v>0.66335677837539608</v>
      </c>
      <c r="J125" s="73">
        <f>(VLOOKUP($A125,'Occupancy Raw Data'!$B$8:$BE$45,'Occupancy Raw Data'!AP$3,FALSE))/100</f>
        <v>0.66568404358019506</v>
      </c>
      <c r="K125" s="74">
        <f>(VLOOKUP($A125,'Occupancy Raw Data'!$B$8:$BE$45,'Occupancy Raw Data'!AR$3,FALSE))/100</f>
        <v>0.62987863742932004</v>
      </c>
      <c r="M125" s="75">
        <f>VLOOKUP($A125,'ADR Raw Data'!$B$6:$BE$43,'ADR Raw Data'!AG$1,FALSE)</f>
        <v>119.158422622994</v>
      </c>
      <c r="N125" s="76">
        <f>VLOOKUP($A125,'ADR Raw Data'!$B$6:$BE$43,'ADR Raw Data'!AH$1,FALSE)</f>
        <v>106.858491782698</v>
      </c>
      <c r="O125" s="76">
        <f>VLOOKUP($A125,'ADR Raw Data'!$B$6:$BE$43,'ADR Raw Data'!AI$1,FALSE)</f>
        <v>112.21781093227401</v>
      </c>
      <c r="P125" s="76">
        <f>VLOOKUP($A125,'ADR Raw Data'!$B$6:$BE$43,'ADR Raw Data'!AJ$1,FALSE)</f>
        <v>113.02068053322201</v>
      </c>
      <c r="Q125" s="76">
        <f>VLOOKUP($A125,'ADR Raw Data'!$B$6:$BE$43,'ADR Raw Data'!AK$1,FALSE)</f>
        <v>114.233601687948</v>
      </c>
      <c r="R125" s="77">
        <f>VLOOKUP($A125,'ADR Raw Data'!$B$6:$BE$43,'ADR Raw Data'!AL$1,FALSE)</f>
        <v>112.923800241968</v>
      </c>
      <c r="S125" s="76">
        <f>VLOOKUP($A125,'ADR Raw Data'!$B$6:$BE$43,'ADR Raw Data'!AN$1,FALSE)</f>
        <v>136.50113445161199</v>
      </c>
      <c r="T125" s="76">
        <f>VLOOKUP($A125,'ADR Raw Data'!$B$6:$BE$43,'ADR Raw Data'!AO$1,FALSE)</f>
        <v>145.73798596673501</v>
      </c>
      <c r="U125" s="77">
        <f>VLOOKUP($A125,'ADR Raw Data'!$B$6:$BE$43,'ADR Raw Data'!AP$1,FALSE)</f>
        <v>141.10341395830599</v>
      </c>
      <c r="V125" s="78">
        <f>VLOOKUP($A125,'ADR Raw Data'!$B$6:$BE$43,'ADR Raw Data'!AR$1,FALSE)</f>
        <v>121.432795054854</v>
      </c>
      <c r="X125" s="75">
        <f>VLOOKUP($A125,'RevPAR Raw Data'!$B$6:$BE$43,'RevPAR Raw Data'!AG$1,FALSE)</f>
        <v>61.962051096400401</v>
      </c>
      <c r="Y125" s="76">
        <f>VLOOKUP($A125,'RevPAR Raw Data'!$B$6:$BE$43,'RevPAR Raw Data'!AH$1,FALSE)</f>
        <v>64.563101985932903</v>
      </c>
      <c r="Z125" s="76">
        <f>VLOOKUP($A125,'RevPAR Raw Data'!$B$6:$BE$43,'RevPAR Raw Data'!AI$1,FALSE)</f>
        <v>74.038064749689596</v>
      </c>
      <c r="AA125" s="76">
        <f>VLOOKUP($A125,'RevPAR Raw Data'!$B$6:$BE$43,'RevPAR Raw Data'!AJ$1,FALSE)</f>
        <v>75.125006895600606</v>
      </c>
      <c r="AB125" s="76">
        <f>VLOOKUP($A125,'RevPAR Raw Data'!$B$6:$BE$43,'RevPAR Raw Data'!AK$1,FALSE)</f>
        <v>71.866657357605803</v>
      </c>
      <c r="AC125" s="77">
        <f>VLOOKUP($A125,'RevPAR Raw Data'!$B$6:$BE$43,'RevPAR Raw Data'!AL$1,FALSE)</f>
        <v>69.510976417045896</v>
      </c>
      <c r="AD125" s="76">
        <f>VLOOKUP($A125,'RevPAR Raw Data'!$B$6:$BE$43,'RevPAR Raw Data'!AN$1,FALSE)</f>
        <v>91.184301475658501</v>
      </c>
      <c r="AE125" s="76">
        <f>VLOOKUP($A125,'RevPAR Raw Data'!$B$6:$BE$43,'RevPAR Raw Data'!AO$1,FALSE)</f>
        <v>96.676280857812699</v>
      </c>
      <c r="AF125" s="77">
        <f>VLOOKUP($A125,'RevPAR Raw Data'!$B$6:$BE$43,'RevPAR Raw Data'!AP$1,FALSE)</f>
        <v>93.9302911667356</v>
      </c>
      <c r="AG125" s="78">
        <f>VLOOKUP($A125,'RevPAR Raw Data'!$B$6:$BE$43,'RevPAR Raw Data'!AR$1,FALSE)</f>
        <v>76.487923488385803</v>
      </c>
    </row>
    <row r="126" spans="1:33" x14ac:dyDescent="0.25">
      <c r="A126" s="55" t="s">
        <v>126</v>
      </c>
      <c r="B126" s="43">
        <f>(VLOOKUP($A125,'Occupancy Raw Data'!$B$8:$BE$51,'Occupancy Raw Data'!AT$3,FALSE))/100</f>
        <v>-1.4763901731612602E-2</v>
      </c>
      <c r="C126" s="44">
        <f>(VLOOKUP($A125,'Occupancy Raw Data'!$B$8:$BE$51,'Occupancy Raw Data'!AU$3,FALSE))/100</f>
        <v>-1.9782150206930402E-2</v>
      </c>
      <c r="D126" s="44">
        <f>(VLOOKUP($A125,'Occupancy Raw Data'!$B$8:$BE$51,'Occupancy Raw Data'!AV$3,FALSE))/100</f>
        <v>-1.4751093387171399E-2</v>
      </c>
      <c r="E126" s="44">
        <f>(VLOOKUP($A125,'Occupancy Raw Data'!$B$8:$BE$51,'Occupancy Raw Data'!AW$3,FALSE))/100</f>
        <v>-1.3847450074379798E-2</v>
      </c>
      <c r="F126" s="44">
        <f>(VLOOKUP($A125,'Occupancy Raw Data'!$B$8:$BE$51,'Occupancy Raw Data'!AX$3,FALSE))/100</f>
        <v>-5.6716989749933402E-2</v>
      </c>
      <c r="G126" s="44">
        <f>(VLOOKUP($A125,'Occupancy Raw Data'!$B$8:$BE$51,'Occupancy Raw Data'!AY$3,FALSE))/100</f>
        <v>-2.44150093082325E-2</v>
      </c>
      <c r="H126" s="45">
        <f>(VLOOKUP($A125,'Occupancy Raw Data'!$B$8:$BE$51,'Occupancy Raw Data'!BA$3,FALSE))/100</f>
        <v>-6.2613377628145603E-2</v>
      </c>
      <c r="I126" s="45">
        <f>(VLOOKUP($A125,'Occupancy Raw Data'!$B$8:$BE$51,'Occupancy Raw Data'!BB$3,FALSE))/100</f>
        <v>-3.6555665102237095E-2</v>
      </c>
      <c r="J126" s="44">
        <f>(VLOOKUP($A125,'Occupancy Raw Data'!$B$8:$BE$51,'Occupancy Raw Data'!BC$3,FALSE))/100</f>
        <v>-4.9808667416142899E-2</v>
      </c>
      <c r="K126" s="46">
        <f>(VLOOKUP($A125,'Occupancy Raw Data'!$B$8:$BE$51,'Occupancy Raw Data'!BE$3,FALSE))/100</f>
        <v>-3.22246665859343E-2</v>
      </c>
      <c r="M126" s="43">
        <f>(VLOOKUP($A125,'ADR Raw Data'!$B$6:$BE$49,'ADR Raw Data'!AT$1,FALSE))/100</f>
        <v>6.0447874936464E-3</v>
      </c>
      <c r="N126" s="44">
        <f>(VLOOKUP($A125,'ADR Raw Data'!$B$6:$BE$49,'ADR Raw Data'!AU$1,FALSE))/100</f>
        <v>-2.1276859075350499E-2</v>
      </c>
      <c r="O126" s="44">
        <f>(VLOOKUP($A125,'ADR Raw Data'!$B$6:$BE$49,'ADR Raw Data'!AV$1,FALSE))/100</f>
        <v>-7.1820899622811697E-3</v>
      </c>
      <c r="P126" s="44">
        <f>(VLOOKUP($A125,'ADR Raw Data'!$B$6:$BE$49,'ADR Raw Data'!AW$1,FALSE))/100</f>
        <v>-1.4144613917431501E-2</v>
      </c>
      <c r="Q126" s="44">
        <f>(VLOOKUP($A125,'ADR Raw Data'!$B$6:$BE$49,'ADR Raw Data'!AX$1,FALSE))/100</f>
        <v>-1.97190765366069E-2</v>
      </c>
      <c r="R126" s="44">
        <f>(VLOOKUP($A125,'ADR Raw Data'!$B$6:$BE$49,'ADR Raw Data'!AY$1,FALSE))/100</f>
        <v>-1.1765234699907E-2</v>
      </c>
      <c r="S126" s="45">
        <f>(VLOOKUP($A125,'ADR Raw Data'!$B$6:$BE$49,'ADR Raw Data'!BA$1,FALSE))/100</f>
        <v>-1.8778018877726198E-2</v>
      </c>
      <c r="T126" s="45">
        <f>(VLOOKUP($A125,'ADR Raw Data'!$B$6:$BE$49,'ADR Raw Data'!BB$1,FALSE))/100</f>
        <v>3.08927076302835E-3</v>
      </c>
      <c r="U126" s="44">
        <f>(VLOOKUP($A125,'ADR Raw Data'!$B$6:$BE$49,'ADR Raw Data'!BC$1,FALSE))/100</f>
        <v>-7.3496659101221296E-3</v>
      </c>
      <c r="V126" s="46">
        <f>(VLOOKUP($A125,'ADR Raw Data'!$B$6:$BE$49,'ADR Raw Data'!BE$1,FALSE))/100</f>
        <v>-1.14756847567995E-2</v>
      </c>
      <c r="X126" s="43">
        <f>(VLOOKUP($A125,'RevPAR Raw Data'!$B$6:$BE$49,'RevPAR Raw Data'!AT$1,FALSE))/100</f>
        <v>-8.8083588865109294E-3</v>
      </c>
      <c r="Y126" s="44">
        <f>(VLOOKUP($A125,'RevPAR Raw Data'!$B$6:$BE$49,'RevPAR Raw Data'!AU$1,FALSE))/100</f>
        <v>-4.0638107260120702E-2</v>
      </c>
      <c r="Z126" s="44">
        <f>(VLOOKUP($A125,'RevPAR Raw Data'!$B$6:$BE$49,'RevPAR Raw Data'!AV$1,FALSE))/100</f>
        <v>-2.1827239669703902E-2</v>
      </c>
      <c r="AA126" s="44">
        <f>(VLOOKUP($A125,'RevPAR Raw Data'!$B$6:$BE$49,'RevPAR Raw Data'!AW$1,FALSE))/100</f>
        <v>-2.7796197156768399E-2</v>
      </c>
      <c r="AB126" s="44">
        <f>(VLOOKUP($A125,'RevPAR Raw Data'!$B$6:$BE$49,'RevPAR Raw Data'!AX$1,FALSE))/100</f>
        <v>-7.5317659624735495E-2</v>
      </c>
      <c r="AC126" s="44">
        <f>(VLOOKUP($A125,'RevPAR Raw Data'!$B$6:$BE$49,'RevPAR Raw Data'!AY$1,FALSE))/100</f>
        <v>-3.5892995693427798E-2</v>
      </c>
      <c r="AD126" s="45">
        <f>(VLOOKUP($A125,'RevPAR Raw Data'!$B$6:$BE$49,'RevPAR Raw Data'!BA$1,FALSE))/100</f>
        <v>-8.0215641318772304E-2</v>
      </c>
      <c r="AE126" s="45">
        <f>(VLOOKUP($A125,'RevPAR Raw Data'!$B$6:$BE$49,'RevPAR Raw Data'!BB$1,FALSE))/100</f>
        <v>-3.3579324686632203E-2</v>
      </c>
      <c r="AF126" s="44">
        <f>(VLOOKUP($A125,'RevPAR Raw Data'!$B$6:$BE$49,'RevPAR Raw Data'!BC$1,FALSE))/100</f>
        <v>-5.6792256261327993E-2</v>
      </c>
      <c r="AG126" s="46">
        <f>(VLOOKUP($A125,'RevPAR Raw Data'!$B$6:$BE$49,'RevPAR Raw Data'!BE$1,FALSE))/100</f>
        <v>-4.33305512276006E-2</v>
      </c>
    </row>
    <row r="127" spans="1:33" x14ac:dyDescent="0.25">
      <c r="A127" s="83"/>
      <c r="B127" s="84"/>
      <c r="C127" s="85"/>
      <c r="D127" s="85"/>
      <c r="E127" s="85"/>
      <c r="F127" s="85"/>
      <c r="G127" s="86"/>
      <c r="H127" s="85"/>
      <c r="I127" s="85"/>
      <c r="J127" s="86"/>
      <c r="K127" s="87"/>
      <c r="M127" s="84"/>
      <c r="N127" s="85"/>
      <c r="O127" s="85"/>
      <c r="P127" s="85"/>
      <c r="Q127" s="85"/>
      <c r="R127" s="86"/>
      <c r="S127" s="85"/>
      <c r="T127" s="85"/>
      <c r="U127" s="86"/>
      <c r="V127" s="87"/>
      <c r="X127" s="84"/>
      <c r="Y127" s="85"/>
      <c r="Z127" s="85"/>
      <c r="AA127" s="85"/>
      <c r="AB127" s="85"/>
      <c r="AC127" s="86"/>
      <c r="AD127" s="85"/>
      <c r="AE127" s="85"/>
      <c r="AF127" s="86"/>
      <c r="AG127" s="87"/>
    </row>
    <row r="128" spans="1:33" x14ac:dyDescent="0.25">
      <c r="A128" s="88" t="s">
        <v>56</v>
      </c>
      <c r="B128" s="71">
        <f>(VLOOKUP($A128,'Occupancy Raw Data'!$B$8:$BE$45,'Occupancy Raw Data'!AG$3,FALSE))/100</f>
        <v>0.50694154923705392</v>
      </c>
      <c r="C128" s="72">
        <f>(VLOOKUP($A128,'Occupancy Raw Data'!$B$8:$BE$45,'Occupancy Raw Data'!AH$3,FALSE))/100</f>
        <v>0.66097932127074099</v>
      </c>
      <c r="D128" s="72">
        <f>(VLOOKUP($A128,'Occupancy Raw Data'!$B$8:$BE$45,'Occupancy Raw Data'!AI$3,FALSE))/100</f>
        <v>0.71544859501375802</v>
      </c>
      <c r="E128" s="72">
        <f>(VLOOKUP($A128,'Occupancy Raw Data'!$B$8:$BE$45,'Occupancy Raw Data'!AJ$3,FALSE))/100</f>
        <v>0.71475027099141097</v>
      </c>
      <c r="F128" s="72">
        <f>(VLOOKUP($A128,'Occupancy Raw Data'!$B$8:$BE$45,'Occupancy Raw Data'!AK$3,FALSE))/100</f>
        <v>0.70662052864170699</v>
      </c>
      <c r="G128" s="73">
        <f>(VLOOKUP($A128,'Occupancy Raw Data'!$B$8:$BE$45,'Occupancy Raw Data'!AL$3,FALSE))/100</f>
        <v>0.66094805303093396</v>
      </c>
      <c r="H128" s="53">
        <f>(VLOOKUP($A128,'Occupancy Raw Data'!$B$8:$BE$45,'Occupancy Raw Data'!AN$3,FALSE))/100</f>
        <v>0.77150212624030601</v>
      </c>
      <c r="I128" s="53">
        <f>(VLOOKUP($A128,'Occupancy Raw Data'!$B$8:$BE$45,'Occupancy Raw Data'!AO$3,FALSE))/100</f>
        <v>0.76791670140915502</v>
      </c>
      <c r="J128" s="73">
        <f>(VLOOKUP($A128,'Occupancy Raw Data'!$B$8:$BE$45,'Occupancy Raw Data'!AP$3,FALSE))/100</f>
        <v>0.76970941382473101</v>
      </c>
      <c r="K128" s="74">
        <f>(VLOOKUP($A128,'Occupancy Raw Data'!$B$8:$BE$45,'Occupancy Raw Data'!AR$3,FALSE))/100</f>
        <v>0.69202272754344707</v>
      </c>
      <c r="M128" s="75">
        <f>VLOOKUP($A128,'ADR Raw Data'!$B$6:$BE$43,'ADR Raw Data'!AG$1,FALSE)</f>
        <v>101.89052692750499</v>
      </c>
      <c r="N128" s="76">
        <f>VLOOKUP($A128,'ADR Raw Data'!$B$6:$BE$43,'ADR Raw Data'!AH$1,FALSE)</f>
        <v>114.44878910386799</v>
      </c>
      <c r="O128" s="76">
        <f>VLOOKUP($A128,'ADR Raw Data'!$B$6:$BE$43,'ADR Raw Data'!AI$1,FALSE)</f>
        <v>118.84017366665201</v>
      </c>
      <c r="P128" s="76">
        <f>VLOOKUP($A128,'ADR Raw Data'!$B$6:$BE$43,'ADR Raw Data'!AJ$1,FALSE)</f>
        <v>116.15393393607</v>
      </c>
      <c r="Q128" s="76">
        <f>VLOOKUP($A128,'ADR Raw Data'!$B$6:$BE$43,'ADR Raw Data'!AK$1,FALSE)</f>
        <v>115.656178522331</v>
      </c>
      <c r="R128" s="77">
        <f>VLOOKUP($A128,'ADR Raw Data'!$B$6:$BE$43,'ADR Raw Data'!AL$1,FALSE)</f>
        <v>114.10002460339901</v>
      </c>
      <c r="S128" s="76">
        <f>VLOOKUP($A128,'ADR Raw Data'!$B$6:$BE$43,'ADR Raw Data'!AN$1,FALSE)</f>
        <v>128.15970370030101</v>
      </c>
      <c r="T128" s="76">
        <f>VLOOKUP($A128,'ADR Raw Data'!$B$6:$BE$43,'ADR Raw Data'!AO$1,FALSE)</f>
        <v>126.452485946767</v>
      </c>
      <c r="U128" s="77">
        <f>VLOOKUP($A128,'ADR Raw Data'!$B$6:$BE$43,'ADR Raw Data'!AP$1,FALSE)</f>
        <v>127.308082944251</v>
      </c>
      <c r="V128" s="78">
        <f>VLOOKUP($A128,'ADR Raw Data'!$B$6:$BE$43,'ADR Raw Data'!AR$1,FALSE)</f>
        <v>118.29739576670499</v>
      </c>
      <c r="X128" s="75">
        <f>VLOOKUP($A128,'RevPAR Raw Data'!$B$6:$BE$43,'RevPAR Raw Data'!AG$1,FALSE)</f>
        <v>51.652541573209298</v>
      </c>
      <c r="Y128" s="76">
        <f>VLOOKUP($A128,'RevPAR Raw Data'!$B$6:$BE$43,'RevPAR Raw Data'!AH$1,FALSE)</f>
        <v>75.648282942132894</v>
      </c>
      <c r="Z128" s="76">
        <f>VLOOKUP($A128,'RevPAR Raw Data'!$B$6:$BE$43,'RevPAR Raw Data'!AI$1,FALSE)</f>
        <v>85.024035280997197</v>
      </c>
      <c r="AA128" s="76">
        <f>VLOOKUP($A128,'RevPAR Raw Data'!$B$6:$BE$43,'RevPAR Raw Data'!AJ$1,FALSE)</f>
        <v>83.021055757525204</v>
      </c>
      <c r="AB128" s="76">
        <f>VLOOKUP($A128,'RevPAR Raw Data'!$B$6:$BE$43,'RevPAR Raw Data'!AK$1,FALSE)</f>
        <v>81.725030008129707</v>
      </c>
      <c r="AC128" s="77">
        <f>VLOOKUP($A128,'RevPAR Raw Data'!$B$6:$BE$43,'RevPAR Raw Data'!AL$1,FALSE)</f>
        <v>75.414189112398802</v>
      </c>
      <c r="AD128" s="76">
        <f>VLOOKUP($A128,'RevPAR Raw Data'!$B$6:$BE$43,'RevPAR Raw Data'!AN$1,FALSE)</f>
        <v>98.875483903110094</v>
      </c>
      <c r="AE128" s="76">
        <f>VLOOKUP($A128,'RevPAR Raw Data'!$B$6:$BE$43,'RevPAR Raw Data'!AO$1,FALSE)</f>
        <v>97.104975893229295</v>
      </c>
      <c r="AF128" s="77">
        <f>VLOOKUP($A128,'RevPAR Raw Data'!$B$6:$BE$43,'RevPAR Raw Data'!AP$1,FALSE)</f>
        <v>97.990229898169702</v>
      </c>
      <c r="AG128" s="78">
        <f>VLOOKUP($A128,'RevPAR Raw Data'!$B$6:$BE$43,'RevPAR Raw Data'!AR$1,FALSE)</f>
        <v>81.864486479761993</v>
      </c>
    </row>
    <row r="129" spans="1:33" x14ac:dyDescent="0.25">
      <c r="A129" s="55" t="s">
        <v>126</v>
      </c>
      <c r="B129" s="43">
        <f>(VLOOKUP($A128,'Occupancy Raw Data'!$B$8:$BE$51,'Occupancy Raw Data'!AT$3,FALSE))/100</f>
        <v>3.4506807885511297E-2</v>
      </c>
      <c r="C129" s="44">
        <f>(VLOOKUP($A128,'Occupancy Raw Data'!$B$8:$BE$51,'Occupancy Raw Data'!AU$3,FALSE))/100</f>
        <v>5.6292891629294503E-2</v>
      </c>
      <c r="D129" s="44">
        <f>(VLOOKUP($A128,'Occupancy Raw Data'!$B$8:$BE$51,'Occupancy Raw Data'!AV$3,FALSE))/100</f>
        <v>5.11522473459173E-2</v>
      </c>
      <c r="E129" s="44">
        <f>(VLOOKUP($A128,'Occupancy Raw Data'!$B$8:$BE$51,'Occupancy Raw Data'!AW$3,FALSE))/100</f>
        <v>5.3956502622050199E-2</v>
      </c>
      <c r="F129" s="44">
        <f>(VLOOKUP($A128,'Occupancy Raw Data'!$B$8:$BE$51,'Occupancy Raw Data'!AX$3,FALSE))/100</f>
        <v>8.11428973039761E-2</v>
      </c>
      <c r="G129" s="44">
        <f>(VLOOKUP($A128,'Occupancy Raw Data'!$B$8:$BE$51,'Occupancy Raw Data'!AY$3,FALSE))/100</f>
        <v>5.6457035562755505E-2</v>
      </c>
      <c r="H129" s="45">
        <f>(VLOOKUP($A128,'Occupancy Raw Data'!$B$8:$BE$51,'Occupancy Raw Data'!BA$3,FALSE))/100</f>
        <v>4.6132277918245902E-2</v>
      </c>
      <c r="I129" s="45">
        <f>(VLOOKUP($A128,'Occupancy Raw Data'!$B$8:$BE$51,'Occupancy Raw Data'!BB$3,FALSE))/100</f>
        <v>4.2129057876539297E-2</v>
      </c>
      <c r="J129" s="44">
        <f>(VLOOKUP($A128,'Occupancy Raw Data'!$B$8:$BE$51,'Occupancy Raw Data'!BC$3,FALSE))/100</f>
        <v>4.4131492696223802E-2</v>
      </c>
      <c r="K129" s="46">
        <f>(VLOOKUP($A128,'Occupancy Raw Data'!$B$8:$BE$51,'Occupancy Raw Data'!BE$3,FALSE))/100</f>
        <v>5.2511854523164203E-2</v>
      </c>
      <c r="M129" s="43">
        <f>(VLOOKUP($A128,'ADR Raw Data'!$B$6:$BE$49,'ADR Raw Data'!AT$1,FALSE))/100</f>
        <v>2.7400632915458599E-2</v>
      </c>
      <c r="N129" s="44">
        <f>(VLOOKUP($A128,'ADR Raw Data'!$B$6:$BE$49,'ADR Raw Data'!AU$1,FALSE))/100</f>
        <v>4.5529313419617801E-2</v>
      </c>
      <c r="O129" s="44">
        <f>(VLOOKUP($A128,'ADR Raw Data'!$B$6:$BE$49,'ADR Raw Data'!AV$1,FALSE))/100</f>
        <v>4.7012418046873401E-2</v>
      </c>
      <c r="P129" s="44">
        <f>(VLOOKUP($A128,'ADR Raw Data'!$B$6:$BE$49,'ADR Raw Data'!AW$1,FALSE))/100</f>
        <v>3.1295492490889802E-2</v>
      </c>
      <c r="Q129" s="44">
        <f>(VLOOKUP($A128,'ADR Raw Data'!$B$6:$BE$49,'ADR Raw Data'!AX$1,FALSE))/100</f>
        <v>4.0114080372687197E-2</v>
      </c>
      <c r="R129" s="44">
        <f>(VLOOKUP($A128,'ADR Raw Data'!$B$6:$BE$49,'ADR Raw Data'!AY$1,FALSE))/100</f>
        <v>3.9363388920103E-2</v>
      </c>
      <c r="S129" s="45">
        <f>(VLOOKUP($A128,'ADR Raw Data'!$B$6:$BE$49,'ADR Raw Data'!BA$1,FALSE))/100</f>
        <v>4.1604066224035806E-2</v>
      </c>
      <c r="T129" s="45">
        <f>(VLOOKUP($A128,'ADR Raw Data'!$B$6:$BE$49,'ADR Raw Data'!BB$1,FALSE))/100</f>
        <v>2.9474134577145497E-2</v>
      </c>
      <c r="U129" s="44">
        <f>(VLOOKUP($A128,'ADR Raw Data'!$B$6:$BE$49,'ADR Raw Data'!BC$1,FALSE))/100</f>
        <v>3.5560055732806101E-2</v>
      </c>
      <c r="V129" s="46">
        <f>(VLOOKUP($A128,'ADR Raw Data'!$B$6:$BE$49,'ADR Raw Data'!BE$1,FALSE))/100</f>
        <v>3.7756299028843601E-2</v>
      </c>
      <c r="X129" s="43">
        <f>(VLOOKUP($A128,'RevPAR Raw Data'!$B$6:$BE$49,'RevPAR Raw Data'!AT$1,FALSE))/100</f>
        <v>6.2852949176925105E-2</v>
      </c>
      <c r="Y129" s="44">
        <f>(VLOOKUP($A128,'RevPAR Raw Data'!$B$6:$BE$49,'RevPAR Raw Data'!AU$1,FALSE))/100</f>
        <v>0.10438518175519899</v>
      </c>
      <c r="Z129" s="44">
        <f>(VLOOKUP($A128,'RevPAR Raw Data'!$B$6:$BE$49,'RevPAR Raw Data'!AV$1,FALSE))/100</f>
        <v>0.10056945622905401</v>
      </c>
      <c r="AA129" s="44">
        <f>(VLOOKUP($A128,'RevPAR Raw Data'!$B$6:$BE$49,'RevPAR Raw Data'!AW$1,FALSE))/100</f>
        <v>8.6940590435583096E-2</v>
      </c>
      <c r="AB129" s="44">
        <f>(VLOOKUP($A128,'RevPAR Raw Data'!$B$6:$BE$49,'RevPAR Raw Data'!AX$1,FALSE))/100</f>
        <v>0.124511950380787</v>
      </c>
      <c r="AC129" s="44">
        <f>(VLOOKUP($A128,'RevPAR Raw Data'!$B$6:$BE$49,'RevPAR Raw Data'!AY$1,FALSE))/100</f>
        <v>9.8042764730991397E-2</v>
      </c>
      <c r="AD129" s="45">
        <f>(VLOOKUP($A128,'RevPAR Raw Data'!$B$6:$BE$49,'RevPAR Raw Data'!BA$1,FALSE))/100</f>
        <v>8.9655634487858099E-2</v>
      </c>
      <c r="AE129" s="45">
        <f>(VLOOKUP($A128,'RevPAR Raw Data'!$B$6:$BE$49,'RevPAR Raw Data'!BB$1,FALSE))/100</f>
        <v>7.2844909975146199E-2</v>
      </c>
      <c r="AF129" s="44">
        <f>(VLOOKUP($A128,'RevPAR Raw Data'!$B$6:$BE$49,'RevPAR Raw Data'!BC$1,FALSE))/100</f>
        <v>8.12608667688796E-2</v>
      </c>
      <c r="AG129" s="46">
        <f>(VLOOKUP($A128,'RevPAR Raw Data'!$B$6:$BE$49,'RevPAR Raw Data'!BE$1,FALSE))/100</f>
        <v>9.2250806833943599E-2</v>
      </c>
    </row>
    <row r="130" spans="1:33" x14ac:dyDescent="0.25">
      <c r="A130" s="88"/>
      <c r="B130" s="71"/>
      <c r="C130" s="72"/>
      <c r="D130" s="72"/>
      <c r="E130" s="72"/>
      <c r="F130" s="72"/>
      <c r="G130" s="73"/>
      <c r="H130" s="53"/>
      <c r="I130" s="53"/>
      <c r="J130" s="73"/>
      <c r="K130" s="74"/>
      <c r="M130" s="75"/>
      <c r="N130" s="76"/>
      <c r="O130" s="76"/>
      <c r="P130" s="76"/>
      <c r="Q130" s="76"/>
      <c r="R130" s="77"/>
      <c r="S130" s="76"/>
      <c r="T130" s="76"/>
      <c r="U130" s="77"/>
      <c r="V130" s="78"/>
      <c r="X130" s="75"/>
      <c r="Y130" s="76"/>
      <c r="Z130" s="76"/>
      <c r="AA130" s="76"/>
      <c r="AB130" s="76"/>
      <c r="AC130" s="77"/>
      <c r="AD130" s="76"/>
      <c r="AE130" s="76"/>
      <c r="AF130" s="77"/>
      <c r="AG130" s="78"/>
    </row>
    <row r="131" spans="1:33" x14ac:dyDescent="0.25">
      <c r="A131" s="70" t="s">
        <v>58</v>
      </c>
      <c r="B131" s="71">
        <f>(VLOOKUP($A131,'Occupancy Raw Data'!$B$8:$BE$45,'Occupancy Raw Data'!AG$3,FALSE))/100</f>
        <v>0.42865605958022995</v>
      </c>
      <c r="C131" s="72">
        <f>(VLOOKUP($A131,'Occupancy Raw Data'!$B$8:$BE$45,'Occupancy Raw Data'!AH$3,FALSE))/100</f>
        <v>0.66333784698713605</v>
      </c>
      <c r="D131" s="72">
        <f>(VLOOKUP($A131,'Occupancy Raw Data'!$B$8:$BE$45,'Occupancy Raw Data'!AI$3,FALSE))/100</f>
        <v>0.73899796885578795</v>
      </c>
      <c r="E131" s="72">
        <f>(VLOOKUP($A131,'Occupancy Raw Data'!$B$8:$BE$45,'Occupancy Raw Data'!AJ$3,FALSE))/100</f>
        <v>0.71910968178740609</v>
      </c>
      <c r="F131" s="72">
        <f>(VLOOKUP($A131,'Occupancy Raw Data'!$B$8:$BE$45,'Occupancy Raw Data'!AK$3,FALSE))/100</f>
        <v>0.73832092078537503</v>
      </c>
      <c r="G131" s="73">
        <f>(VLOOKUP($A131,'Occupancy Raw Data'!$B$8:$BE$45,'Occupancy Raw Data'!AL$3,FALSE))/100</f>
        <v>0.65768449559918696</v>
      </c>
      <c r="H131" s="53">
        <f>(VLOOKUP($A131,'Occupancy Raw Data'!$B$8:$BE$45,'Occupancy Raw Data'!AN$3,FALSE))/100</f>
        <v>0.82515233581584202</v>
      </c>
      <c r="I131" s="53">
        <f>(VLOOKUP($A131,'Occupancy Raw Data'!$B$8:$BE$45,'Occupancy Raw Data'!AO$3,FALSE))/100</f>
        <v>0.77792823290453594</v>
      </c>
      <c r="J131" s="73">
        <f>(VLOOKUP($A131,'Occupancy Raw Data'!$B$8:$BE$45,'Occupancy Raw Data'!AP$3,FALSE))/100</f>
        <v>0.80154028436018909</v>
      </c>
      <c r="K131" s="74">
        <f>(VLOOKUP($A131,'Occupancy Raw Data'!$B$8:$BE$45,'Occupancy Raw Data'!AR$3,FALSE))/100</f>
        <v>0.69878614953090201</v>
      </c>
      <c r="M131" s="75">
        <f>VLOOKUP($A131,'ADR Raw Data'!$B$6:$BE$43,'ADR Raw Data'!AG$1,FALSE)</f>
        <v>166.341587364264</v>
      </c>
      <c r="N131" s="76">
        <f>VLOOKUP($A131,'ADR Raw Data'!$B$6:$BE$43,'ADR Raw Data'!AH$1,FALSE)</f>
        <v>193.741541209492</v>
      </c>
      <c r="O131" s="76">
        <f>VLOOKUP($A131,'ADR Raw Data'!$B$6:$BE$43,'ADR Raw Data'!AI$1,FALSE)</f>
        <v>197.02581539166201</v>
      </c>
      <c r="P131" s="76">
        <f>VLOOKUP($A131,'ADR Raw Data'!$B$6:$BE$43,'ADR Raw Data'!AJ$1,FALSE)</f>
        <v>187.32523008120501</v>
      </c>
      <c r="Q131" s="76">
        <f>VLOOKUP($A131,'ADR Raw Data'!$B$6:$BE$43,'ADR Raw Data'!AK$1,FALSE)</f>
        <v>190.95319463548799</v>
      </c>
      <c r="R131" s="77">
        <f>VLOOKUP($A131,'ADR Raw Data'!$B$6:$BE$43,'ADR Raw Data'!AL$1,FALSE)</f>
        <v>188.87878088326099</v>
      </c>
      <c r="S131" s="76">
        <f>VLOOKUP($A131,'ADR Raw Data'!$B$6:$BE$43,'ADR Raw Data'!AN$1,FALSE)</f>
        <v>208.26764102564101</v>
      </c>
      <c r="T131" s="76">
        <f>VLOOKUP($A131,'ADR Raw Data'!$B$6:$BE$43,'ADR Raw Data'!AO$1,FALSE)</f>
        <v>205.08604656222801</v>
      </c>
      <c r="U131" s="77">
        <f>VLOOKUP($A131,'ADR Raw Data'!$B$6:$BE$43,'ADR Raw Data'!AP$1,FALSE)</f>
        <v>206.72370605004701</v>
      </c>
      <c r="V131" s="78">
        <f>VLOOKUP($A131,'ADR Raw Data'!$B$6:$BE$43,'ADR Raw Data'!AR$1,FALSE)</f>
        <v>194.727055434444</v>
      </c>
      <c r="X131" s="75">
        <f>VLOOKUP($A131,'RevPAR Raw Data'!$B$6:$BE$43,'RevPAR Raw Data'!AG$1,FALSE)</f>
        <v>71.303329383886194</v>
      </c>
      <c r="Y131" s="76">
        <f>VLOOKUP($A131,'RevPAR Raw Data'!$B$6:$BE$43,'RevPAR Raw Data'!AH$1,FALSE)</f>
        <v>128.516096817874</v>
      </c>
      <c r="Z131" s="76">
        <f>VLOOKUP($A131,'RevPAR Raw Data'!$B$6:$BE$43,'RevPAR Raw Data'!AI$1,FALSE)</f>
        <v>145.60167738659399</v>
      </c>
      <c r="AA131" s="76">
        <f>VLOOKUP($A131,'RevPAR Raw Data'!$B$6:$BE$43,'RevPAR Raw Data'!AJ$1,FALSE)</f>
        <v>134.707386594448</v>
      </c>
      <c r="AB131" s="76">
        <f>VLOOKUP($A131,'RevPAR Raw Data'!$B$6:$BE$43,'RevPAR Raw Data'!AK$1,FALSE)</f>
        <v>140.984738490182</v>
      </c>
      <c r="AC131" s="77">
        <f>VLOOKUP($A131,'RevPAR Raw Data'!$B$6:$BE$43,'RevPAR Raw Data'!AL$1,FALSE)</f>
        <v>124.22264573459699</v>
      </c>
      <c r="AD131" s="76">
        <f>VLOOKUP($A131,'RevPAR Raw Data'!$B$6:$BE$43,'RevPAR Raw Data'!AN$1,FALSE)</f>
        <v>171.85253046716301</v>
      </c>
      <c r="AE131" s="76">
        <f>VLOOKUP($A131,'RevPAR Raw Data'!$B$6:$BE$43,'RevPAR Raw Data'!AO$1,FALSE)</f>
        <v>159.54222579553101</v>
      </c>
      <c r="AF131" s="77">
        <f>VLOOKUP($A131,'RevPAR Raw Data'!$B$6:$BE$43,'RevPAR Raw Data'!AP$1,FALSE)</f>
        <v>165.69737813134699</v>
      </c>
      <c r="AG131" s="78">
        <f>VLOOKUP($A131,'RevPAR Raw Data'!$B$6:$BE$43,'RevPAR Raw Data'!AR$1,FALSE)</f>
        <v>136.072569276525</v>
      </c>
    </row>
    <row r="132" spans="1:33" x14ac:dyDescent="0.25">
      <c r="A132" s="55" t="s">
        <v>126</v>
      </c>
      <c r="B132" s="43">
        <f>(VLOOKUP($A131,'Occupancy Raw Data'!$B$8:$BE$51,'Occupancy Raw Data'!AT$3,FALSE))/100</f>
        <v>6.9582504970178904E-3</v>
      </c>
      <c r="C132" s="44">
        <f>(VLOOKUP($A131,'Occupancy Raw Data'!$B$8:$BE$51,'Occupancy Raw Data'!AU$3,FALSE))/100</f>
        <v>6.6104461371055398E-2</v>
      </c>
      <c r="D132" s="44">
        <f>(VLOOKUP($A131,'Occupancy Raw Data'!$B$8:$BE$51,'Occupancy Raw Data'!AV$3,FALSE))/100</f>
        <v>4.2875910665233399E-2</v>
      </c>
      <c r="E132" s="44">
        <f>(VLOOKUP($A131,'Occupancy Raw Data'!$B$8:$BE$51,'Occupancy Raw Data'!AW$3,FALSE))/100</f>
        <v>3.5714285714285698E-2</v>
      </c>
      <c r="F132" s="44">
        <f>(VLOOKUP($A131,'Occupancy Raw Data'!$B$8:$BE$51,'Occupancy Raw Data'!AX$3,FALSE))/100</f>
        <v>8.3592100360203703E-2</v>
      </c>
      <c r="G132" s="44">
        <f>(VLOOKUP($A131,'Occupancy Raw Data'!$B$8:$BE$51,'Occupancy Raw Data'!AY$3,FALSE))/100</f>
        <v>4.9878411240205305E-2</v>
      </c>
      <c r="H132" s="45">
        <f>(VLOOKUP($A131,'Occupancy Raw Data'!$B$8:$BE$51,'Occupancy Raw Data'!BA$3,FALSE))/100</f>
        <v>-2.4554941682013499E-3</v>
      </c>
      <c r="I132" s="45">
        <f>(VLOOKUP($A131,'Occupancy Raw Data'!$B$8:$BE$51,'Occupancy Raw Data'!BB$3,FALSE))/100</f>
        <v>-9.4827586206896498E-3</v>
      </c>
      <c r="J132" s="44">
        <f>(VLOOKUP($A131,'Occupancy Raw Data'!$B$8:$BE$51,'Occupancy Raw Data'!BC$3,FALSE))/100</f>
        <v>-5.8780308596620102E-3</v>
      </c>
      <c r="K132" s="46">
        <f>(VLOOKUP($A131,'Occupancy Raw Data'!$B$8:$BE$51,'Occupancy Raw Data'!BE$3,FALSE))/100</f>
        <v>3.0928938356164299E-2</v>
      </c>
      <c r="M132" s="43">
        <f>(VLOOKUP($A131,'ADR Raw Data'!$B$6:$BE$49,'ADR Raw Data'!AT$1,FALSE))/100</f>
        <v>-3.7654527514817899E-3</v>
      </c>
      <c r="N132" s="44">
        <f>(VLOOKUP($A131,'ADR Raw Data'!$B$6:$BE$49,'ADR Raw Data'!AU$1,FALSE))/100</f>
        <v>9.6512004243475197E-2</v>
      </c>
      <c r="O132" s="44">
        <f>(VLOOKUP($A131,'ADR Raw Data'!$B$6:$BE$49,'ADR Raw Data'!AV$1,FALSE))/100</f>
        <v>6.8884002297364605E-2</v>
      </c>
      <c r="P132" s="44">
        <f>(VLOOKUP($A131,'ADR Raw Data'!$B$6:$BE$49,'ADR Raw Data'!AW$1,FALSE))/100</f>
        <v>2.5479635946690799E-2</v>
      </c>
      <c r="Q132" s="44">
        <f>(VLOOKUP($A131,'ADR Raw Data'!$B$6:$BE$49,'ADR Raw Data'!AX$1,FALSE))/100</f>
        <v>1.6651142003331201E-2</v>
      </c>
      <c r="R132" s="44">
        <f>(VLOOKUP($A131,'ADR Raw Data'!$B$6:$BE$49,'ADR Raw Data'!AY$1,FALSE))/100</f>
        <v>4.4423072682052603E-2</v>
      </c>
      <c r="S132" s="45">
        <f>(VLOOKUP($A131,'ADR Raw Data'!$B$6:$BE$49,'ADR Raw Data'!BA$1,FALSE))/100</f>
        <v>2.5921167954094798E-2</v>
      </c>
      <c r="T132" s="45">
        <f>(VLOOKUP($A131,'ADR Raw Data'!$B$6:$BE$49,'ADR Raw Data'!BB$1,FALSE))/100</f>
        <v>2.96398342782116E-2</v>
      </c>
      <c r="U132" s="44">
        <f>(VLOOKUP($A131,'ADR Raw Data'!$B$6:$BE$49,'ADR Raw Data'!BC$1,FALSE))/100</f>
        <v>2.7742570949467901E-2</v>
      </c>
      <c r="V132" s="46">
        <f>(VLOOKUP($A131,'ADR Raw Data'!$B$6:$BE$49,'ADR Raw Data'!BE$1,FALSE))/100</f>
        <v>3.7196068043392996E-2</v>
      </c>
      <c r="X132" s="43">
        <f>(VLOOKUP($A131,'RevPAR Raw Data'!$B$6:$BE$49,'RevPAR Raw Data'!AT$1,FALSE))/100</f>
        <v>3.1665967820565999E-3</v>
      </c>
      <c r="Y132" s="44">
        <f>(VLOOKUP($A131,'RevPAR Raw Data'!$B$6:$BE$49,'RevPAR Raw Data'!AU$1,FALSE))/100</f>
        <v>0.16899633967088601</v>
      </c>
      <c r="Z132" s="44">
        <f>(VLOOKUP($A131,'RevPAR Raw Data'!$B$6:$BE$49,'RevPAR Raw Data'!AV$1,FALSE))/100</f>
        <v>0.11471337729136299</v>
      </c>
      <c r="AA132" s="44">
        <f>(VLOOKUP($A131,'RevPAR Raw Data'!$B$6:$BE$49,'RevPAR Raw Data'!AW$1,FALSE))/100</f>
        <v>6.2103908659072699E-2</v>
      </c>
      <c r="AB132" s="44">
        <f>(VLOOKUP($A131,'RevPAR Raw Data'!$B$6:$BE$49,'RevPAR Raw Data'!AX$1,FALSE))/100</f>
        <v>0.101635146296989</v>
      </c>
      <c r="AC132" s="44">
        <f>(VLOOKUP($A131,'RevPAR Raw Data'!$B$6:$BE$49,'RevPAR Raw Data'!AY$1,FALSE))/100</f>
        <v>9.6517236210046903E-2</v>
      </c>
      <c r="AD132" s="45">
        <f>(VLOOKUP($A131,'RevPAR Raw Data'!$B$6:$BE$49,'RevPAR Raw Data'!BA$1,FALSE))/100</f>
        <v>2.3402024509149202E-2</v>
      </c>
      <c r="AE132" s="45">
        <f>(VLOOKUP($A131,'RevPAR Raw Data'!$B$6:$BE$49,'RevPAR Raw Data'!BB$1,FALSE))/100</f>
        <v>1.98760082635045E-2</v>
      </c>
      <c r="AF132" s="44">
        <f>(VLOOKUP($A131,'RevPAR Raw Data'!$B$6:$BE$49,'RevPAR Raw Data'!BC$1,FALSE))/100</f>
        <v>2.1701468401638498E-2</v>
      </c>
      <c r="AG132" s="46">
        <f>(VLOOKUP($A131,'RevPAR Raw Data'!$B$6:$BE$49,'RevPAR Raw Data'!BE$1,FALSE))/100</f>
        <v>6.9275441295163193E-2</v>
      </c>
    </row>
    <row r="133" spans="1:33" x14ac:dyDescent="0.25">
      <c r="A133" s="93"/>
      <c r="B133" s="71"/>
      <c r="C133" s="72"/>
      <c r="D133" s="72"/>
      <c r="E133" s="72"/>
      <c r="F133" s="72"/>
      <c r="G133" s="73"/>
      <c r="H133" s="53"/>
      <c r="I133" s="53"/>
      <c r="J133" s="73"/>
      <c r="K133" s="74"/>
      <c r="M133" s="75"/>
      <c r="N133" s="76"/>
      <c r="O133" s="76"/>
      <c r="P133" s="76"/>
      <c r="Q133" s="76"/>
      <c r="R133" s="77"/>
      <c r="S133" s="76"/>
      <c r="T133" s="76"/>
      <c r="U133" s="77"/>
      <c r="V133" s="78"/>
      <c r="X133" s="75"/>
      <c r="Y133" s="76"/>
      <c r="Z133" s="76"/>
      <c r="AA133" s="76"/>
      <c r="AB133" s="76"/>
      <c r="AC133" s="77"/>
      <c r="AD133" s="76"/>
      <c r="AE133" s="76"/>
      <c r="AF133" s="77"/>
      <c r="AG133" s="78"/>
    </row>
    <row r="134" spans="1:33" x14ac:dyDescent="0.25">
      <c r="A134" s="70" t="s">
        <v>60</v>
      </c>
      <c r="B134" s="71">
        <f>(VLOOKUP($A134,'Occupancy Raw Data'!$B$8:$BE$45,'Occupancy Raw Data'!AG$3,FALSE))/100</f>
        <v>0.47671846642468202</v>
      </c>
      <c r="C134" s="72">
        <f>(VLOOKUP($A134,'Occupancy Raw Data'!$B$8:$BE$45,'Occupancy Raw Data'!AH$3,FALSE))/100</f>
        <v>0.64479355716878406</v>
      </c>
      <c r="D134" s="72">
        <f>(VLOOKUP($A134,'Occupancy Raw Data'!$B$8:$BE$45,'Occupancy Raw Data'!AI$3,FALSE))/100</f>
        <v>0.71619782214156003</v>
      </c>
      <c r="E134" s="72">
        <f>(VLOOKUP($A134,'Occupancy Raw Data'!$B$8:$BE$45,'Occupancy Raw Data'!AJ$3,FALSE))/100</f>
        <v>0.70930694192377397</v>
      </c>
      <c r="F134" s="72">
        <f>(VLOOKUP($A134,'Occupancy Raw Data'!$B$8:$BE$45,'Occupancy Raw Data'!AK$3,FALSE))/100</f>
        <v>0.68284936479128799</v>
      </c>
      <c r="G134" s="73">
        <f>(VLOOKUP($A134,'Occupancy Raw Data'!$B$8:$BE$45,'Occupancy Raw Data'!AL$3,FALSE))/100</f>
        <v>0.64597323049001798</v>
      </c>
      <c r="H134" s="53">
        <f>(VLOOKUP($A134,'Occupancy Raw Data'!$B$8:$BE$45,'Occupancy Raw Data'!AN$3,FALSE))/100</f>
        <v>0.76880104355716794</v>
      </c>
      <c r="I134" s="53">
        <f>(VLOOKUP($A134,'Occupancy Raw Data'!$B$8:$BE$45,'Occupancy Raw Data'!AO$3,FALSE))/100</f>
        <v>0.77532327586206806</v>
      </c>
      <c r="J134" s="73">
        <f>(VLOOKUP($A134,'Occupancy Raw Data'!$B$8:$BE$45,'Occupancy Raw Data'!AP$3,FALSE))/100</f>
        <v>0.77206215970961789</v>
      </c>
      <c r="K134" s="74">
        <f>(VLOOKUP($A134,'Occupancy Raw Data'!$B$8:$BE$45,'Occupancy Raw Data'!AR$3,FALSE))/100</f>
        <v>0.681998638838475</v>
      </c>
      <c r="M134" s="75">
        <f>VLOOKUP($A134,'ADR Raw Data'!$B$6:$BE$43,'ADR Raw Data'!AG$1,FALSE)</f>
        <v>96.348677651537599</v>
      </c>
      <c r="N134" s="76">
        <f>VLOOKUP($A134,'ADR Raw Data'!$B$6:$BE$43,'ADR Raw Data'!AH$1,FALSE)</f>
        <v>108.281001847128</v>
      </c>
      <c r="O134" s="76">
        <f>VLOOKUP($A134,'ADR Raw Data'!$B$6:$BE$43,'ADR Raw Data'!AI$1,FALSE)</f>
        <v>115.52038683876999</v>
      </c>
      <c r="P134" s="76">
        <f>VLOOKUP($A134,'ADR Raw Data'!$B$6:$BE$43,'ADR Raw Data'!AJ$1,FALSE)</f>
        <v>112.72522008555499</v>
      </c>
      <c r="Q134" s="76">
        <f>VLOOKUP($A134,'ADR Raw Data'!$B$6:$BE$43,'ADR Raw Data'!AK$1,FALSE)</f>
        <v>109.435806063122</v>
      </c>
      <c r="R134" s="77">
        <f>VLOOKUP($A134,'ADR Raw Data'!$B$6:$BE$43,'ADR Raw Data'!AL$1,FALSE)</f>
        <v>109.34523933695</v>
      </c>
      <c r="S134" s="76">
        <f>VLOOKUP($A134,'ADR Raw Data'!$B$6:$BE$43,'ADR Raw Data'!AN$1,FALSE)</f>
        <v>125.861005495924</v>
      </c>
      <c r="T134" s="76">
        <f>VLOOKUP($A134,'ADR Raw Data'!$B$6:$BE$43,'ADR Raw Data'!AO$1,FALSE)</f>
        <v>124.485116491715</v>
      </c>
      <c r="U134" s="77">
        <f>VLOOKUP($A134,'ADR Raw Data'!$B$6:$BE$43,'ADR Raw Data'!AP$1,FALSE)</f>
        <v>125.170155182546</v>
      </c>
      <c r="V134" s="78">
        <f>VLOOKUP($A134,'ADR Raw Data'!$B$6:$BE$43,'ADR Raw Data'!AR$1,FALSE)</f>
        <v>114.463732462132</v>
      </c>
      <c r="X134" s="75">
        <f>VLOOKUP($A134,'RevPAR Raw Data'!$B$6:$BE$43,'RevPAR Raw Data'!AG$1,FALSE)</f>
        <v>45.931193852087098</v>
      </c>
      <c r="Y134" s="76">
        <f>VLOOKUP($A134,'RevPAR Raw Data'!$B$6:$BE$43,'RevPAR Raw Data'!AH$1,FALSE)</f>
        <v>69.818892354809407</v>
      </c>
      <c r="Z134" s="76">
        <f>VLOOKUP($A134,'RevPAR Raw Data'!$B$6:$BE$43,'RevPAR Raw Data'!AI$1,FALSE)</f>
        <v>82.735449466878407</v>
      </c>
      <c r="AA134" s="76">
        <f>VLOOKUP($A134,'RevPAR Raw Data'!$B$6:$BE$43,'RevPAR Raw Data'!AJ$1,FALSE)</f>
        <v>79.956781136569802</v>
      </c>
      <c r="AB134" s="76">
        <f>VLOOKUP($A134,'RevPAR Raw Data'!$B$6:$BE$43,'RevPAR Raw Data'!AK$1,FALSE)</f>
        <v>74.728170655626101</v>
      </c>
      <c r="AC134" s="77">
        <f>VLOOKUP($A134,'RevPAR Raw Data'!$B$6:$BE$43,'RevPAR Raw Data'!AL$1,FALSE)</f>
        <v>70.634097493194105</v>
      </c>
      <c r="AD134" s="76">
        <f>VLOOKUP($A134,'RevPAR Raw Data'!$B$6:$BE$43,'RevPAR Raw Data'!AN$1,FALSE)</f>
        <v>96.762072368421002</v>
      </c>
      <c r="AE134" s="76">
        <f>VLOOKUP($A134,'RevPAR Raw Data'!$B$6:$BE$43,'RevPAR Raw Data'!AO$1,FALSE)</f>
        <v>96.516208314428297</v>
      </c>
      <c r="AF134" s="77">
        <f>VLOOKUP($A134,'RevPAR Raw Data'!$B$6:$BE$43,'RevPAR Raw Data'!AP$1,FALSE)</f>
        <v>96.639140341424607</v>
      </c>
      <c r="AG134" s="78">
        <f>VLOOKUP($A134,'RevPAR Raw Data'!$B$6:$BE$43,'RevPAR Raw Data'!AR$1,FALSE)</f>
        <v>78.064109735545699</v>
      </c>
    </row>
    <row r="135" spans="1:33" x14ac:dyDescent="0.25">
      <c r="A135" s="55" t="s">
        <v>126</v>
      </c>
      <c r="B135" s="43">
        <f>(VLOOKUP($A134,'Occupancy Raw Data'!$B$8:$BE$51,'Occupancy Raw Data'!AT$3,FALSE))/100</f>
        <v>4.8046379790357099E-2</v>
      </c>
      <c r="C135" s="44">
        <f>(VLOOKUP($A134,'Occupancy Raw Data'!$B$8:$BE$51,'Occupancy Raw Data'!AU$3,FALSE))/100</f>
        <v>7.8412889410027303E-2</v>
      </c>
      <c r="D135" s="44">
        <f>(VLOOKUP($A134,'Occupancy Raw Data'!$B$8:$BE$51,'Occupancy Raw Data'!AV$3,FALSE))/100</f>
        <v>7.5022098415992694E-2</v>
      </c>
      <c r="E135" s="44">
        <f>(VLOOKUP($A134,'Occupancy Raw Data'!$B$8:$BE$51,'Occupancy Raw Data'!AW$3,FALSE))/100</f>
        <v>6.2161070312203706E-2</v>
      </c>
      <c r="F135" s="44">
        <f>(VLOOKUP($A134,'Occupancy Raw Data'!$B$8:$BE$51,'Occupancy Raw Data'!AX$3,FALSE))/100</f>
        <v>8.7786565290719293E-2</v>
      </c>
      <c r="G135" s="44">
        <f>(VLOOKUP($A134,'Occupancy Raw Data'!$B$8:$BE$51,'Occupancy Raw Data'!AY$3,FALSE))/100</f>
        <v>7.1433263715894396E-2</v>
      </c>
      <c r="H135" s="45">
        <f>(VLOOKUP($A134,'Occupancy Raw Data'!$B$8:$BE$51,'Occupancy Raw Data'!BA$3,FALSE))/100</f>
        <v>3.8586662464957601E-2</v>
      </c>
      <c r="I135" s="45">
        <f>(VLOOKUP($A134,'Occupancy Raw Data'!$B$8:$BE$51,'Occupancy Raw Data'!BB$3,FALSE))/100</f>
        <v>3.2538966492969397E-2</v>
      </c>
      <c r="J135" s="44">
        <f>(VLOOKUP($A134,'Occupancy Raw Data'!$B$8:$BE$51,'Occupancy Raw Data'!BC$3,FALSE))/100</f>
        <v>3.5541212653480599E-2</v>
      </c>
      <c r="K135" s="46">
        <f>(VLOOKUP($A134,'Occupancy Raw Data'!$B$8:$BE$51,'Occupancy Raw Data'!BE$3,FALSE))/100</f>
        <v>5.9554941941365902E-2</v>
      </c>
      <c r="M135" s="43">
        <f>(VLOOKUP($A134,'ADR Raw Data'!$B$6:$BE$49,'ADR Raw Data'!AT$1,FALSE))/100</f>
        <v>4.5421534178974002E-2</v>
      </c>
      <c r="N135" s="44">
        <f>(VLOOKUP($A134,'ADR Raw Data'!$B$6:$BE$49,'ADR Raw Data'!AU$1,FALSE))/100</f>
        <v>3.9283110975968302E-2</v>
      </c>
      <c r="O135" s="44">
        <f>(VLOOKUP($A134,'ADR Raw Data'!$B$6:$BE$49,'ADR Raw Data'!AV$1,FALSE))/100</f>
        <v>5.27393909610041E-2</v>
      </c>
      <c r="P135" s="44">
        <f>(VLOOKUP($A134,'ADR Raw Data'!$B$6:$BE$49,'ADR Raw Data'!AW$1,FALSE))/100</f>
        <v>3.7737663045302704E-2</v>
      </c>
      <c r="Q135" s="44">
        <f>(VLOOKUP($A134,'ADR Raw Data'!$B$6:$BE$49,'ADR Raw Data'!AX$1,FALSE))/100</f>
        <v>4.38979174957045E-2</v>
      </c>
      <c r="R135" s="44">
        <f>(VLOOKUP($A134,'ADR Raw Data'!$B$6:$BE$49,'ADR Raw Data'!AY$1,FALSE))/100</f>
        <v>4.4201714921503703E-2</v>
      </c>
      <c r="S135" s="45">
        <f>(VLOOKUP($A134,'ADR Raw Data'!$B$6:$BE$49,'ADR Raw Data'!BA$1,FALSE))/100</f>
        <v>5.62739448147778E-2</v>
      </c>
      <c r="T135" s="45">
        <f>(VLOOKUP($A134,'ADR Raw Data'!$B$6:$BE$49,'ADR Raw Data'!BB$1,FALSE))/100</f>
        <v>3.3786847067128797E-2</v>
      </c>
      <c r="U135" s="44">
        <f>(VLOOKUP($A134,'ADR Raw Data'!$B$6:$BE$49,'ADR Raw Data'!BC$1,FALSE))/100</f>
        <v>4.4907668444279202E-2</v>
      </c>
      <c r="V135" s="46">
        <f>(VLOOKUP($A134,'ADR Raw Data'!$B$6:$BE$49,'ADR Raw Data'!BE$1,FALSE))/100</f>
        <v>4.3374876308889899E-2</v>
      </c>
      <c r="X135" s="43">
        <f>(VLOOKUP($A134,'RevPAR Raw Data'!$B$6:$BE$49,'RevPAR Raw Data'!AT$1,FALSE))/100</f>
        <v>9.5650254251154795E-2</v>
      </c>
      <c r="Y135" s="44">
        <f>(VLOOKUP($A134,'RevPAR Raw Data'!$B$6:$BE$49,'RevPAR Raw Data'!AU$1,FALSE))/100</f>
        <v>0.120776302622636</v>
      </c>
      <c r="Z135" s="44">
        <f>(VLOOKUP($A134,'RevPAR Raw Data'!$B$6:$BE$49,'RevPAR Raw Data'!AV$1,FALSE))/100</f>
        <v>0.13171810915607199</v>
      </c>
      <c r="AA135" s="44">
        <f>(VLOOKUP($A134,'RevPAR Raw Data'!$B$6:$BE$49,'RevPAR Raw Data'!AW$1,FALSE))/100</f>
        <v>0.102244546883483</v>
      </c>
      <c r="AB135" s="44">
        <f>(VLOOKUP($A134,'RevPAR Raw Data'!$B$6:$BE$49,'RevPAR Raw Data'!AX$1,FALSE))/100</f>
        <v>0.13553813018678698</v>
      </c>
      <c r="AC135" s="44">
        <f>(VLOOKUP($A134,'RevPAR Raw Data'!$B$6:$BE$49,'RevPAR Raw Data'!AY$1,FALSE))/100</f>
        <v>0.11879245139608001</v>
      </c>
      <c r="AD135" s="45">
        <f>(VLOOKUP($A134,'RevPAR Raw Data'!$B$6:$BE$49,'RevPAR Raw Data'!BA$1,FALSE))/100</f>
        <v>9.7032030993874988E-2</v>
      </c>
      <c r="AE135" s="45">
        <f>(VLOOKUP($A134,'RevPAR Raw Data'!$B$6:$BE$49,'RevPAR Raw Data'!BB$1,FALSE))/100</f>
        <v>6.7425202644718601E-2</v>
      </c>
      <c r="AF135" s="44">
        <f>(VLOOKUP($A134,'RevPAR Raw Data'!$B$6:$BE$49,'RevPAR Raw Data'!BC$1,FALSE))/100</f>
        <v>8.2044954091710101E-2</v>
      </c>
      <c r="AG135" s="46">
        <f>(VLOOKUP($A134,'RevPAR Raw Data'!$B$6:$BE$49,'RevPAR Raw Data'!BE$1,FALSE))/100</f>
        <v>0.105513006490545</v>
      </c>
    </row>
    <row r="136" spans="1:33" x14ac:dyDescent="0.25">
      <c r="A136" s="93"/>
      <c r="B136" s="71"/>
      <c r="C136" s="72"/>
      <c r="D136" s="72"/>
      <c r="E136" s="72"/>
      <c r="F136" s="72"/>
      <c r="G136" s="73"/>
      <c r="H136" s="53"/>
      <c r="I136" s="53"/>
      <c r="J136" s="73"/>
      <c r="K136" s="74"/>
      <c r="M136" s="75"/>
      <c r="N136" s="76"/>
      <c r="O136" s="76"/>
      <c r="P136" s="76"/>
      <c r="Q136" s="76"/>
      <c r="R136" s="77"/>
      <c r="S136" s="76"/>
      <c r="T136" s="76"/>
      <c r="U136" s="77"/>
      <c r="V136" s="78"/>
      <c r="X136" s="75"/>
      <c r="Y136" s="76"/>
      <c r="Z136" s="76"/>
      <c r="AA136" s="76"/>
      <c r="AB136" s="76"/>
      <c r="AC136" s="77"/>
      <c r="AD136" s="76"/>
      <c r="AE136" s="76"/>
      <c r="AF136" s="77"/>
      <c r="AG136" s="78"/>
    </row>
    <row r="137" spans="1:33" x14ac:dyDescent="0.25">
      <c r="A137" s="70" t="s">
        <v>59</v>
      </c>
      <c r="B137" s="71">
        <f>(VLOOKUP($A137,'Occupancy Raw Data'!$B$8:$BE$54,'Occupancy Raw Data'!AG$3,FALSE))/100</f>
        <v>0.561560792349726</v>
      </c>
      <c r="C137" s="72">
        <f>(VLOOKUP($A137,'Occupancy Raw Data'!$B$8:$BE$54,'Occupancy Raw Data'!AH$3,FALSE))/100</f>
        <v>0.71695696721311408</v>
      </c>
      <c r="D137" s="72">
        <f>(VLOOKUP($A137,'Occupancy Raw Data'!$B$8:$BE$54,'Occupancy Raw Data'!AI$3,FALSE))/100</f>
        <v>0.76109972677595594</v>
      </c>
      <c r="E137" s="72">
        <f>(VLOOKUP($A137,'Occupancy Raw Data'!$B$8:$BE$54,'Occupancy Raw Data'!AJ$3,FALSE))/100</f>
        <v>0.78107923497267706</v>
      </c>
      <c r="F137" s="72">
        <f>(VLOOKUP($A137,'Occupancy Raw Data'!$B$8:$BE$54,'Occupancy Raw Data'!AK$3,FALSE))/100</f>
        <v>0.76109972677595594</v>
      </c>
      <c r="G137" s="73">
        <f>(VLOOKUP($A137,'Occupancy Raw Data'!$B$8:$BE$54,'Occupancy Raw Data'!AL$3,FALSE))/100</f>
        <v>0.71635928961748607</v>
      </c>
      <c r="H137" s="53">
        <f>(VLOOKUP($A137,'Occupancy Raw Data'!$B$8:$BE$54,'Occupancy Raw Data'!AN$3,FALSE))/100</f>
        <v>0.76357581967213095</v>
      </c>
      <c r="I137" s="53">
        <f>(VLOOKUP($A137,'Occupancy Raw Data'!$B$8:$BE$54,'Occupancy Raw Data'!AO$3,FALSE))/100</f>
        <v>0.75221994535519099</v>
      </c>
      <c r="J137" s="73">
        <f>(VLOOKUP($A137,'Occupancy Raw Data'!$B$8:$BE$54,'Occupancy Raw Data'!AP$3,FALSE))/100</f>
        <v>0.75789788251366108</v>
      </c>
      <c r="K137" s="74">
        <f>(VLOOKUP($A137,'Occupancy Raw Data'!$B$8:$BE$54,'Occupancy Raw Data'!AR$3,FALSE))/100</f>
        <v>0.72822745901639296</v>
      </c>
      <c r="M137" s="75">
        <f>VLOOKUP($A137,'ADR Raw Data'!$B$6:$BE$54,'ADR Raw Data'!AG$1,FALSE)</f>
        <v>100.095794435152</v>
      </c>
      <c r="N137" s="76">
        <f>VLOOKUP($A137,'ADR Raw Data'!$B$6:$BE$54,'ADR Raw Data'!AH$1,FALSE)</f>
        <v>107.595565082767</v>
      </c>
      <c r="O137" s="76">
        <f>VLOOKUP($A137,'ADR Raw Data'!$B$6:$BE$54,'ADR Raw Data'!AI$1,FALSE)</f>
        <v>110.795804352703</v>
      </c>
      <c r="P137" s="76">
        <f>VLOOKUP($A137,'ADR Raw Data'!$B$6:$BE$54,'ADR Raw Data'!AJ$1,FALSE)</f>
        <v>109.54113576738</v>
      </c>
      <c r="Q137" s="76">
        <f>VLOOKUP($A137,'ADR Raw Data'!$B$6:$BE$54,'ADR Raw Data'!AK$1,FALSE)</f>
        <v>108.12560578864699</v>
      </c>
      <c r="R137" s="77">
        <f>VLOOKUP($A137,'ADR Raw Data'!$B$6:$BE$54,'ADR Raw Data'!AL$1,FALSE)</f>
        <v>107.636656972586</v>
      </c>
      <c r="S137" s="76">
        <f>VLOOKUP($A137,'ADR Raw Data'!$B$6:$BE$54,'ADR Raw Data'!AN$1,FALSE)</f>
        <v>110.01094599127801</v>
      </c>
      <c r="T137" s="76">
        <f>VLOOKUP($A137,'ADR Raw Data'!$B$6:$BE$54,'ADR Raw Data'!AO$1,FALSE)</f>
        <v>108.873324631101</v>
      </c>
      <c r="U137" s="77">
        <f>VLOOKUP($A137,'ADR Raw Data'!$B$6:$BE$54,'ADR Raw Data'!AP$1,FALSE)</f>
        <v>109.446396665352</v>
      </c>
      <c r="V137" s="78">
        <f>VLOOKUP($A137,'ADR Raw Data'!$B$6:$BE$54,'ADR Raw Data'!AR$1,FALSE)</f>
        <v>108.17479255648701</v>
      </c>
      <c r="X137" s="75">
        <f>VLOOKUP($A137,'RevPAR Raw Data'!$B$6:$BE$54,'RevPAR Raw Data'!AG$1,FALSE)</f>
        <v>56.209873633879702</v>
      </c>
      <c r="Y137" s="76">
        <f>VLOOKUP($A137,'RevPAR Raw Data'!$B$6:$BE$54,'RevPAR Raw Data'!AH$1,FALSE)</f>
        <v>77.141390027322402</v>
      </c>
      <c r="Z137" s="76">
        <f>VLOOKUP($A137,'RevPAR Raw Data'!$B$6:$BE$54,'RevPAR Raw Data'!AI$1,FALSE)</f>
        <v>84.326656420765005</v>
      </c>
      <c r="AA137" s="76">
        <f>VLOOKUP($A137,'RevPAR Raw Data'!$B$6:$BE$54,'RevPAR Raw Data'!AJ$1,FALSE)</f>
        <v>85.560306523224</v>
      </c>
      <c r="AB137" s="76">
        <f>VLOOKUP($A137,'RevPAR Raw Data'!$B$6:$BE$54,'RevPAR Raw Data'!AK$1,FALSE)</f>
        <v>82.294369023223993</v>
      </c>
      <c r="AC137" s="77">
        <f>VLOOKUP($A137,'RevPAR Raw Data'!$B$6:$BE$54,'RevPAR Raw Data'!AL$1,FALSE)</f>
        <v>77.106519125682993</v>
      </c>
      <c r="AD137" s="76">
        <f>VLOOKUP($A137,'RevPAR Raw Data'!$B$6:$BE$54,'RevPAR Raw Data'!AN$1,FALSE)</f>
        <v>84.001698258196697</v>
      </c>
      <c r="AE137" s="76">
        <f>VLOOKUP($A137,'RevPAR Raw Data'!$B$6:$BE$54,'RevPAR Raw Data'!AO$1,FALSE)</f>
        <v>81.896686304644803</v>
      </c>
      <c r="AF137" s="77">
        <f>VLOOKUP($A137,'RevPAR Raw Data'!$B$6:$BE$54,'RevPAR Raw Data'!AP$1,FALSE)</f>
        <v>82.949192281420693</v>
      </c>
      <c r="AG137" s="78">
        <f>VLOOKUP($A137,'RevPAR Raw Data'!$B$6:$BE$54,'RevPAR Raw Data'!AR$1,FALSE)</f>
        <v>78.775854313036604</v>
      </c>
    </row>
    <row r="138" spans="1:33" x14ac:dyDescent="0.25">
      <c r="A138" s="55" t="s">
        <v>126</v>
      </c>
      <c r="B138" s="43">
        <f>(VLOOKUP($A137,'Occupancy Raw Data'!$B$8:$BE$54,'Occupancy Raw Data'!AT$3,FALSE))/100</f>
        <v>3.4635538974496602E-2</v>
      </c>
      <c r="C138" s="44">
        <f>(VLOOKUP($A137,'Occupancy Raw Data'!$B$8:$BE$54,'Occupancy Raw Data'!AU$3,FALSE))/100</f>
        <v>4.9167421613231899E-2</v>
      </c>
      <c r="D138" s="44">
        <f>(VLOOKUP($A137,'Occupancy Raw Data'!$B$8:$BE$54,'Occupancy Raw Data'!AV$3,FALSE))/100</f>
        <v>5.7147706256956095E-2</v>
      </c>
      <c r="E138" s="44">
        <f>(VLOOKUP($A137,'Occupancy Raw Data'!$B$8:$BE$54,'Occupancy Raw Data'!AW$3,FALSE))/100</f>
        <v>8.5452808151509491E-2</v>
      </c>
      <c r="F138" s="44">
        <f>(VLOOKUP($A137,'Occupancy Raw Data'!$B$8:$BE$54,'Occupancy Raw Data'!AX$3,FALSE))/100</f>
        <v>9.7193301487352002E-2</v>
      </c>
      <c r="G138" s="44">
        <f>(VLOOKUP($A137,'Occupancy Raw Data'!$B$8:$BE$54,'Occupancy Raw Data'!AY$3,FALSE))/100</f>
        <v>6.5944194560395103E-2</v>
      </c>
      <c r="H138" s="45">
        <f>(VLOOKUP($A137,'Occupancy Raw Data'!$B$8:$BE$54,'Occupancy Raw Data'!BA$3,FALSE))/100</f>
        <v>8.1707564924049902E-2</v>
      </c>
      <c r="I138" s="45">
        <f>(VLOOKUP($A137,'Occupancy Raw Data'!$B$8:$BE$54,'Occupancy Raw Data'!BB$3,FALSE))/100</f>
        <v>9.1330563215929306E-2</v>
      </c>
      <c r="J138" s="44">
        <f>(VLOOKUP($A137,'Occupancy Raw Data'!$B$8:$BE$54,'Occupancy Raw Data'!BC$3,FALSE))/100</f>
        <v>8.6461712647835101E-2</v>
      </c>
      <c r="K138" s="46">
        <f>(VLOOKUP($A137,'Occupancy Raw Data'!$B$8:$BE$54,'Occupancy Raw Data'!BE$3,FALSE))/100</f>
        <v>7.1939540253598402E-2</v>
      </c>
      <c r="M138" s="43">
        <f>(VLOOKUP($A137,'ADR Raw Data'!$B$6:$BE$52,'ADR Raw Data'!AT$1,FALSE))/100</f>
        <v>2.5802051352893901E-2</v>
      </c>
      <c r="N138" s="44">
        <f>(VLOOKUP($A137,'ADR Raw Data'!$B$6:$BE$52,'ADR Raw Data'!AU$1,FALSE))/100</f>
        <v>1.1583456076204299E-2</v>
      </c>
      <c r="O138" s="44">
        <f>(VLOOKUP($A137,'ADR Raw Data'!$B$6:$BE$52,'ADR Raw Data'!AV$1,FALSE))/100</f>
        <v>4.5866764896269396E-2</v>
      </c>
      <c r="P138" s="44">
        <f>(VLOOKUP($A137,'ADR Raw Data'!$B$6:$BE$52,'ADR Raw Data'!AW$1,FALSE))/100</f>
        <v>3.4268150279757201E-2</v>
      </c>
      <c r="Q138" s="44">
        <f>(VLOOKUP($A137,'ADR Raw Data'!$B$6:$BE$52,'ADR Raw Data'!AX$1,FALSE))/100</f>
        <v>4.3276095977668599E-2</v>
      </c>
      <c r="R138" s="44">
        <f>(VLOOKUP($A137,'ADR Raw Data'!$B$6:$BE$52,'ADR Raw Data'!AY$1,FALSE))/100</f>
        <v>3.29993695144217E-2</v>
      </c>
      <c r="S138" s="45">
        <f>(VLOOKUP($A137,'ADR Raw Data'!$B$6:$BE$52,'ADR Raw Data'!BA$1,FALSE))/100</f>
        <v>4.39345573764005E-2</v>
      </c>
      <c r="T138" s="45">
        <f>(VLOOKUP($A137,'ADR Raw Data'!$B$6:$BE$52,'ADR Raw Data'!BB$1,FALSE))/100</f>
        <v>1.4786162791633899E-2</v>
      </c>
      <c r="U138" s="44">
        <f>(VLOOKUP($A137,'ADR Raw Data'!$B$6:$BE$52,'ADR Raw Data'!BC$1,FALSE))/100</f>
        <v>2.9379784212601102E-2</v>
      </c>
      <c r="V138" s="46">
        <f>(VLOOKUP($A137,'ADR Raw Data'!$B$6:$BE$52,'ADR Raw Data'!BE$1,FALSE))/100</f>
        <v>3.1977952609199695E-2</v>
      </c>
      <c r="X138" s="43">
        <f>(VLOOKUP($A137,'RevPAR Raw Data'!$B$6:$BE$52,'RevPAR Raw Data'!AT$1,FALSE))/100</f>
        <v>6.1331258282645705E-2</v>
      </c>
      <c r="Y138" s="44">
        <f>(VLOOKUP($A137,'RevPAR Raw Data'!$B$6:$BE$52,'RevPAR Raw Data'!AU$1,FALSE))/100</f>
        <v>6.1320406358073398E-2</v>
      </c>
      <c r="Z138" s="44">
        <f>(VLOOKUP($A137,'RevPAR Raw Data'!$B$6:$BE$52,'RevPAR Raw Data'!AV$1,FALSE))/100</f>
        <v>0.105635651560474</v>
      </c>
      <c r="AA138" s="44">
        <f>(VLOOKUP($A137,'RevPAR Raw Data'!$B$6:$BE$52,'RevPAR Raw Data'!AW$1,FALSE))/100</f>
        <v>0.122649268102829</v>
      </c>
      <c r="AB138" s="44">
        <f>(VLOOKUP($A137,'RevPAR Raw Data'!$B$6:$BE$52,'RevPAR Raw Data'!AX$1,FALSE))/100</f>
        <v>0.144675544108573</v>
      </c>
      <c r="AC138" s="44">
        <f>(VLOOKUP($A137,'RevPAR Raw Data'!$B$6:$BE$52,'RevPAR Raw Data'!AY$1,FALSE))/100</f>
        <v>0.101119680918446</v>
      </c>
      <c r="AD138" s="45">
        <f>(VLOOKUP($A137,'RevPAR Raw Data'!$B$6:$BE$52,'RevPAR Raw Data'!BA$1,FALSE))/100</f>
        <v>0.129231907999692</v>
      </c>
      <c r="AE138" s="45">
        <f>(VLOOKUP($A137,'RevPAR Raw Data'!$B$6:$BE$52,'RevPAR Raw Data'!BB$1,FALSE))/100</f>
        <v>0.107467154583125</v>
      </c>
      <c r="AF138" s="44">
        <f>(VLOOKUP($A137,'RevPAR Raw Data'!$B$6:$BE$52,'RevPAR Raw Data'!BC$1,FALSE))/100</f>
        <v>0.11838172332068099</v>
      </c>
      <c r="AG138" s="46">
        <f>(VLOOKUP($A137,'RevPAR Raw Data'!$B$6:$BE$52,'RevPAR Raw Data'!BE$1,FALSE))/100</f>
        <v>0.10621797207175501</v>
      </c>
    </row>
    <row r="139" spans="1:33" x14ac:dyDescent="0.25">
      <c r="A139" s="93"/>
      <c r="B139" s="71"/>
      <c r="C139" s="72"/>
      <c r="D139" s="72"/>
      <c r="E139" s="72"/>
      <c r="F139" s="72"/>
      <c r="G139" s="73"/>
      <c r="H139" s="53"/>
      <c r="I139" s="53"/>
      <c r="J139" s="73"/>
      <c r="K139" s="74"/>
      <c r="M139" s="75"/>
      <c r="N139" s="76"/>
      <c r="O139" s="76"/>
      <c r="P139" s="76"/>
      <c r="Q139" s="76"/>
      <c r="R139" s="77"/>
      <c r="S139" s="76"/>
      <c r="T139" s="76"/>
      <c r="U139" s="77"/>
      <c r="V139" s="78"/>
      <c r="X139" s="75"/>
      <c r="Y139" s="76"/>
      <c r="Z139" s="76"/>
      <c r="AA139" s="76"/>
      <c r="AB139" s="76"/>
      <c r="AC139" s="77"/>
      <c r="AD139" s="76"/>
      <c r="AE139" s="76"/>
      <c r="AF139" s="77"/>
      <c r="AG139" s="78"/>
    </row>
    <row r="140" spans="1:33" x14ac:dyDescent="0.25">
      <c r="A140" s="70" t="s">
        <v>61</v>
      </c>
      <c r="B140" s="71">
        <f>(VLOOKUP($A140,'Occupancy Raw Data'!$B$8:$BE$45,'Occupancy Raw Data'!AG$3,FALSE))/100</f>
        <v>0.48065391205025598</v>
      </c>
      <c r="C140" s="72">
        <f>(VLOOKUP($A140,'Occupancy Raw Data'!$B$8:$BE$45,'Occupancy Raw Data'!AH$3,FALSE))/100</f>
        <v>0.60065676756139297</v>
      </c>
      <c r="D140" s="72">
        <f>(VLOOKUP($A140,'Occupancy Raw Data'!$B$8:$BE$45,'Occupancy Raw Data'!AI$3,FALSE))/100</f>
        <v>0.63735008566533402</v>
      </c>
      <c r="E140" s="72">
        <f>(VLOOKUP($A140,'Occupancy Raw Data'!$B$8:$BE$45,'Occupancy Raw Data'!AJ$3,FALSE))/100</f>
        <v>0.65234151913192406</v>
      </c>
      <c r="F140" s="72">
        <f>(VLOOKUP($A140,'Occupancy Raw Data'!$B$8:$BE$45,'Occupancy Raw Data'!AK$3,FALSE))/100</f>
        <v>0.67818389491719</v>
      </c>
      <c r="G140" s="73">
        <f>(VLOOKUP($A140,'Occupancy Raw Data'!$B$8:$BE$45,'Occupancy Raw Data'!AL$3,FALSE))/100</f>
        <v>0.60983723586521899</v>
      </c>
      <c r="H140" s="53">
        <f>(VLOOKUP($A140,'Occupancy Raw Data'!$B$8:$BE$45,'Occupancy Raw Data'!AN$3,FALSE))/100</f>
        <v>0.78212450028555092</v>
      </c>
      <c r="I140" s="53">
        <f>(VLOOKUP($A140,'Occupancy Raw Data'!$B$8:$BE$45,'Occupancy Raw Data'!AO$3,FALSE))/100</f>
        <v>0.78912050256995991</v>
      </c>
      <c r="J140" s="73">
        <f>(VLOOKUP($A140,'Occupancy Raw Data'!$B$8:$BE$45,'Occupancy Raw Data'!AP$3,FALSE))/100</f>
        <v>0.78562250142775492</v>
      </c>
      <c r="K140" s="74">
        <f>(VLOOKUP($A140,'Occupancy Raw Data'!$B$8:$BE$45,'Occupancy Raw Data'!AR$3,FALSE))/100</f>
        <v>0.66006159745451498</v>
      </c>
      <c r="M140" s="75">
        <f>VLOOKUP($A140,'ADR Raw Data'!$B$6:$BE$43,'ADR Raw Data'!AG$1,FALSE)</f>
        <v>84.149184702212906</v>
      </c>
      <c r="N140" s="76">
        <f>VLOOKUP($A140,'ADR Raw Data'!$B$6:$BE$43,'ADR Raw Data'!AH$1,FALSE)</f>
        <v>90.595532778702093</v>
      </c>
      <c r="O140" s="76">
        <f>VLOOKUP($A140,'ADR Raw Data'!$B$6:$BE$43,'ADR Raw Data'!AI$1,FALSE)</f>
        <v>92.237949551971298</v>
      </c>
      <c r="P140" s="76">
        <f>VLOOKUP($A140,'ADR Raw Data'!$B$6:$BE$43,'ADR Raw Data'!AJ$1,FALSE)</f>
        <v>93.665598555482603</v>
      </c>
      <c r="Q140" s="76">
        <f>VLOOKUP($A140,'ADR Raw Data'!$B$6:$BE$43,'ADR Raw Data'!AK$1,FALSE)</f>
        <v>95.788365431578896</v>
      </c>
      <c r="R140" s="77">
        <f>VLOOKUP($A140,'ADR Raw Data'!$B$6:$BE$43,'ADR Raw Data'!AL$1,FALSE)</f>
        <v>91.734446145201602</v>
      </c>
      <c r="S140" s="76">
        <f>VLOOKUP($A140,'ADR Raw Data'!$B$6:$BE$43,'ADR Raw Data'!AN$1,FALSE)</f>
        <v>110.45515869843</v>
      </c>
      <c r="T140" s="76">
        <f>VLOOKUP($A140,'ADR Raw Data'!$B$6:$BE$43,'ADR Raw Data'!AO$1,FALSE)</f>
        <v>109.739060901031</v>
      </c>
      <c r="U140" s="77">
        <f>VLOOKUP($A140,'ADR Raw Data'!$B$6:$BE$43,'ADR Raw Data'!AP$1,FALSE)</f>
        <v>110.09551557928199</v>
      </c>
      <c r="V140" s="78">
        <f>VLOOKUP($A140,'ADR Raw Data'!$B$6:$BE$43,'ADR Raw Data'!AR$1,FALSE)</f>
        <v>97.978395564173397</v>
      </c>
      <c r="X140" s="75">
        <f>VLOOKUP($A140,'RevPAR Raw Data'!$B$6:$BE$43,'RevPAR Raw Data'!AG$1,FALSE)</f>
        <v>40.446634822958302</v>
      </c>
      <c r="Y140" s="76">
        <f>VLOOKUP($A140,'RevPAR Raw Data'!$B$6:$BE$43,'RevPAR Raw Data'!AH$1,FALSE)</f>
        <v>54.4168198743575</v>
      </c>
      <c r="Z140" s="76">
        <f>VLOOKUP($A140,'RevPAR Raw Data'!$B$6:$BE$43,'RevPAR Raw Data'!AI$1,FALSE)</f>
        <v>58.787865048543601</v>
      </c>
      <c r="AA140" s="76">
        <f>VLOOKUP($A140,'RevPAR Raw Data'!$B$6:$BE$43,'RevPAR Raw Data'!AJ$1,FALSE)</f>
        <v>61.101958852084501</v>
      </c>
      <c r="AB140" s="76">
        <f>VLOOKUP($A140,'RevPAR Raw Data'!$B$6:$BE$43,'RevPAR Raw Data'!AK$1,FALSE)</f>
        <v>64.962126756139298</v>
      </c>
      <c r="AC140" s="77">
        <f>VLOOKUP($A140,'RevPAR Raw Data'!$B$6:$BE$43,'RevPAR Raw Data'!AL$1,FALSE)</f>
        <v>55.943081070816604</v>
      </c>
      <c r="AD140" s="76">
        <f>VLOOKUP($A140,'RevPAR Raw Data'!$B$6:$BE$43,'RevPAR Raw Data'!AN$1,FALSE)</f>
        <v>86.389685800970796</v>
      </c>
      <c r="AE140" s="76">
        <f>VLOOKUP($A140,'RevPAR Raw Data'!$B$6:$BE$43,'RevPAR Raw Data'!AO$1,FALSE)</f>
        <v>86.597342889777195</v>
      </c>
      <c r="AF140" s="77">
        <f>VLOOKUP($A140,'RevPAR Raw Data'!$B$6:$BE$43,'RevPAR Raw Data'!AP$1,FALSE)</f>
        <v>86.493514345373995</v>
      </c>
      <c r="AG140" s="78">
        <f>VLOOKUP($A140,'RevPAR Raw Data'!$B$6:$BE$43,'RevPAR Raw Data'!AR$1,FALSE)</f>
        <v>64.671776292118693</v>
      </c>
    </row>
    <row r="141" spans="1:33" x14ac:dyDescent="0.25">
      <c r="A141" s="55" t="s">
        <v>126</v>
      </c>
      <c r="B141" s="43">
        <f>(VLOOKUP($A140,'Occupancy Raw Data'!$B$8:$BE$51,'Occupancy Raw Data'!AT$3,FALSE))/100</f>
        <v>3.05595476926145E-2</v>
      </c>
      <c r="C141" s="44">
        <f>(VLOOKUP($A140,'Occupancy Raw Data'!$B$8:$BE$51,'Occupancy Raw Data'!AU$3,FALSE))/100</f>
        <v>4.35352795822972E-2</v>
      </c>
      <c r="D141" s="44">
        <f>(VLOOKUP($A140,'Occupancy Raw Data'!$B$8:$BE$51,'Occupancy Raw Data'!AV$3,FALSE))/100</f>
        <v>4.3166026264314698E-2</v>
      </c>
      <c r="E141" s="44">
        <f>(VLOOKUP($A140,'Occupancy Raw Data'!$B$8:$BE$51,'Occupancy Raw Data'!AW$3,FALSE))/100</f>
        <v>6.7329799763018505E-2</v>
      </c>
      <c r="F141" s="44">
        <f>(VLOOKUP($A140,'Occupancy Raw Data'!$B$8:$BE$51,'Occupancy Raw Data'!AX$3,FALSE))/100</f>
        <v>7.8461326216514304E-2</v>
      </c>
      <c r="G141" s="44">
        <f>(VLOOKUP($A140,'Occupancy Raw Data'!$B$8:$BE$51,'Occupancy Raw Data'!AY$3,FALSE))/100</f>
        <v>5.3984091119141799E-2</v>
      </c>
      <c r="H141" s="45">
        <f>(VLOOKUP($A140,'Occupancy Raw Data'!$B$8:$BE$51,'Occupancy Raw Data'!BA$3,FALSE))/100</f>
        <v>6.99469256998171E-2</v>
      </c>
      <c r="I141" s="45">
        <f>(VLOOKUP($A140,'Occupancy Raw Data'!$B$8:$BE$51,'Occupancy Raw Data'!BB$3,FALSE))/100</f>
        <v>3.66153749862351E-2</v>
      </c>
      <c r="J141" s="44">
        <f>(VLOOKUP($A140,'Occupancy Raw Data'!$B$8:$BE$51,'Occupancy Raw Data'!BC$3,FALSE))/100</f>
        <v>5.2943271483767596E-2</v>
      </c>
      <c r="K141" s="46">
        <f>(VLOOKUP($A140,'Occupancy Raw Data'!$B$8:$BE$51,'Occupancy Raw Data'!BE$3,FALSE))/100</f>
        <v>5.3629914409571801E-2</v>
      </c>
      <c r="M141" s="43">
        <f>(VLOOKUP($A140,'ADR Raw Data'!$B$6:$BE$49,'ADR Raw Data'!AT$1,FALSE))/100</f>
        <v>2.6829197079034001E-2</v>
      </c>
      <c r="N141" s="44">
        <f>(VLOOKUP($A140,'ADR Raw Data'!$B$6:$BE$49,'ADR Raw Data'!AU$1,FALSE))/100</f>
        <v>3.1534170663486301E-2</v>
      </c>
      <c r="O141" s="44">
        <f>(VLOOKUP($A140,'ADR Raw Data'!$B$6:$BE$49,'ADR Raw Data'!AV$1,FALSE))/100</f>
        <v>4.0660502254903301E-2</v>
      </c>
      <c r="P141" s="44">
        <f>(VLOOKUP($A140,'ADR Raw Data'!$B$6:$BE$49,'ADR Raw Data'!AW$1,FALSE))/100</f>
        <v>5.8136496197352699E-2</v>
      </c>
      <c r="Q141" s="44">
        <f>(VLOOKUP($A140,'ADR Raw Data'!$B$6:$BE$49,'ADR Raw Data'!AX$1,FALSE))/100</f>
        <v>5.7088442816132803E-2</v>
      </c>
      <c r="R141" s="44">
        <f>(VLOOKUP($A140,'ADR Raw Data'!$B$6:$BE$49,'ADR Raw Data'!AY$1,FALSE))/100</f>
        <v>4.4785103185620304E-2</v>
      </c>
      <c r="S141" s="45">
        <f>(VLOOKUP($A140,'ADR Raw Data'!$B$6:$BE$49,'ADR Raw Data'!BA$1,FALSE))/100</f>
        <v>5.17016783569966E-2</v>
      </c>
      <c r="T141" s="45">
        <f>(VLOOKUP($A140,'ADR Raw Data'!$B$6:$BE$49,'ADR Raw Data'!BB$1,FALSE))/100</f>
        <v>2.1129962229233898E-2</v>
      </c>
      <c r="U141" s="44">
        <f>(VLOOKUP($A140,'ADR Raw Data'!$B$6:$BE$49,'ADR Raw Data'!BC$1,FALSE))/100</f>
        <v>3.5983591155587601E-2</v>
      </c>
      <c r="V141" s="46">
        <f>(VLOOKUP($A140,'ADR Raw Data'!$B$6:$BE$49,'ADR Raw Data'!BE$1,FALSE))/100</f>
        <v>4.1358930059270597E-2</v>
      </c>
      <c r="X141" s="43">
        <f>(VLOOKUP($A140,'RevPAR Raw Data'!$B$6:$BE$49,'RevPAR Raw Data'!AT$1,FALSE))/100</f>
        <v>5.82086328993398E-2</v>
      </c>
      <c r="Y141" s="44">
        <f>(VLOOKUP($A140,'RevPAR Raw Data'!$B$6:$BE$49,'RevPAR Raw Data'!AU$1,FALSE))/100</f>
        <v>7.6442299182014409E-2</v>
      </c>
      <c r="Z141" s="44">
        <f>(VLOOKUP($A140,'RevPAR Raw Data'!$B$6:$BE$49,'RevPAR Raw Data'!AV$1,FALSE))/100</f>
        <v>8.55816808274735E-2</v>
      </c>
      <c r="AA141" s="44">
        <f>(VLOOKUP($A140,'RevPAR Raw Data'!$B$6:$BE$49,'RevPAR Raw Data'!AW$1,FALSE))/100</f>
        <v>0.129380614608262</v>
      </c>
      <c r="AB141" s="44">
        <f>(VLOOKUP($A140,'RevPAR Raw Data'!$B$6:$BE$49,'RevPAR Raw Data'!AX$1,FALSE))/100</f>
        <v>0.14002900396763601</v>
      </c>
      <c r="AC141" s="44">
        <f>(VLOOKUP($A140,'RevPAR Raw Data'!$B$6:$BE$49,'RevPAR Raw Data'!AY$1,FALSE))/100</f>
        <v>0.10118687739591399</v>
      </c>
      <c r="AD141" s="45">
        <f>(VLOOKUP($A140,'RevPAR Raw Data'!$B$6:$BE$49,'RevPAR Raw Data'!BA$1,FALSE))/100</f>
        <v>0.125264977511406</v>
      </c>
      <c r="AE141" s="45">
        <f>(VLOOKUP($A140,'RevPAR Raw Data'!$B$6:$BE$49,'RevPAR Raw Data'!BB$1,FALSE))/100</f>
        <v>5.8519018705937398E-2</v>
      </c>
      <c r="AF141" s="44">
        <f>(VLOOKUP($A140,'RevPAR Raw Data'!$B$6:$BE$49,'RevPAR Raw Data'!BC$1,FALSE))/100</f>
        <v>9.0831951674866393E-2</v>
      </c>
      <c r="AG141" s="46">
        <f>(VLOOKUP($A140,'RevPAR Raw Data'!$B$6:$BE$49,'RevPAR Raw Data'!BE$1,FALSE))/100</f>
        <v>9.7206920347992595E-2</v>
      </c>
    </row>
    <row r="142" spans="1:33" x14ac:dyDescent="0.25">
      <c r="A142" s="93"/>
      <c r="B142" s="71"/>
      <c r="C142" s="72"/>
      <c r="D142" s="72"/>
      <c r="E142" s="72"/>
      <c r="F142" s="72"/>
      <c r="G142" s="73"/>
      <c r="H142" s="53"/>
      <c r="I142" s="53"/>
      <c r="J142" s="73"/>
      <c r="K142" s="74"/>
      <c r="M142" s="75"/>
      <c r="N142" s="76"/>
      <c r="O142" s="76"/>
      <c r="P142" s="76"/>
      <c r="Q142" s="76"/>
      <c r="R142" s="77"/>
      <c r="S142" s="76"/>
      <c r="T142" s="76"/>
      <c r="U142" s="77"/>
      <c r="V142" s="78"/>
      <c r="X142" s="75"/>
      <c r="Y142" s="76"/>
      <c r="Z142" s="76"/>
      <c r="AA142" s="76"/>
      <c r="AB142" s="76"/>
      <c r="AC142" s="77"/>
      <c r="AD142" s="76"/>
      <c r="AE142" s="76"/>
      <c r="AF142" s="77"/>
      <c r="AG142" s="78"/>
    </row>
    <row r="143" spans="1:33" x14ac:dyDescent="0.25">
      <c r="A143" s="70" t="s">
        <v>57</v>
      </c>
      <c r="B143" s="71">
        <f>(VLOOKUP($A143,'Occupancy Raw Data'!$B$8:$BE$45,'Occupancy Raw Data'!AG$3,FALSE))/100</f>
        <v>0.58123055651572697</v>
      </c>
      <c r="C143" s="72">
        <f>(VLOOKUP($A143,'Occupancy Raw Data'!$B$8:$BE$45,'Occupancy Raw Data'!AH$3,FALSE))/100</f>
        <v>0.69262011752506003</v>
      </c>
      <c r="D143" s="72">
        <f>(VLOOKUP($A143,'Occupancy Raw Data'!$B$8:$BE$45,'Occupancy Raw Data'!AI$3,FALSE))/100</f>
        <v>0.72645178015900402</v>
      </c>
      <c r="E143" s="72">
        <f>(VLOOKUP($A143,'Occupancy Raw Data'!$B$8:$BE$45,'Occupancy Raw Data'!AJ$3,FALSE))/100</f>
        <v>0.72502592464569604</v>
      </c>
      <c r="F143" s="72">
        <f>(VLOOKUP($A143,'Occupancy Raw Data'!$B$8:$BE$45,'Occupancy Raw Data'!AK$3,FALSE))/100</f>
        <v>0.71629796059453799</v>
      </c>
      <c r="G143" s="73">
        <f>(VLOOKUP($A143,'Occupancy Raw Data'!$B$8:$BE$45,'Occupancy Raw Data'!AL$3,FALSE))/100</f>
        <v>0.68832526788800497</v>
      </c>
      <c r="H143" s="53">
        <f>(VLOOKUP($A143,'Occupancy Raw Data'!$B$8:$BE$45,'Occupancy Raw Data'!AN$3,FALSE))/100</f>
        <v>0.74580884894573107</v>
      </c>
      <c r="I143" s="53">
        <f>(VLOOKUP($A143,'Occupancy Raw Data'!$B$8:$BE$45,'Occupancy Raw Data'!AO$3,FALSE))/100</f>
        <v>0.74662979605945301</v>
      </c>
      <c r="J143" s="73">
        <f>(VLOOKUP($A143,'Occupancy Raw Data'!$B$8:$BE$45,'Occupancy Raw Data'!AP$3,FALSE))/100</f>
        <v>0.74621932250259204</v>
      </c>
      <c r="K143" s="74">
        <f>(VLOOKUP($A143,'Occupancy Raw Data'!$B$8:$BE$45,'Occupancy Raw Data'!AR$3,FALSE))/100</f>
        <v>0.70486642634931596</v>
      </c>
      <c r="M143" s="75">
        <f>VLOOKUP($A143,'ADR Raw Data'!$B$6:$BE$43,'ADR Raw Data'!AG$1,FALSE)</f>
        <v>94.306213804638702</v>
      </c>
      <c r="N143" s="76">
        <f>VLOOKUP($A143,'ADR Raw Data'!$B$6:$BE$43,'ADR Raw Data'!AH$1,FALSE)</f>
        <v>100.537022195882</v>
      </c>
      <c r="O143" s="76">
        <f>VLOOKUP($A143,'ADR Raw Data'!$B$6:$BE$43,'ADR Raw Data'!AI$1,FALSE)</f>
        <v>101.611819270802</v>
      </c>
      <c r="P143" s="76">
        <f>VLOOKUP($A143,'ADR Raw Data'!$B$6:$BE$43,'ADR Raw Data'!AJ$1,FALSE)</f>
        <v>101.077187961859</v>
      </c>
      <c r="Q143" s="76">
        <f>VLOOKUP($A143,'ADR Raw Data'!$B$6:$BE$43,'ADR Raw Data'!AK$1,FALSE)</f>
        <v>100.501585082639</v>
      </c>
      <c r="R143" s="77">
        <f>VLOOKUP($A143,'ADR Raw Data'!$B$6:$BE$43,'ADR Raw Data'!AL$1,FALSE)</f>
        <v>99.818031496616499</v>
      </c>
      <c r="S143" s="76">
        <f>VLOOKUP($A143,'ADR Raw Data'!$B$6:$BE$43,'ADR Raw Data'!AN$1,FALSE)</f>
        <v>107.16109141417</v>
      </c>
      <c r="T143" s="76">
        <f>VLOOKUP($A143,'ADR Raw Data'!$B$6:$BE$43,'ADR Raw Data'!AO$1,FALSE)</f>
        <v>107.39072499421199</v>
      </c>
      <c r="U143" s="77">
        <f>VLOOKUP($A143,'ADR Raw Data'!$B$6:$BE$43,'ADR Raw Data'!AP$1,FALSE)</f>
        <v>107.27597136157</v>
      </c>
      <c r="V143" s="78">
        <f>VLOOKUP($A143,'ADR Raw Data'!$B$6:$BE$43,'ADR Raw Data'!AR$1,FALSE)</f>
        <v>102.073882950067</v>
      </c>
      <c r="X143" s="75">
        <f>VLOOKUP($A143,'RevPAR Raw Data'!$B$6:$BE$43,'RevPAR Raw Data'!AG$1,FALSE)</f>
        <v>54.813653132561299</v>
      </c>
      <c r="Y143" s="76">
        <f>VLOOKUP($A143,'RevPAR Raw Data'!$B$6:$BE$43,'RevPAR Raw Data'!AH$1,FALSE)</f>
        <v>69.633964128931893</v>
      </c>
      <c r="Z143" s="76">
        <f>VLOOKUP($A143,'RevPAR Raw Data'!$B$6:$BE$43,'RevPAR Raw Data'!AI$1,FALSE)</f>
        <v>73.816086994469401</v>
      </c>
      <c r="AA143" s="76">
        <f>VLOOKUP($A143,'RevPAR Raw Data'!$B$6:$BE$43,'RevPAR Raw Data'!AJ$1,FALSE)</f>
        <v>73.283581662633907</v>
      </c>
      <c r="AB143" s="76">
        <f>VLOOKUP($A143,'RevPAR Raw Data'!$B$6:$BE$43,'RevPAR Raw Data'!AK$1,FALSE)</f>
        <v>71.989080431213196</v>
      </c>
      <c r="AC143" s="77">
        <f>VLOOKUP($A143,'RevPAR Raw Data'!$B$6:$BE$43,'RevPAR Raw Data'!AL$1,FALSE)</f>
        <v>68.707273269961902</v>
      </c>
      <c r="AD143" s="76">
        <f>VLOOKUP($A143,'RevPAR Raw Data'!$B$6:$BE$43,'RevPAR Raw Data'!AN$1,FALSE)</f>
        <v>79.921690239370804</v>
      </c>
      <c r="AE143" s="76">
        <f>VLOOKUP($A143,'RevPAR Raw Data'!$B$6:$BE$43,'RevPAR Raw Data'!AO$1,FALSE)</f>
        <v>80.181115101106101</v>
      </c>
      <c r="AF143" s="77">
        <f>VLOOKUP($A143,'RevPAR Raw Data'!$B$6:$BE$43,'RevPAR Raw Data'!AP$1,FALSE)</f>
        <v>80.051402670238502</v>
      </c>
      <c r="AG143" s="78">
        <f>VLOOKUP($A143,'RevPAR Raw Data'!$B$6:$BE$43,'RevPAR Raw Data'!AR$1,FALSE)</f>
        <v>71.948453098612404</v>
      </c>
    </row>
    <row r="144" spans="1:33" ht="16" thickBot="1" x14ac:dyDescent="0.3">
      <c r="A144" s="59" t="s">
        <v>126</v>
      </c>
      <c r="B144" s="49">
        <f>(VLOOKUP($A143,'Occupancy Raw Data'!$B$8:$BE$51,'Occupancy Raw Data'!AT$3,FALSE))/100</f>
        <v>1.18133478997192E-2</v>
      </c>
      <c r="C144" s="50">
        <f>(VLOOKUP($A143,'Occupancy Raw Data'!$B$8:$BE$51,'Occupancy Raw Data'!AU$3,FALSE))/100</f>
        <v>2.0661809124279298E-2</v>
      </c>
      <c r="D144" s="50">
        <f>(VLOOKUP($A143,'Occupancy Raw Data'!$B$8:$BE$51,'Occupancy Raw Data'!AV$3,FALSE))/100</f>
        <v>1.5051663248693701E-2</v>
      </c>
      <c r="E144" s="50">
        <f>(VLOOKUP($A143,'Occupancy Raw Data'!$B$8:$BE$51,'Occupancy Raw Data'!AW$3,FALSE))/100</f>
        <v>2.0884077081431803E-2</v>
      </c>
      <c r="F144" s="50">
        <f>(VLOOKUP($A143,'Occupancy Raw Data'!$B$8:$BE$51,'Occupancy Raw Data'!AX$3,FALSE))/100</f>
        <v>5.79865195559972E-2</v>
      </c>
      <c r="G144" s="50">
        <f>(VLOOKUP($A143,'Occupancy Raw Data'!$B$8:$BE$51,'Occupancy Raw Data'!AY$3,FALSE))/100</f>
        <v>2.5660106356553299E-2</v>
      </c>
      <c r="H144" s="51">
        <f>(VLOOKUP($A143,'Occupancy Raw Data'!$B$8:$BE$51,'Occupancy Raw Data'!BA$3,FALSE))/100</f>
        <v>6.1686289011267999E-2</v>
      </c>
      <c r="I144" s="51">
        <f>(VLOOKUP($A143,'Occupancy Raw Data'!$B$8:$BE$51,'Occupancy Raw Data'!BB$3,FALSE))/100</f>
        <v>7.6016076593308307E-2</v>
      </c>
      <c r="J144" s="50">
        <f>(VLOOKUP($A143,'Occupancy Raw Data'!$B$8:$BE$51,'Occupancy Raw Data'!BC$3,FALSE))/100</f>
        <v>6.8807094980247105E-2</v>
      </c>
      <c r="K144" s="52">
        <f>(VLOOKUP($A143,'Occupancy Raw Data'!$B$8:$BE$51,'Occupancy Raw Data'!BE$3,FALSE))/100</f>
        <v>3.8355406025537199E-2</v>
      </c>
      <c r="M144" s="49">
        <f>(VLOOKUP($A143,'ADR Raw Data'!$B$6:$BE$49,'ADR Raw Data'!AT$1,FALSE))/100</f>
        <v>4.6560304169260602E-2</v>
      </c>
      <c r="N144" s="50">
        <f>(VLOOKUP($A143,'ADR Raw Data'!$B$6:$BE$49,'ADR Raw Data'!AU$1,FALSE))/100</f>
        <v>4.5195732218235404E-2</v>
      </c>
      <c r="O144" s="50">
        <f>(VLOOKUP($A143,'ADR Raw Data'!$B$6:$BE$49,'ADR Raw Data'!AV$1,FALSE))/100</f>
        <v>3.9865900232198402E-2</v>
      </c>
      <c r="P144" s="50">
        <f>(VLOOKUP($A143,'ADR Raw Data'!$B$6:$BE$49,'ADR Raw Data'!AW$1,FALSE))/100</f>
        <v>3.7095245846764102E-2</v>
      </c>
      <c r="Q144" s="50">
        <f>(VLOOKUP($A143,'ADR Raw Data'!$B$6:$BE$49,'ADR Raw Data'!AX$1,FALSE))/100</f>
        <v>6.8499303954469098E-2</v>
      </c>
      <c r="R144" s="50">
        <f>(VLOOKUP($A143,'ADR Raw Data'!$B$6:$BE$49,'ADR Raw Data'!AY$1,FALSE))/100</f>
        <v>4.7293082532437199E-2</v>
      </c>
      <c r="S144" s="51">
        <f>(VLOOKUP($A143,'ADR Raw Data'!$B$6:$BE$49,'ADR Raw Data'!BA$1,FALSE))/100</f>
        <v>9.2225540730693306E-2</v>
      </c>
      <c r="T144" s="51">
        <f>(VLOOKUP($A143,'ADR Raw Data'!$B$6:$BE$49,'ADR Raw Data'!BB$1,FALSE))/100</f>
        <v>0.10329715218015799</v>
      </c>
      <c r="U144" s="50">
        <f>(VLOOKUP($A143,'ADR Raw Data'!$B$6:$BE$49,'ADR Raw Data'!BC$1,FALSE))/100</f>
        <v>9.7713168715349685E-2</v>
      </c>
      <c r="V144" s="52">
        <f>(VLOOKUP($A143,'ADR Raw Data'!$B$6:$BE$49,'ADR Raw Data'!BE$1,FALSE))/100</f>
        <v>6.3052979894983499E-2</v>
      </c>
      <c r="X144" s="49">
        <f>(VLOOKUP($A143,'RevPAR Raw Data'!$B$6:$BE$49,'RevPAR Raw Data'!AT$1,FALSE))/100</f>
        <v>5.8923685140447997E-2</v>
      </c>
      <c r="Y144" s="50">
        <f>(VLOOKUP($A143,'RevPAR Raw Data'!$B$6:$BE$49,'RevPAR Raw Data'!AU$1,FALSE))/100</f>
        <v>6.6791366934840002E-2</v>
      </c>
      <c r="Z144" s="50">
        <f>(VLOOKUP($A143,'RevPAR Raw Data'!$B$6:$BE$49,'RevPAR Raw Data'!AV$1,FALSE))/100</f>
        <v>5.55176115862933E-2</v>
      </c>
      <c r="AA144" s="50">
        <f>(VLOOKUP($A143,'RevPAR Raw Data'!$B$6:$BE$49,'RevPAR Raw Data'!AW$1,FALSE))/100</f>
        <v>5.8754022901814397E-2</v>
      </c>
      <c r="AB144" s="50">
        <f>(VLOOKUP($A143,'RevPAR Raw Data'!$B$6:$BE$49,'RevPAR Raw Data'!AX$1,FALSE))/100</f>
        <v>0.13045785973879401</v>
      </c>
      <c r="AC144" s="50">
        <f>(VLOOKUP($A143,'RevPAR Raw Data'!$B$6:$BE$49,'RevPAR Raw Data'!AY$1,FALSE))/100</f>
        <v>7.4166734416702101E-2</v>
      </c>
      <c r="AD144" s="51">
        <f>(VLOOKUP($A143,'RevPAR Raw Data'!$B$6:$BE$49,'RevPAR Raw Data'!BA$1,FALSE))/100</f>
        <v>0.15960088110169499</v>
      </c>
      <c r="AE144" s="51">
        <f>(VLOOKUP($A143,'RevPAR Raw Data'!$B$6:$BE$49,'RevPAR Raw Data'!BB$1,FALSE))/100</f>
        <v>0.18716547300546399</v>
      </c>
      <c r="AF144" s="50">
        <f>(VLOOKUP($A143,'RevPAR Raw Data'!$B$6:$BE$49,'RevPAR Raw Data'!BC$1,FALSE))/100</f>
        <v>0.17324362297621398</v>
      </c>
      <c r="AG144" s="52">
        <f>(VLOOKUP($A143,'RevPAR Raw Data'!$B$6:$BE$49,'RevPAR Raw Data'!BE$1,FALSE))/100</f>
        <v>0.103826808565513</v>
      </c>
    </row>
    <row r="145" spans="1:33" ht="14.25" customHeight="1" x14ac:dyDescent="0.25">
      <c r="A145" s="212" t="s">
        <v>125</v>
      </c>
      <c r="B145" s="213"/>
      <c r="C145" s="213"/>
      <c r="D145" s="213"/>
      <c r="E145" s="213"/>
      <c r="F145" s="213"/>
      <c r="G145" s="213"/>
      <c r="H145" s="213"/>
      <c r="I145" s="213"/>
      <c r="J145" s="213"/>
      <c r="K145" s="213"/>
      <c r="M145" s="103"/>
      <c r="N145" s="103"/>
      <c r="O145" s="103"/>
      <c r="P145" s="103"/>
      <c r="Q145" s="103"/>
      <c r="R145" s="102"/>
      <c r="S145" s="103"/>
      <c r="T145" s="103"/>
      <c r="U145" s="103"/>
      <c r="V145" s="103"/>
      <c r="W145" s="103"/>
      <c r="X145" s="103"/>
      <c r="Y145" s="103"/>
      <c r="Z145" s="103"/>
      <c r="AA145" s="103"/>
      <c r="AB145" s="102"/>
      <c r="AC145" s="103"/>
      <c r="AD145" s="103"/>
      <c r="AE145" s="103"/>
      <c r="AF145" s="103"/>
      <c r="AG145" s="106"/>
    </row>
    <row r="146" spans="1:33" ht="16.5" customHeight="1" x14ac:dyDescent="0.25">
      <c r="A146" s="212"/>
      <c r="B146" s="213"/>
      <c r="C146" s="213"/>
      <c r="D146" s="213"/>
      <c r="E146" s="213"/>
      <c r="F146" s="213"/>
      <c r="G146" s="213"/>
      <c r="H146" s="213"/>
      <c r="I146" s="213"/>
      <c r="J146" s="213"/>
      <c r="K146" s="213"/>
      <c r="M146" s="103"/>
      <c r="N146" s="103"/>
      <c r="O146" s="103"/>
      <c r="P146" s="103"/>
      <c r="Q146" s="103"/>
      <c r="R146" s="102"/>
      <c r="S146" s="103"/>
      <c r="T146" s="103"/>
      <c r="U146" s="103"/>
      <c r="V146" s="103"/>
      <c r="W146" s="103"/>
      <c r="X146" s="103"/>
      <c r="Y146" s="103"/>
      <c r="Z146" s="103"/>
      <c r="AA146" s="103"/>
      <c r="AB146" s="102"/>
      <c r="AC146" s="103"/>
      <c r="AD146" s="103"/>
      <c r="AE146" s="103"/>
      <c r="AF146" s="103"/>
      <c r="AG146" s="106"/>
    </row>
    <row r="147" spans="1:33" ht="16" thickBot="1" x14ac:dyDescent="0.3">
      <c r="A147" s="214"/>
      <c r="B147" s="215"/>
      <c r="C147" s="215"/>
      <c r="D147" s="215"/>
      <c r="E147" s="215"/>
      <c r="F147" s="215"/>
      <c r="G147" s="215"/>
      <c r="H147" s="215"/>
      <c r="I147" s="215"/>
      <c r="J147" s="215"/>
      <c r="K147" s="215"/>
      <c r="L147" s="99"/>
      <c r="M147" s="104"/>
      <c r="N147" s="104"/>
      <c r="O147" s="104"/>
      <c r="P147" s="104"/>
      <c r="Q147" s="104"/>
      <c r="R147" s="105"/>
      <c r="S147" s="104"/>
      <c r="T147" s="104"/>
      <c r="U147" s="104"/>
      <c r="V147" s="104"/>
      <c r="W147" s="104"/>
      <c r="X147" s="104"/>
      <c r="Y147" s="104"/>
      <c r="Z147" s="104"/>
      <c r="AA147" s="104"/>
      <c r="AB147" s="105"/>
      <c r="AC147" s="104"/>
      <c r="AD147" s="104"/>
      <c r="AE147" s="104"/>
      <c r="AF147" s="104"/>
      <c r="AG147" s="107"/>
    </row>
  </sheetData>
  <sheetProtection algorithmName="SHA-512" hashValue="sMZLpPreV+Essr4+wEnBrihREZTmCrBMo07MIeoXdRL7TtfDQjshorOCcCQHO5R+2aW+7pL+MXVAp+aBotdN1w==" saltValue="Ebji1TB8u3acZApNgY6I0Q==" spinCount="100000" sheet="1" formatColumns="0" formatRows="0"/>
  <mergeCells count="14">
    <mergeCell ref="A145:K147"/>
    <mergeCell ref="R2:R3"/>
    <mergeCell ref="U2:U3"/>
    <mergeCell ref="V2:V3"/>
    <mergeCell ref="AG2:AG3"/>
    <mergeCell ref="A1:A3"/>
    <mergeCell ref="AC2:AC3"/>
    <mergeCell ref="AF2:AF3"/>
    <mergeCell ref="B1:K1"/>
    <mergeCell ref="M1:V1"/>
    <mergeCell ref="X1:AG1"/>
    <mergeCell ref="G2:G3"/>
    <mergeCell ref="J2:J3"/>
    <mergeCell ref="K2:K3"/>
  </mergeCells>
  <pageMargins left="0.25" right="0.25" top="0.75" bottom="0.75" header="0.3" footer="0.3"/>
  <pageSetup scale="37" orientation="landscape" r:id="rId1"/>
  <rowBreaks count="1" manualBreakCount="1">
    <brk id="57" max="32"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C000"/>
  </sheetPr>
  <dimension ref="A1:BE54"/>
  <sheetViews>
    <sheetView topLeftCell="A9" zoomScale="80" zoomScaleNormal="80" workbookViewId="0">
      <selection activeCell="T35" sqref="T35"/>
    </sheetView>
  </sheetViews>
  <sheetFormatPr defaultRowHeight="12.5" x14ac:dyDescent="0.25"/>
  <cols>
    <col min="1" max="1" width="28" customWidth="1"/>
    <col min="2" max="2" width="19.54296875" customWidth="1"/>
    <col min="3" max="3" width="11.1796875" customWidth="1"/>
    <col min="4" max="4" width="10" customWidth="1"/>
    <col min="5" max="5" width="5.453125" customWidth="1"/>
    <col min="6" max="6" width="4.453125" customWidth="1"/>
  </cols>
  <sheetData>
    <row r="1" spans="1:57" ht="36" x14ac:dyDescent="0.25">
      <c r="A1" s="42" t="s">
        <v>75</v>
      </c>
      <c r="B1" s="42" t="s">
        <v>140</v>
      </c>
    </row>
    <row r="2" spans="1:57" ht="72" x14ac:dyDescent="0.25">
      <c r="A2" s="42" t="s">
        <v>76</v>
      </c>
      <c r="B2" s="42" t="s">
        <v>141</v>
      </c>
    </row>
    <row r="3" spans="1:57" x14ac:dyDescent="0.25">
      <c r="B3">
        <v>1</v>
      </c>
      <c r="C3">
        <v>2</v>
      </c>
      <c r="D3">
        <v>3</v>
      </c>
      <c r="E3">
        <v>4</v>
      </c>
      <c r="F3">
        <v>5</v>
      </c>
      <c r="G3">
        <v>6</v>
      </c>
      <c r="H3">
        <v>7</v>
      </c>
      <c r="I3">
        <v>8</v>
      </c>
      <c r="J3">
        <v>9</v>
      </c>
      <c r="K3">
        <v>10</v>
      </c>
      <c r="L3">
        <v>11</v>
      </c>
      <c r="M3">
        <v>12</v>
      </c>
      <c r="N3">
        <v>13</v>
      </c>
      <c r="O3">
        <v>14</v>
      </c>
      <c r="P3">
        <v>15</v>
      </c>
      <c r="Q3">
        <v>16</v>
      </c>
      <c r="R3">
        <v>17</v>
      </c>
      <c r="S3">
        <v>18</v>
      </c>
      <c r="T3">
        <v>19</v>
      </c>
      <c r="U3">
        <v>20</v>
      </c>
      <c r="V3">
        <v>21</v>
      </c>
      <c r="W3">
        <v>22</v>
      </c>
      <c r="X3">
        <v>23</v>
      </c>
      <c r="Y3">
        <v>24</v>
      </c>
      <c r="Z3">
        <v>25</v>
      </c>
      <c r="AA3">
        <v>26</v>
      </c>
      <c r="AB3">
        <v>27</v>
      </c>
      <c r="AC3">
        <v>28</v>
      </c>
      <c r="AD3">
        <v>29</v>
      </c>
      <c r="AE3">
        <v>30</v>
      </c>
      <c r="AF3">
        <v>31</v>
      </c>
      <c r="AG3">
        <v>32</v>
      </c>
      <c r="AH3">
        <v>33</v>
      </c>
      <c r="AI3">
        <v>34</v>
      </c>
      <c r="AJ3">
        <v>35</v>
      </c>
      <c r="AK3">
        <v>36</v>
      </c>
      <c r="AL3">
        <v>37</v>
      </c>
      <c r="AM3">
        <v>38</v>
      </c>
      <c r="AN3">
        <v>39</v>
      </c>
      <c r="AO3">
        <v>40</v>
      </c>
      <c r="AP3">
        <v>41</v>
      </c>
      <c r="AQ3">
        <v>42</v>
      </c>
      <c r="AR3">
        <v>43</v>
      </c>
      <c r="AS3">
        <v>44</v>
      </c>
      <c r="AT3">
        <v>45</v>
      </c>
      <c r="AU3">
        <v>46</v>
      </c>
      <c r="AV3">
        <v>47</v>
      </c>
      <c r="AW3">
        <v>48</v>
      </c>
      <c r="AX3">
        <v>49</v>
      </c>
      <c r="AY3">
        <v>50</v>
      </c>
      <c r="AZ3">
        <v>51</v>
      </c>
      <c r="BA3">
        <v>52</v>
      </c>
      <c r="BB3">
        <v>53</v>
      </c>
      <c r="BC3">
        <v>54</v>
      </c>
      <c r="BD3">
        <v>55</v>
      </c>
      <c r="BE3">
        <v>56</v>
      </c>
    </row>
    <row r="4" spans="1:57" ht="14" x14ac:dyDescent="0.3">
      <c r="C4" s="2"/>
      <c r="D4" s="219" t="s">
        <v>77</v>
      </c>
      <c r="E4" s="220"/>
      <c r="G4" s="221" t="s">
        <v>78</v>
      </c>
      <c r="H4" s="222"/>
      <c r="I4" s="222"/>
      <c r="J4" s="222"/>
      <c r="K4" s="222"/>
      <c r="L4" s="222"/>
      <c r="M4" s="222"/>
      <c r="N4" s="222"/>
      <c r="O4" s="222"/>
      <c r="P4" s="222"/>
      <c r="Q4" s="222"/>
      <c r="R4" s="222"/>
      <c r="T4" s="221" t="s">
        <v>79</v>
      </c>
      <c r="U4" s="222"/>
      <c r="V4" s="222"/>
      <c r="W4" s="222"/>
      <c r="X4" s="222"/>
      <c r="Y4" s="222"/>
      <c r="Z4" s="222"/>
      <c r="AA4" s="222"/>
      <c r="AB4" s="222"/>
      <c r="AC4" s="222"/>
      <c r="AD4" s="222"/>
      <c r="AE4" s="222"/>
      <c r="AF4" s="3"/>
      <c r="AG4" s="221" t="s">
        <v>80</v>
      </c>
      <c r="AH4" s="222"/>
      <c r="AI4" s="222"/>
      <c r="AJ4" s="222"/>
      <c r="AK4" s="222"/>
      <c r="AL4" s="222"/>
      <c r="AM4" s="222"/>
      <c r="AN4" s="222"/>
      <c r="AO4" s="222"/>
      <c r="AP4" s="222"/>
      <c r="AQ4" s="222"/>
      <c r="AR4" s="222"/>
      <c r="AT4" s="221" t="s">
        <v>81</v>
      </c>
      <c r="AU4" s="222"/>
      <c r="AV4" s="222"/>
      <c r="AW4" s="222"/>
      <c r="AX4" s="222"/>
      <c r="AY4" s="222"/>
      <c r="AZ4" s="222"/>
      <c r="BA4" s="222"/>
      <c r="BB4" s="222"/>
      <c r="BC4" s="222"/>
      <c r="BD4" s="222"/>
      <c r="BE4" s="222"/>
    </row>
    <row r="5" spans="1:57" ht="13" x14ac:dyDescent="0.25">
      <c r="A5" s="31"/>
      <c r="B5" s="31"/>
      <c r="C5" s="2"/>
      <c r="D5" s="223" t="s">
        <v>82</v>
      </c>
      <c r="E5" s="225" t="s">
        <v>83</v>
      </c>
      <c r="F5" s="4"/>
      <c r="G5" s="227" t="s">
        <v>63</v>
      </c>
      <c r="H5" s="229" t="s">
        <v>64</v>
      </c>
      <c r="I5" s="229" t="s">
        <v>84</v>
      </c>
      <c r="J5" s="229" t="s">
        <v>66</v>
      </c>
      <c r="K5" s="229" t="s">
        <v>85</v>
      </c>
      <c r="L5" s="231" t="s">
        <v>86</v>
      </c>
      <c r="M5" s="4"/>
      <c r="N5" s="227" t="s">
        <v>68</v>
      </c>
      <c r="O5" s="229" t="s">
        <v>69</v>
      </c>
      <c r="P5" s="231" t="s">
        <v>87</v>
      </c>
      <c r="Q5" s="2"/>
      <c r="R5" s="233" t="s">
        <v>88</v>
      </c>
      <c r="S5" s="2"/>
      <c r="T5" s="227" t="s">
        <v>63</v>
      </c>
      <c r="U5" s="229" t="s">
        <v>64</v>
      </c>
      <c r="V5" s="229" t="s">
        <v>84</v>
      </c>
      <c r="W5" s="229" t="s">
        <v>66</v>
      </c>
      <c r="X5" s="229" t="s">
        <v>85</v>
      </c>
      <c r="Y5" s="231" t="s">
        <v>86</v>
      </c>
      <c r="Z5" s="2"/>
      <c r="AA5" s="227" t="s">
        <v>68</v>
      </c>
      <c r="AB5" s="229" t="s">
        <v>69</v>
      </c>
      <c r="AC5" s="231" t="s">
        <v>87</v>
      </c>
      <c r="AD5" s="1"/>
      <c r="AE5" s="235" t="s">
        <v>88</v>
      </c>
      <c r="AF5" s="36"/>
      <c r="AG5" s="227" t="s">
        <v>63</v>
      </c>
      <c r="AH5" s="229" t="s">
        <v>64</v>
      </c>
      <c r="AI5" s="229" t="s">
        <v>84</v>
      </c>
      <c r="AJ5" s="229" t="s">
        <v>66</v>
      </c>
      <c r="AK5" s="229" t="s">
        <v>85</v>
      </c>
      <c r="AL5" s="231" t="s">
        <v>86</v>
      </c>
      <c r="AM5" s="4"/>
      <c r="AN5" s="227" t="s">
        <v>68</v>
      </c>
      <c r="AO5" s="229" t="s">
        <v>69</v>
      </c>
      <c r="AP5" s="231" t="s">
        <v>87</v>
      </c>
      <c r="AQ5" s="2"/>
      <c r="AR5" s="233" t="s">
        <v>88</v>
      </c>
      <c r="AS5" s="2"/>
      <c r="AT5" s="227" t="s">
        <v>63</v>
      </c>
      <c r="AU5" s="229" t="s">
        <v>64</v>
      </c>
      <c r="AV5" s="229" t="s">
        <v>84</v>
      </c>
      <c r="AW5" s="229" t="s">
        <v>66</v>
      </c>
      <c r="AX5" s="229" t="s">
        <v>85</v>
      </c>
      <c r="AY5" s="231" t="s">
        <v>86</v>
      </c>
      <c r="AZ5" s="2"/>
      <c r="BA5" s="227" t="s">
        <v>68</v>
      </c>
      <c r="BB5" s="229" t="s">
        <v>69</v>
      </c>
      <c r="BC5" s="231" t="s">
        <v>87</v>
      </c>
      <c r="BD5" s="1"/>
      <c r="BE5" s="235" t="s">
        <v>88</v>
      </c>
    </row>
    <row r="6" spans="1:57" ht="13" x14ac:dyDescent="0.25">
      <c r="A6" s="31"/>
      <c r="B6" s="31"/>
      <c r="C6" s="2"/>
      <c r="D6" s="224"/>
      <c r="E6" s="226"/>
      <c r="F6" s="4"/>
      <c r="G6" s="228"/>
      <c r="H6" s="230"/>
      <c r="I6" s="230"/>
      <c r="J6" s="230"/>
      <c r="K6" s="230"/>
      <c r="L6" s="232"/>
      <c r="M6" s="4"/>
      <c r="N6" s="228"/>
      <c r="O6" s="230"/>
      <c r="P6" s="232"/>
      <c r="Q6" s="2"/>
      <c r="R6" s="234"/>
      <c r="S6" s="2"/>
      <c r="T6" s="228"/>
      <c r="U6" s="230"/>
      <c r="V6" s="230"/>
      <c r="W6" s="230"/>
      <c r="X6" s="230"/>
      <c r="Y6" s="232"/>
      <c r="Z6" s="2"/>
      <c r="AA6" s="228"/>
      <c r="AB6" s="230"/>
      <c r="AC6" s="232"/>
      <c r="AD6" s="1"/>
      <c r="AE6" s="236"/>
      <c r="AF6" s="37"/>
      <c r="AG6" s="228"/>
      <c r="AH6" s="230"/>
      <c r="AI6" s="230"/>
      <c r="AJ6" s="230"/>
      <c r="AK6" s="230"/>
      <c r="AL6" s="232"/>
      <c r="AM6" s="4"/>
      <c r="AN6" s="228"/>
      <c r="AO6" s="230"/>
      <c r="AP6" s="232"/>
      <c r="AQ6" s="2"/>
      <c r="AR6" s="234"/>
      <c r="AS6" s="2"/>
      <c r="AT6" s="228"/>
      <c r="AU6" s="230"/>
      <c r="AV6" s="230"/>
      <c r="AW6" s="230"/>
      <c r="AX6" s="230"/>
      <c r="AY6" s="232"/>
      <c r="AZ6" s="2"/>
      <c r="BA6" s="228"/>
      <c r="BB6" s="230"/>
      <c r="BC6" s="232"/>
      <c r="BD6" s="1"/>
      <c r="BE6" s="236"/>
    </row>
    <row r="7" spans="1:57" ht="14" x14ac:dyDescent="0.3">
      <c r="A7" s="32"/>
      <c r="B7" s="32"/>
      <c r="C7" s="2"/>
      <c r="D7" s="2"/>
      <c r="E7" s="5"/>
      <c r="F7" s="6"/>
      <c r="G7" s="7"/>
      <c r="H7" s="7"/>
      <c r="I7" s="7"/>
      <c r="J7" s="7"/>
      <c r="K7" s="7"/>
      <c r="L7" s="7"/>
      <c r="M7" s="6"/>
      <c r="N7" s="7"/>
      <c r="O7" s="7"/>
      <c r="P7" s="7"/>
      <c r="Q7" s="6"/>
      <c r="R7" s="7"/>
      <c r="S7" s="6"/>
      <c r="T7" s="7"/>
      <c r="U7" s="7"/>
      <c r="V7" s="7"/>
      <c r="W7" s="7"/>
      <c r="X7" s="7"/>
      <c r="Y7" s="7"/>
      <c r="Z7" s="6"/>
      <c r="AA7" s="7"/>
      <c r="AB7" s="7"/>
      <c r="AC7" s="7"/>
      <c r="AD7" s="6"/>
      <c r="AE7" s="7"/>
      <c r="AF7" s="7"/>
      <c r="AG7" s="7"/>
      <c r="AH7" s="7"/>
      <c r="AI7" s="7"/>
      <c r="AJ7" s="7"/>
      <c r="AK7" s="7"/>
      <c r="AL7" s="7"/>
      <c r="AM7" s="6"/>
      <c r="AN7" s="7"/>
      <c r="AO7" s="7"/>
      <c r="AP7" s="7"/>
      <c r="AQ7" s="6"/>
      <c r="AR7" s="7"/>
      <c r="AS7" s="6"/>
      <c r="AT7" s="7"/>
      <c r="AU7" s="7"/>
      <c r="AV7" s="7"/>
      <c r="AW7" s="7"/>
      <c r="AX7" s="7"/>
      <c r="AY7" s="7"/>
      <c r="AZ7" s="6"/>
      <c r="BA7" s="7"/>
      <c r="BB7" s="7"/>
      <c r="BC7" s="7"/>
      <c r="BD7" s="6"/>
      <c r="BE7" s="7"/>
    </row>
    <row r="8" spans="1:57" ht="13" x14ac:dyDescent="0.3">
      <c r="A8" s="18" t="s">
        <v>13</v>
      </c>
      <c r="B8" s="2" t="str">
        <f>TRIM(A8)</f>
        <v>United States</v>
      </c>
      <c r="C8" s="8"/>
      <c r="D8" s="22" t="s">
        <v>89</v>
      </c>
      <c r="E8" s="25" t="s">
        <v>90</v>
      </c>
      <c r="F8" s="2"/>
      <c r="G8" s="28">
        <v>52.878986794483197</v>
      </c>
      <c r="H8" s="254">
        <v>64.168298598452296</v>
      </c>
      <c r="I8" s="254">
        <v>68.948097750066395</v>
      </c>
      <c r="J8" s="254">
        <v>69.316829061835605</v>
      </c>
      <c r="K8" s="254">
        <v>67.468613619675594</v>
      </c>
      <c r="L8" s="255">
        <v>64.556195661660695</v>
      </c>
      <c r="M8" s="256"/>
      <c r="N8" s="257">
        <v>74.528785054310902</v>
      </c>
      <c r="O8" s="258">
        <v>76.264483211362602</v>
      </c>
      <c r="P8" s="259">
        <v>75.396625177877297</v>
      </c>
      <c r="Q8" s="256"/>
      <c r="R8" s="260">
        <v>67.653635014213407</v>
      </c>
      <c r="S8" s="38"/>
      <c r="T8" s="28">
        <v>19.9707013340008</v>
      </c>
      <c r="U8" s="254">
        <v>13.223410607428301</v>
      </c>
      <c r="V8" s="254">
        <v>7.0824194021940601</v>
      </c>
      <c r="W8" s="254">
        <v>2.6966638789034798</v>
      </c>
      <c r="X8" s="254">
        <v>-0.71611930157763204</v>
      </c>
      <c r="Y8" s="255">
        <v>7.3822239902378799</v>
      </c>
      <c r="Z8" s="256"/>
      <c r="AA8" s="257">
        <v>-2.4422067587496801</v>
      </c>
      <c r="AB8" s="258">
        <v>-2.4698033758626301</v>
      </c>
      <c r="AC8" s="259">
        <v>-2.4561649453604901</v>
      </c>
      <c r="AD8" s="256"/>
      <c r="AE8" s="260">
        <v>4.0403492464407904</v>
      </c>
      <c r="AF8" s="28"/>
      <c r="AG8" s="28">
        <v>50.576311052304</v>
      </c>
      <c r="AH8" s="254">
        <v>61.350298160700603</v>
      </c>
      <c r="AI8" s="254">
        <v>66.298120177863396</v>
      </c>
      <c r="AJ8" s="254">
        <v>66.815111901321799</v>
      </c>
      <c r="AK8" s="254">
        <v>65.439057052148797</v>
      </c>
      <c r="AL8" s="255">
        <v>62.096955390040499</v>
      </c>
      <c r="AM8" s="256"/>
      <c r="AN8" s="257">
        <v>72.055391423891706</v>
      </c>
      <c r="AO8" s="258">
        <v>71.807173589672502</v>
      </c>
      <c r="AP8" s="259">
        <v>71.931284386487903</v>
      </c>
      <c r="AQ8" s="256"/>
      <c r="AR8" s="260">
        <v>64.907851647997305</v>
      </c>
      <c r="AS8" s="38"/>
      <c r="AT8" s="28">
        <v>2.4914441530698199</v>
      </c>
      <c r="AU8" s="254">
        <v>2.7854710358002999</v>
      </c>
      <c r="AV8" s="254">
        <v>1.7502758216677801</v>
      </c>
      <c r="AW8" s="254">
        <v>1.27963264842248</v>
      </c>
      <c r="AX8" s="254">
        <v>1.68398739533133</v>
      </c>
      <c r="AY8" s="255">
        <v>1.9550780261709899</v>
      </c>
      <c r="AZ8" s="256"/>
      <c r="BA8" s="257">
        <v>0.90290892625249997</v>
      </c>
      <c r="BB8" s="258">
        <v>0.28920997584393399</v>
      </c>
      <c r="BC8" s="259">
        <v>0.59565630530664904</v>
      </c>
      <c r="BD8" s="256"/>
      <c r="BE8" s="260">
        <v>1.5207103041079599</v>
      </c>
    </row>
    <row r="9" spans="1:57" x14ac:dyDescent="0.25">
      <c r="A9" s="19" t="s">
        <v>91</v>
      </c>
      <c r="B9" s="2" t="str">
        <f>TRIM(A9)</f>
        <v>Virginia</v>
      </c>
      <c r="C9" s="9"/>
      <c r="D9" s="23" t="s">
        <v>89</v>
      </c>
      <c r="E9" s="26" t="s">
        <v>90</v>
      </c>
      <c r="F9" s="2"/>
      <c r="G9" s="29">
        <v>55.1171423504302</v>
      </c>
      <c r="H9" s="256">
        <v>69.644506143016997</v>
      </c>
      <c r="I9" s="256">
        <v>74.058060531191998</v>
      </c>
      <c r="J9" s="256">
        <v>74.496541686287202</v>
      </c>
      <c r="K9" s="256">
        <v>72.1243402907307</v>
      </c>
      <c r="L9" s="261">
        <v>69.088118200331394</v>
      </c>
      <c r="M9" s="256"/>
      <c r="N9" s="262">
        <v>75.977103578177406</v>
      </c>
      <c r="O9" s="263">
        <v>76.541563977274805</v>
      </c>
      <c r="P9" s="264">
        <v>76.259333777726098</v>
      </c>
      <c r="Q9" s="256"/>
      <c r="R9" s="265">
        <v>71.137036936729899</v>
      </c>
      <c r="S9" s="38"/>
      <c r="T9" s="29">
        <v>25.051593949141498</v>
      </c>
      <c r="U9" s="256">
        <v>18.678665560196201</v>
      </c>
      <c r="V9" s="256">
        <v>10.061361542698201</v>
      </c>
      <c r="W9" s="256">
        <v>4.8830670569245802</v>
      </c>
      <c r="X9" s="256">
        <v>2.3560238866418102</v>
      </c>
      <c r="Y9" s="261">
        <v>10.8819279746508</v>
      </c>
      <c r="Z9" s="256"/>
      <c r="AA9" s="262">
        <v>-1.77845074153187</v>
      </c>
      <c r="AB9" s="263">
        <v>-2.3593879910595401</v>
      </c>
      <c r="AC9" s="264">
        <v>-2.07085589299699</v>
      </c>
      <c r="AD9" s="256"/>
      <c r="AE9" s="265">
        <v>6.5648076209052402</v>
      </c>
      <c r="AF9" s="29"/>
      <c r="AG9" s="29">
        <v>53.436274507180499</v>
      </c>
      <c r="AH9" s="256">
        <v>66.055097837484993</v>
      </c>
      <c r="AI9" s="256">
        <v>71.005099888045706</v>
      </c>
      <c r="AJ9" s="256">
        <v>71.816592181885397</v>
      </c>
      <c r="AK9" s="256">
        <v>70.379838433719101</v>
      </c>
      <c r="AL9" s="261">
        <v>66.540122372664896</v>
      </c>
      <c r="AM9" s="256"/>
      <c r="AN9" s="262">
        <v>75.799610775991397</v>
      </c>
      <c r="AO9" s="263">
        <v>74.931345528662305</v>
      </c>
      <c r="AP9" s="264">
        <v>75.365478152326901</v>
      </c>
      <c r="AQ9" s="256"/>
      <c r="AR9" s="265">
        <v>69.062241462185995</v>
      </c>
      <c r="AS9" s="38"/>
      <c r="AT9" s="29">
        <v>5.6281430692643104</v>
      </c>
      <c r="AU9" s="256">
        <v>7.1740618579282502</v>
      </c>
      <c r="AV9" s="256">
        <v>4.9978683913634603</v>
      </c>
      <c r="AW9" s="256">
        <v>5.2687869257445596</v>
      </c>
      <c r="AX9" s="256">
        <v>5.8501746472144101</v>
      </c>
      <c r="AY9" s="261">
        <v>5.7657968512228202</v>
      </c>
      <c r="AZ9" s="256"/>
      <c r="BA9" s="262">
        <v>2.7708790521156699</v>
      </c>
      <c r="BB9" s="263">
        <v>2.6301701991289801</v>
      </c>
      <c r="BC9" s="264">
        <v>2.7008816982602002</v>
      </c>
      <c r="BD9" s="256"/>
      <c r="BE9" s="265">
        <v>4.7912563609593102</v>
      </c>
    </row>
    <row r="10" spans="1:57" x14ac:dyDescent="0.25">
      <c r="A10" s="20" t="s">
        <v>40</v>
      </c>
      <c r="B10" s="2" t="str">
        <f t="shared" ref="B10:B45" si="0">TRIM(A10)</f>
        <v>Norfolk/Virginia Beach, VA</v>
      </c>
      <c r="C10" s="2"/>
      <c r="D10" s="23" t="s">
        <v>89</v>
      </c>
      <c r="E10" s="26" t="s">
        <v>90</v>
      </c>
      <c r="F10" s="2"/>
      <c r="G10" s="29">
        <v>54.272110955855702</v>
      </c>
      <c r="H10" s="256">
        <v>60.759198882161101</v>
      </c>
      <c r="I10" s="256">
        <v>64.053200848729404</v>
      </c>
      <c r="J10" s="256">
        <v>66.847797960979094</v>
      </c>
      <c r="K10" s="256">
        <v>67.875071158722704</v>
      </c>
      <c r="L10" s="261">
        <v>62.761475961289598</v>
      </c>
      <c r="M10" s="256"/>
      <c r="N10" s="262">
        <v>79.545101692283794</v>
      </c>
      <c r="O10" s="263">
        <v>80.393831185633701</v>
      </c>
      <c r="P10" s="264">
        <v>79.969466438958705</v>
      </c>
      <c r="Q10" s="256"/>
      <c r="R10" s="265">
        <v>67.678044669195103</v>
      </c>
      <c r="S10" s="38"/>
      <c r="T10" s="29">
        <v>18.242924942144501</v>
      </c>
      <c r="U10" s="256">
        <v>10.8150727461264</v>
      </c>
      <c r="V10" s="256">
        <v>3.9159270508027801</v>
      </c>
      <c r="W10" s="256">
        <v>1.80128732042747</v>
      </c>
      <c r="X10" s="256">
        <v>-6.8315330918471604</v>
      </c>
      <c r="Y10" s="261">
        <v>4.2949314843993003</v>
      </c>
      <c r="Z10" s="256"/>
      <c r="AA10" s="262">
        <v>-3.9850666614849102</v>
      </c>
      <c r="AB10" s="263">
        <v>-4.2116576521889204</v>
      </c>
      <c r="AC10" s="264">
        <v>-4.0990972084794697</v>
      </c>
      <c r="AD10" s="256"/>
      <c r="AE10" s="265">
        <v>1.30148219770028</v>
      </c>
      <c r="AF10" s="29"/>
      <c r="AG10" s="29">
        <v>54.411783732032603</v>
      </c>
      <c r="AH10" s="256">
        <v>62.216500847424697</v>
      </c>
      <c r="AI10" s="256">
        <v>65.687707813126593</v>
      </c>
      <c r="AJ10" s="256">
        <v>67.141489416757196</v>
      </c>
      <c r="AK10" s="256">
        <v>70.038943228277105</v>
      </c>
      <c r="AL10" s="261">
        <v>63.899260731298902</v>
      </c>
      <c r="AM10" s="256"/>
      <c r="AN10" s="262">
        <v>80.463696113439894</v>
      </c>
      <c r="AO10" s="263">
        <v>78.985535372354093</v>
      </c>
      <c r="AP10" s="264">
        <v>79.724615742897001</v>
      </c>
      <c r="AQ10" s="256"/>
      <c r="AR10" s="265">
        <v>68.420765663611405</v>
      </c>
      <c r="AS10" s="38"/>
      <c r="AT10" s="29">
        <v>7.4676135768060199</v>
      </c>
      <c r="AU10" s="256">
        <v>7.5552605255460703</v>
      </c>
      <c r="AV10" s="256">
        <v>5.5533885056138299</v>
      </c>
      <c r="AW10" s="256">
        <v>5.0059239596169904</v>
      </c>
      <c r="AX10" s="256">
        <v>5.58395225766201</v>
      </c>
      <c r="AY10" s="261">
        <v>6.1497730583277699</v>
      </c>
      <c r="AZ10" s="256"/>
      <c r="BA10" s="262">
        <v>5.2210300967416403</v>
      </c>
      <c r="BB10" s="263">
        <v>4.1743907427841904</v>
      </c>
      <c r="BC10" s="264">
        <v>4.6999461602982802</v>
      </c>
      <c r="BD10" s="256"/>
      <c r="BE10" s="265">
        <v>5.6622424660021</v>
      </c>
    </row>
    <row r="11" spans="1:57" x14ac:dyDescent="0.25">
      <c r="A11" s="20" t="s">
        <v>92</v>
      </c>
      <c r="B11" s="2" t="s">
        <v>56</v>
      </c>
      <c r="C11" s="2"/>
      <c r="D11" s="23" t="s">
        <v>89</v>
      </c>
      <c r="E11" s="26" t="s">
        <v>90</v>
      </c>
      <c r="F11" s="2"/>
      <c r="G11" s="29">
        <v>50.237638622529801</v>
      </c>
      <c r="H11" s="256">
        <v>65.283915617443498</v>
      </c>
      <c r="I11" s="256">
        <v>72.400566997415098</v>
      </c>
      <c r="J11" s="256">
        <v>76.373718002167905</v>
      </c>
      <c r="K11" s="256">
        <v>77.611940298507406</v>
      </c>
      <c r="L11" s="261">
        <v>68.381555907612693</v>
      </c>
      <c r="M11" s="256"/>
      <c r="N11" s="262">
        <v>82.431418327357605</v>
      </c>
      <c r="O11" s="263">
        <v>83.857250062536394</v>
      </c>
      <c r="P11" s="264">
        <v>83.144334194947007</v>
      </c>
      <c r="Q11" s="256"/>
      <c r="R11" s="265">
        <v>72.599492561136799</v>
      </c>
      <c r="S11" s="38"/>
      <c r="T11" s="29">
        <v>11.4328755816321</v>
      </c>
      <c r="U11" s="256">
        <v>4.3275001032155398</v>
      </c>
      <c r="V11" s="256">
        <v>7.1891208408888403</v>
      </c>
      <c r="W11" s="256">
        <v>11.729047590271501</v>
      </c>
      <c r="X11" s="256">
        <v>15.460913637108099</v>
      </c>
      <c r="Y11" s="261">
        <v>10.016237596000099</v>
      </c>
      <c r="Z11" s="256"/>
      <c r="AA11" s="262">
        <v>5.61267674500328</v>
      </c>
      <c r="AB11" s="263">
        <v>5.7693744083793401</v>
      </c>
      <c r="AC11" s="264">
        <v>5.6916392976809203</v>
      </c>
      <c r="AD11" s="256"/>
      <c r="AE11" s="265">
        <v>8.5627312560429303</v>
      </c>
      <c r="AF11" s="29"/>
      <c r="AG11" s="29">
        <v>50.694154923705398</v>
      </c>
      <c r="AH11" s="256">
        <v>66.097932127074102</v>
      </c>
      <c r="AI11" s="256">
        <v>71.544859501375797</v>
      </c>
      <c r="AJ11" s="256">
        <v>71.475027099141101</v>
      </c>
      <c r="AK11" s="256">
        <v>70.662052864170704</v>
      </c>
      <c r="AL11" s="261">
        <v>66.094805303093395</v>
      </c>
      <c r="AM11" s="256"/>
      <c r="AN11" s="262">
        <v>77.150212624030601</v>
      </c>
      <c r="AO11" s="263">
        <v>76.7916701409155</v>
      </c>
      <c r="AP11" s="264">
        <v>76.9709413824731</v>
      </c>
      <c r="AQ11" s="256"/>
      <c r="AR11" s="265">
        <v>69.202272754344705</v>
      </c>
      <c r="AS11" s="38"/>
      <c r="AT11" s="29">
        <v>3.4506807885511299</v>
      </c>
      <c r="AU11" s="256">
        <v>5.6292891629294504</v>
      </c>
      <c r="AV11" s="256">
        <v>5.1152247345917301</v>
      </c>
      <c r="AW11" s="256">
        <v>5.3956502622050202</v>
      </c>
      <c r="AX11" s="256">
        <v>8.1142897303976103</v>
      </c>
      <c r="AY11" s="261">
        <v>5.6457035562755502</v>
      </c>
      <c r="AZ11" s="256"/>
      <c r="BA11" s="262">
        <v>4.6132277918245901</v>
      </c>
      <c r="BB11" s="263">
        <v>4.2129057876539298</v>
      </c>
      <c r="BC11" s="264">
        <v>4.4131492696223802</v>
      </c>
      <c r="BD11" s="256"/>
      <c r="BE11" s="265">
        <v>5.2511854523164203</v>
      </c>
    </row>
    <row r="12" spans="1:57" x14ac:dyDescent="0.25">
      <c r="A12" s="20" t="s">
        <v>93</v>
      </c>
      <c r="B12" s="2" t="str">
        <f t="shared" si="0"/>
        <v>Virginia Area</v>
      </c>
      <c r="C12" s="2"/>
      <c r="D12" s="23" t="s">
        <v>89</v>
      </c>
      <c r="E12" s="26" t="s">
        <v>90</v>
      </c>
      <c r="F12" s="2"/>
      <c r="G12" s="29">
        <v>46.284894626503302</v>
      </c>
      <c r="H12" s="256">
        <v>59.838905439699801</v>
      </c>
      <c r="I12" s="256">
        <v>62.6194416859759</v>
      </c>
      <c r="J12" s="256">
        <v>63.394019640295703</v>
      </c>
      <c r="K12" s="256">
        <v>62.5068961712457</v>
      </c>
      <c r="L12" s="261">
        <v>58.928831512744097</v>
      </c>
      <c r="M12" s="256"/>
      <c r="N12" s="262">
        <v>69.555334878075598</v>
      </c>
      <c r="O12" s="263">
        <v>70.054065982566399</v>
      </c>
      <c r="P12" s="264">
        <v>69.804700430321006</v>
      </c>
      <c r="Q12" s="256"/>
      <c r="R12" s="265">
        <v>62.036222632051803</v>
      </c>
      <c r="S12" s="38"/>
      <c r="T12" s="29">
        <v>16.1555285147939</v>
      </c>
      <c r="U12" s="256">
        <v>12.9890230516481</v>
      </c>
      <c r="V12" s="256">
        <v>6.3472884937206304</v>
      </c>
      <c r="W12" s="256">
        <v>4.04504641969611</v>
      </c>
      <c r="X12" s="256">
        <v>4.6244200183421897</v>
      </c>
      <c r="Y12" s="261">
        <v>8.1807721363945696</v>
      </c>
      <c r="Z12" s="256"/>
      <c r="AA12" s="262">
        <v>-1.32667540943051</v>
      </c>
      <c r="AB12" s="263">
        <v>-3.1694427283512598</v>
      </c>
      <c r="AC12" s="264">
        <v>-2.2600348698303301</v>
      </c>
      <c r="AD12" s="256"/>
      <c r="AE12" s="265">
        <v>4.5889168483178802</v>
      </c>
      <c r="AF12" s="29"/>
      <c r="AG12" s="29">
        <v>45.272216175238</v>
      </c>
      <c r="AH12" s="256">
        <v>57.298246148225097</v>
      </c>
      <c r="AI12" s="256">
        <v>60.946267045547103</v>
      </c>
      <c r="AJ12" s="256">
        <v>63.223766121911503</v>
      </c>
      <c r="AK12" s="256">
        <v>64.115257364406602</v>
      </c>
      <c r="AL12" s="261">
        <v>58.178292974631397</v>
      </c>
      <c r="AM12" s="256"/>
      <c r="AN12" s="262">
        <v>71.3328428752544</v>
      </c>
      <c r="AO12" s="263">
        <v>69.491573542916896</v>
      </c>
      <c r="AP12" s="264">
        <v>70.412208209085605</v>
      </c>
      <c r="AQ12" s="256"/>
      <c r="AR12" s="265">
        <v>61.677323708864598</v>
      </c>
      <c r="AS12" s="38"/>
      <c r="AT12" s="29">
        <v>0.985975442020669</v>
      </c>
      <c r="AU12" s="256">
        <v>3.9214866331938598</v>
      </c>
      <c r="AV12" s="256">
        <v>0.76779770954154603</v>
      </c>
      <c r="AW12" s="256">
        <v>4.7832800495364101</v>
      </c>
      <c r="AX12" s="256">
        <v>5.5772708974491101</v>
      </c>
      <c r="AY12" s="261">
        <v>3.32664214800575</v>
      </c>
      <c r="AZ12" s="256"/>
      <c r="BA12" s="262">
        <v>-0.41938711484232599</v>
      </c>
      <c r="BB12" s="263">
        <v>-0.14757865536321499</v>
      </c>
      <c r="BC12" s="264">
        <v>-0.28544501305255399</v>
      </c>
      <c r="BD12" s="256"/>
      <c r="BE12" s="265">
        <v>2.1240147746320699</v>
      </c>
    </row>
    <row r="13" spans="1:57" x14ac:dyDescent="0.25">
      <c r="A13" s="33" t="s">
        <v>94</v>
      </c>
      <c r="B13" s="2" t="s">
        <v>33</v>
      </c>
      <c r="C13" s="2"/>
      <c r="D13" s="23" t="s">
        <v>89</v>
      </c>
      <c r="E13" s="26" t="s">
        <v>90</v>
      </c>
      <c r="F13" s="2"/>
      <c r="G13" s="29">
        <v>66.961726668996803</v>
      </c>
      <c r="H13" s="256">
        <v>88.079342887102399</v>
      </c>
      <c r="I13" s="256">
        <v>93.402656413841299</v>
      </c>
      <c r="J13" s="256">
        <v>89.071128975882502</v>
      </c>
      <c r="K13" s="256">
        <v>79.173365955959397</v>
      </c>
      <c r="L13" s="261">
        <v>83.337644180356506</v>
      </c>
      <c r="M13" s="256"/>
      <c r="N13" s="262">
        <v>75.476232086682899</v>
      </c>
      <c r="O13" s="263">
        <v>76.516078294302602</v>
      </c>
      <c r="P13" s="264">
        <v>75.9961551904928</v>
      </c>
      <c r="Q13" s="256"/>
      <c r="R13" s="265">
        <v>81.240075897538304</v>
      </c>
      <c r="S13" s="38"/>
      <c r="T13" s="29">
        <v>41.715752750281098</v>
      </c>
      <c r="U13" s="256">
        <v>36.8773457769556</v>
      </c>
      <c r="V13" s="256">
        <v>16.995665156360801</v>
      </c>
      <c r="W13" s="256">
        <v>3.4488165704343698</v>
      </c>
      <c r="X13" s="256">
        <v>-2.14075666616358</v>
      </c>
      <c r="Y13" s="261">
        <v>16.2501190032912</v>
      </c>
      <c r="Z13" s="256"/>
      <c r="AA13" s="262">
        <v>-4.8852222133074603</v>
      </c>
      <c r="AB13" s="263">
        <v>-3.1092034531850801</v>
      </c>
      <c r="AC13" s="264">
        <v>-3.9993516411342198</v>
      </c>
      <c r="AD13" s="256"/>
      <c r="AE13" s="265">
        <v>10.046177066986299</v>
      </c>
      <c r="AF13" s="29"/>
      <c r="AG13" s="29">
        <v>62.465744443715899</v>
      </c>
      <c r="AH13" s="256">
        <v>76.457090408444202</v>
      </c>
      <c r="AI13" s="256">
        <v>83.016892851679401</v>
      </c>
      <c r="AJ13" s="256">
        <v>81.154535127577702</v>
      </c>
      <c r="AK13" s="256">
        <v>75.363509262495597</v>
      </c>
      <c r="AL13" s="261">
        <v>75.691935899732897</v>
      </c>
      <c r="AM13" s="256"/>
      <c r="AN13" s="262">
        <v>76.450104858441094</v>
      </c>
      <c r="AO13" s="263">
        <v>76.903617616218099</v>
      </c>
      <c r="AP13" s="264">
        <v>76.676861237329604</v>
      </c>
      <c r="AQ13" s="256"/>
      <c r="AR13" s="265">
        <v>75.973387934989901</v>
      </c>
      <c r="AS13" s="38"/>
      <c r="AT13" s="29">
        <v>8.1730359040499501</v>
      </c>
      <c r="AU13" s="256">
        <v>8.1667396844576707</v>
      </c>
      <c r="AV13" s="256">
        <v>5.0503536217449403</v>
      </c>
      <c r="AW13" s="256">
        <v>3.44487291862412</v>
      </c>
      <c r="AX13" s="256">
        <v>4.2705784564523004</v>
      </c>
      <c r="AY13" s="261">
        <v>5.6596752875360004</v>
      </c>
      <c r="AZ13" s="256"/>
      <c r="BA13" s="262">
        <v>2.3453291946633099</v>
      </c>
      <c r="BB13" s="263">
        <v>2.0075583387179301</v>
      </c>
      <c r="BC13" s="264">
        <v>2.1756651784549899</v>
      </c>
      <c r="BD13" s="256"/>
      <c r="BE13" s="265">
        <v>4.6308894262248401</v>
      </c>
    </row>
    <row r="14" spans="1:57" x14ac:dyDescent="0.25">
      <c r="A14" s="20" t="s">
        <v>95</v>
      </c>
      <c r="B14" s="2" t="str">
        <f t="shared" si="0"/>
        <v>Arlington, VA</v>
      </c>
      <c r="C14" s="2"/>
      <c r="D14" s="23" t="s">
        <v>89</v>
      </c>
      <c r="E14" s="26" t="s">
        <v>90</v>
      </c>
      <c r="F14" s="2"/>
      <c r="G14" s="29">
        <v>73.010526315789406</v>
      </c>
      <c r="H14" s="256">
        <v>97.515789473684194</v>
      </c>
      <c r="I14" s="256">
        <v>98.6947368421052</v>
      </c>
      <c r="J14" s="256">
        <v>95.5263157894736</v>
      </c>
      <c r="K14" s="256">
        <v>88.821052631578894</v>
      </c>
      <c r="L14" s="261">
        <v>90.713684210526296</v>
      </c>
      <c r="M14" s="256"/>
      <c r="N14" s="262">
        <v>75.5263157894736</v>
      </c>
      <c r="O14" s="263">
        <v>73.410526315789397</v>
      </c>
      <c r="P14" s="264">
        <v>74.468421052631498</v>
      </c>
      <c r="Q14" s="256"/>
      <c r="R14" s="265">
        <v>86.072180451127807</v>
      </c>
      <c r="S14" s="38"/>
      <c r="T14" s="29">
        <v>54.064585191793</v>
      </c>
      <c r="U14" s="256">
        <v>41.996675900276998</v>
      </c>
      <c r="V14" s="256">
        <v>14.7799410029498</v>
      </c>
      <c r="W14" s="256">
        <v>1.05881037567084</v>
      </c>
      <c r="X14" s="256">
        <v>1.73402735746277</v>
      </c>
      <c r="Y14" s="261">
        <v>18.152806761556</v>
      </c>
      <c r="Z14" s="256"/>
      <c r="AA14" s="262">
        <v>-10.5034439574201</v>
      </c>
      <c r="AB14" s="263">
        <v>-11.401734693877501</v>
      </c>
      <c r="AC14" s="264">
        <v>-10.948473933649201</v>
      </c>
      <c r="AD14" s="256"/>
      <c r="AE14" s="265">
        <v>9.3216384137454895</v>
      </c>
      <c r="AF14" s="29"/>
      <c r="AG14" s="29">
        <v>66.650000000000006</v>
      </c>
      <c r="AH14" s="256">
        <v>82.973684210526301</v>
      </c>
      <c r="AI14" s="256">
        <v>87.023684210526298</v>
      </c>
      <c r="AJ14" s="256">
        <v>87.184210526315695</v>
      </c>
      <c r="AK14" s="256">
        <v>82.289473684210506</v>
      </c>
      <c r="AL14" s="261">
        <v>81.224210526315701</v>
      </c>
      <c r="AM14" s="256"/>
      <c r="AN14" s="262">
        <v>80.826315789473597</v>
      </c>
      <c r="AO14" s="263">
        <v>79.052631578947299</v>
      </c>
      <c r="AP14" s="264">
        <v>79.939473684210498</v>
      </c>
      <c r="AQ14" s="256"/>
      <c r="AR14" s="265">
        <v>80.857142857142804</v>
      </c>
      <c r="AS14" s="38"/>
      <c r="AT14" s="29">
        <v>5.2737334112344501</v>
      </c>
      <c r="AU14" s="256">
        <v>7.0015332720024501</v>
      </c>
      <c r="AV14" s="256">
        <v>1.6345974635109599</v>
      </c>
      <c r="AW14" s="256">
        <v>1.4214845550945101</v>
      </c>
      <c r="AX14" s="256">
        <v>3.7023274398161998</v>
      </c>
      <c r="AY14" s="261">
        <v>3.6569170386954899</v>
      </c>
      <c r="AZ14" s="256"/>
      <c r="BA14" s="262">
        <v>3.0768380618640001</v>
      </c>
      <c r="BB14" s="263">
        <v>1.4059989832231801</v>
      </c>
      <c r="BC14" s="264">
        <v>2.2438605680685302</v>
      </c>
      <c r="BD14" s="256"/>
      <c r="BE14" s="265">
        <v>3.2538258727809901</v>
      </c>
    </row>
    <row r="15" spans="1:57" x14ac:dyDescent="0.25">
      <c r="A15" s="20" t="s">
        <v>37</v>
      </c>
      <c r="B15" s="2" t="str">
        <f t="shared" si="0"/>
        <v>Suburban Virginia Area</v>
      </c>
      <c r="C15" s="2"/>
      <c r="D15" s="23" t="s">
        <v>89</v>
      </c>
      <c r="E15" s="26" t="s">
        <v>90</v>
      </c>
      <c r="F15" s="2"/>
      <c r="G15" s="29">
        <v>58.8331160365058</v>
      </c>
      <c r="H15" s="256">
        <v>81.795958279009099</v>
      </c>
      <c r="I15" s="256">
        <v>89.292698826597103</v>
      </c>
      <c r="J15" s="256">
        <v>82.073011734028597</v>
      </c>
      <c r="K15" s="256">
        <v>72.327249022164196</v>
      </c>
      <c r="L15" s="261">
        <v>76.864406779660996</v>
      </c>
      <c r="M15" s="256"/>
      <c r="N15" s="262">
        <v>75.537809647979103</v>
      </c>
      <c r="O15" s="263">
        <v>77.363102998696206</v>
      </c>
      <c r="P15" s="264">
        <v>76.450456323337605</v>
      </c>
      <c r="Q15" s="256"/>
      <c r="R15" s="265">
        <v>76.746135220711395</v>
      </c>
      <c r="S15" s="38"/>
      <c r="T15" s="29">
        <v>37.600117100694597</v>
      </c>
      <c r="U15" s="256">
        <v>36.378686988664498</v>
      </c>
      <c r="V15" s="256">
        <v>19.677292042931501</v>
      </c>
      <c r="W15" s="256">
        <v>7.5469816995240704</v>
      </c>
      <c r="X15" s="256">
        <v>8.7489944071871903</v>
      </c>
      <c r="Y15" s="261">
        <v>20.038003225356299</v>
      </c>
      <c r="Z15" s="256"/>
      <c r="AA15" s="262">
        <v>-0.718485555184044</v>
      </c>
      <c r="AB15" s="263">
        <v>-1.9885532519628299</v>
      </c>
      <c r="AC15" s="264">
        <v>-1.36518739614152</v>
      </c>
      <c r="AD15" s="256"/>
      <c r="AE15" s="265">
        <v>13.0557366923864</v>
      </c>
      <c r="AF15" s="29"/>
      <c r="AG15" s="29">
        <v>54.3006822612085</v>
      </c>
      <c r="AH15" s="256">
        <v>72.283138401559398</v>
      </c>
      <c r="AI15" s="256">
        <v>78.175763482780994</v>
      </c>
      <c r="AJ15" s="256">
        <v>76.470827900912596</v>
      </c>
      <c r="AK15" s="256">
        <v>68.839634941329805</v>
      </c>
      <c r="AL15" s="261">
        <v>70.010572543916695</v>
      </c>
      <c r="AM15" s="256"/>
      <c r="AN15" s="262">
        <v>73.415091264667495</v>
      </c>
      <c r="AO15" s="263">
        <v>75.631518904823906</v>
      </c>
      <c r="AP15" s="264">
        <v>74.523305084745701</v>
      </c>
      <c r="AQ15" s="256"/>
      <c r="AR15" s="265">
        <v>71.298126104342899</v>
      </c>
      <c r="AS15" s="38"/>
      <c r="AT15" s="29">
        <v>8.9670256824252892</v>
      </c>
      <c r="AU15" s="256">
        <v>12.7840348624293</v>
      </c>
      <c r="AV15" s="256">
        <v>8.0365884212892809</v>
      </c>
      <c r="AW15" s="256">
        <v>2.65566942738567</v>
      </c>
      <c r="AX15" s="256">
        <v>4.6969141362006797</v>
      </c>
      <c r="AY15" s="261">
        <v>7.2050602007237101</v>
      </c>
      <c r="AZ15" s="256"/>
      <c r="BA15" s="262">
        <v>6.0266649020931302</v>
      </c>
      <c r="BB15" s="263">
        <v>7.4620186043888204</v>
      </c>
      <c r="BC15" s="264">
        <v>6.7501895217097898</v>
      </c>
      <c r="BD15" s="256"/>
      <c r="BE15" s="265">
        <v>7.0661153422066398</v>
      </c>
    </row>
    <row r="16" spans="1:57" x14ac:dyDescent="0.25">
      <c r="A16" s="20" t="s">
        <v>96</v>
      </c>
      <c r="B16" s="2" t="str">
        <f t="shared" si="0"/>
        <v>Alexandria, VA</v>
      </c>
      <c r="C16" s="2"/>
      <c r="D16" s="23" t="s">
        <v>89</v>
      </c>
      <c r="E16" s="26" t="s">
        <v>90</v>
      </c>
      <c r="F16" s="2"/>
      <c r="G16" s="29">
        <v>71.713424530489206</v>
      </c>
      <c r="H16" s="256">
        <v>93.148620449802905</v>
      </c>
      <c r="I16" s="256">
        <v>96.046835149547803</v>
      </c>
      <c r="J16" s="256">
        <v>91.479248782749806</v>
      </c>
      <c r="K16" s="256">
        <v>80.918154416879204</v>
      </c>
      <c r="L16" s="261">
        <v>86.661256665893802</v>
      </c>
      <c r="M16" s="256"/>
      <c r="N16" s="262">
        <v>73.661024808717798</v>
      </c>
      <c r="O16" s="263">
        <v>74.855089265012694</v>
      </c>
      <c r="P16" s="264">
        <v>74.258057036865196</v>
      </c>
      <c r="Q16" s="256"/>
      <c r="R16" s="265">
        <v>83.1174853433142</v>
      </c>
      <c r="S16" s="38"/>
      <c r="T16" s="29">
        <v>58.085080373298901</v>
      </c>
      <c r="U16" s="256">
        <v>47.792609540775501</v>
      </c>
      <c r="V16" s="256">
        <v>28.7747904906883</v>
      </c>
      <c r="W16" s="256">
        <v>6.1795106089648701</v>
      </c>
      <c r="X16" s="256">
        <v>-4.6531195664914398</v>
      </c>
      <c r="Y16" s="261">
        <v>22.403627178403902</v>
      </c>
      <c r="Z16" s="256"/>
      <c r="AA16" s="262">
        <v>-4.6941365200117797</v>
      </c>
      <c r="AB16" s="263">
        <v>-2.8721120017143602</v>
      </c>
      <c r="AC16" s="264">
        <v>-3.7844256091018398</v>
      </c>
      <c r="AD16" s="256"/>
      <c r="AE16" s="265">
        <v>14.451857057947</v>
      </c>
      <c r="AF16" s="29"/>
      <c r="AG16" s="29">
        <v>64.746116392302298</v>
      </c>
      <c r="AH16" s="256">
        <v>76.8026895432413</v>
      </c>
      <c r="AI16" s="256">
        <v>84.604683514954701</v>
      </c>
      <c r="AJ16" s="256">
        <v>84.007651286807302</v>
      </c>
      <c r="AK16" s="256">
        <v>77.808370044052793</v>
      </c>
      <c r="AL16" s="261">
        <v>77.593902156271696</v>
      </c>
      <c r="AM16" s="256"/>
      <c r="AN16" s="262">
        <v>76.136100162299996</v>
      </c>
      <c r="AO16" s="263">
        <v>78.211221887317393</v>
      </c>
      <c r="AP16" s="264">
        <v>77.173661024808695</v>
      </c>
      <c r="AQ16" s="256"/>
      <c r="AR16" s="265">
        <v>77.473833261568004</v>
      </c>
      <c r="AS16" s="38"/>
      <c r="AT16" s="29">
        <v>10.3430550797321</v>
      </c>
      <c r="AU16" s="256">
        <v>10.575085980934301</v>
      </c>
      <c r="AV16" s="256">
        <v>12.6559060826087</v>
      </c>
      <c r="AW16" s="256">
        <v>10.518157425712699</v>
      </c>
      <c r="AX16" s="256">
        <v>8.1192863809076403</v>
      </c>
      <c r="AY16" s="261">
        <v>10.465873624853799</v>
      </c>
      <c r="AZ16" s="256"/>
      <c r="BA16" s="262">
        <v>4.2696718211283002</v>
      </c>
      <c r="BB16" s="263">
        <v>4.1245421402879998</v>
      </c>
      <c r="BC16" s="264">
        <v>4.1960808571862103</v>
      </c>
      <c r="BD16" s="256"/>
      <c r="BE16" s="265">
        <v>8.6059647277893898</v>
      </c>
    </row>
    <row r="17" spans="1:57" x14ac:dyDescent="0.25">
      <c r="A17" s="20" t="s">
        <v>36</v>
      </c>
      <c r="B17" s="2" t="str">
        <f t="shared" si="0"/>
        <v>Fairfax/Tysons Corner, VA</v>
      </c>
      <c r="C17" s="2"/>
      <c r="D17" s="23" t="s">
        <v>89</v>
      </c>
      <c r="E17" s="26" t="s">
        <v>90</v>
      </c>
      <c r="F17" s="2"/>
      <c r="G17" s="29">
        <v>57.545084351367002</v>
      </c>
      <c r="H17" s="256">
        <v>85.0494473531122</v>
      </c>
      <c r="I17" s="256">
        <v>93.426410703897602</v>
      </c>
      <c r="J17" s="256">
        <v>90.226876090750395</v>
      </c>
      <c r="K17" s="256">
        <v>75.276323443862694</v>
      </c>
      <c r="L17" s="261">
        <v>80.304828388597997</v>
      </c>
      <c r="M17" s="256"/>
      <c r="N17" s="262">
        <v>72.169866201279802</v>
      </c>
      <c r="O17" s="263">
        <v>74.752763234438603</v>
      </c>
      <c r="P17" s="264">
        <v>73.461314717859196</v>
      </c>
      <c r="Q17" s="256"/>
      <c r="R17" s="265">
        <v>78.349538768386907</v>
      </c>
      <c r="S17" s="38"/>
      <c r="T17" s="29">
        <v>22.826249356778298</v>
      </c>
      <c r="U17" s="256">
        <v>25.714531593180801</v>
      </c>
      <c r="V17" s="256">
        <v>12.295976082904</v>
      </c>
      <c r="W17" s="256">
        <v>3.4906095987888999</v>
      </c>
      <c r="X17" s="256">
        <v>-8.4517179536550806</v>
      </c>
      <c r="Y17" s="261">
        <v>9.3744380857738907</v>
      </c>
      <c r="Z17" s="256"/>
      <c r="AA17" s="262">
        <v>-8.4062991728257206</v>
      </c>
      <c r="AB17" s="263">
        <v>-2.3496889692636702</v>
      </c>
      <c r="AC17" s="264">
        <v>-5.4216997093236303</v>
      </c>
      <c r="AD17" s="256"/>
      <c r="AE17" s="265">
        <v>4.9750024938056301</v>
      </c>
      <c r="AF17" s="29"/>
      <c r="AG17" s="29">
        <v>57.7661431064572</v>
      </c>
      <c r="AH17" s="256">
        <v>76.948807446189605</v>
      </c>
      <c r="AI17" s="256">
        <v>84.412449098312905</v>
      </c>
      <c r="AJ17" s="256">
        <v>82.504363001745205</v>
      </c>
      <c r="AK17" s="256">
        <v>71.369982547993004</v>
      </c>
      <c r="AL17" s="261">
        <v>74.600349040139605</v>
      </c>
      <c r="AM17" s="256"/>
      <c r="AN17" s="262">
        <v>73.138452588714301</v>
      </c>
      <c r="AO17" s="263">
        <v>75.4828388598022</v>
      </c>
      <c r="AP17" s="264">
        <v>74.310645724258194</v>
      </c>
      <c r="AQ17" s="256"/>
      <c r="AR17" s="265">
        <v>74.517576664173504</v>
      </c>
      <c r="AS17" s="38"/>
      <c r="AT17" s="29">
        <v>8.2982204095275698</v>
      </c>
      <c r="AU17" s="256">
        <v>10.912927303024</v>
      </c>
      <c r="AV17" s="256">
        <v>5.8235969499369196</v>
      </c>
      <c r="AW17" s="256">
        <v>3.4615054605414599</v>
      </c>
      <c r="AX17" s="256">
        <v>0.99999329262958403</v>
      </c>
      <c r="AY17" s="261">
        <v>5.6985370007823697</v>
      </c>
      <c r="AZ17" s="256"/>
      <c r="BA17" s="262">
        <v>2.19895522812199</v>
      </c>
      <c r="BB17" s="263">
        <v>4.4334659877472902</v>
      </c>
      <c r="BC17" s="264">
        <v>3.3217534620695299</v>
      </c>
      <c r="BD17" s="256"/>
      <c r="BE17" s="265">
        <v>5.0102747891736001</v>
      </c>
    </row>
    <row r="18" spans="1:57" x14ac:dyDescent="0.25">
      <c r="A18" s="20" t="s">
        <v>38</v>
      </c>
      <c r="B18" s="2" t="str">
        <f t="shared" si="0"/>
        <v>I-95 Fredericksburg, VA</v>
      </c>
      <c r="C18" s="2"/>
      <c r="D18" s="23" t="s">
        <v>89</v>
      </c>
      <c r="E18" s="26" t="s">
        <v>90</v>
      </c>
      <c r="F18" s="2"/>
      <c r="G18" s="29">
        <v>58.879672764458498</v>
      </c>
      <c r="H18" s="256">
        <v>72.071355527780895</v>
      </c>
      <c r="I18" s="256">
        <v>79.013748437677506</v>
      </c>
      <c r="J18" s="256">
        <v>78.150210203385896</v>
      </c>
      <c r="K18" s="256">
        <v>83.604135893648404</v>
      </c>
      <c r="L18" s="261">
        <v>74.343824565390193</v>
      </c>
      <c r="M18" s="256"/>
      <c r="N18" s="262">
        <v>87.171912282695104</v>
      </c>
      <c r="O18" s="263">
        <v>84.206340188614902</v>
      </c>
      <c r="P18" s="264">
        <v>85.689126235654996</v>
      </c>
      <c r="Q18" s="256"/>
      <c r="R18" s="265">
        <v>77.585339328323002</v>
      </c>
      <c r="S18" s="38"/>
      <c r="T18" s="29">
        <v>26.891644421286301</v>
      </c>
      <c r="U18" s="256">
        <v>25.4234305498208</v>
      </c>
      <c r="V18" s="256">
        <v>24.928668707017401</v>
      </c>
      <c r="W18" s="256">
        <v>14.180836994085301</v>
      </c>
      <c r="X18" s="256">
        <v>23.083866732315698</v>
      </c>
      <c r="Y18" s="261">
        <v>22.485609476242399</v>
      </c>
      <c r="Z18" s="256"/>
      <c r="AA18" s="262">
        <v>14.237280961524201</v>
      </c>
      <c r="AB18" s="263">
        <v>7.0233080139906203</v>
      </c>
      <c r="AC18" s="264">
        <v>10.575077461989</v>
      </c>
      <c r="AD18" s="256"/>
      <c r="AE18" s="265">
        <v>18.459175158700599</v>
      </c>
      <c r="AF18" s="29"/>
      <c r="AG18" s="29">
        <v>57.4338143392796</v>
      </c>
      <c r="AH18" s="256">
        <v>68.040563572321304</v>
      </c>
      <c r="AI18" s="256">
        <v>75.204522213384806</v>
      </c>
      <c r="AJ18" s="256">
        <v>76.048176343597305</v>
      </c>
      <c r="AK18" s="256">
        <v>74.923304169980597</v>
      </c>
      <c r="AL18" s="261">
        <v>70.330076127712701</v>
      </c>
      <c r="AM18" s="256"/>
      <c r="AN18" s="262">
        <v>78.482558800136303</v>
      </c>
      <c r="AO18" s="263">
        <v>77.266787865015303</v>
      </c>
      <c r="AP18" s="264">
        <v>77.874673332575796</v>
      </c>
      <c r="AQ18" s="256"/>
      <c r="AR18" s="265">
        <v>72.485675329102193</v>
      </c>
      <c r="AS18" s="38"/>
      <c r="AT18" s="29">
        <v>11.1117132631245</v>
      </c>
      <c r="AU18" s="256">
        <v>13.929657492882001</v>
      </c>
      <c r="AV18" s="256">
        <v>15.4264058803778</v>
      </c>
      <c r="AW18" s="256">
        <v>13.0267257994508</v>
      </c>
      <c r="AX18" s="256">
        <v>14.523126709005901</v>
      </c>
      <c r="AY18" s="261">
        <v>13.703993508735</v>
      </c>
      <c r="AZ18" s="256"/>
      <c r="BA18" s="262">
        <v>7.2817186007732504</v>
      </c>
      <c r="BB18" s="263">
        <v>7.4240470281956803</v>
      </c>
      <c r="BC18" s="264">
        <v>7.3522801388694701</v>
      </c>
      <c r="BD18" s="256"/>
      <c r="BE18" s="265">
        <v>11.6760724381964</v>
      </c>
    </row>
    <row r="19" spans="1:57" x14ac:dyDescent="0.25">
      <c r="A19" s="20" t="s">
        <v>97</v>
      </c>
      <c r="B19" s="2" t="str">
        <f t="shared" si="0"/>
        <v>Dulles Airport Area, VA</v>
      </c>
      <c r="C19" s="2"/>
      <c r="D19" s="23" t="s">
        <v>89</v>
      </c>
      <c r="E19" s="26" t="s">
        <v>90</v>
      </c>
      <c r="F19" s="2"/>
      <c r="G19" s="29">
        <v>70.561698363555905</v>
      </c>
      <c r="H19" s="256">
        <v>90.490933215391394</v>
      </c>
      <c r="I19" s="256">
        <v>97.249004865103899</v>
      </c>
      <c r="J19" s="256">
        <v>94.630694383016305</v>
      </c>
      <c r="K19" s="256">
        <v>84.139761167624897</v>
      </c>
      <c r="L19" s="261">
        <v>87.414418398938494</v>
      </c>
      <c r="M19" s="256"/>
      <c r="N19" s="262">
        <v>75.426802299867305</v>
      </c>
      <c r="O19" s="263">
        <v>75.594869526758004</v>
      </c>
      <c r="P19" s="264">
        <v>75.510835913312604</v>
      </c>
      <c r="Q19" s="256"/>
      <c r="R19" s="265">
        <v>84.013394831616793</v>
      </c>
      <c r="S19" s="38"/>
      <c r="T19" s="29">
        <v>53.304365154421802</v>
      </c>
      <c r="U19" s="256">
        <v>28.943914457835302</v>
      </c>
      <c r="V19" s="256">
        <v>10.891149836160601</v>
      </c>
      <c r="W19" s="256">
        <v>1.24220059127064</v>
      </c>
      <c r="X19" s="256">
        <v>1.61248413574545</v>
      </c>
      <c r="Y19" s="261">
        <v>14.965241394482399</v>
      </c>
      <c r="Z19" s="256"/>
      <c r="AA19" s="262">
        <v>-6.9770522856644304</v>
      </c>
      <c r="AB19" s="263">
        <v>-8.1425048382846406</v>
      </c>
      <c r="AC19" s="264">
        <v>-7.5641004292788798</v>
      </c>
      <c r="AD19" s="256"/>
      <c r="AE19" s="265">
        <v>8.1934803735666204</v>
      </c>
      <c r="AF19" s="29"/>
      <c r="AG19" s="29">
        <v>62.127377266696101</v>
      </c>
      <c r="AH19" s="256">
        <v>81.220698805838097</v>
      </c>
      <c r="AI19" s="256">
        <v>90.026536930561605</v>
      </c>
      <c r="AJ19" s="256">
        <v>89.117647058823493</v>
      </c>
      <c r="AK19" s="256">
        <v>78.772666961521395</v>
      </c>
      <c r="AL19" s="261">
        <v>80.252985404688104</v>
      </c>
      <c r="AM19" s="256"/>
      <c r="AN19" s="262">
        <v>73.562582927907997</v>
      </c>
      <c r="AO19" s="263">
        <v>72.414860681114504</v>
      </c>
      <c r="AP19" s="264">
        <v>72.988721804511201</v>
      </c>
      <c r="AQ19" s="256"/>
      <c r="AR19" s="265">
        <v>78.177481518923301</v>
      </c>
      <c r="AS19" s="38"/>
      <c r="AT19" s="29">
        <v>9.0931214732207906</v>
      </c>
      <c r="AU19" s="256">
        <v>7.40345847837024</v>
      </c>
      <c r="AV19" s="256">
        <v>5.1367188696753896</v>
      </c>
      <c r="AW19" s="256">
        <v>4.93964517513791</v>
      </c>
      <c r="AX19" s="256">
        <v>4.4249167739809803</v>
      </c>
      <c r="AY19" s="261">
        <v>5.9986714000456898</v>
      </c>
      <c r="AZ19" s="256"/>
      <c r="BA19" s="262">
        <v>-1.1607787436863799</v>
      </c>
      <c r="BB19" s="263">
        <v>-1.25163233810173</v>
      </c>
      <c r="BC19" s="264">
        <v>-1.2058692672806</v>
      </c>
      <c r="BD19" s="256"/>
      <c r="BE19" s="265">
        <v>3.9760504201680602</v>
      </c>
    </row>
    <row r="20" spans="1:57" x14ac:dyDescent="0.25">
      <c r="A20" s="20" t="s">
        <v>45</v>
      </c>
      <c r="B20" s="2" t="str">
        <f t="shared" si="0"/>
        <v>Williamsburg, VA</v>
      </c>
      <c r="C20" s="2"/>
      <c r="D20" s="23" t="s">
        <v>89</v>
      </c>
      <c r="E20" s="26" t="s">
        <v>90</v>
      </c>
      <c r="F20" s="2"/>
      <c r="G20" s="29">
        <v>42.829457364341003</v>
      </c>
      <c r="H20" s="256">
        <v>46.622369878183797</v>
      </c>
      <c r="I20" s="256">
        <v>47.106866002214801</v>
      </c>
      <c r="J20" s="256">
        <v>50.179955703211498</v>
      </c>
      <c r="K20" s="256">
        <v>57.392026578073001</v>
      </c>
      <c r="L20" s="261">
        <v>48.826135105204798</v>
      </c>
      <c r="M20" s="256"/>
      <c r="N20" s="262">
        <v>81.076965669988894</v>
      </c>
      <c r="O20" s="263">
        <v>79.858803986710896</v>
      </c>
      <c r="P20" s="264">
        <v>80.467884828349895</v>
      </c>
      <c r="Q20" s="256"/>
      <c r="R20" s="265">
        <v>57.866635026103403</v>
      </c>
      <c r="S20" s="38"/>
      <c r="T20" s="29">
        <v>7.14358047382518</v>
      </c>
      <c r="U20" s="256">
        <v>-1.9957866995367299</v>
      </c>
      <c r="V20" s="256">
        <v>-12.033497421510001</v>
      </c>
      <c r="W20" s="256">
        <v>-14.239522381392099</v>
      </c>
      <c r="X20" s="256">
        <v>-16.150500936860599</v>
      </c>
      <c r="Y20" s="261">
        <v>-8.9250974271004395</v>
      </c>
      <c r="Z20" s="256"/>
      <c r="AA20" s="262">
        <v>-0.77495493974833396</v>
      </c>
      <c r="AB20" s="263">
        <v>2.8962890728689601</v>
      </c>
      <c r="AC20" s="264">
        <v>1.01343785400861</v>
      </c>
      <c r="AD20" s="256"/>
      <c r="AE20" s="265">
        <v>-5.2201188227489403</v>
      </c>
      <c r="AF20" s="29"/>
      <c r="AG20" s="29">
        <v>48.415005537098502</v>
      </c>
      <c r="AH20" s="256">
        <v>55.329457364341003</v>
      </c>
      <c r="AI20" s="256">
        <v>57.142857142857103</v>
      </c>
      <c r="AJ20" s="256">
        <v>59.2434939091915</v>
      </c>
      <c r="AK20" s="256">
        <v>65.541943521594604</v>
      </c>
      <c r="AL20" s="261">
        <v>57.134551495016602</v>
      </c>
      <c r="AM20" s="256"/>
      <c r="AN20" s="262">
        <v>79.883028792912498</v>
      </c>
      <c r="AO20" s="263">
        <v>73.338870431893596</v>
      </c>
      <c r="AP20" s="264">
        <v>76.610949612403104</v>
      </c>
      <c r="AQ20" s="256"/>
      <c r="AR20" s="265">
        <v>62.699236671412699</v>
      </c>
      <c r="AS20" s="38"/>
      <c r="AT20" s="29">
        <v>7.6154624964900597</v>
      </c>
      <c r="AU20" s="256">
        <v>6.29089104720485</v>
      </c>
      <c r="AV20" s="256">
        <v>4.6474892628738704</v>
      </c>
      <c r="AW20" s="256">
        <v>3.6025713930500598</v>
      </c>
      <c r="AX20" s="256">
        <v>4.35487162241016</v>
      </c>
      <c r="AY20" s="261">
        <v>5.16223879130348</v>
      </c>
      <c r="AZ20" s="256"/>
      <c r="BA20" s="262">
        <v>9.8669540450147792</v>
      </c>
      <c r="BB20" s="263">
        <v>6.3163791650843297</v>
      </c>
      <c r="BC20" s="264">
        <v>8.1383653256567392</v>
      </c>
      <c r="BD20" s="256"/>
      <c r="BE20" s="265">
        <v>6.1802216450477196</v>
      </c>
    </row>
    <row r="21" spans="1:57" x14ac:dyDescent="0.25">
      <c r="A21" s="20" t="s">
        <v>98</v>
      </c>
      <c r="B21" s="2" t="str">
        <f t="shared" si="0"/>
        <v>Virginia Beach, VA</v>
      </c>
      <c r="C21" s="2"/>
      <c r="D21" s="23" t="s">
        <v>89</v>
      </c>
      <c r="E21" s="26" t="s">
        <v>90</v>
      </c>
      <c r="F21" s="2"/>
      <c r="G21" s="29">
        <v>50.337413684871301</v>
      </c>
      <c r="H21" s="256">
        <v>55.971437539234103</v>
      </c>
      <c r="I21" s="256">
        <v>61.2523540489642</v>
      </c>
      <c r="J21" s="256">
        <v>65.615191462648994</v>
      </c>
      <c r="K21" s="256">
        <v>63.002197112366602</v>
      </c>
      <c r="L21" s="261">
        <v>59.235718769617002</v>
      </c>
      <c r="M21" s="256"/>
      <c r="N21" s="262">
        <v>81.167608286252303</v>
      </c>
      <c r="O21" s="263">
        <v>83.545197740112897</v>
      </c>
      <c r="P21" s="264">
        <v>82.3564030131826</v>
      </c>
      <c r="Q21" s="256"/>
      <c r="R21" s="265">
        <v>65.841628553492896</v>
      </c>
      <c r="S21" s="38"/>
      <c r="T21" s="29">
        <v>10.4882135015191</v>
      </c>
      <c r="U21" s="256">
        <v>11.9073771000067</v>
      </c>
      <c r="V21" s="256">
        <v>4.8164180428061796</v>
      </c>
      <c r="W21" s="256">
        <v>4.2994534657764998</v>
      </c>
      <c r="X21" s="256">
        <v>-4.8667578030244396</v>
      </c>
      <c r="Y21" s="261">
        <v>4.6019344188308704</v>
      </c>
      <c r="Z21" s="256"/>
      <c r="AA21" s="262">
        <v>1.02887577629475</v>
      </c>
      <c r="AB21" s="263">
        <v>-1.8534615704467201</v>
      </c>
      <c r="AC21" s="264">
        <v>-0.45394277534305999</v>
      </c>
      <c r="AD21" s="256"/>
      <c r="AE21" s="265">
        <v>2.7371495919537399</v>
      </c>
      <c r="AF21" s="29"/>
      <c r="AG21" s="29">
        <v>51.555634023854303</v>
      </c>
      <c r="AH21" s="256">
        <v>57.501569365976103</v>
      </c>
      <c r="AI21" s="256">
        <v>62.845260514751999</v>
      </c>
      <c r="AJ21" s="256">
        <v>65.493565599497799</v>
      </c>
      <c r="AK21" s="256">
        <v>69.995684243565506</v>
      </c>
      <c r="AL21" s="261">
        <v>61.478342749529098</v>
      </c>
      <c r="AM21" s="256"/>
      <c r="AN21" s="262">
        <v>83.974811676082794</v>
      </c>
      <c r="AO21" s="263">
        <v>84.2004080351537</v>
      </c>
      <c r="AP21" s="264">
        <v>84.087609855618297</v>
      </c>
      <c r="AQ21" s="256"/>
      <c r="AR21" s="265">
        <v>67.938133351268903</v>
      </c>
      <c r="AS21" s="38"/>
      <c r="AT21" s="29">
        <v>4.6760125654395202</v>
      </c>
      <c r="AU21" s="256">
        <v>7.0843329820873802</v>
      </c>
      <c r="AV21" s="256">
        <v>5.7696009464161699</v>
      </c>
      <c r="AW21" s="256">
        <v>6.6951569290959601</v>
      </c>
      <c r="AX21" s="256">
        <v>11.157430679599701</v>
      </c>
      <c r="AY21" s="261">
        <v>7.2094013457928998</v>
      </c>
      <c r="AZ21" s="256"/>
      <c r="BA21" s="262">
        <v>8.27427149646266</v>
      </c>
      <c r="BB21" s="263">
        <v>5.0916433151005203</v>
      </c>
      <c r="BC21" s="264">
        <v>6.6570867719660596</v>
      </c>
      <c r="BD21" s="256"/>
      <c r="BE21" s="265">
        <v>7.0134332210570296</v>
      </c>
    </row>
    <row r="22" spans="1:57" x14ac:dyDescent="0.25">
      <c r="A22" s="33" t="s">
        <v>99</v>
      </c>
      <c r="B22" s="2" t="str">
        <f t="shared" si="0"/>
        <v>Norfolk/Portsmouth, VA</v>
      </c>
      <c r="C22" s="2"/>
      <c r="D22" s="23" t="s">
        <v>89</v>
      </c>
      <c r="E22" s="26" t="s">
        <v>90</v>
      </c>
      <c r="F22" s="2"/>
      <c r="G22" s="29">
        <v>60.423845623707699</v>
      </c>
      <c r="H22" s="256">
        <v>63.990351481736703</v>
      </c>
      <c r="I22" s="256">
        <v>68.814610613369993</v>
      </c>
      <c r="J22" s="256">
        <v>72.570640937284594</v>
      </c>
      <c r="K22" s="256">
        <v>73.569951757408603</v>
      </c>
      <c r="L22" s="261">
        <v>67.873880082701504</v>
      </c>
      <c r="M22" s="256"/>
      <c r="N22" s="262">
        <v>71.726395589248696</v>
      </c>
      <c r="O22" s="263">
        <v>75.930392832529193</v>
      </c>
      <c r="P22" s="264">
        <v>73.828394210889002</v>
      </c>
      <c r="Q22" s="256"/>
      <c r="R22" s="265">
        <v>69.575169833612193</v>
      </c>
      <c r="S22" s="38"/>
      <c r="T22" s="29">
        <v>30.5136741333915</v>
      </c>
      <c r="U22" s="256">
        <v>9.7913347614983106</v>
      </c>
      <c r="V22" s="256">
        <v>4.3944758453095698</v>
      </c>
      <c r="W22" s="256">
        <v>-0.98000190118586405</v>
      </c>
      <c r="X22" s="256">
        <v>-4.1386725100126496</v>
      </c>
      <c r="Y22" s="261">
        <v>5.8764149997901898</v>
      </c>
      <c r="Z22" s="256"/>
      <c r="AA22" s="262">
        <v>-9.3999108695323308</v>
      </c>
      <c r="AB22" s="263">
        <v>-7.2359823413911002</v>
      </c>
      <c r="AC22" s="264">
        <v>-8.2999040406221702</v>
      </c>
      <c r="AD22" s="256"/>
      <c r="AE22" s="265">
        <v>1.13616472843251</v>
      </c>
      <c r="AF22" s="29"/>
      <c r="AG22" s="29">
        <v>56.516495822206899</v>
      </c>
      <c r="AH22" s="256">
        <v>63.485226979067903</v>
      </c>
      <c r="AI22" s="256">
        <v>67.094495649926699</v>
      </c>
      <c r="AJ22" s="256">
        <v>67.686078566505799</v>
      </c>
      <c r="AK22" s="256">
        <v>70.167126119917199</v>
      </c>
      <c r="AL22" s="261">
        <v>64.989748979205004</v>
      </c>
      <c r="AM22" s="256"/>
      <c r="AN22" s="262">
        <v>76.636802205375602</v>
      </c>
      <c r="AO22" s="263">
        <v>74.801860785664999</v>
      </c>
      <c r="AP22" s="264">
        <v>75.719331495520294</v>
      </c>
      <c r="AQ22" s="256"/>
      <c r="AR22" s="265">
        <v>68.055230805203095</v>
      </c>
      <c r="AS22" s="38"/>
      <c r="AT22" s="29">
        <v>2.51683030479425</v>
      </c>
      <c r="AU22" s="256">
        <v>2.4755873446825101</v>
      </c>
      <c r="AV22" s="256">
        <v>0.71244368105447697</v>
      </c>
      <c r="AW22" s="256">
        <v>-3.6353861772876801</v>
      </c>
      <c r="AX22" s="256">
        <v>-1.2260429544095399</v>
      </c>
      <c r="AY22" s="261">
        <v>-9.0214034182989206E-3</v>
      </c>
      <c r="AZ22" s="256"/>
      <c r="BA22" s="262">
        <v>0.81997090129412598</v>
      </c>
      <c r="BB22" s="263">
        <v>2.61731136552774</v>
      </c>
      <c r="BC22" s="264">
        <v>1.6998145759096801</v>
      </c>
      <c r="BD22" s="256"/>
      <c r="BE22" s="265">
        <v>0.52777334628292205</v>
      </c>
    </row>
    <row r="23" spans="1:57" x14ac:dyDescent="0.25">
      <c r="A23" s="34" t="s">
        <v>42</v>
      </c>
      <c r="B23" s="2" t="str">
        <f t="shared" si="0"/>
        <v>Newport News/Hampton, VA</v>
      </c>
      <c r="C23" s="2"/>
      <c r="D23" s="23" t="s">
        <v>89</v>
      </c>
      <c r="E23" s="26" t="s">
        <v>90</v>
      </c>
      <c r="F23" s="2"/>
      <c r="G23" s="29">
        <v>60.709668151127701</v>
      </c>
      <c r="H23" s="256">
        <v>66.987501795718998</v>
      </c>
      <c r="I23" s="256">
        <v>68.467174256572306</v>
      </c>
      <c r="J23" s="256">
        <v>70.507111047263294</v>
      </c>
      <c r="K23" s="256">
        <v>72.776899870708206</v>
      </c>
      <c r="L23" s="261">
        <v>67.889671024278101</v>
      </c>
      <c r="M23" s="256"/>
      <c r="N23" s="262">
        <v>79.112196523487995</v>
      </c>
      <c r="O23" s="263">
        <v>76.799310443901703</v>
      </c>
      <c r="P23" s="264">
        <v>77.955753483694807</v>
      </c>
      <c r="Q23" s="256"/>
      <c r="R23" s="265">
        <v>70.765694584111401</v>
      </c>
      <c r="S23" s="38"/>
      <c r="T23" s="29">
        <v>26.600994334055699</v>
      </c>
      <c r="U23" s="256">
        <v>14.6385725108026</v>
      </c>
      <c r="V23" s="256">
        <v>10.426385889825699</v>
      </c>
      <c r="W23" s="256">
        <v>12.3055969106082</v>
      </c>
      <c r="X23" s="256">
        <v>-10.0826439217723</v>
      </c>
      <c r="Y23" s="261">
        <v>8.7596349719638305</v>
      </c>
      <c r="Z23" s="256"/>
      <c r="AA23" s="262">
        <v>-10.8646529994656</v>
      </c>
      <c r="AB23" s="263">
        <v>-12.252438342331599</v>
      </c>
      <c r="AC23" s="264">
        <v>-11.5536956136628</v>
      </c>
      <c r="AD23" s="256"/>
      <c r="AE23" s="265">
        <v>1.4277507962556999</v>
      </c>
      <c r="AF23" s="29"/>
      <c r="AG23" s="29">
        <v>57.136187329406603</v>
      </c>
      <c r="AH23" s="256">
        <v>65.831058755925795</v>
      </c>
      <c r="AI23" s="256">
        <v>67.519034621462396</v>
      </c>
      <c r="AJ23" s="256">
        <v>68.553368768854995</v>
      </c>
      <c r="AK23" s="256">
        <v>69.853469329119307</v>
      </c>
      <c r="AL23" s="261">
        <v>65.778623760953806</v>
      </c>
      <c r="AM23" s="256"/>
      <c r="AN23" s="262">
        <v>77.7474500790116</v>
      </c>
      <c r="AO23" s="263">
        <v>77.409854905904297</v>
      </c>
      <c r="AP23" s="264">
        <v>77.578652492457906</v>
      </c>
      <c r="AQ23" s="256"/>
      <c r="AR23" s="265">
        <v>69.150060541383596</v>
      </c>
      <c r="AS23" s="38"/>
      <c r="AT23" s="29">
        <v>12.120786141302201</v>
      </c>
      <c r="AU23" s="256">
        <v>11.8462718661194</v>
      </c>
      <c r="AV23" s="256">
        <v>8.2665841857945299</v>
      </c>
      <c r="AW23" s="256">
        <v>10.0000765542291</v>
      </c>
      <c r="AX23" s="256">
        <v>2.7841306450454599</v>
      </c>
      <c r="AY23" s="261">
        <v>8.7378523144859699</v>
      </c>
      <c r="AZ23" s="256"/>
      <c r="BA23" s="262">
        <v>-4.5565113040891503E-2</v>
      </c>
      <c r="BB23" s="263">
        <v>1.33314525224145</v>
      </c>
      <c r="BC23" s="264">
        <v>0.63756853815515802</v>
      </c>
      <c r="BD23" s="256"/>
      <c r="BE23" s="265">
        <v>6.0029631745859504</v>
      </c>
    </row>
    <row r="24" spans="1:57" x14ac:dyDescent="0.25">
      <c r="A24" s="35" t="s">
        <v>100</v>
      </c>
      <c r="B24" s="2" t="str">
        <f t="shared" si="0"/>
        <v>Chesapeake/Suffolk, VA</v>
      </c>
      <c r="C24" s="2"/>
      <c r="D24" s="24" t="s">
        <v>89</v>
      </c>
      <c r="E24" s="27" t="s">
        <v>90</v>
      </c>
      <c r="F24" s="2"/>
      <c r="G24" s="30">
        <v>63.115169964484998</v>
      </c>
      <c r="H24" s="266">
        <v>77.845425334009803</v>
      </c>
      <c r="I24" s="266">
        <v>80.923389142567203</v>
      </c>
      <c r="J24" s="266">
        <v>79.942499577202696</v>
      </c>
      <c r="K24" s="266">
        <v>79.824116353796697</v>
      </c>
      <c r="L24" s="267">
        <v>76.330120074412307</v>
      </c>
      <c r="M24" s="256"/>
      <c r="N24" s="268">
        <v>82.360899712497798</v>
      </c>
      <c r="O24" s="269">
        <v>82.868256384238094</v>
      </c>
      <c r="P24" s="270">
        <v>82.614578048368003</v>
      </c>
      <c r="Q24" s="256"/>
      <c r="R24" s="271">
        <v>78.125679495542499</v>
      </c>
      <c r="S24" s="38"/>
      <c r="T24" s="30">
        <v>22.776480465115501</v>
      </c>
      <c r="U24" s="266">
        <v>16.631430028777299</v>
      </c>
      <c r="V24" s="266">
        <v>8.96831566164858</v>
      </c>
      <c r="W24" s="266">
        <v>4.1030543992705901</v>
      </c>
      <c r="X24" s="266">
        <v>0.76297249310378401</v>
      </c>
      <c r="Y24" s="267">
        <v>9.5356298261222392</v>
      </c>
      <c r="Z24" s="256"/>
      <c r="AA24" s="268">
        <v>-4.3633495852542499</v>
      </c>
      <c r="AB24" s="269">
        <v>-5.0116646589884697</v>
      </c>
      <c r="AC24" s="270">
        <v>-4.6896049251707304</v>
      </c>
      <c r="AD24" s="256"/>
      <c r="AE24" s="271">
        <v>4.80940616898235</v>
      </c>
      <c r="AF24" s="30"/>
      <c r="AG24" s="30">
        <v>62.6204972095383</v>
      </c>
      <c r="AH24" s="266">
        <v>75.291730086250595</v>
      </c>
      <c r="AI24" s="266">
        <v>78.716387620497201</v>
      </c>
      <c r="AJ24" s="266">
        <v>78.145611364789403</v>
      </c>
      <c r="AK24" s="266">
        <v>75.718755284965297</v>
      </c>
      <c r="AL24" s="267">
        <v>74.098596313208105</v>
      </c>
      <c r="AM24" s="256"/>
      <c r="AN24" s="268">
        <v>80.559783527820002</v>
      </c>
      <c r="AO24" s="269">
        <v>80.606291222729496</v>
      </c>
      <c r="AP24" s="270">
        <v>80.583037375274799</v>
      </c>
      <c r="AQ24" s="256"/>
      <c r="AR24" s="271">
        <v>75.951293759512893</v>
      </c>
      <c r="AS24" s="38"/>
      <c r="AT24" s="30">
        <v>11.641050626274399</v>
      </c>
      <c r="AU24" s="266">
        <v>9.2557920240769693</v>
      </c>
      <c r="AV24" s="266">
        <v>6.9307402603603796</v>
      </c>
      <c r="AW24" s="266">
        <v>5.72849820356197</v>
      </c>
      <c r="AX24" s="266">
        <v>5.8193193849676303</v>
      </c>
      <c r="AY24" s="267">
        <v>7.6748749151357796</v>
      </c>
      <c r="AZ24" s="256"/>
      <c r="BA24" s="268">
        <v>3.4296522042655799</v>
      </c>
      <c r="BB24" s="269">
        <v>3.8353691074506102</v>
      </c>
      <c r="BC24" s="270">
        <v>3.6321721033951402</v>
      </c>
      <c r="BD24" s="256"/>
      <c r="BE24" s="271">
        <v>6.4164526146107104</v>
      </c>
    </row>
    <row r="25" spans="1:57" ht="13" x14ac:dyDescent="0.3">
      <c r="A25" s="34" t="s">
        <v>58</v>
      </c>
      <c r="B25" s="2" t="s">
        <v>58</v>
      </c>
      <c r="C25" s="8"/>
      <c r="D25" s="22" t="s">
        <v>89</v>
      </c>
      <c r="E25" s="25" t="s">
        <v>90</v>
      </c>
      <c r="F25" s="2"/>
      <c r="G25" s="28">
        <v>36.628300609343199</v>
      </c>
      <c r="H25" s="254">
        <v>66.689234935680403</v>
      </c>
      <c r="I25" s="254">
        <v>85.578876100203104</v>
      </c>
      <c r="J25" s="254">
        <v>89.099526066350705</v>
      </c>
      <c r="K25" s="254">
        <v>90.487474610697305</v>
      </c>
      <c r="L25" s="255">
        <v>73.696682464454895</v>
      </c>
      <c r="M25" s="256"/>
      <c r="N25" s="257">
        <v>90.419769803655996</v>
      </c>
      <c r="O25" s="258">
        <v>91.943127962085299</v>
      </c>
      <c r="P25" s="259">
        <v>91.181448882870598</v>
      </c>
      <c r="Q25" s="256"/>
      <c r="R25" s="260">
        <v>78.692330012573706</v>
      </c>
      <c r="S25" s="38"/>
      <c r="T25" s="28">
        <v>10.747185261003001</v>
      </c>
      <c r="U25" s="254">
        <v>7.2984749455337603</v>
      </c>
      <c r="V25" s="254">
        <v>17.581395348837201</v>
      </c>
      <c r="W25" s="254">
        <v>30.750124192747101</v>
      </c>
      <c r="X25" s="254">
        <v>12.975486052409099</v>
      </c>
      <c r="Y25" s="255">
        <v>16.516805823164201</v>
      </c>
      <c r="Z25" s="256"/>
      <c r="AA25" s="257">
        <v>-2.8373954165150899</v>
      </c>
      <c r="AB25" s="258">
        <v>12.931392931392899</v>
      </c>
      <c r="AC25" s="259">
        <v>4.5207605743112103</v>
      </c>
      <c r="AD25" s="256"/>
      <c r="AE25" s="260">
        <v>12.251655629139</v>
      </c>
      <c r="AG25" s="28">
        <v>42.865605958022996</v>
      </c>
      <c r="AH25" s="254">
        <v>66.3337846987136</v>
      </c>
      <c r="AI25" s="254">
        <v>73.899796885578795</v>
      </c>
      <c r="AJ25" s="254">
        <v>71.910968178740603</v>
      </c>
      <c r="AK25" s="254">
        <v>73.832092078537499</v>
      </c>
      <c r="AL25" s="255">
        <v>65.768449559918693</v>
      </c>
      <c r="AM25" s="256"/>
      <c r="AN25" s="257">
        <v>82.515233581584198</v>
      </c>
      <c r="AO25" s="258">
        <v>77.792823290453597</v>
      </c>
      <c r="AP25" s="259">
        <v>80.154028436018905</v>
      </c>
      <c r="AQ25" s="256"/>
      <c r="AR25" s="260">
        <v>69.878614953090207</v>
      </c>
      <c r="AS25" s="38"/>
      <c r="AT25" s="28">
        <v>0.69582504970178904</v>
      </c>
      <c r="AU25" s="254">
        <v>6.6104461371055399</v>
      </c>
      <c r="AV25" s="254">
        <v>4.2875910665233397</v>
      </c>
      <c r="AW25" s="254">
        <v>3.5714285714285698</v>
      </c>
      <c r="AX25" s="254">
        <v>8.3592100360203698</v>
      </c>
      <c r="AY25" s="255">
        <v>4.9878411240205303</v>
      </c>
      <c r="AZ25" s="256"/>
      <c r="BA25" s="257">
        <v>-0.24554941682013501</v>
      </c>
      <c r="BB25" s="258">
        <v>-0.94827586206896497</v>
      </c>
      <c r="BC25" s="259">
        <v>-0.58780308596620101</v>
      </c>
      <c r="BD25" s="256"/>
      <c r="BE25" s="260">
        <v>3.0928938356164299</v>
      </c>
    </row>
    <row r="26" spans="1:57" x14ac:dyDescent="0.25">
      <c r="A26" s="34" t="s">
        <v>101</v>
      </c>
      <c r="B26" s="2" t="str">
        <f t="shared" si="0"/>
        <v>Richmond North/Glen Allen, VA</v>
      </c>
      <c r="C26" s="9"/>
      <c r="D26" s="23" t="s">
        <v>89</v>
      </c>
      <c r="E26" s="26" t="s">
        <v>90</v>
      </c>
      <c r="F26" s="2"/>
      <c r="G26" s="29">
        <v>46.438294010889202</v>
      </c>
      <c r="H26" s="256">
        <v>62.658802177858398</v>
      </c>
      <c r="I26" s="256">
        <v>71.653811252268596</v>
      </c>
      <c r="J26" s="256">
        <v>75.930127041742196</v>
      </c>
      <c r="K26" s="256">
        <v>76.565335753176001</v>
      </c>
      <c r="L26" s="261">
        <v>66.649274047186907</v>
      </c>
      <c r="M26" s="256"/>
      <c r="N26" s="262">
        <v>84.596188747731304</v>
      </c>
      <c r="O26" s="263">
        <v>87.2277676950998</v>
      </c>
      <c r="P26" s="264">
        <v>85.911978221415595</v>
      </c>
      <c r="Q26" s="256"/>
      <c r="R26" s="265">
        <v>72.152903811252202</v>
      </c>
      <c r="S26" s="38"/>
      <c r="T26" s="29">
        <v>9.6659142806653193</v>
      </c>
      <c r="U26" s="256">
        <v>3.1518605714905301</v>
      </c>
      <c r="V26" s="256">
        <v>7.6414310858355199</v>
      </c>
      <c r="W26" s="256">
        <v>10.0955230895004</v>
      </c>
      <c r="X26" s="256">
        <v>22.885599705604299</v>
      </c>
      <c r="Y26" s="261">
        <v>10.738727793461599</v>
      </c>
      <c r="Z26" s="256"/>
      <c r="AA26" s="262">
        <v>8.6880648408583792</v>
      </c>
      <c r="AB26" s="263">
        <v>3.9119131647604402</v>
      </c>
      <c r="AC26" s="264">
        <v>6.2097961626956799</v>
      </c>
      <c r="AD26" s="256"/>
      <c r="AE26" s="265">
        <v>9.1552654485706508</v>
      </c>
      <c r="AG26" s="29">
        <v>47.671846642468203</v>
      </c>
      <c r="AH26" s="256">
        <v>64.479355716878402</v>
      </c>
      <c r="AI26" s="256">
        <v>71.619782214156004</v>
      </c>
      <c r="AJ26" s="256">
        <v>70.930694192377402</v>
      </c>
      <c r="AK26" s="256">
        <v>68.284936479128802</v>
      </c>
      <c r="AL26" s="261">
        <v>64.597323049001801</v>
      </c>
      <c r="AM26" s="256"/>
      <c r="AN26" s="262">
        <v>76.880104355716796</v>
      </c>
      <c r="AO26" s="263">
        <v>77.532327586206804</v>
      </c>
      <c r="AP26" s="264">
        <v>77.206215970961793</v>
      </c>
      <c r="AQ26" s="256"/>
      <c r="AR26" s="265">
        <v>68.199863883847499</v>
      </c>
      <c r="AS26" s="38"/>
      <c r="AT26" s="29">
        <v>4.8046379790357099</v>
      </c>
      <c r="AU26" s="256">
        <v>7.8412889410027304</v>
      </c>
      <c r="AV26" s="256">
        <v>7.50220984159927</v>
      </c>
      <c r="AW26" s="256">
        <v>6.2161070312203703</v>
      </c>
      <c r="AX26" s="256">
        <v>8.7786565290719292</v>
      </c>
      <c r="AY26" s="261">
        <v>7.1433263715894402</v>
      </c>
      <c r="AZ26" s="256"/>
      <c r="BA26" s="262">
        <v>3.8586662464957602</v>
      </c>
      <c r="BB26" s="263">
        <v>3.2538966492969399</v>
      </c>
      <c r="BC26" s="264">
        <v>3.5541212653480598</v>
      </c>
      <c r="BD26" s="256"/>
      <c r="BE26" s="265">
        <v>5.9554941941365902</v>
      </c>
    </row>
    <row r="27" spans="1:57" x14ac:dyDescent="0.25">
      <c r="A27" s="20" t="s">
        <v>61</v>
      </c>
      <c r="B27" s="2" t="str">
        <f t="shared" si="0"/>
        <v>Richmond West/Midlothian, VA</v>
      </c>
      <c r="C27" s="2"/>
      <c r="D27" s="23" t="s">
        <v>89</v>
      </c>
      <c r="E27" s="26" t="s">
        <v>90</v>
      </c>
      <c r="F27" s="2"/>
      <c r="G27" s="29">
        <v>48.229583095373997</v>
      </c>
      <c r="H27" s="256">
        <v>60.908052541404899</v>
      </c>
      <c r="I27" s="256">
        <v>61.193603655054197</v>
      </c>
      <c r="J27" s="256">
        <v>70.131353512278594</v>
      </c>
      <c r="K27" s="256">
        <v>78.469446030839507</v>
      </c>
      <c r="L27" s="261">
        <v>63.786407766990202</v>
      </c>
      <c r="M27" s="256"/>
      <c r="N27" s="262">
        <v>82.067390062821204</v>
      </c>
      <c r="O27" s="263">
        <v>79.011993146773193</v>
      </c>
      <c r="P27" s="264">
        <v>80.539691604797198</v>
      </c>
      <c r="Q27" s="256"/>
      <c r="R27" s="265">
        <v>68.573060292077898</v>
      </c>
      <c r="S27" s="38"/>
      <c r="T27" s="29">
        <v>5.0758659000953701</v>
      </c>
      <c r="U27" s="256">
        <v>5.6863046074180001</v>
      </c>
      <c r="V27" s="256">
        <v>1.03993231619677</v>
      </c>
      <c r="W27" s="256">
        <v>15.4717831857115</v>
      </c>
      <c r="X27" s="256">
        <v>25.837760027538</v>
      </c>
      <c r="Y27" s="261">
        <v>11.053868767435</v>
      </c>
      <c r="Z27" s="256"/>
      <c r="AA27" s="262">
        <v>5.4208756037411101</v>
      </c>
      <c r="AB27" s="263">
        <v>0.53989852589410603</v>
      </c>
      <c r="AC27" s="264">
        <v>2.9688376105016201</v>
      </c>
      <c r="AD27" s="256"/>
      <c r="AE27" s="265">
        <v>8.2028314647269198</v>
      </c>
      <c r="AG27" s="29">
        <v>48.065391205025598</v>
      </c>
      <c r="AH27" s="256">
        <v>60.065676756139297</v>
      </c>
      <c r="AI27" s="256">
        <v>63.735008566533402</v>
      </c>
      <c r="AJ27" s="256">
        <v>65.234151913192406</v>
      </c>
      <c r="AK27" s="256">
        <v>67.818389491719003</v>
      </c>
      <c r="AL27" s="261">
        <v>60.983723586521897</v>
      </c>
      <c r="AM27" s="256"/>
      <c r="AN27" s="262">
        <v>78.212450028555097</v>
      </c>
      <c r="AO27" s="263">
        <v>78.912050256995997</v>
      </c>
      <c r="AP27" s="264">
        <v>78.562250142775497</v>
      </c>
      <c r="AQ27" s="256"/>
      <c r="AR27" s="265">
        <v>66.006159745451498</v>
      </c>
      <c r="AS27" s="38"/>
      <c r="AT27" s="29">
        <v>3.0559547692614499</v>
      </c>
      <c r="AU27" s="256">
        <v>4.3535279582297202</v>
      </c>
      <c r="AV27" s="256">
        <v>4.3166026264314699</v>
      </c>
      <c r="AW27" s="256">
        <v>6.7329799763018503</v>
      </c>
      <c r="AX27" s="256">
        <v>7.8461326216514298</v>
      </c>
      <c r="AY27" s="261">
        <v>5.3984091119141802</v>
      </c>
      <c r="AZ27" s="256"/>
      <c r="BA27" s="262">
        <v>6.9946925699817104</v>
      </c>
      <c r="BB27" s="263">
        <v>3.6615374986235101</v>
      </c>
      <c r="BC27" s="264">
        <v>5.2943271483767598</v>
      </c>
      <c r="BD27" s="256"/>
      <c r="BE27" s="265">
        <v>5.3629914409571802</v>
      </c>
    </row>
    <row r="28" spans="1:57" x14ac:dyDescent="0.25">
      <c r="A28" s="20" t="s">
        <v>57</v>
      </c>
      <c r="B28" s="2" t="str">
        <f t="shared" si="0"/>
        <v>Petersburg/Chester, VA</v>
      </c>
      <c r="C28" s="2"/>
      <c r="D28" s="23" t="s">
        <v>89</v>
      </c>
      <c r="E28" s="26" t="s">
        <v>90</v>
      </c>
      <c r="F28" s="2"/>
      <c r="G28" s="29">
        <v>59.194607673695103</v>
      </c>
      <c r="H28" s="256">
        <v>68.924991358451393</v>
      </c>
      <c r="I28" s="256">
        <v>71.845834773591406</v>
      </c>
      <c r="J28" s="256">
        <v>71.465606636709197</v>
      </c>
      <c r="K28" s="256">
        <v>69.961977186311699</v>
      </c>
      <c r="L28" s="261">
        <v>68.278603525751805</v>
      </c>
      <c r="M28" s="256"/>
      <c r="N28" s="262">
        <v>74.075354303491096</v>
      </c>
      <c r="O28" s="263">
        <v>76.8924991358451</v>
      </c>
      <c r="P28" s="264">
        <v>75.483926719668105</v>
      </c>
      <c r="Q28" s="256"/>
      <c r="R28" s="265">
        <v>70.337267295442203</v>
      </c>
      <c r="S28" s="38"/>
      <c r="T28" s="29">
        <v>7.4937339631628701</v>
      </c>
      <c r="U28" s="256">
        <v>2.1478289197193901</v>
      </c>
      <c r="V28" s="256">
        <v>2.92240586481108</v>
      </c>
      <c r="W28" s="256">
        <v>-0.122693574205458</v>
      </c>
      <c r="X28" s="256">
        <v>-0.82461257651921105</v>
      </c>
      <c r="Y28" s="261">
        <v>2.0769879695836702</v>
      </c>
      <c r="Z28" s="256"/>
      <c r="AA28" s="262">
        <v>3.6089284798966799</v>
      </c>
      <c r="AB28" s="263">
        <v>4.7886664592755901</v>
      </c>
      <c r="AC28" s="264">
        <v>4.2064663198742904</v>
      </c>
      <c r="AD28" s="256"/>
      <c r="AE28" s="265">
        <v>2.7206192424829299</v>
      </c>
      <c r="AG28" s="29">
        <v>58.123055651572699</v>
      </c>
      <c r="AH28" s="256">
        <v>69.262011752505998</v>
      </c>
      <c r="AI28" s="256">
        <v>72.645178015900399</v>
      </c>
      <c r="AJ28" s="256">
        <v>72.502592464569602</v>
      </c>
      <c r="AK28" s="256">
        <v>71.629796059453795</v>
      </c>
      <c r="AL28" s="261">
        <v>68.832526788800493</v>
      </c>
      <c r="AM28" s="256"/>
      <c r="AN28" s="262">
        <v>74.580884894573103</v>
      </c>
      <c r="AO28" s="263">
        <v>74.662979605945296</v>
      </c>
      <c r="AP28" s="264">
        <v>74.621932250259206</v>
      </c>
      <c r="AQ28" s="256"/>
      <c r="AR28" s="265">
        <v>70.486642634931599</v>
      </c>
      <c r="AS28" s="38"/>
      <c r="AT28" s="29">
        <v>1.18133478997192</v>
      </c>
      <c r="AU28" s="256">
        <v>2.0661809124279298</v>
      </c>
      <c r="AV28" s="256">
        <v>1.5051663248693701</v>
      </c>
      <c r="AW28" s="256">
        <v>2.0884077081431802</v>
      </c>
      <c r="AX28" s="256">
        <v>5.7986519555997198</v>
      </c>
      <c r="AY28" s="261">
        <v>2.5660106356553301</v>
      </c>
      <c r="AZ28" s="256"/>
      <c r="BA28" s="262">
        <v>6.1686289011267998</v>
      </c>
      <c r="BB28" s="263">
        <v>7.6016076593308304</v>
      </c>
      <c r="BC28" s="264">
        <v>6.8807094980247099</v>
      </c>
      <c r="BD28" s="256"/>
      <c r="BE28" s="265">
        <v>3.8355406025537202</v>
      </c>
    </row>
    <row r="29" spans="1:57" x14ac:dyDescent="0.25">
      <c r="A29" s="20" t="s">
        <v>102</v>
      </c>
      <c r="B29" s="41" t="s">
        <v>48</v>
      </c>
      <c r="C29" s="2"/>
      <c r="D29" s="23" t="s">
        <v>89</v>
      </c>
      <c r="E29" s="26" t="s">
        <v>90</v>
      </c>
      <c r="F29" s="2"/>
      <c r="G29" s="29">
        <v>39.885045673816997</v>
      </c>
      <c r="H29" s="256">
        <v>52.704505799035203</v>
      </c>
      <c r="I29" s="256">
        <v>55.814430873447598</v>
      </c>
      <c r="J29" s="256">
        <v>56.101816688904798</v>
      </c>
      <c r="K29" s="256">
        <v>55.229395463409602</v>
      </c>
      <c r="L29" s="261">
        <v>51.947038899722799</v>
      </c>
      <c r="M29" s="256"/>
      <c r="N29" s="262">
        <v>61.2131786923945</v>
      </c>
      <c r="O29" s="263">
        <v>62.260084162988797</v>
      </c>
      <c r="P29" s="264">
        <v>61.736631427691599</v>
      </c>
      <c r="Q29" s="256"/>
      <c r="R29" s="265">
        <v>54.744065336285303</v>
      </c>
      <c r="S29" s="38"/>
      <c r="T29" s="29">
        <v>2.42730315710621</v>
      </c>
      <c r="U29" s="256">
        <v>3.73820262611062</v>
      </c>
      <c r="V29" s="256">
        <v>0.31871873736185202</v>
      </c>
      <c r="W29" s="256">
        <v>-1.8618363555355499</v>
      </c>
      <c r="X29" s="256">
        <v>0.57552802971012496</v>
      </c>
      <c r="Y29" s="261">
        <v>0.88301294814931097</v>
      </c>
      <c r="Z29" s="256"/>
      <c r="AA29" s="262">
        <v>-0.57925778602807299</v>
      </c>
      <c r="AB29" s="263">
        <v>-3.2057962537368798</v>
      </c>
      <c r="AC29" s="264">
        <v>-1.9212381691246401</v>
      </c>
      <c r="AD29" s="256"/>
      <c r="AE29" s="265">
        <v>-3.7892768827137199E-2</v>
      </c>
      <c r="AG29" s="29">
        <v>40.8822999510977</v>
      </c>
      <c r="AH29" s="256">
        <v>52.662600056623603</v>
      </c>
      <c r="AI29" s="256">
        <v>55.450029598743903</v>
      </c>
      <c r="AJ29" s="256">
        <v>57.484860925792802</v>
      </c>
      <c r="AK29" s="256">
        <v>55.937596222929201</v>
      </c>
      <c r="AL29" s="261">
        <v>52.4886505606597</v>
      </c>
      <c r="AM29" s="256"/>
      <c r="AN29" s="262">
        <v>61.759724930719401</v>
      </c>
      <c r="AO29" s="263">
        <v>60.979677717335498</v>
      </c>
      <c r="AP29" s="264">
        <v>61.369701324027503</v>
      </c>
      <c r="AQ29" s="256"/>
      <c r="AR29" s="265">
        <v>55.029418565812797</v>
      </c>
      <c r="AS29" s="38"/>
      <c r="AT29" s="29">
        <v>-2.5486732261199898</v>
      </c>
      <c r="AU29" s="256">
        <v>2.3254151739491098</v>
      </c>
      <c r="AV29" s="256">
        <v>-0.41834501351423597</v>
      </c>
      <c r="AW29" s="256">
        <v>3.6058213635914198</v>
      </c>
      <c r="AX29" s="256">
        <v>4.9281168214419901</v>
      </c>
      <c r="AY29" s="261">
        <v>1.7456956446914</v>
      </c>
      <c r="AZ29" s="256"/>
      <c r="BA29" s="262">
        <v>0.188168435298392</v>
      </c>
      <c r="BB29" s="263">
        <v>0.54805250980107201</v>
      </c>
      <c r="BC29" s="264">
        <v>0.36664429761557799</v>
      </c>
      <c r="BD29" s="256"/>
      <c r="BE29" s="265">
        <v>1.30148794383328</v>
      </c>
    </row>
    <row r="30" spans="1:57" x14ac:dyDescent="0.25">
      <c r="A30" s="20" t="s">
        <v>53</v>
      </c>
      <c r="B30" s="2" t="str">
        <f t="shared" si="0"/>
        <v>Roanoke, VA</v>
      </c>
      <c r="C30" s="2"/>
      <c r="D30" s="23" t="s">
        <v>89</v>
      </c>
      <c r="E30" s="26" t="s">
        <v>90</v>
      </c>
      <c r="F30" s="2"/>
      <c r="G30" s="29">
        <v>50.736301369863</v>
      </c>
      <c r="H30" s="256">
        <v>67.859589041095802</v>
      </c>
      <c r="I30" s="256">
        <v>72.791095890410901</v>
      </c>
      <c r="J30" s="256">
        <v>66.626712328767098</v>
      </c>
      <c r="K30" s="256">
        <v>62.910958904109499</v>
      </c>
      <c r="L30" s="261">
        <v>64.184931506849296</v>
      </c>
      <c r="M30" s="256"/>
      <c r="N30" s="262">
        <v>61.917808219177999</v>
      </c>
      <c r="O30" s="263">
        <v>66.044520547945197</v>
      </c>
      <c r="P30" s="264">
        <v>63.981164383561598</v>
      </c>
      <c r="Q30" s="256"/>
      <c r="R30" s="265">
        <v>64.126712328767098</v>
      </c>
      <c r="S30" s="38"/>
      <c r="T30" s="29">
        <v>24.672629483255498</v>
      </c>
      <c r="U30" s="256">
        <v>22.3676257016132</v>
      </c>
      <c r="V30" s="256">
        <v>16.3343022356906</v>
      </c>
      <c r="W30" s="256">
        <v>-3.1630231895978902</v>
      </c>
      <c r="X30" s="256">
        <v>4.9256982428965497</v>
      </c>
      <c r="Y30" s="261">
        <v>11.6328232066555</v>
      </c>
      <c r="Z30" s="256"/>
      <c r="AA30" s="262">
        <v>-2.4742864979352999</v>
      </c>
      <c r="AB30" s="263">
        <v>-0.93321917808219101</v>
      </c>
      <c r="AC30" s="264">
        <v>-1.6849389396383201</v>
      </c>
      <c r="AD30" s="256"/>
      <c r="AE30" s="265">
        <v>7.48238809600333</v>
      </c>
      <c r="AG30" s="29">
        <v>47.735445205479401</v>
      </c>
      <c r="AH30" s="256">
        <v>60.415239726027302</v>
      </c>
      <c r="AI30" s="256">
        <v>65.218321917808197</v>
      </c>
      <c r="AJ30" s="256">
        <v>66.943493150684901</v>
      </c>
      <c r="AK30" s="256">
        <v>65.192636986301295</v>
      </c>
      <c r="AL30" s="261">
        <v>61.101027397260196</v>
      </c>
      <c r="AM30" s="256"/>
      <c r="AN30" s="262">
        <v>69.511986301369802</v>
      </c>
      <c r="AO30" s="263">
        <v>68.527397260273901</v>
      </c>
      <c r="AP30" s="264">
        <v>69.019691780821901</v>
      </c>
      <c r="AQ30" s="256"/>
      <c r="AR30" s="265">
        <v>63.363502935420698</v>
      </c>
      <c r="AS30" s="38"/>
      <c r="AT30" s="29">
        <v>4.9077744277177597</v>
      </c>
      <c r="AU30" s="256">
        <v>2.1697149535624898</v>
      </c>
      <c r="AV30" s="256">
        <v>0.50240112704822504</v>
      </c>
      <c r="AW30" s="256">
        <v>2.2705179246067302</v>
      </c>
      <c r="AX30" s="256">
        <v>5.2597194670498704</v>
      </c>
      <c r="AY30" s="261">
        <v>2.8916959054800602</v>
      </c>
      <c r="AZ30" s="256"/>
      <c r="BA30" s="262">
        <v>-4.0770153707007104</v>
      </c>
      <c r="BB30" s="263">
        <v>-3.1407628467922399</v>
      </c>
      <c r="BC30" s="264">
        <v>-3.6145013723116799</v>
      </c>
      <c r="BD30" s="256"/>
      <c r="BE30" s="265">
        <v>0.77463880315539502</v>
      </c>
    </row>
    <row r="31" spans="1:57" x14ac:dyDescent="0.25">
      <c r="A31" s="20" t="s">
        <v>54</v>
      </c>
      <c r="B31" s="2" t="str">
        <f t="shared" si="0"/>
        <v>Charlottesville, VA</v>
      </c>
      <c r="C31" s="2"/>
      <c r="D31" s="23" t="s">
        <v>89</v>
      </c>
      <c r="E31" s="26" t="s">
        <v>90</v>
      </c>
      <c r="F31" s="2"/>
      <c r="G31" s="29">
        <v>57.217651458489101</v>
      </c>
      <c r="H31" s="256">
        <v>71.353777112939397</v>
      </c>
      <c r="I31" s="256">
        <v>76.047120418848095</v>
      </c>
      <c r="J31" s="256">
        <v>78.384442782348501</v>
      </c>
      <c r="K31" s="256">
        <v>79.450261780104697</v>
      </c>
      <c r="L31" s="261">
        <v>72.490650710545907</v>
      </c>
      <c r="M31" s="256"/>
      <c r="N31" s="262">
        <v>83.470456245325295</v>
      </c>
      <c r="O31" s="263">
        <v>82.890800299177201</v>
      </c>
      <c r="P31" s="264">
        <v>83.180628272251298</v>
      </c>
      <c r="Q31" s="256"/>
      <c r="R31" s="265">
        <v>75.544930013890294</v>
      </c>
      <c r="S31" s="38"/>
      <c r="T31" s="29">
        <v>34.164609445940798</v>
      </c>
      <c r="U31" s="256">
        <v>27.005186461356999</v>
      </c>
      <c r="V31" s="256">
        <v>13.306161972376</v>
      </c>
      <c r="W31" s="256">
        <v>20.420489993979899</v>
      </c>
      <c r="X31" s="256">
        <v>8.3784161098937808</v>
      </c>
      <c r="Y31" s="261">
        <v>19.092458571479199</v>
      </c>
      <c r="Z31" s="256"/>
      <c r="AA31" s="262">
        <v>-2.79463161077086</v>
      </c>
      <c r="AB31" s="263">
        <v>-5.5648332110435801</v>
      </c>
      <c r="AC31" s="264">
        <v>-4.1949289454001404</v>
      </c>
      <c r="AD31" s="256"/>
      <c r="AE31" s="265">
        <v>10.6325797716497</v>
      </c>
      <c r="AG31" s="29">
        <v>50.953820001888701</v>
      </c>
      <c r="AH31" s="256">
        <v>64.312021909528696</v>
      </c>
      <c r="AI31" s="256">
        <v>70.799886674851194</v>
      </c>
      <c r="AJ31" s="256">
        <v>74.4296933433059</v>
      </c>
      <c r="AK31" s="256">
        <v>78.206806282722496</v>
      </c>
      <c r="AL31" s="261">
        <v>67.7749769559246</v>
      </c>
      <c r="AM31" s="256"/>
      <c r="AN31" s="262">
        <v>86.064884068810699</v>
      </c>
      <c r="AO31" s="263">
        <v>86.808152580403799</v>
      </c>
      <c r="AP31" s="264">
        <v>86.436518324607306</v>
      </c>
      <c r="AQ31" s="256"/>
      <c r="AR31" s="265">
        <v>73.129803758500799</v>
      </c>
      <c r="AS31" s="38"/>
      <c r="AT31" s="29">
        <v>-1.45603569774806</v>
      </c>
      <c r="AU31" s="256">
        <v>4.5550180358494599</v>
      </c>
      <c r="AV31" s="256">
        <v>0.60222177076503403</v>
      </c>
      <c r="AW31" s="256">
        <v>14.153469717521901</v>
      </c>
      <c r="AX31" s="256">
        <v>3.5564569330281799</v>
      </c>
      <c r="AY31" s="261">
        <v>4.4893172240372197</v>
      </c>
      <c r="AZ31" s="256"/>
      <c r="BA31" s="262">
        <v>-3.4171926234090502</v>
      </c>
      <c r="BB31" s="263">
        <v>-1.9498389795113</v>
      </c>
      <c r="BC31" s="264">
        <v>-2.68589267995389</v>
      </c>
      <c r="BD31" s="256"/>
      <c r="BE31" s="265">
        <v>1.9820140538117901</v>
      </c>
    </row>
    <row r="32" spans="1:57" x14ac:dyDescent="0.25">
      <c r="A32" s="20" t="s">
        <v>103</v>
      </c>
      <c r="B32" t="s">
        <v>55</v>
      </c>
      <c r="C32" s="2"/>
      <c r="D32" s="23" t="s">
        <v>89</v>
      </c>
      <c r="E32" s="26" t="s">
        <v>90</v>
      </c>
      <c r="F32" s="2"/>
      <c r="G32" s="29">
        <v>50.655082057647199</v>
      </c>
      <c r="H32" s="256">
        <v>61.522548613984199</v>
      </c>
      <c r="I32" s="256">
        <v>66.321886636325999</v>
      </c>
      <c r="J32" s="256">
        <v>67.0666115018618</v>
      </c>
      <c r="K32" s="256">
        <v>62.377603089228998</v>
      </c>
      <c r="L32" s="261">
        <v>61.588746379809599</v>
      </c>
      <c r="M32" s="256"/>
      <c r="N32" s="262">
        <v>63.218866363260197</v>
      </c>
      <c r="O32" s="263">
        <v>63.260239966901104</v>
      </c>
      <c r="P32" s="264">
        <v>63.239553165080601</v>
      </c>
      <c r="Q32" s="256"/>
      <c r="R32" s="265">
        <v>62.060405461315597</v>
      </c>
      <c r="S32" s="38"/>
      <c r="T32" s="29">
        <v>24.2828717840001</v>
      </c>
      <c r="U32" s="256">
        <v>3.6284063533423101</v>
      </c>
      <c r="V32" s="256">
        <v>-1.5739549502555801</v>
      </c>
      <c r="W32" s="256">
        <v>-2.0599288889597398</v>
      </c>
      <c r="X32" s="256">
        <v>-6.9234718302079203</v>
      </c>
      <c r="Y32" s="261">
        <v>1.63041779520681</v>
      </c>
      <c r="Z32" s="256"/>
      <c r="AA32" s="262">
        <v>-5.6088803775714098</v>
      </c>
      <c r="AB32" s="263">
        <v>-5.7446236377727997</v>
      </c>
      <c r="AC32" s="264">
        <v>-5.6768230476868604</v>
      </c>
      <c r="AD32" s="256"/>
      <c r="AE32" s="265">
        <v>-0.61128592675337701</v>
      </c>
      <c r="AG32" s="29">
        <v>51.9997241759757</v>
      </c>
      <c r="AH32" s="256">
        <v>60.419252516894197</v>
      </c>
      <c r="AI32" s="256">
        <v>65.977106605985298</v>
      </c>
      <c r="AJ32" s="256">
        <v>66.470142049372498</v>
      </c>
      <c r="AK32" s="256">
        <v>62.912012136256998</v>
      </c>
      <c r="AL32" s="261">
        <v>61.555647496896903</v>
      </c>
      <c r="AM32" s="256"/>
      <c r="AN32" s="262">
        <v>66.801130878499507</v>
      </c>
      <c r="AO32" s="263">
        <v>66.335677837539606</v>
      </c>
      <c r="AP32" s="264">
        <v>66.568404358019507</v>
      </c>
      <c r="AQ32" s="256"/>
      <c r="AR32" s="265">
        <v>62.987863742931999</v>
      </c>
      <c r="AS32" s="38"/>
      <c r="AT32" s="29">
        <v>-1.4763901731612601</v>
      </c>
      <c r="AU32" s="256">
        <v>-1.97821502069304</v>
      </c>
      <c r="AV32" s="256">
        <v>-1.4751093387171399</v>
      </c>
      <c r="AW32" s="256">
        <v>-1.3847450074379799</v>
      </c>
      <c r="AX32" s="256">
        <v>-5.6716989749933404</v>
      </c>
      <c r="AY32" s="261">
        <v>-2.44150093082325</v>
      </c>
      <c r="AZ32" s="256"/>
      <c r="BA32" s="262">
        <v>-6.2613377628145601</v>
      </c>
      <c r="BB32" s="263">
        <v>-3.6555665102237098</v>
      </c>
      <c r="BC32" s="264">
        <v>-4.9808667416142898</v>
      </c>
      <c r="BD32" s="256"/>
      <c r="BE32" s="265">
        <v>-3.2224666585934298</v>
      </c>
    </row>
    <row r="33" spans="1:57" x14ac:dyDescent="0.25">
      <c r="A33" s="20" t="s">
        <v>51</v>
      </c>
      <c r="B33" s="2" t="str">
        <f t="shared" si="0"/>
        <v>Staunton &amp; Harrisonburg, VA</v>
      </c>
      <c r="C33" s="2"/>
      <c r="D33" s="23" t="s">
        <v>89</v>
      </c>
      <c r="E33" s="26" t="s">
        <v>90</v>
      </c>
      <c r="F33" s="2"/>
      <c r="G33" s="29">
        <v>43.401058562403897</v>
      </c>
      <c r="H33" s="256">
        <v>56.837971657845301</v>
      </c>
      <c r="I33" s="256">
        <v>53.218371179784803</v>
      </c>
      <c r="J33" s="256">
        <v>57.640430254396399</v>
      </c>
      <c r="K33" s="256">
        <v>61.977121393204698</v>
      </c>
      <c r="L33" s="261">
        <v>54.614990609526998</v>
      </c>
      <c r="M33" s="256"/>
      <c r="N33" s="262">
        <v>79.272665186955706</v>
      </c>
      <c r="O33" s="263">
        <v>77.257981901997596</v>
      </c>
      <c r="P33" s="264">
        <v>78.265323544476601</v>
      </c>
      <c r="Q33" s="256"/>
      <c r="R33" s="265">
        <v>61.372228590941198</v>
      </c>
      <c r="S33" s="38"/>
      <c r="T33" s="29">
        <v>0.84363607146802699</v>
      </c>
      <c r="U33" s="256">
        <v>1.78933046898287</v>
      </c>
      <c r="V33" s="256">
        <v>-11.659708805145501</v>
      </c>
      <c r="W33" s="256">
        <v>-7.4684678600716401</v>
      </c>
      <c r="X33" s="256">
        <v>-1.32566735893124</v>
      </c>
      <c r="Y33" s="261">
        <v>-3.9218785820984499</v>
      </c>
      <c r="Z33" s="256"/>
      <c r="AA33" s="262">
        <v>-5.3553897331556</v>
      </c>
      <c r="AB33" s="263">
        <v>-4.3399513270850703</v>
      </c>
      <c r="AC33" s="264">
        <v>-4.8569137925943204</v>
      </c>
      <c r="AD33" s="256"/>
      <c r="AE33" s="265">
        <v>-4.2646876771503299</v>
      </c>
      <c r="AG33" s="29">
        <v>46.573285465414202</v>
      </c>
      <c r="AH33" s="256">
        <v>57.309422137696501</v>
      </c>
      <c r="AI33" s="256">
        <v>58.594338107908001</v>
      </c>
      <c r="AJ33" s="256">
        <v>63.4592182890392</v>
      </c>
      <c r="AK33" s="256">
        <v>69.580095002031499</v>
      </c>
      <c r="AL33" s="261">
        <v>59.128343277899198</v>
      </c>
      <c r="AM33" s="256"/>
      <c r="AN33" s="262">
        <v>81.138842108047001</v>
      </c>
      <c r="AO33" s="263">
        <v>76.436442615010904</v>
      </c>
      <c r="AP33" s="264">
        <v>78.787642361528995</v>
      </c>
      <c r="AQ33" s="256"/>
      <c r="AR33" s="265">
        <v>64.765601121065302</v>
      </c>
      <c r="AS33" s="38"/>
      <c r="AT33" s="29">
        <v>1.96313746116654</v>
      </c>
      <c r="AU33" s="256">
        <v>0.68866053886929601</v>
      </c>
      <c r="AV33" s="256">
        <v>-4.7305913624882798</v>
      </c>
      <c r="AW33" s="256">
        <v>0.76941195646426996</v>
      </c>
      <c r="AX33" s="256">
        <v>4.2052607613362998</v>
      </c>
      <c r="AY33" s="261">
        <v>0.61154836280648095</v>
      </c>
      <c r="AZ33" s="256"/>
      <c r="BA33" s="262">
        <v>4.0068023502339098</v>
      </c>
      <c r="BB33" s="263">
        <v>4.13699456584804</v>
      </c>
      <c r="BC33" s="264">
        <v>4.0699151643027696</v>
      </c>
      <c r="BD33" s="256"/>
      <c r="BE33" s="265">
        <v>1.8195277910024199</v>
      </c>
    </row>
    <row r="34" spans="1:57" x14ac:dyDescent="0.25">
      <c r="A34" s="20" t="s">
        <v>50</v>
      </c>
      <c r="B34" s="2" t="str">
        <f t="shared" si="0"/>
        <v>Blacksburg &amp; Wytheville, VA</v>
      </c>
      <c r="C34" s="2"/>
      <c r="D34" s="23" t="s">
        <v>89</v>
      </c>
      <c r="E34" s="26" t="s">
        <v>90</v>
      </c>
      <c r="F34" s="2"/>
      <c r="G34" s="29">
        <v>44.680851063829699</v>
      </c>
      <c r="H34" s="256">
        <v>53.9669914495923</v>
      </c>
      <c r="I34" s="256">
        <v>55.995227679459099</v>
      </c>
      <c r="J34" s="256">
        <v>57.625770530920597</v>
      </c>
      <c r="K34" s="256">
        <v>56.273613044342802</v>
      </c>
      <c r="L34" s="261">
        <v>53.708490753628901</v>
      </c>
      <c r="M34" s="256"/>
      <c r="N34" s="262">
        <v>65.977331477430894</v>
      </c>
      <c r="O34" s="263">
        <v>67.468681646450506</v>
      </c>
      <c r="P34" s="264">
        <v>66.723006561940707</v>
      </c>
      <c r="Q34" s="256"/>
      <c r="R34" s="265">
        <v>57.426923841718001</v>
      </c>
      <c r="S34" s="38"/>
      <c r="T34" s="29">
        <v>9.6329550124877397</v>
      </c>
      <c r="U34" s="256">
        <v>5.4644874324578101</v>
      </c>
      <c r="V34" s="256">
        <v>5.7165998186130196</v>
      </c>
      <c r="W34" s="256">
        <v>1.3411669187720801</v>
      </c>
      <c r="X34" s="256">
        <v>5.27925944927276</v>
      </c>
      <c r="Y34" s="261">
        <v>5.2249716022612596</v>
      </c>
      <c r="Z34" s="256"/>
      <c r="AA34" s="262">
        <v>10.1623525915715</v>
      </c>
      <c r="AB34" s="263">
        <v>6.1753014220191202</v>
      </c>
      <c r="AC34" s="264">
        <v>8.1098199535092199</v>
      </c>
      <c r="AD34" s="256"/>
      <c r="AE34" s="265">
        <v>6.1654155551283703</v>
      </c>
      <c r="AG34" s="29">
        <v>45.7502727362888</v>
      </c>
      <c r="AH34" s="256">
        <v>53.416641872458499</v>
      </c>
      <c r="AI34" s="256">
        <v>55.345631260537502</v>
      </c>
      <c r="AJ34" s="256">
        <v>58.326705110359903</v>
      </c>
      <c r="AK34" s="256">
        <v>60.891827401073698</v>
      </c>
      <c r="AL34" s="261">
        <v>54.741387868559499</v>
      </c>
      <c r="AM34" s="256"/>
      <c r="AN34" s="262">
        <v>69.099224497912104</v>
      </c>
      <c r="AO34" s="263">
        <v>67.036190097434798</v>
      </c>
      <c r="AP34" s="264">
        <v>68.067707297673394</v>
      </c>
      <c r="AQ34" s="256"/>
      <c r="AR34" s="265">
        <v>58.544856060498503</v>
      </c>
      <c r="AS34" s="38"/>
      <c r="AT34" s="29">
        <v>-4.9468223418339798</v>
      </c>
      <c r="AU34" s="256">
        <v>1.9293435232354099</v>
      </c>
      <c r="AV34" s="256">
        <v>-1.937676228647</v>
      </c>
      <c r="AW34" s="256">
        <v>-0.86611300567012295</v>
      </c>
      <c r="AX34" s="256">
        <v>3.1133525704732401</v>
      </c>
      <c r="AY34" s="261">
        <v>-0.401462035758546</v>
      </c>
      <c r="AZ34" s="256"/>
      <c r="BA34" s="262">
        <v>-4.9711824102556399</v>
      </c>
      <c r="BB34" s="263">
        <v>-4.9521219969397796</v>
      </c>
      <c r="BC34" s="264">
        <v>-4.9617975824767999</v>
      </c>
      <c r="BD34" s="256"/>
      <c r="BE34" s="265">
        <v>-1.9576525228150501</v>
      </c>
    </row>
    <row r="35" spans="1:57" x14ac:dyDescent="0.25">
      <c r="A35" s="20" t="s">
        <v>49</v>
      </c>
      <c r="B35" s="2" t="str">
        <f t="shared" si="0"/>
        <v>Lynchburg, VA</v>
      </c>
      <c r="C35" s="2"/>
      <c r="D35" s="23" t="s">
        <v>89</v>
      </c>
      <c r="E35" s="26" t="s">
        <v>90</v>
      </c>
      <c r="F35" s="2"/>
      <c r="G35" s="29">
        <v>44.667697063369303</v>
      </c>
      <c r="H35" s="256">
        <v>62.163833075734097</v>
      </c>
      <c r="I35" s="256">
        <v>66.491499227202397</v>
      </c>
      <c r="J35" s="256">
        <v>67.326120556414196</v>
      </c>
      <c r="K35" s="256">
        <v>65.2550231839258</v>
      </c>
      <c r="L35" s="261">
        <v>61.180834621329197</v>
      </c>
      <c r="M35" s="256"/>
      <c r="N35" s="262">
        <v>77.805255023183904</v>
      </c>
      <c r="O35" s="263">
        <v>74.312210200927296</v>
      </c>
      <c r="P35" s="264">
        <v>76.058732612055607</v>
      </c>
      <c r="Q35" s="256"/>
      <c r="R35" s="265">
        <v>65.431662618679596</v>
      </c>
      <c r="S35" s="38"/>
      <c r="T35" s="29">
        <v>34.491262742713303</v>
      </c>
      <c r="U35" s="256">
        <v>27.727552609308301</v>
      </c>
      <c r="V35" s="256">
        <v>18.246851234605298</v>
      </c>
      <c r="W35" s="256">
        <v>17.829621259663998</v>
      </c>
      <c r="X35" s="256">
        <v>15.7366451963834</v>
      </c>
      <c r="Y35" s="261">
        <v>21.567399481977599</v>
      </c>
      <c r="Z35" s="256"/>
      <c r="AA35" s="262">
        <v>11.933930855807599</v>
      </c>
      <c r="AB35" s="263">
        <v>5.9862670078800004</v>
      </c>
      <c r="AC35" s="264">
        <v>8.9472140448249302</v>
      </c>
      <c r="AD35" s="256"/>
      <c r="AE35" s="265">
        <v>17.063744593852601</v>
      </c>
      <c r="AG35" s="29">
        <v>41.3158500115021</v>
      </c>
      <c r="AH35" s="256">
        <v>57.265547120619502</v>
      </c>
      <c r="AI35" s="256">
        <v>62.571888658845097</v>
      </c>
      <c r="AJ35" s="256">
        <v>63.438948995363198</v>
      </c>
      <c r="AK35" s="256">
        <v>63.833075734157603</v>
      </c>
      <c r="AL35" s="261">
        <v>57.666569235266003</v>
      </c>
      <c r="AM35" s="256"/>
      <c r="AN35" s="262">
        <v>71.275115919629002</v>
      </c>
      <c r="AO35" s="263">
        <v>66.816074188562496</v>
      </c>
      <c r="AP35" s="264">
        <v>69.045595054095799</v>
      </c>
      <c r="AQ35" s="256"/>
      <c r="AR35" s="265">
        <v>60.906880274638802</v>
      </c>
      <c r="AS35" s="38"/>
      <c r="AT35" s="29">
        <v>8.0974796976131298</v>
      </c>
      <c r="AU35" s="256">
        <v>8.6721619801826204</v>
      </c>
      <c r="AV35" s="256">
        <v>5.3540432422419997</v>
      </c>
      <c r="AW35" s="256">
        <v>9.5906807987829001</v>
      </c>
      <c r="AX35" s="256">
        <v>9.0323680584475206</v>
      </c>
      <c r="AY35" s="261">
        <v>8.1309360879713104</v>
      </c>
      <c r="AZ35" s="256"/>
      <c r="BA35" s="262">
        <v>3.2583405917150099</v>
      </c>
      <c r="BB35" s="263">
        <v>3.13712677361407</v>
      </c>
      <c r="BC35" s="264">
        <v>3.1996551562998801</v>
      </c>
      <c r="BD35" s="256"/>
      <c r="BE35" s="265">
        <v>6.4759342591768396</v>
      </c>
    </row>
    <row r="36" spans="1:57" x14ac:dyDescent="0.25">
      <c r="A36" s="20" t="s">
        <v>23</v>
      </c>
      <c r="B36" s="2" t="str">
        <f t="shared" si="0"/>
        <v>Central Virginia</v>
      </c>
      <c r="C36" s="2"/>
      <c r="D36" s="23" t="s">
        <v>89</v>
      </c>
      <c r="E36" s="26" t="s">
        <v>90</v>
      </c>
      <c r="F36" s="2"/>
      <c r="G36" s="29">
        <v>50.382735676853301</v>
      </c>
      <c r="H36" s="256">
        <v>65.695106871577394</v>
      </c>
      <c r="I36" s="256">
        <v>72.057351469116099</v>
      </c>
      <c r="J36" s="256">
        <v>75.266442913501706</v>
      </c>
      <c r="K36" s="256">
        <v>76.146734970264305</v>
      </c>
      <c r="L36" s="261">
        <v>67.909674380262601</v>
      </c>
      <c r="M36" s="256"/>
      <c r="N36" s="262">
        <v>81.728787611140504</v>
      </c>
      <c r="O36" s="263">
        <v>82.302891126420505</v>
      </c>
      <c r="P36" s="264">
        <v>82.015839368780505</v>
      </c>
      <c r="Q36" s="256"/>
      <c r="R36" s="265">
        <v>71.940007234124806</v>
      </c>
      <c r="S36" s="38"/>
      <c r="T36" s="29">
        <v>16.515189220074902</v>
      </c>
      <c r="U36" s="256">
        <v>10.045014875185799</v>
      </c>
      <c r="V36" s="256">
        <v>9.2347965859275103</v>
      </c>
      <c r="W36" s="256">
        <v>13.4590279766458</v>
      </c>
      <c r="X36" s="256">
        <v>14.260214564423</v>
      </c>
      <c r="Y36" s="261">
        <v>12.4754840304899</v>
      </c>
      <c r="Z36" s="256"/>
      <c r="AA36" s="262">
        <v>4.9581160642050399</v>
      </c>
      <c r="AB36" s="263">
        <v>3.6076438213543902</v>
      </c>
      <c r="AC36" s="264">
        <v>4.2761446164375299</v>
      </c>
      <c r="AD36" s="256"/>
      <c r="AE36" s="265">
        <v>9.6666398454231395</v>
      </c>
      <c r="AG36" s="29">
        <v>49.640149980478903</v>
      </c>
      <c r="AH36" s="256">
        <v>64.750167586242398</v>
      </c>
      <c r="AI36" s="256">
        <v>70.334656834940404</v>
      </c>
      <c r="AJ36" s="256">
        <v>70.988635694517995</v>
      </c>
      <c r="AK36" s="256">
        <v>70.9856915739268</v>
      </c>
      <c r="AL36" s="261">
        <v>65.341740048690596</v>
      </c>
      <c r="AM36" s="256"/>
      <c r="AN36" s="262">
        <v>77.757904963787297</v>
      </c>
      <c r="AO36" s="263">
        <v>77.307454513336793</v>
      </c>
      <c r="AP36" s="264">
        <v>77.532679738561995</v>
      </c>
      <c r="AQ36" s="256"/>
      <c r="AR36" s="265">
        <v>68.826107673325893</v>
      </c>
      <c r="AS36" s="38"/>
      <c r="AT36" s="29">
        <v>3.5567638171418001</v>
      </c>
      <c r="AU36" s="256">
        <v>6.17498749585722</v>
      </c>
      <c r="AV36" s="256">
        <v>4.8689237203968503</v>
      </c>
      <c r="AW36" s="256">
        <v>7.7505636976159096</v>
      </c>
      <c r="AX36" s="256">
        <v>8.0138554958575892</v>
      </c>
      <c r="AY36" s="261">
        <v>6.2191254782011196</v>
      </c>
      <c r="AZ36" s="256"/>
      <c r="BA36" s="262">
        <v>3.3732110753018798</v>
      </c>
      <c r="BB36" s="263">
        <v>3.4650975924779699</v>
      </c>
      <c r="BC36" s="264">
        <v>3.41900046321302</v>
      </c>
      <c r="BD36" s="256"/>
      <c r="BE36" s="265">
        <v>5.3046460717439601</v>
      </c>
    </row>
    <row r="37" spans="1:57" x14ac:dyDescent="0.25">
      <c r="A37" s="20" t="s">
        <v>24</v>
      </c>
      <c r="B37" s="2" t="str">
        <f t="shared" si="0"/>
        <v>Chesapeake Bay</v>
      </c>
      <c r="C37" s="2"/>
      <c r="D37" s="23" t="s">
        <v>89</v>
      </c>
      <c r="E37" s="26" t="s">
        <v>90</v>
      </c>
      <c r="F37" s="2"/>
      <c r="G37" s="29">
        <v>40.109460516028101</v>
      </c>
      <c r="H37" s="256">
        <v>59.265050820953803</v>
      </c>
      <c r="I37" s="256">
        <v>63.252541047693498</v>
      </c>
      <c r="J37" s="256">
        <v>62.314308053166499</v>
      </c>
      <c r="K37" s="256">
        <v>60.359655981235299</v>
      </c>
      <c r="L37" s="261">
        <v>57.060203283815397</v>
      </c>
      <c r="M37" s="256"/>
      <c r="N37" s="262">
        <v>66.301798279906095</v>
      </c>
      <c r="O37" s="263">
        <v>63.174354964816203</v>
      </c>
      <c r="P37" s="264">
        <v>64.738076622361206</v>
      </c>
      <c r="Q37" s="256"/>
      <c r="R37" s="265">
        <v>59.253881380542801</v>
      </c>
      <c r="S37" s="38"/>
      <c r="T37" s="29">
        <v>-2.4714828897338399</v>
      </c>
      <c r="U37" s="256">
        <v>8.7517934002869406</v>
      </c>
      <c r="V37" s="256">
        <v>-1.4616321559074199</v>
      </c>
      <c r="W37" s="256">
        <v>-5.0059594755661498</v>
      </c>
      <c r="X37" s="256">
        <v>-3.7406483790523599</v>
      </c>
      <c r="Y37" s="261">
        <v>-0.97693351424694697</v>
      </c>
      <c r="Z37" s="256"/>
      <c r="AA37" s="262">
        <v>-7.5245365321701101</v>
      </c>
      <c r="AB37" s="263">
        <v>-15.657620041753599</v>
      </c>
      <c r="AC37" s="264">
        <v>-11.6799999999999</v>
      </c>
      <c r="AD37" s="256"/>
      <c r="AE37" s="265">
        <v>-4.58633093525179</v>
      </c>
      <c r="AG37" s="29">
        <v>39.2103205629397</v>
      </c>
      <c r="AH37" s="256">
        <v>55.179827990617603</v>
      </c>
      <c r="AI37" s="256">
        <v>59.4800625488663</v>
      </c>
      <c r="AJ37" s="256">
        <v>61.063330727130499</v>
      </c>
      <c r="AK37" s="256">
        <v>56.450351837372899</v>
      </c>
      <c r="AL37" s="261">
        <v>54.276778733385399</v>
      </c>
      <c r="AM37" s="256"/>
      <c r="AN37" s="262">
        <v>62.157935887412002</v>
      </c>
      <c r="AO37" s="263">
        <v>61.356528537920198</v>
      </c>
      <c r="AP37" s="264">
        <v>61.757232212666104</v>
      </c>
      <c r="AQ37" s="256"/>
      <c r="AR37" s="265">
        <v>56.414051156036997</v>
      </c>
      <c r="AS37" s="38"/>
      <c r="AT37" s="29">
        <v>-14.927905004240801</v>
      </c>
      <c r="AU37" s="256">
        <v>-6.7085261070720401</v>
      </c>
      <c r="AV37" s="256">
        <v>-8.3433734939758999</v>
      </c>
      <c r="AW37" s="256">
        <v>-3.7881121034801302</v>
      </c>
      <c r="AX37" s="256">
        <v>-4.1486890142714898</v>
      </c>
      <c r="AY37" s="261">
        <v>-7.2173215717722501</v>
      </c>
      <c r="AZ37" s="256"/>
      <c r="BA37" s="262">
        <v>-4.9895428742157097</v>
      </c>
      <c r="BB37" s="263">
        <v>-6.1864913329348399</v>
      </c>
      <c r="BC37" s="264">
        <v>-5.5879276856417102</v>
      </c>
      <c r="BD37" s="256"/>
      <c r="BE37" s="265">
        <v>-6.7137646026688804</v>
      </c>
    </row>
    <row r="38" spans="1:57" x14ac:dyDescent="0.25">
      <c r="A38" s="20" t="s">
        <v>25</v>
      </c>
      <c r="B38" s="2" t="str">
        <f t="shared" si="0"/>
        <v>Coastal Virginia - Eastern Shore</v>
      </c>
      <c r="C38" s="2"/>
      <c r="D38" s="23" t="s">
        <v>89</v>
      </c>
      <c r="E38" s="26" t="s">
        <v>90</v>
      </c>
      <c r="F38" s="2"/>
      <c r="G38" s="29">
        <v>40.253671562082701</v>
      </c>
      <c r="H38" s="256">
        <v>55.140186915887803</v>
      </c>
      <c r="I38" s="256">
        <v>58.544726301735601</v>
      </c>
      <c r="J38" s="256">
        <v>57.543391188251</v>
      </c>
      <c r="K38" s="256">
        <v>56.074766355140099</v>
      </c>
      <c r="L38" s="261">
        <v>53.511348464619402</v>
      </c>
      <c r="M38" s="256"/>
      <c r="N38" s="262">
        <v>65.220293724966595</v>
      </c>
      <c r="O38" s="263">
        <v>65.086782376502001</v>
      </c>
      <c r="P38" s="264">
        <v>65.153538050734298</v>
      </c>
      <c r="Q38" s="256"/>
      <c r="R38" s="265">
        <v>56.837688346366498</v>
      </c>
      <c r="S38" s="38"/>
      <c r="T38" s="29">
        <v>11.873840445269</v>
      </c>
      <c r="U38" s="256">
        <v>10.8724832214765</v>
      </c>
      <c r="V38" s="256">
        <v>6.6909975669099699</v>
      </c>
      <c r="W38" s="256">
        <v>0.46620046620046601</v>
      </c>
      <c r="X38" s="256">
        <v>-2.8901734104046199</v>
      </c>
      <c r="Y38" s="261">
        <v>4.6748498302428798</v>
      </c>
      <c r="Z38" s="256"/>
      <c r="AA38" s="262">
        <v>-4.1216879293424897</v>
      </c>
      <c r="AB38" s="263">
        <v>-3.9408866995073799</v>
      </c>
      <c r="AC38" s="264">
        <v>-4.03146509341199</v>
      </c>
      <c r="AD38" s="256"/>
      <c r="AE38" s="265">
        <v>1.6544431178577499</v>
      </c>
      <c r="AG38" s="29">
        <v>39.164270005075203</v>
      </c>
      <c r="AH38" s="256">
        <v>50.854339367281298</v>
      </c>
      <c r="AI38" s="256">
        <v>54.7792251734055</v>
      </c>
      <c r="AJ38" s="256">
        <v>57.326435246995899</v>
      </c>
      <c r="AK38" s="256">
        <v>57.4599465954606</v>
      </c>
      <c r="AL38" s="261">
        <v>51.946697176700198</v>
      </c>
      <c r="AM38" s="256"/>
      <c r="AN38" s="262">
        <v>65.987983978638098</v>
      </c>
      <c r="AO38" s="263">
        <v>63.601468624833103</v>
      </c>
      <c r="AP38" s="264">
        <v>64.794726301735594</v>
      </c>
      <c r="AQ38" s="256"/>
      <c r="AR38" s="265">
        <v>55.638953502314003</v>
      </c>
      <c r="AS38" s="38"/>
      <c r="AT38" s="29">
        <v>4.4203879115922398</v>
      </c>
      <c r="AU38" s="256">
        <v>3.05107987658553</v>
      </c>
      <c r="AV38" s="256">
        <v>3.3492182742587602</v>
      </c>
      <c r="AW38" s="256">
        <v>4.7256097560975601</v>
      </c>
      <c r="AX38" s="256">
        <v>6.1344019728729897</v>
      </c>
      <c r="AY38" s="261">
        <v>4.3486370817926803</v>
      </c>
      <c r="AZ38" s="256"/>
      <c r="BA38" s="262">
        <v>2.4617776626068899</v>
      </c>
      <c r="BB38" s="263">
        <v>4.7553600879604101</v>
      </c>
      <c r="BC38" s="264">
        <v>3.5747632386287802</v>
      </c>
      <c r="BD38" s="256"/>
      <c r="BE38" s="265">
        <v>4.10222360098909</v>
      </c>
    </row>
    <row r="39" spans="1:57" x14ac:dyDescent="0.25">
      <c r="A39" s="20" t="s">
        <v>26</v>
      </c>
      <c r="B39" s="2" t="str">
        <f t="shared" si="0"/>
        <v>Coastal Virginia - Hampton Roads</v>
      </c>
      <c r="C39" s="2"/>
      <c r="D39" s="23" t="s">
        <v>89</v>
      </c>
      <c r="E39" s="26" t="s">
        <v>90</v>
      </c>
      <c r="F39" s="2"/>
      <c r="G39" s="29">
        <v>54.236894406731501</v>
      </c>
      <c r="H39" s="256">
        <v>60.743876313140397</v>
      </c>
      <c r="I39" s="256">
        <v>64.070928942002396</v>
      </c>
      <c r="J39" s="256">
        <v>66.657202591435805</v>
      </c>
      <c r="K39" s="256">
        <v>67.818702733397004</v>
      </c>
      <c r="L39" s="261">
        <v>62.705520997341402</v>
      </c>
      <c r="M39" s="256"/>
      <c r="N39" s="262">
        <v>79.361433033064003</v>
      </c>
      <c r="O39" s="263">
        <v>80.355160932297395</v>
      </c>
      <c r="P39" s="264">
        <v>79.858296982680699</v>
      </c>
      <c r="Q39" s="256"/>
      <c r="R39" s="265">
        <v>67.6063141360098</v>
      </c>
      <c r="S39" s="38"/>
      <c r="T39" s="29">
        <v>18.2410261536583</v>
      </c>
      <c r="U39" s="256">
        <v>10.9287806648803</v>
      </c>
      <c r="V39" s="256">
        <v>4.1662077872096299</v>
      </c>
      <c r="W39" s="256">
        <v>1.7580204470338601</v>
      </c>
      <c r="X39" s="256">
        <v>-6.6448315749739599</v>
      </c>
      <c r="Y39" s="261">
        <v>4.4086256073567904</v>
      </c>
      <c r="Z39" s="256"/>
      <c r="AA39" s="262">
        <v>-3.9408526711385199</v>
      </c>
      <c r="AB39" s="263">
        <v>-4.08597628820492</v>
      </c>
      <c r="AC39" s="264">
        <v>-4.0139207974676498</v>
      </c>
      <c r="AD39" s="256"/>
      <c r="AE39" s="265">
        <v>1.4055811633072199</v>
      </c>
      <c r="AG39" s="29">
        <v>54.385896989172302</v>
      </c>
      <c r="AH39" s="256">
        <v>62.242698775278399</v>
      </c>
      <c r="AI39" s="256">
        <v>65.712313033153904</v>
      </c>
      <c r="AJ39" s="256">
        <v>67.088248199674695</v>
      </c>
      <c r="AK39" s="256">
        <v>69.977802441731399</v>
      </c>
      <c r="AL39" s="261">
        <v>63.881367875219702</v>
      </c>
      <c r="AM39" s="256"/>
      <c r="AN39" s="262">
        <v>80.331285651601505</v>
      </c>
      <c r="AO39" s="263">
        <v>78.916836589835498</v>
      </c>
      <c r="AP39" s="264">
        <v>79.624061120718494</v>
      </c>
      <c r="AQ39" s="256"/>
      <c r="AR39" s="265">
        <v>68.379255353472004</v>
      </c>
      <c r="AS39" s="38"/>
      <c r="AT39" s="29">
        <v>7.4946166049466703</v>
      </c>
      <c r="AU39" s="256">
        <v>7.8183062627030298</v>
      </c>
      <c r="AV39" s="256">
        <v>5.8227776542311096</v>
      </c>
      <c r="AW39" s="256">
        <v>5.1416705853179598</v>
      </c>
      <c r="AX39" s="256">
        <v>5.7435136543420304</v>
      </c>
      <c r="AY39" s="261">
        <v>6.3249108745276201</v>
      </c>
      <c r="AZ39" s="256"/>
      <c r="BA39" s="262">
        <v>5.2678579906976504</v>
      </c>
      <c r="BB39" s="263">
        <v>4.2827959526457002</v>
      </c>
      <c r="BC39" s="264">
        <v>4.7773864358855098</v>
      </c>
      <c r="BD39" s="256"/>
      <c r="BE39" s="265">
        <v>5.8045819790956097</v>
      </c>
    </row>
    <row r="40" spans="1:57" x14ac:dyDescent="0.25">
      <c r="A40" s="19" t="s">
        <v>27</v>
      </c>
      <c r="B40" s="2" t="str">
        <f t="shared" si="0"/>
        <v>Northern Virginia</v>
      </c>
      <c r="C40" s="2"/>
      <c r="D40" s="23" t="s">
        <v>89</v>
      </c>
      <c r="E40" s="26" t="s">
        <v>90</v>
      </c>
      <c r="F40" s="2"/>
      <c r="G40" s="29">
        <v>65.488911761953702</v>
      </c>
      <c r="H40" s="256">
        <v>86.8213717600823</v>
      </c>
      <c r="I40" s="256">
        <v>92.272854870403194</v>
      </c>
      <c r="J40" s="256">
        <v>88.947319172826695</v>
      </c>
      <c r="K40" s="256">
        <v>81.223916908393306</v>
      </c>
      <c r="L40" s="261">
        <v>82.950874894731896</v>
      </c>
      <c r="M40" s="256"/>
      <c r="N40" s="262">
        <v>76.388135117432299</v>
      </c>
      <c r="O40" s="263">
        <v>76.378777954524097</v>
      </c>
      <c r="P40" s="264">
        <v>76.383456535978198</v>
      </c>
      <c r="Q40" s="256"/>
      <c r="R40" s="265">
        <v>81.074469649373697</v>
      </c>
      <c r="S40" s="38"/>
      <c r="T40" s="29">
        <v>42.574902420149598</v>
      </c>
      <c r="U40" s="256">
        <v>33.990624278691399</v>
      </c>
      <c r="V40" s="256">
        <v>17.481121100740499</v>
      </c>
      <c r="W40" s="256">
        <v>4.8318998215827103</v>
      </c>
      <c r="X40" s="256">
        <v>2.6685038945869399</v>
      </c>
      <c r="Y40" s="261">
        <v>17.416769473571701</v>
      </c>
      <c r="Z40" s="256"/>
      <c r="AA40" s="262">
        <v>-3.3148215739001898</v>
      </c>
      <c r="AB40" s="263">
        <v>-3.76582799046452</v>
      </c>
      <c r="AC40" s="264">
        <v>-3.5408381507896398</v>
      </c>
      <c r="AD40" s="256"/>
      <c r="AE40" s="265">
        <v>10.929069778798199</v>
      </c>
      <c r="AG40" s="29">
        <v>60.722570386306202</v>
      </c>
      <c r="AH40" s="256">
        <v>76.566270694977007</v>
      </c>
      <c r="AI40" s="256">
        <v>83.457113459919498</v>
      </c>
      <c r="AJ40" s="256">
        <v>82.852063254421196</v>
      </c>
      <c r="AK40" s="256">
        <v>75.928698418639399</v>
      </c>
      <c r="AL40" s="261">
        <v>75.904821598967203</v>
      </c>
      <c r="AM40" s="256"/>
      <c r="AN40" s="262">
        <v>75.760737344437104</v>
      </c>
      <c r="AO40" s="263">
        <v>75.944605595583397</v>
      </c>
      <c r="AP40" s="264">
        <v>75.852671470010193</v>
      </c>
      <c r="AQ40" s="256"/>
      <c r="AR40" s="265">
        <v>75.889923951831705</v>
      </c>
      <c r="AS40" s="38"/>
      <c r="AT40" s="29">
        <v>8.5594415637408598</v>
      </c>
      <c r="AU40" s="256">
        <v>9.89475797335378</v>
      </c>
      <c r="AV40" s="256">
        <v>7.4804712340774699</v>
      </c>
      <c r="AW40" s="256">
        <v>5.8019489659378598</v>
      </c>
      <c r="AX40" s="256">
        <v>5.8673158584888601</v>
      </c>
      <c r="AY40" s="261">
        <v>7.4273287799185201</v>
      </c>
      <c r="AZ40" s="256"/>
      <c r="BA40" s="262">
        <v>3.1635986690544202</v>
      </c>
      <c r="BB40" s="263">
        <v>3.3004584889695798</v>
      </c>
      <c r="BC40" s="264">
        <v>3.2320661562508599</v>
      </c>
      <c r="BD40" s="256"/>
      <c r="BE40" s="265">
        <v>6.1949052013314798</v>
      </c>
    </row>
    <row r="41" spans="1:57" x14ac:dyDescent="0.25">
      <c r="A41" s="21" t="s">
        <v>28</v>
      </c>
      <c r="B41" s="2" t="str">
        <f t="shared" si="0"/>
        <v>Shenandoah Valley</v>
      </c>
      <c r="C41" s="2"/>
      <c r="D41" s="24" t="s">
        <v>89</v>
      </c>
      <c r="E41" s="27" t="s">
        <v>90</v>
      </c>
      <c r="F41" s="2"/>
      <c r="G41" s="30">
        <v>45.146600623152501</v>
      </c>
      <c r="H41" s="266">
        <v>56.579052488615403</v>
      </c>
      <c r="I41" s="266">
        <v>56.762802588479602</v>
      </c>
      <c r="J41" s="266">
        <v>60.214108812015603</v>
      </c>
      <c r="K41" s="266">
        <v>60.877206998482002</v>
      </c>
      <c r="L41" s="267">
        <v>55.915954302148997</v>
      </c>
      <c r="M41" s="256"/>
      <c r="N41" s="268">
        <v>73.156507150275601</v>
      </c>
      <c r="O41" s="269">
        <v>73.747703123751606</v>
      </c>
      <c r="P41" s="270">
        <v>73.452105137013604</v>
      </c>
      <c r="Q41" s="256"/>
      <c r="R41" s="271">
        <v>60.926283112110298</v>
      </c>
      <c r="S41" s="38"/>
      <c r="T41" s="30">
        <v>12.3685611098318</v>
      </c>
      <c r="U41" s="266">
        <v>8.5954218973489098</v>
      </c>
      <c r="V41" s="266">
        <v>-1.0568570528946799</v>
      </c>
      <c r="W41" s="266">
        <v>1.08405151993701</v>
      </c>
      <c r="X41" s="266">
        <v>-0.30242649059233401</v>
      </c>
      <c r="Y41" s="267">
        <v>3.4417991143412401</v>
      </c>
      <c r="Z41" s="256"/>
      <c r="AA41" s="268">
        <v>-7.5989639165361904</v>
      </c>
      <c r="AB41" s="269">
        <v>-6.08323646503937</v>
      </c>
      <c r="AC41" s="270">
        <v>-6.8442157256961504</v>
      </c>
      <c r="AD41" s="256"/>
      <c r="AE41" s="271">
        <v>-0.34832508140969298</v>
      </c>
      <c r="AG41" s="30">
        <v>45.235747489585997</v>
      </c>
      <c r="AH41" s="266">
        <v>56.002486414950504</v>
      </c>
      <c r="AI41" s="266">
        <v>58.613222113051599</v>
      </c>
      <c r="AJ41" s="266">
        <v>61.342574099224997</v>
      </c>
      <c r="AK41" s="266">
        <v>64.700007989134704</v>
      </c>
      <c r="AL41" s="267">
        <v>57.196549278562003</v>
      </c>
      <c r="AM41" s="256"/>
      <c r="AN41" s="268">
        <v>75.553247583286705</v>
      </c>
      <c r="AO41" s="269">
        <v>71.752416713269895</v>
      </c>
      <c r="AP41" s="270">
        <v>73.652832148278307</v>
      </c>
      <c r="AQ41" s="256"/>
      <c r="AR41" s="271">
        <v>61.908683555090398</v>
      </c>
      <c r="AS41" s="38"/>
      <c r="AT41" s="30">
        <v>3.5861500563189099</v>
      </c>
      <c r="AU41" s="266">
        <v>4.77675747678673</v>
      </c>
      <c r="AV41" s="266">
        <v>0.66215227266332299</v>
      </c>
      <c r="AW41" s="266">
        <v>2.9764191247212</v>
      </c>
      <c r="AX41" s="266">
        <v>5.1046260040814104</v>
      </c>
      <c r="AY41" s="267">
        <v>3.4208814575486399</v>
      </c>
      <c r="AZ41" s="256"/>
      <c r="BA41" s="268">
        <v>2.0631590160189099</v>
      </c>
      <c r="BB41" s="269">
        <v>2.42449972240418</v>
      </c>
      <c r="BC41" s="270">
        <v>2.2388486241344898</v>
      </c>
      <c r="BD41" s="256"/>
      <c r="BE41" s="271">
        <v>3.0242522961884499</v>
      </c>
    </row>
    <row r="42" spans="1:57" ht="13" x14ac:dyDescent="0.3">
      <c r="A42" s="18" t="s">
        <v>29</v>
      </c>
      <c r="B42" s="2" t="str">
        <f t="shared" si="0"/>
        <v>Southern Virginia</v>
      </c>
      <c r="C42" s="8"/>
      <c r="D42" s="22" t="s">
        <v>89</v>
      </c>
      <c r="E42" s="25" t="s">
        <v>90</v>
      </c>
      <c r="F42" s="2"/>
      <c r="G42" s="28">
        <v>46.593164277839001</v>
      </c>
      <c r="H42" s="254">
        <v>62.888643880926097</v>
      </c>
      <c r="I42" s="254">
        <v>66.725468577728705</v>
      </c>
      <c r="J42" s="254">
        <v>67.254685777287705</v>
      </c>
      <c r="K42" s="254">
        <v>64.476295479602996</v>
      </c>
      <c r="L42" s="255">
        <v>61.587651598676899</v>
      </c>
      <c r="M42" s="256"/>
      <c r="N42" s="257">
        <v>65.556780595369304</v>
      </c>
      <c r="O42" s="258">
        <v>64.432194046306506</v>
      </c>
      <c r="P42" s="259">
        <v>64.994487320837905</v>
      </c>
      <c r="Q42" s="256"/>
      <c r="R42" s="260">
        <v>62.561033233579998</v>
      </c>
      <c r="S42" s="38"/>
      <c r="T42" s="28">
        <v>12.037758463921801</v>
      </c>
      <c r="U42" s="254">
        <v>8.0320766782308706</v>
      </c>
      <c r="V42" s="254">
        <v>5.2218307505088504</v>
      </c>
      <c r="W42" s="254">
        <v>5.2082167287961099</v>
      </c>
      <c r="X42" s="254">
        <v>7.9162400903029297</v>
      </c>
      <c r="Y42" s="255">
        <v>7.3382058349917196</v>
      </c>
      <c r="Z42" s="256"/>
      <c r="AA42" s="257">
        <v>-4.7351563635120399</v>
      </c>
      <c r="AB42" s="258">
        <v>-12.157442116868699</v>
      </c>
      <c r="AC42" s="259">
        <v>-8.5646658985460107</v>
      </c>
      <c r="AD42" s="256"/>
      <c r="AE42" s="260">
        <v>2.0688296961683501</v>
      </c>
      <c r="AF42" s="28"/>
      <c r="AG42" s="28">
        <v>46.626240352811401</v>
      </c>
      <c r="AH42" s="254">
        <v>61.3065049614112</v>
      </c>
      <c r="AI42" s="254">
        <v>65.198456449834595</v>
      </c>
      <c r="AJ42" s="254">
        <v>65.997794928335097</v>
      </c>
      <c r="AK42" s="254">
        <v>63.395810363836802</v>
      </c>
      <c r="AL42" s="255">
        <v>60.504961411245802</v>
      </c>
      <c r="AM42" s="256"/>
      <c r="AN42" s="257">
        <v>64.751929437706707</v>
      </c>
      <c r="AO42" s="258">
        <v>65.121278941565606</v>
      </c>
      <c r="AP42" s="259">
        <v>64.9366041896361</v>
      </c>
      <c r="AQ42" s="256"/>
      <c r="AR42" s="260">
        <v>61.771145062214501</v>
      </c>
      <c r="AS42" s="38"/>
      <c r="AT42" s="28">
        <v>-1.1328123731359501</v>
      </c>
      <c r="AU42" s="254">
        <v>3.1287963437611399</v>
      </c>
      <c r="AV42" s="254">
        <v>1.06912070559254</v>
      </c>
      <c r="AW42" s="254">
        <v>3.91953080149792</v>
      </c>
      <c r="AX42" s="254">
        <v>7.2852175388007803</v>
      </c>
      <c r="AY42" s="255">
        <v>2.9993459292790501</v>
      </c>
      <c r="AZ42" s="256"/>
      <c r="BA42" s="257">
        <v>-1.1556771430171899</v>
      </c>
      <c r="BB42" s="258">
        <v>-2.2827869730330499</v>
      </c>
      <c r="BC42" s="259">
        <v>-1.7240661847874501</v>
      </c>
      <c r="BD42" s="256"/>
      <c r="BE42" s="260">
        <v>1.5336145536513699</v>
      </c>
    </row>
    <row r="43" spans="1:57" x14ac:dyDescent="0.25">
      <c r="A43" s="19" t="s">
        <v>30</v>
      </c>
      <c r="B43" s="2" t="str">
        <f t="shared" si="0"/>
        <v>Southwest Virginia - Blue Ridge Highlands</v>
      </c>
      <c r="C43" s="9"/>
      <c r="D43" s="23" t="s">
        <v>89</v>
      </c>
      <c r="E43" s="26" t="s">
        <v>90</v>
      </c>
      <c r="F43" s="2"/>
      <c r="G43" s="29">
        <v>46.059643950561203</v>
      </c>
      <c r="H43" s="256">
        <v>53.690894659258397</v>
      </c>
      <c r="I43" s="256">
        <v>55.947386324980101</v>
      </c>
      <c r="J43" s="256">
        <v>58.555391767774097</v>
      </c>
      <c r="K43" s="256">
        <v>57.591563669350201</v>
      </c>
      <c r="L43" s="261">
        <v>54.368976074384797</v>
      </c>
      <c r="M43" s="256"/>
      <c r="N43" s="262">
        <v>64.054881505839603</v>
      </c>
      <c r="O43" s="263">
        <v>65.925841932191801</v>
      </c>
      <c r="P43" s="264">
        <v>64.990361719015695</v>
      </c>
      <c r="Q43" s="256"/>
      <c r="R43" s="265">
        <v>57.403657687136501</v>
      </c>
      <c r="S43" s="38"/>
      <c r="T43" s="29">
        <v>10.7326913412259</v>
      </c>
      <c r="U43" s="256">
        <v>3.1105215645587299</v>
      </c>
      <c r="V43" s="256">
        <v>-0.31172298377366497</v>
      </c>
      <c r="W43" s="256">
        <v>-1.4176948970212</v>
      </c>
      <c r="X43" s="256">
        <v>-1.12169427223425</v>
      </c>
      <c r="Y43" s="261">
        <v>1.6503813398409299</v>
      </c>
      <c r="Z43" s="256"/>
      <c r="AA43" s="262">
        <v>0.99189036266156505</v>
      </c>
      <c r="AB43" s="263">
        <v>0.50594169307537495</v>
      </c>
      <c r="AC43" s="264">
        <v>0.74483278679198905</v>
      </c>
      <c r="AD43" s="256"/>
      <c r="AE43" s="265">
        <v>1.3556825130722301</v>
      </c>
      <c r="AF43" s="29"/>
      <c r="AG43" s="29">
        <v>47.630640321576102</v>
      </c>
      <c r="AH43" s="256">
        <v>53.360131348015599</v>
      </c>
      <c r="AI43" s="256">
        <v>55.927645360357801</v>
      </c>
      <c r="AJ43" s="256">
        <v>59.360471708810501</v>
      </c>
      <c r="AK43" s="256">
        <v>60.789205125297599</v>
      </c>
      <c r="AL43" s="261">
        <v>55.4109783039709</v>
      </c>
      <c r="AM43" s="256"/>
      <c r="AN43" s="262">
        <v>67.796802358543999</v>
      </c>
      <c r="AO43" s="263">
        <v>65.795441660052106</v>
      </c>
      <c r="AP43" s="264">
        <v>66.796122009298102</v>
      </c>
      <c r="AQ43" s="256"/>
      <c r="AR43" s="265">
        <v>58.661901716838898</v>
      </c>
      <c r="AS43" s="38"/>
      <c r="AT43" s="29">
        <v>-3.3509122161601299</v>
      </c>
      <c r="AU43" s="256">
        <v>4.9179473175963398E-2</v>
      </c>
      <c r="AV43" s="256">
        <v>-2.9997117678742198</v>
      </c>
      <c r="AW43" s="256">
        <v>-1.02729133153087</v>
      </c>
      <c r="AX43" s="256">
        <v>-1.00431062758161</v>
      </c>
      <c r="AY43" s="261">
        <v>-1.62177299559834</v>
      </c>
      <c r="AZ43" s="256"/>
      <c r="BA43" s="262">
        <v>-5.8324014791691896</v>
      </c>
      <c r="BB43" s="263">
        <v>-5.5816825895296596</v>
      </c>
      <c r="BC43" s="264">
        <v>-5.7090866791543897</v>
      </c>
      <c r="BD43" s="256"/>
      <c r="BE43" s="265">
        <v>-2.9867364865716901</v>
      </c>
    </row>
    <row r="44" spans="1:57" x14ac:dyDescent="0.25">
      <c r="A44" s="20" t="s">
        <v>31</v>
      </c>
      <c r="B44" s="2" t="str">
        <f t="shared" si="0"/>
        <v>Southwest Virginia - Heart of Appalachia</v>
      </c>
      <c r="C44" s="2"/>
      <c r="D44" s="23" t="s">
        <v>89</v>
      </c>
      <c r="E44" s="26" t="s">
        <v>90</v>
      </c>
      <c r="F44" s="2"/>
      <c r="G44" s="29">
        <v>41.155988857938702</v>
      </c>
      <c r="H44" s="256">
        <v>57.381615598885702</v>
      </c>
      <c r="I44" s="256">
        <v>58.913649025069603</v>
      </c>
      <c r="J44" s="256">
        <v>58.008356545961</v>
      </c>
      <c r="K44" s="256">
        <v>51.740947075208901</v>
      </c>
      <c r="L44" s="261">
        <v>53.440111420612801</v>
      </c>
      <c r="M44" s="256"/>
      <c r="N44" s="262">
        <v>56.267409470752</v>
      </c>
      <c r="O44" s="263">
        <v>55.571030640668504</v>
      </c>
      <c r="P44" s="264">
        <v>55.919220055710298</v>
      </c>
      <c r="Q44" s="256"/>
      <c r="R44" s="265">
        <v>54.148428173497798</v>
      </c>
      <c r="S44" s="38"/>
      <c r="T44" s="29">
        <v>3.9292647927745401</v>
      </c>
      <c r="U44" s="256">
        <v>2.10251885922739</v>
      </c>
      <c r="V44" s="256">
        <v>2.04442671778805</v>
      </c>
      <c r="W44" s="256">
        <v>-6.1353453948850998</v>
      </c>
      <c r="X44" s="256">
        <v>-10.585920952979899</v>
      </c>
      <c r="Y44" s="261">
        <v>-2.1959893473411101</v>
      </c>
      <c r="Z44" s="256"/>
      <c r="AA44" s="262">
        <v>-5.3799168092733902</v>
      </c>
      <c r="AB44" s="263">
        <v>-4.7353760445682402</v>
      </c>
      <c r="AC44" s="264">
        <v>-5.0607469342779101</v>
      </c>
      <c r="AD44" s="256"/>
      <c r="AE44" s="265">
        <v>-3.0590799962954698</v>
      </c>
      <c r="AF44" s="29"/>
      <c r="AG44" s="29">
        <v>40.890829694323102</v>
      </c>
      <c r="AH44" s="256">
        <v>57.240174672488997</v>
      </c>
      <c r="AI44" s="256">
        <v>57.606986899563303</v>
      </c>
      <c r="AJ44" s="256">
        <v>58.635097493036199</v>
      </c>
      <c r="AK44" s="256">
        <v>52.576601671309099</v>
      </c>
      <c r="AL44" s="261">
        <v>53.392875832955298</v>
      </c>
      <c r="AM44" s="256"/>
      <c r="AN44" s="262">
        <v>56.180362116991603</v>
      </c>
      <c r="AO44" s="263">
        <v>52.75069637883</v>
      </c>
      <c r="AP44" s="264">
        <v>54.465529247910801</v>
      </c>
      <c r="AQ44" s="256"/>
      <c r="AR44" s="265">
        <v>53.6997833179746</v>
      </c>
      <c r="AS44" s="38"/>
      <c r="AT44" s="29">
        <v>-3.6435526478255502</v>
      </c>
      <c r="AU44" s="256">
        <v>4.5662591963933004</v>
      </c>
      <c r="AV44" s="256">
        <v>-1.5825964130467201</v>
      </c>
      <c r="AW44" s="256">
        <v>0.94995264224311904</v>
      </c>
      <c r="AX44" s="256">
        <v>-0.61133899563479699</v>
      </c>
      <c r="AY44" s="261">
        <v>5.1696350756280797E-2</v>
      </c>
      <c r="AZ44" s="256"/>
      <c r="BA44" s="262">
        <v>-2.6336878388359701</v>
      </c>
      <c r="BB44" s="263">
        <v>-4.6386928975653801</v>
      </c>
      <c r="BC44" s="264">
        <v>-3.6150492589691199</v>
      </c>
      <c r="BD44" s="256"/>
      <c r="BE44" s="265">
        <v>-1.04498566980216</v>
      </c>
    </row>
    <row r="45" spans="1:57" x14ac:dyDescent="0.25">
      <c r="A45" s="21" t="s">
        <v>32</v>
      </c>
      <c r="B45" s="2" t="str">
        <f t="shared" si="0"/>
        <v>Virginia Mountains</v>
      </c>
      <c r="C45" s="2"/>
      <c r="D45" s="24" t="s">
        <v>89</v>
      </c>
      <c r="E45" s="27" t="s">
        <v>90</v>
      </c>
      <c r="F45" s="2"/>
      <c r="G45" s="29">
        <v>47.359295812216502</v>
      </c>
      <c r="H45" s="256">
        <v>62.750066684449102</v>
      </c>
      <c r="I45" s="256">
        <v>67.431315017337894</v>
      </c>
      <c r="J45" s="256">
        <v>62.923446252333903</v>
      </c>
      <c r="K45" s="256">
        <v>60.336089623899703</v>
      </c>
      <c r="L45" s="261">
        <v>60.160042678047397</v>
      </c>
      <c r="M45" s="256"/>
      <c r="N45" s="262">
        <v>61.509735929581197</v>
      </c>
      <c r="O45" s="263">
        <v>64.243798346225603</v>
      </c>
      <c r="P45" s="264">
        <v>62.8767671379034</v>
      </c>
      <c r="Q45" s="256"/>
      <c r="R45" s="265">
        <v>60.936249666577702</v>
      </c>
      <c r="S45" s="38"/>
      <c r="T45" s="29">
        <v>22.077679734822699</v>
      </c>
      <c r="U45" s="256">
        <v>18.669644895526702</v>
      </c>
      <c r="V45" s="256">
        <v>13.658883959269801</v>
      </c>
      <c r="W45" s="256">
        <v>-1.35998154684252</v>
      </c>
      <c r="X45" s="256">
        <v>7.8856259479413398</v>
      </c>
      <c r="Y45" s="261">
        <v>11.112378396825999</v>
      </c>
      <c r="Z45" s="256"/>
      <c r="AA45" s="262">
        <v>3.1572454008426201</v>
      </c>
      <c r="AB45" s="263">
        <v>2.9048984408047902</v>
      </c>
      <c r="AC45" s="264">
        <v>3.0281742912937299</v>
      </c>
      <c r="AD45" s="256"/>
      <c r="AE45" s="265">
        <v>8.6001556070590404</v>
      </c>
      <c r="AF45" s="30"/>
      <c r="AG45" s="29">
        <v>45.571013912521202</v>
      </c>
      <c r="AH45" s="256">
        <v>57.751976779101099</v>
      </c>
      <c r="AI45" s="256">
        <v>62.132585994061301</v>
      </c>
      <c r="AJ45" s="256">
        <v>63.850360096025597</v>
      </c>
      <c r="AK45" s="256">
        <v>62.9134435849559</v>
      </c>
      <c r="AL45" s="261">
        <v>58.445127849342498</v>
      </c>
      <c r="AM45" s="256"/>
      <c r="AN45" s="262">
        <v>67.481328354227699</v>
      </c>
      <c r="AO45" s="263">
        <v>66.307682048546198</v>
      </c>
      <c r="AP45" s="264">
        <v>66.894505201387005</v>
      </c>
      <c r="AQ45" s="256"/>
      <c r="AR45" s="265">
        <v>60.859891274828797</v>
      </c>
      <c r="AS45" s="38"/>
      <c r="AT45" s="29">
        <v>4.0525163771286499</v>
      </c>
      <c r="AU45" s="256">
        <v>3.1104790227091001</v>
      </c>
      <c r="AV45" s="256">
        <v>1.1211105016845599</v>
      </c>
      <c r="AW45" s="256">
        <v>3.7215509163775802</v>
      </c>
      <c r="AX45" s="256">
        <v>7.3611742495858703</v>
      </c>
      <c r="AY45" s="261">
        <v>3.8407329323623598</v>
      </c>
      <c r="AZ45" s="256"/>
      <c r="BA45" s="262">
        <v>-1.46137160096963</v>
      </c>
      <c r="BB45" s="263">
        <v>-1.1571692951791801</v>
      </c>
      <c r="BC45" s="264">
        <v>-1.31083913076342</v>
      </c>
      <c r="BD45" s="256"/>
      <c r="BE45" s="265">
        <v>2.1659570930246401</v>
      </c>
    </row>
    <row r="46" spans="1:57" x14ac:dyDescent="0.25">
      <c r="A46" s="20" t="s">
        <v>104</v>
      </c>
      <c r="B46" s="2" t="s">
        <v>16</v>
      </c>
      <c r="D46" s="24" t="s">
        <v>89</v>
      </c>
      <c r="E46" s="27" t="s">
        <v>90</v>
      </c>
      <c r="G46" s="29">
        <v>48.148148148148103</v>
      </c>
      <c r="H46" s="256">
        <v>69.844400613631294</v>
      </c>
      <c r="I46" s="256">
        <v>78.742055665132497</v>
      </c>
      <c r="J46" s="256">
        <v>81.919789612097304</v>
      </c>
      <c r="K46" s="256">
        <v>71.992110453648905</v>
      </c>
      <c r="L46" s="261">
        <v>70.129300898531596</v>
      </c>
      <c r="M46" s="256"/>
      <c r="N46" s="262">
        <v>73.920666228358499</v>
      </c>
      <c r="O46" s="263">
        <v>75.805391190006503</v>
      </c>
      <c r="P46" s="264">
        <v>74.863028709182501</v>
      </c>
      <c r="Q46" s="256"/>
      <c r="R46" s="265">
        <v>71.481794558717596</v>
      </c>
      <c r="S46" s="38"/>
      <c r="T46" s="29">
        <v>26.447606142727999</v>
      </c>
      <c r="U46" s="256">
        <v>28.008439762940501</v>
      </c>
      <c r="V46" s="256">
        <v>7.3234284018120404</v>
      </c>
      <c r="W46" s="256">
        <v>10.9174894244901</v>
      </c>
      <c r="X46" s="256">
        <v>5.6096797424611298</v>
      </c>
      <c r="Y46" s="261">
        <v>13.8339108200708</v>
      </c>
      <c r="Z46" s="256"/>
      <c r="AA46" s="262">
        <v>-2.6074305764636798</v>
      </c>
      <c r="AB46" s="263">
        <v>-0.82204743154364601</v>
      </c>
      <c r="AC46" s="264">
        <v>-1.71160961729941</v>
      </c>
      <c r="AD46" s="256"/>
      <c r="AE46" s="265">
        <v>8.6899649057281607</v>
      </c>
      <c r="AG46" s="29">
        <v>45.567609029147398</v>
      </c>
      <c r="AH46" s="256">
        <v>62.195923734385197</v>
      </c>
      <c r="AI46" s="256">
        <v>70.014245014245006</v>
      </c>
      <c r="AJ46" s="256">
        <v>71.099057637519095</v>
      </c>
      <c r="AK46" s="256">
        <v>68.134998904229604</v>
      </c>
      <c r="AL46" s="261">
        <v>63.4023668639053</v>
      </c>
      <c r="AM46" s="256"/>
      <c r="AN46" s="262">
        <v>75.597194827964003</v>
      </c>
      <c r="AO46" s="263">
        <v>75.361604207758006</v>
      </c>
      <c r="AP46" s="264">
        <v>75.479399517860998</v>
      </c>
      <c r="AQ46" s="256"/>
      <c r="AR46" s="265">
        <v>66.852947622178306</v>
      </c>
      <c r="AS46" s="38"/>
      <c r="AT46" s="29">
        <v>7.9239439585032896</v>
      </c>
      <c r="AU46" s="256">
        <v>9.0374859159447904</v>
      </c>
      <c r="AV46" s="256">
        <v>5.2718985080653704</v>
      </c>
      <c r="AW46" s="256">
        <v>5.16824632773936</v>
      </c>
      <c r="AX46" s="256">
        <v>2.5805960956103098</v>
      </c>
      <c r="AY46" s="261">
        <v>5.7422192425178498</v>
      </c>
      <c r="AZ46" s="256"/>
      <c r="BA46" s="262">
        <v>5.9455358737626902</v>
      </c>
      <c r="BB46" s="263">
        <v>5.86511067280298</v>
      </c>
      <c r="BC46" s="264">
        <v>5.9053707613886202</v>
      </c>
      <c r="BD46" s="256"/>
      <c r="BE46" s="265">
        <v>5.7947939984282701</v>
      </c>
    </row>
    <row r="47" spans="1:57" x14ac:dyDescent="0.25">
      <c r="A47" s="20" t="s">
        <v>105</v>
      </c>
      <c r="B47" s="2" t="s">
        <v>17</v>
      </c>
      <c r="D47" s="24" t="s">
        <v>89</v>
      </c>
      <c r="E47" s="27" t="s">
        <v>90</v>
      </c>
      <c r="G47" s="29">
        <v>59.538426557526101</v>
      </c>
      <c r="H47" s="256">
        <v>82.022131271790201</v>
      </c>
      <c r="I47" s="256">
        <v>88.680460815522196</v>
      </c>
      <c r="J47" s="256">
        <v>86.372593603152893</v>
      </c>
      <c r="K47" s="256">
        <v>79.179930271335394</v>
      </c>
      <c r="L47" s="261">
        <v>79.158708503865299</v>
      </c>
      <c r="M47" s="256"/>
      <c r="N47" s="262">
        <v>76.2429892375322</v>
      </c>
      <c r="O47" s="263">
        <v>77.709564953766801</v>
      </c>
      <c r="P47" s="264">
        <v>76.976277095649493</v>
      </c>
      <c r="Q47" s="256"/>
      <c r="R47" s="265">
        <v>78.535156672946499</v>
      </c>
      <c r="S47" s="38"/>
      <c r="T47" s="29">
        <v>41.941148226109597</v>
      </c>
      <c r="U47" s="256">
        <v>24.535689932746301</v>
      </c>
      <c r="V47" s="256">
        <v>10.991362537978899</v>
      </c>
      <c r="W47" s="256">
        <v>1.6340349211469301</v>
      </c>
      <c r="X47" s="256">
        <v>-2.5062416102050502</v>
      </c>
      <c r="Y47" s="261">
        <v>11.835769896651099</v>
      </c>
      <c r="Z47" s="256"/>
      <c r="AA47" s="262">
        <v>-10.0147312523384</v>
      </c>
      <c r="AB47" s="263">
        <v>-6.7752412628330703</v>
      </c>
      <c r="AC47" s="264">
        <v>-8.4081986113380598</v>
      </c>
      <c r="AD47" s="256"/>
      <c r="AE47" s="265">
        <v>5.3170477096425302</v>
      </c>
      <c r="AG47" s="29">
        <v>54.524876118735698</v>
      </c>
      <c r="AH47" s="256">
        <v>72.305092148615103</v>
      </c>
      <c r="AI47" s="256">
        <v>80.130840589067404</v>
      </c>
      <c r="AJ47" s="256">
        <v>78.799075337274502</v>
      </c>
      <c r="AK47" s="256">
        <v>73.837539790814006</v>
      </c>
      <c r="AL47" s="261">
        <v>71.929251845286302</v>
      </c>
      <c r="AM47" s="256"/>
      <c r="AN47" s="262">
        <v>77.3921858420494</v>
      </c>
      <c r="AO47" s="263">
        <v>77.122176747006193</v>
      </c>
      <c r="AP47" s="264">
        <v>77.257181294527797</v>
      </c>
      <c r="AQ47" s="256"/>
      <c r="AR47" s="265">
        <v>73.453326413608906</v>
      </c>
      <c r="AS47" s="38"/>
      <c r="AT47" s="29">
        <v>3.2985297550619701</v>
      </c>
      <c r="AU47" s="256">
        <v>5.27177775939069</v>
      </c>
      <c r="AV47" s="256">
        <v>3.10466326966678</v>
      </c>
      <c r="AW47" s="256">
        <v>1.7332963038773299</v>
      </c>
      <c r="AX47" s="256">
        <v>1.80966555100876</v>
      </c>
      <c r="AY47" s="261">
        <v>2.9908036602738699</v>
      </c>
      <c r="AZ47" s="256"/>
      <c r="BA47" s="262">
        <v>-1.25086008125159</v>
      </c>
      <c r="BB47" s="263">
        <v>-1.54672526917411</v>
      </c>
      <c r="BC47" s="264">
        <v>-1.39875611253516</v>
      </c>
      <c r="BD47" s="256"/>
      <c r="BE47" s="265">
        <v>1.6317658710744101</v>
      </c>
    </row>
    <row r="48" spans="1:57" x14ac:dyDescent="0.25">
      <c r="A48" s="20" t="s">
        <v>106</v>
      </c>
      <c r="B48" s="2" t="s">
        <v>18</v>
      </c>
      <c r="D48" s="24" t="s">
        <v>89</v>
      </c>
      <c r="E48" s="27" t="s">
        <v>90</v>
      </c>
      <c r="G48" s="29">
        <v>59.215281362932302</v>
      </c>
      <c r="H48" s="256">
        <v>76.917340675729903</v>
      </c>
      <c r="I48" s="256">
        <v>83.181322778638204</v>
      </c>
      <c r="J48" s="256">
        <v>84.698560201915896</v>
      </c>
      <c r="K48" s="256">
        <v>79.627717547180595</v>
      </c>
      <c r="L48" s="261">
        <v>76.7280445132794</v>
      </c>
      <c r="M48" s="256"/>
      <c r="N48" s="262">
        <v>84.672747088854393</v>
      </c>
      <c r="O48" s="263">
        <v>83.318992714965802</v>
      </c>
      <c r="P48" s="264">
        <v>83.995869901910098</v>
      </c>
      <c r="Q48" s="256"/>
      <c r="R48" s="265">
        <v>78.804566052888205</v>
      </c>
      <c r="S48" s="38"/>
      <c r="T48" s="29">
        <v>36.822375478959003</v>
      </c>
      <c r="U48" s="256">
        <v>24.288838536068699</v>
      </c>
      <c r="V48" s="256">
        <v>11.1321314839383</v>
      </c>
      <c r="W48" s="256">
        <v>7.6873207926909801</v>
      </c>
      <c r="X48" s="256">
        <v>3.8153262120099001</v>
      </c>
      <c r="Y48" s="261">
        <v>14.3939593995271</v>
      </c>
      <c r="Z48" s="256"/>
      <c r="AA48" s="262">
        <v>2.5300791256285202</v>
      </c>
      <c r="AB48" s="263">
        <v>-0.70103508272086001</v>
      </c>
      <c r="AC48" s="264">
        <v>0.90167554498636004</v>
      </c>
      <c r="AD48" s="256"/>
      <c r="AE48" s="265">
        <v>9.9179180370228401</v>
      </c>
      <c r="AG48" s="29">
        <v>56.563701026788202</v>
      </c>
      <c r="AH48" s="256">
        <v>72.032209028853302</v>
      </c>
      <c r="AI48" s="256">
        <v>78.942953020134198</v>
      </c>
      <c r="AJ48" s="256">
        <v>79.730252968507997</v>
      </c>
      <c r="AK48" s="256">
        <v>77.550478976653395</v>
      </c>
      <c r="AL48" s="261">
        <v>72.963919004187403</v>
      </c>
      <c r="AM48" s="256"/>
      <c r="AN48" s="262">
        <v>82.523088395571605</v>
      </c>
      <c r="AO48" s="263">
        <v>80.658090976882903</v>
      </c>
      <c r="AP48" s="264">
        <v>81.590589686227204</v>
      </c>
      <c r="AQ48" s="256"/>
      <c r="AR48" s="265">
        <v>75.428682056198795</v>
      </c>
      <c r="AS48" s="38"/>
      <c r="AT48" s="29">
        <v>8.9033635649143292</v>
      </c>
      <c r="AU48" s="256">
        <v>7.9836540805091296</v>
      </c>
      <c r="AV48" s="256">
        <v>5.5038429869248198</v>
      </c>
      <c r="AW48" s="256">
        <v>6.0207442548489798</v>
      </c>
      <c r="AX48" s="256">
        <v>8.5270316348986608</v>
      </c>
      <c r="AY48" s="261">
        <v>7.25877638505807</v>
      </c>
      <c r="AZ48" s="256"/>
      <c r="BA48" s="262">
        <v>5.0299396481198899</v>
      </c>
      <c r="BB48" s="263">
        <v>3.9906154836662</v>
      </c>
      <c r="BC48" s="264">
        <v>4.5136330298644696</v>
      </c>
      <c r="BD48" s="256"/>
      <c r="BE48" s="265">
        <v>6.3951303862688302</v>
      </c>
    </row>
    <row r="49" spans="1:57" x14ac:dyDescent="0.25">
      <c r="A49" s="20" t="s">
        <v>107</v>
      </c>
      <c r="B49" s="2" t="s">
        <v>19</v>
      </c>
      <c r="D49" s="24" t="s">
        <v>89</v>
      </c>
      <c r="E49" s="27" t="s">
        <v>90</v>
      </c>
      <c r="G49" s="29">
        <v>55.062932584546402</v>
      </c>
      <c r="H49" s="256">
        <v>71.863839010812995</v>
      </c>
      <c r="I49" s="256">
        <v>77.105347422350306</v>
      </c>
      <c r="J49" s="256">
        <v>77.452646616911693</v>
      </c>
      <c r="K49" s="256">
        <v>76.521589201704401</v>
      </c>
      <c r="L49" s="261">
        <v>71.601270967265194</v>
      </c>
      <c r="M49" s="256"/>
      <c r="N49" s="262">
        <v>81.307421365058204</v>
      </c>
      <c r="O49" s="263">
        <v>81.583290228823302</v>
      </c>
      <c r="P49" s="264">
        <v>81.445355796940802</v>
      </c>
      <c r="Q49" s="256"/>
      <c r="R49" s="265">
        <v>74.413866632886794</v>
      </c>
      <c r="S49" s="38"/>
      <c r="T49" s="29">
        <v>27.523970037019598</v>
      </c>
      <c r="U49" s="256">
        <v>19.368909167172902</v>
      </c>
      <c r="V49" s="256">
        <v>11.578022108810799</v>
      </c>
      <c r="W49" s="256">
        <v>4.73972597713969</v>
      </c>
      <c r="X49" s="256">
        <v>3.7657119671717298</v>
      </c>
      <c r="Y49" s="261">
        <v>11.814658874716001</v>
      </c>
      <c r="Z49" s="256"/>
      <c r="AA49" s="262">
        <v>0.15178710407617799</v>
      </c>
      <c r="AB49" s="263">
        <v>-1.1434465031683601</v>
      </c>
      <c r="AC49" s="264">
        <v>-0.50114140784129202</v>
      </c>
      <c r="AD49" s="256"/>
      <c r="AE49" s="265">
        <v>7.6479356470614199</v>
      </c>
      <c r="AG49" s="29">
        <v>54.313359110502603</v>
      </c>
      <c r="AH49" s="256">
        <v>70.562842642098104</v>
      </c>
      <c r="AI49" s="256">
        <v>75.543139757891893</v>
      </c>
      <c r="AJ49" s="256">
        <v>76.452006207049394</v>
      </c>
      <c r="AK49" s="256">
        <v>75.296189561319196</v>
      </c>
      <c r="AL49" s="261">
        <v>70.436686228612203</v>
      </c>
      <c r="AM49" s="256"/>
      <c r="AN49" s="262">
        <v>80.797556590063706</v>
      </c>
      <c r="AO49" s="263">
        <v>79.120791152491407</v>
      </c>
      <c r="AP49" s="264">
        <v>79.959173871277599</v>
      </c>
      <c r="AQ49" s="256"/>
      <c r="AR49" s="265">
        <v>73.159099731440406</v>
      </c>
      <c r="AS49" s="38"/>
      <c r="AT49" s="29">
        <v>8.2966355503895706</v>
      </c>
      <c r="AU49" s="256">
        <v>11.1222616074563</v>
      </c>
      <c r="AV49" s="256">
        <v>7.4898464419662201</v>
      </c>
      <c r="AW49" s="256">
        <v>7.3292837335031802</v>
      </c>
      <c r="AX49" s="256">
        <v>7.4822983517867998</v>
      </c>
      <c r="AY49" s="261">
        <v>8.2902458189020596</v>
      </c>
      <c r="AZ49" s="256"/>
      <c r="BA49" s="262">
        <v>3.6457013119538901</v>
      </c>
      <c r="BB49" s="263">
        <v>3.7592831341883302</v>
      </c>
      <c r="BC49" s="264">
        <v>3.7018656657293998</v>
      </c>
      <c r="BD49" s="256"/>
      <c r="BE49" s="265">
        <v>6.8164934673622399</v>
      </c>
    </row>
    <row r="50" spans="1:57" x14ac:dyDescent="0.25">
      <c r="A50" s="20" t="s">
        <v>108</v>
      </c>
      <c r="B50" s="2" t="s">
        <v>20</v>
      </c>
      <c r="D50" s="24" t="s">
        <v>89</v>
      </c>
      <c r="E50" s="27" t="s">
        <v>90</v>
      </c>
      <c r="G50" s="29">
        <v>53.235155210167001</v>
      </c>
      <c r="H50" s="256">
        <v>63.350650465845099</v>
      </c>
      <c r="I50" s="256">
        <v>66.2230045940492</v>
      </c>
      <c r="J50" s="256">
        <v>66.523549869048097</v>
      </c>
      <c r="K50" s="256">
        <v>67.687089433686793</v>
      </c>
      <c r="L50" s="261">
        <v>63.403889914559201</v>
      </c>
      <c r="M50" s="256"/>
      <c r="N50" s="262">
        <v>73.547722296165901</v>
      </c>
      <c r="O50" s="263">
        <v>73.959898673307194</v>
      </c>
      <c r="P50" s="264">
        <v>73.753810484736505</v>
      </c>
      <c r="Q50" s="256"/>
      <c r="R50" s="265">
        <v>66.361010077467</v>
      </c>
      <c r="S50" s="38"/>
      <c r="T50" s="29">
        <v>15.2537074276218</v>
      </c>
      <c r="U50" s="256">
        <v>13.6788633958238</v>
      </c>
      <c r="V50" s="256">
        <v>10.259058374102</v>
      </c>
      <c r="W50" s="256">
        <v>4.61420091955699</v>
      </c>
      <c r="X50" s="256">
        <v>3.2526414337991199</v>
      </c>
      <c r="Y50" s="261">
        <v>8.8954444718681103</v>
      </c>
      <c r="Z50" s="256"/>
      <c r="AA50" s="262">
        <v>1.08276476091384</v>
      </c>
      <c r="AB50" s="263">
        <v>-0.88497183130727097</v>
      </c>
      <c r="AC50" s="264">
        <v>8.6477205964387294E-2</v>
      </c>
      <c r="AD50" s="256"/>
      <c r="AE50" s="265">
        <v>5.9347640805996198</v>
      </c>
      <c r="AG50" s="29">
        <v>52.142275377228998</v>
      </c>
      <c r="AH50" s="256">
        <v>60.846407750342898</v>
      </c>
      <c r="AI50" s="256">
        <v>64.532964677640607</v>
      </c>
      <c r="AJ50" s="256">
        <v>66.254132497531202</v>
      </c>
      <c r="AK50" s="256">
        <v>66.701730282083204</v>
      </c>
      <c r="AL50" s="261">
        <v>62.092720004117801</v>
      </c>
      <c r="AM50" s="256"/>
      <c r="AN50" s="262">
        <v>73.116225151346001</v>
      </c>
      <c r="AO50" s="263">
        <v>72.263964621527606</v>
      </c>
      <c r="AP50" s="264">
        <v>72.690094886436796</v>
      </c>
      <c r="AQ50" s="256"/>
      <c r="AR50" s="265">
        <v>65.118481378870698</v>
      </c>
      <c r="AS50" s="38"/>
      <c r="AT50" s="29">
        <v>3.32094044839892</v>
      </c>
      <c r="AU50" s="256">
        <v>4.8115356948567696</v>
      </c>
      <c r="AV50" s="256">
        <v>4.8061406931858999</v>
      </c>
      <c r="AW50" s="256">
        <v>5.95559376311523</v>
      </c>
      <c r="AX50" s="256">
        <v>6.7835338678479902</v>
      </c>
      <c r="AY50" s="261">
        <v>5.2136427825494502</v>
      </c>
      <c r="AZ50" s="256"/>
      <c r="BA50" s="262">
        <v>4.5367314568013004</v>
      </c>
      <c r="BB50" s="263">
        <v>4.7224112646525302</v>
      </c>
      <c r="BC50" s="264">
        <v>4.6289447310424601</v>
      </c>
      <c r="BD50" s="256"/>
      <c r="BE50" s="265">
        <v>5.0244183226836201</v>
      </c>
    </row>
    <row r="51" spans="1:57" x14ac:dyDescent="0.25">
      <c r="A51" s="21" t="s">
        <v>109</v>
      </c>
      <c r="B51" s="2" t="s">
        <v>21</v>
      </c>
      <c r="D51" s="24" t="s">
        <v>89</v>
      </c>
      <c r="E51" s="27" t="s">
        <v>90</v>
      </c>
      <c r="G51" s="29">
        <v>49.742694901218499</v>
      </c>
      <c r="H51" s="256">
        <v>54.128711699988102</v>
      </c>
      <c r="I51" s="256">
        <v>54.344611380574896</v>
      </c>
      <c r="J51" s="256">
        <v>55.648882053708697</v>
      </c>
      <c r="K51" s="256">
        <v>56.675144918963603</v>
      </c>
      <c r="L51" s="261">
        <v>54.108008990890802</v>
      </c>
      <c r="M51" s="256"/>
      <c r="N51" s="262">
        <v>62.353602271382897</v>
      </c>
      <c r="O51" s="263">
        <v>64.465278599313805</v>
      </c>
      <c r="P51" s="264">
        <v>63.409440435348301</v>
      </c>
      <c r="Q51" s="256"/>
      <c r="R51" s="265">
        <v>56.765560832164397</v>
      </c>
      <c r="S51" s="38"/>
      <c r="T51" s="29">
        <v>6.0373088945600397</v>
      </c>
      <c r="U51" s="256">
        <v>6.8214647906800101</v>
      </c>
      <c r="V51" s="256">
        <v>4.61823433697651</v>
      </c>
      <c r="W51" s="256">
        <v>3.3574998371609701</v>
      </c>
      <c r="X51" s="256">
        <v>1.8561200498588599</v>
      </c>
      <c r="Y51" s="261">
        <v>4.4508365953994797</v>
      </c>
      <c r="Z51" s="256"/>
      <c r="AA51" s="262">
        <v>-4.2871217589097999</v>
      </c>
      <c r="AB51" s="263">
        <v>-3.6061367960008499</v>
      </c>
      <c r="AC51" s="264">
        <v>-3.9421664196544199</v>
      </c>
      <c r="AD51" s="256"/>
      <c r="AE51" s="265">
        <v>1.6171453695957401</v>
      </c>
      <c r="AG51" s="29">
        <v>50.267976610262203</v>
      </c>
      <c r="AH51" s="256">
        <v>53.7291255461178</v>
      </c>
      <c r="AI51" s="256">
        <v>54.866824865272399</v>
      </c>
      <c r="AJ51" s="256">
        <v>56.562019401395901</v>
      </c>
      <c r="AK51" s="256">
        <v>57.206021530817402</v>
      </c>
      <c r="AL51" s="261">
        <v>54.526219291306496</v>
      </c>
      <c r="AM51" s="256"/>
      <c r="AN51" s="262">
        <v>63.4848574470602</v>
      </c>
      <c r="AO51" s="263">
        <v>64.054181947237595</v>
      </c>
      <c r="AP51" s="264">
        <v>63.769519697148901</v>
      </c>
      <c r="AQ51" s="256"/>
      <c r="AR51" s="265">
        <v>57.1669530666627</v>
      </c>
      <c r="AS51" s="38"/>
      <c r="AT51" s="29">
        <v>2.1395535467215798</v>
      </c>
      <c r="AU51" s="256">
        <v>3.5238738367141398</v>
      </c>
      <c r="AV51" s="256">
        <v>2.1886140201770199</v>
      </c>
      <c r="AW51" s="256">
        <v>3.9053332848660398</v>
      </c>
      <c r="AX51" s="256">
        <v>3.3890216765374799</v>
      </c>
      <c r="AY51" s="261">
        <v>3.0451595427830802</v>
      </c>
      <c r="AZ51" s="256"/>
      <c r="BA51" s="262">
        <v>0.40613680577642503</v>
      </c>
      <c r="BB51" s="263">
        <v>1.01925585530241</v>
      </c>
      <c r="BC51" s="264">
        <v>0.71313165769620501</v>
      </c>
      <c r="BD51" s="256"/>
      <c r="BE51" s="265">
        <v>2.2896545136768598</v>
      </c>
    </row>
    <row r="52" spans="1:57" x14ac:dyDescent="0.25">
      <c r="A52" s="33" t="s">
        <v>47</v>
      </c>
      <c r="B52" t="s">
        <v>47</v>
      </c>
      <c r="D52" s="24" t="s">
        <v>89</v>
      </c>
      <c r="E52" s="27" t="s">
        <v>90</v>
      </c>
      <c r="G52" s="29">
        <v>47.432694976408499</v>
      </c>
      <c r="H52" s="256">
        <v>66.555648071051905</v>
      </c>
      <c r="I52" s="256">
        <v>71.024146544546198</v>
      </c>
      <c r="J52" s="256">
        <v>71.440466278101496</v>
      </c>
      <c r="K52" s="256">
        <v>68.2764363030807</v>
      </c>
      <c r="L52" s="261">
        <v>64.945878434637805</v>
      </c>
      <c r="M52" s="256"/>
      <c r="N52" s="262">
        <v>68.914793227865601</v>
      </c>
      <c r="O52" s="263">
        <v>65.528726061615302</v>
      </c>
      <c r="P52" s="264">
        <v>67.221759644740402</v>
      </c>
      <c r="Q52" s="256"/>
      <c r="R52" s="265">
        <v>65.5961302089528</v>
      </c>
      <c r="S52" s="38"/>
      <c r="T52" s="29">
        <v>16.263598212851001</v>
      </c>
      <c r="U52" s="256">
        <v>11.423227816429501</v>
      </c>
      <c r="V52" s="256">
        <v>7.4199027873229397</v>
      </c>
      <c r="W52" s="256">
        <v>7.1457599637274196</v>
      </c>
      <c r="X52" s="256">
        <v>12.157260917474799</v>
      </c>
      <c r="Y52" s="261">
        <v>10.3772133017114</v>
      </c>
      <c r="Z52" s="256"/>
      <c r="AA52" s="262">
        <v>-2.0885703188881601</v>
      </c>
      <c r="AB52" s="263">
        <v>-12.41669338168</v>
      </c>
      <c r="AC52" s="264">
        <v>-7.4103206890572597</v>
      </c>
      <c r="AD52" s="256"/>
      <c r="AE52" s="265">
        <v>4.4992105416725598</v>
      </c>
      <c r="AG52" s="29">
        <v>47.536774909797302</v>
      </c>
      <c r="AH52" s="256">
        <v>64.147932278656597</v>
      </c>
      <c r="AI52" s="256">
        <v>68.630308076602802</v>
      </c>
      <c r="AJ52" s="256">
        <v>69.018873161254504</v>
      </c>
      <c r="AK52" s="256">
        <v>65.709131279489299</v>
      </c>
      <c r="AL52" s="261">
        <v>63.008603941160104</v>
      </c>
      <c r="AM52" s="256"/>
      <c r="AN52" s="262">
        <v>66.423813488759293</v>
      </c>
      <c r="AO52" s="263">
        <v>65.896475159589201</v>
      </c>
      <c r="AP52" s="264">
        <v>66.160144324174198</v>
      </c>
      <c r="AQ52" s="256"/>
      <c r="AR52" s="265">
        <v>63.909044050592698</v>
      </c>
      <c r="AS52" s="38"/>
      <c r="AT52" s="29">
        <v>0.25988814970354002</v>
      </c>
      <c r="AU52" s="256">
        <v>4.0880023308881599</v>
      </c>
      <c r="AV52" s="256">
        <v>2.4490726455188798</v>
      </c>
      <c r="AW52" s="256">
        <v>5.15206761816619</v>
      </c>
      <c r="AX52" s="256">
        <v>9.8137922722818001</v>
      </c>
      <c r="AY52" s="261">
        <v>4.4898509679061496</v>
      </c>
      <c r="AZ52" s="256"/>
      <c r="BA52" s="262">
        <v>0.844959852113078</v>
      </c>
      <c r="BB52" s="263">
        <v>-1.95840268756893</v>
      </c>
      <c r="BC52" s="264">
        <v>-0.57089316507348198</v>
      </c>
      <c r="BD52" s="256"/>
      <c r="BE52" s="265">
        <v>2.9401365967550199</v>
      </c>
    </row>
    <row r="53" spans="1:57" x14ac:dyDescent="0.25">
      <c r="A53" s="109" t="s">
        <v>52</v>
      </c>
      <c r="B53" t="s">
        <v>52</v>
      </c>
      <c r="D53" s="24" t="s">
        <v>89</v>
      </c>
      <c r="E53" s="27" t="s">
        <v>90</v>
      </c>
      <c r="G53" s="29">
        <v>46.8768768768768</v>
      </c>
      <c r="H53" s="256">
        <v>56.306306306306297</v>
      </c>
      <c r="I53" s="256">
        <v>59.714714714714702</v>
      </c>
      <c r="J53" s="256">
        <v>62.342342342342299</v>
      </c>
      <c r="K53" s="256">
        <v>59.909909909909899</v>
      </c>
      <c r="L53" s="261">
        <v>57.030030030029998</v>
      </c>
      <c r="M53" s="256"/>
      <c r="N53" s="262">
        <v>67.7777777777777</v>
      </c>
      <c r="O53" s="263">
        <v>70.660660660660596</v>
      </c>
      <c r="P53" s="264">
        <v>69.219219219219198</v>
      </c>
      <c r="Q53" s="256"/>
      <c r="R53" s="265">
        <v>60.512655512655499</v>
      </c>
      <c r="S53" s="38"/>
      <c r="T53" s="29">
        <v>24.218057703150301</v>
      </c>
      <c r="U53" s="256">
        <v>15.115504064835701</v>
      </c>
      <c r="V53" s="256">
        <v>8.7330228899996296</v>
      </c>
      <c r="W53" s="256">
        <v>8.9045380041395905</v>
      </c>
      <c r="X53" s="256">
        <v>0.56852411370022304</v>
      </c>
      <c r="Y53" s="261">
        <v>10.358511094359001</v>
      </c>
      <c r="Z53" s="256"/>
      <c r="AA53" s="262">
        <v>-9.9445566778900094</v>
      </c>
      <c r="AB53" s="263">
        <v>-7.77234269395412</v>
      </c>
      <c r="AC53" s="264">
        <v>-8.8487726889969291</v>
      </c>
      <c r="AD53" s="256"/>
      <c r="AE53" s="265">
        <v>3.2480505187394701</v>
      </c>
      <c r="AG53" s="29">
        <v>44.187892071649898</v>
      </c>
      <c r="AH53" s="256">
        <v>54.988738738738697</v>
      </c>
      <c r="AI53" s="256">
        <v>58.7274774774774</v>
      </c>
      <c r="AJ53" s="256">
        <v>59.613363363363298</v>
      </c>
      <c r="AK53" s="256">
        <v>60.619369369369302</v>
      </c>
      <c r="AL53" s="261">
        <v>55.642675647637198</v>
      </c>
      <c r="AM53" s="256"/>
      <c r="AN53" s="262">
        <v>70.716966966966893</v>
      </c>
      <c r="AO53" s="263">
        <v>67.781531531531499</v>
      </c>
      <c r="AP53" s="264">
        <v>69.249249249249203</v>
      </c>
      <c r="AQ53" s="256"/>
      <c r="AR53" s="265">
        <v>59.533982458588703</v>
      </c>
      <c r="AS53" s="38"/>
      <c r="AT53" s="29">
        <v>5.34445085597575</v>
      </c>
      <c r="AU53" s="256">
        <v>8.9515214873576596</v>
      </c>
      <c r="AV53" s="256">
        <v>5.9430804261051096</v>
      </c>
      <c r="AW53" s="256">
        <v>5.2033469661287599</v>
      </c>
      <c r="AX53" s="256">
        <v>6.1454399276448397</v>
      </c>
      <c r="AY53" s="261">
        <v>6.30694968375209</v>
      </c>
      <c r="AZ53" s="256"/>
      <c r="BA53" s="262">
        <v>0.12971342803671301</v>
      </c>
      <c r="BB53" s="263">
        <v>0.86514606194133203</v>
      </c>
      <c r="BC53" s="264">
        <v>0.48829135299966903</v>
      </c>
      <c r="BD53" s="256"/>
      <c r="BE53" s="265">
        <v>4.2887501074335503</v>
      </c>
    </row>
    <row r="54" spans="1:57" x14ac:dyDescent="0.25">
      <c r="A54" s="110" t="s">
        <v>59</v>
      </c>
      <c r="B54" t="s">
        <v>59</v>
      </c>
      <c r="D54" s="24" t="s">
        <v>89</v>
      </c>
      <c r="E54" s="27" t="s">
        <v>90</v>
      </c>
      <c r="G54" s="30">
        <v>60.109289617486297</v>
      </c>
      <c r="H54" s="266">
        <v>69.808743169398895</v>
      </c>
      <c r="I54" s="266">
        <v>75.853825136612002</v>
      </c>
      <c r="J54" s="266">
        <v>82.035519125682995</v>
      </c>
      <c r="K54" s="266">
        <v>81.864754098360606</v>
      </c>
      <c r="L54" s="267">
        <v>73.934426229508105</v>
      </c>
      <c r="M54" s="256"/>
      <c r="N54" s="268">
        <v>84.801912568305994</v>
      </c>
      <c r="O54" s="269">
        <v>85.109289617486297</v>
      </c>
      <c r="P54" s="270">
        <v>84.955601092896103</v>
      </c>
      <c r="Q54" s="256"/>
      <c r="R54" s="271">
        <v>77.0833333333333</v>
      </c>
      <c r="S54" s="38"/>
      <c r="T54" s="30">
        <v>28.079386882678399</v>
      </c>
      <c r="U54" s="266">
        <v>5.7625780422797401</v>
      </c>
      <c r="V54" s="266">
        <v>8.8024555596844003</v>
      </c>
      <c r="W54" s="266">
        <v>16.502425647694899</v>
      </c>
      <c r="X54" s="266">
        <v>18.738803785521998</v>
      </c>
      <c r="Y54" s="267">
        <v>14.8000306839145</v>
      </c>
      <c r="Z54" s="256"/>
      <c r="AA54" s="268">
        <v>12.8894344903917</v>
      </c>
      <c r="AB54" s="269">
        <v>14.8152588245812</v>
      </c>
      <c r="AC54" s="270">
        <v>13.845944631258501</v>
      </c>
      <c r="AD54" s="256"/>
      <c r="AE54" s="271">
        <v>14.497874912266999</v>
      </c>
      <c r="AG54" s="30">
        <v>56.156079234972601</v>
      </c>
      <c r="AH54" s="266">
        <v>71.695696721311407</v>
      </c>
      <c r="AI54" s="266">
        <v>76.109972677595593</v>
      </c>
      <c r="AJ54" s="266">
        <v>78.107923497267706</v>
      </c>
      <c r="AK54" s="266">
        <v>76.109972677595593</v>
      </c>
      <c r="AL54" s="267">
        <v>71.635928961748604</v>
      </c>
      <c r="AM54" s="256"/>
      <c r="AN54" s="268">
        <v>76.357581967213093</v>
      </c>
      <c r="AO54" s="269">
        <v>75.221994535519102</v>
      </c>
      <c r="AP54" s="270">
        <v>75.789788251366105</v>
      </c>
      <c r="AQ54" s="256"/>
      <c r="AR54" s="271">
        <v>72.822745901639294</v>
      </c>
      <c r="AS54" s="38"/>
      <c r="AT54" s="30">
        <v>3.46355389744966</v>
      </c>
      <c r="AU54" s="266">
        <v>4.9167421613231896</v>
      </c>
      <c r="AV54" s="266">
        <v>5.7147706256956097</v>
      </c>
      <c r="AW54" s="266">
        <v>8.5452808151509494</v>
      </c>
      <c r="AX54" s="266">
        <v>9.7193301487351995</v>
      </c>
      <c r="AY54" s="267">
        <v>6.5944194560395104</v>
      </c>
      <c r="AZ54" s="256"/>
      <c r="BA54" s="268">
        <v>8.1707564924049905</v>
      </c>
      <c r="BB54" s="269">
        <v>9.1330563215929299</v>
      </c>
      <c r="BC54" s="270">
        <v>8.6461712647835096</v>
      </c>
      <c r="BD54" s="256"/>
      <c r="BE54" s="271">
        <v>7.1939540253598402</v>
      </c>
    </row>
  </sheetData>
  <sheetProtection formatCells="0" formatColumns="0" formatRows="0"/>
  <mergeCells count="47">
    <mergeCell ref="AV5:AV6"/>
    <mergeCell ref="AW5:AW6"/>
    <mergeCell ref="AX5:AX6"/>
    <mergeCell ref="AY5:AY6"/>
    <mergeCell ref="BA5:BA6"/>
    <mergeCell ref="AG4:AR4"/>
    <mergeCell ref="AT4:BE4"/>
    <mergeCell ref="AG5:AG6"/>
    <mergeCell ref="AH5:AH6"/>
    <mergeCell ref="AI5:AI6"/>
    <mergeCell ref="AJ5:AJ6"/>
    <mergeCell ref="AK5:AK6"/>
    <mergeCell ref="AL5:AL6"/>
    <mergeCell ref="AN5:AN6"/>
    <mergeCell ref="AO5:AO6"/>
    <mergeCell ref="AP5:AP6"/>
    <mergeCell ref="AR5:AR6"/>
    <mergeCell ref="BB5:BB6"/>
    <mergeCell ref="BC5:BC6"/>
    <mergeCell ref="BE5:BE6"/>
    <mergeCell ref="AU5:AU6"/>
    <mergeCell ref="Y5:Y6"/>
    <mergeCell ref="AT5:AT6"/>
    <mergeCell ref="AB5:AB6"/>
    <mergeCell ref="AC5:AC6"/>
    <mergeCell ref="AE5:AE6"/>
    <mergeCell ref="T5:T6"/>
    <mergeCell ref="U5:U6"/>
    <mergeCell ref="V5:V6"/>
    <mergeCell ref="W5:W6"/>
    <mergeCell ref="X5:X6"/>
    <mergeCell ref="D4:E4"/>
    <mergeCell ref="G4:R4"/>
    <mergeCell ref="T4:AE4"/>
    <mergeCell ref="D5:D6"/>
    <mergeCell ref="E5:E6"/>
    <mergeCell ref="G5:G6"/>
    <mergeCell ref="H5:H6"/>
    <mergeCell ref="I5:I6"/>
    <mergeCell ref="J5:J6"/>
    <mergeCell ref="K5:K6"/>
    <mergeCell ref="AA5:AA6"/>
    <mergeCell ref="L5:L6"/>
    <mergeCell ref="N5:N6"/>
    <mergeCell ref="O5:O6"/>
    <mergeCell ref="P5:P6"/>
    <mergeCell ref="R5:R6"/>
  </mergeCells>
  <phoneticPr fontId="29" type="noConversion"/>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C000"/>
  </sheetPr>
  <dimension ref="A1:BL52"/>
  <sheetViews>
    <sheetView zoomScale="77" zoomScaleNormal="77" workbookViewId="0">
      <selection activeCell="T35" sqref="T35"/>
    </sheetView>
  </sheetViews>
  <sheetFormatPr defaultRowHeight="12.5" x14ac:dyDescent="0.25"/>
  <cols>
    <col min="1" max="1" width="38" bestFit="1" customWidth="1"/>
    <col min="2" max="2" width="22.54296875" customWidth="1"/>
    <col min="3" max="3" width="5.54296875" customWidth="1"/>
    <col min="4" max="4" width="8.453125" customWidth="1"/>
    <col min="5" max="5" width="5.81640625" customWidth="1"/>
    <col min="33" max="33" width="10.453125" customWidth="1"/>
  </cols>
  <sheetData>
    <row r="1" spans="1:57" x14ac:dyDescent="0.25">
      <c r="C1">
        <v>2</v>
      </c>
      <c r="D1">
        <v>3</v>
      </c>
      <c r="E1">
        <v>4</v>
      </c>
      <c r="F1">
        <v>5</v>
      </c>
      <c r="G1">
        <v>6</v>
      </c>
      <c r="H1">
        <v>7</v>
      </c>
      <c r="I1">
        <v>8</v>
      </c>
      <c r="J1">
        <v>9</v>
      </c>
      <c r="K1">
        <v>10</v>
      </c>
      <c r="L1">
        <v>11</v>
      </c>
      <c r="M1">
        <v>12</v>
      </c>
      <c r="N1">
        <v>13</v>
      </c>
      <c r="O1">
        <v>14</v>
      </c>
      <c r="P1">
        <v>15</v>
      </c>
      <c r="Q1">
        <v>16</v>
      </c>
      <c r="R1">
        <v>17</v>
      </c>
      <c r="S1">
        <v>18</v>
      </c>
      <c r="T1">
        <v>19</v>
      </c>
      <c r="U1">
        <v>20</v>
      </c>
      <c r="V1">
        <v>21</v>
      </c>
      <c r="W1">
        <v>22</v>
      </c>
      <c r="X1">
        <v>23</v>
      </c>
      <c r="Y1">
        <v>24</v>
      </c>
      <c r="Z1">
        <v>25</v>
      </c>
      <c r="AA1">
        <v>26</v>
      </c>
      <c r="AB1">
        <v>27</v>
      </c>
      <c r="AC1">
        <v>28</v>
      </c>
      <c r="AD1">
        <v>29</v>
      </c>
      <c r="AE1">
        <v>30</v>
      </c>
      <c r="AF1">
        <v>31</v>
      </c>
      <c r="AG1">
        <v>32</v>
      </c>
      <c r="AH1">
        <v>33</v>
      </c>
      <c r="AI1">
        <v>34</v>
      </c>
      <c r="AJ1">
        <v>35</v>
      </c>
      <c r="AK1">
        <v>36</v>
      </c>
      <c r="AL1">
        <v>37</v>
      </c>
      <c r="AM1">
        <v>38</v>
      </c>
      <c r="AN1">
        <v>39</v>
      </c>
      <c r="AO1">
        <v>40</v>
      </c>
      <c r="AP1">
        <v>41</v>
      </c>
      <c r="AQ1">
        <v>42</v>
      </c>
      <c r="AR1">
        <v>43</v>
      </c>
      <c r="AS1">
        <v>44</v>
      </c>
      <c r="AT1">
        <v>45</v>
      </c>
      <c r="AU1">
        <v>46</v>
      </c>
      <c r="AV1">
        <v>47</v>
      </c>
      <c r="AW1">
        <v>48</v>
      </c>
      <c r="AX1">
        <v>49</v>
      </c>
      <c r="AY1">
        <v>50</v>
      </c>
      <c r="AZ1">
        <v>51</v>
      </c>
      <c r="BA1">
        <v>52</v>
      </c>
      <c r="BB1">
        <v>53</v>
      </c>
      <c r="BC1">
        <v>54</v>
      </c>
      <c r="BD1">
        <v>55</v>
      </c>
      <c r="BE1">
        <v>56</v>
      </c>
    </row>
    <row r="2" spans="1:57" ht="14" x14ac:dyDescent="0.3">
      <c r="C2" s="2"/>
      <c r="D2" s="219" t="s">
        <v>77</v>
      </c>
      <c r="E2" s="220"/>
      <c r="G2" s="221" t="s">
        <v>110</v>
      </c>
      <c r="H2" s="222"/>
      <c r="I2" s="222"/>
      <c r="J2" s="222"/>
      <c r="K2" s="222"/>
      <c r="L2" s="222"/>
      <c r="M2" s="222"/>
      <c r="N2" s="222"/>
      <c r="O2" s="222"/>
      <c r="P2" s="222"/>
      <c r="Q2" s="222"/>
      <c r="R2" s="222"/>
      <c r="T2" s="221" t="s">
        <v>111</v>
      </c>
      <c r="U2" s="222"/>
      <c r="V2" s="222"/>
      <c r="W2" s="222"/>
      <c r="X2" s="222"/>
      <c r="Y2" s="222"/>
      <c r="Z2" s="222"/>
      <c r="AA2" s="222"/>
      <c r="AB2" s="222"/>
      <c r="AC2" s="222"/>
      <c r="AD2" s="222"/>
      <c r="AE2" s="222"/>
      <c r="AF2" s="3"/>
      <c r="AG2" s="221" t="s">
        <v>112</v>
      </c>
      <c r="AH2" s="222"/>
      <c r="AI2" s="222"/>
      <c r="AJ2" s="222"/>
      <c r="AK2" s="222"/>
      <c r="AL2" s="222"/>
      <c r="AM2" s="222"/>
      <c r="AN2" s="222"/>
      <c r="AO2" s="222"/>
      <c r="AP2" s="222"/>
      <c r="AQ2" s="222"/>
      <c r="AR2" s="222"/>
      <c r="AT2" s="221" t="s">
        <v>113</v>
      </c>
      <c r="AU2" s="222"/>
      <c r="AV2" s="222"/>
      <c r="AW2" s="222"/>
      <c r="AX2" s="222"/>
      <c r="AY2" s="222"/>
      <c r="AZ2" s="222"/>
      <c r="BA2" s="222"/>
      <c r="BB2" s="222"/>
      <c r="BC2" s="222"/>
      <c r="BD2" s="222"/>
      <c r="BE2" s="222"/>
    </row>
    <row r="3" spans="1:57" ht="13" x14ac:dyDescent="0.25">
      <c r="A3" s="31"/>
      <c r="B3" s="31"/>
      <c r="C3" s="2"/>
      <c r="D3" s="223" t="s">
        <v>82</v>
      </c>
      <c r="E3" s="225" t="s">
        <v>83</v>
      </c>
      <c r="F3" s="4"/>
      <c r="G3" s="227" t="s">
        <v>63</v>
      </c>
      <c r="H3" s="229" t="s">
        <v>64</v>
      </c>
      <c r="I3" s="229" t="s">
        <v>84</v>
      </c>
      <c r="J3" s="229" t="s">
        <v>66</v>
      </c>
      <c r="K3" s="229" t="s">
        <v>85</v>
      </c>
      <c r="L3" s="231" t="s">
        <v>86</v>
      </c>
      <c r="M3" s="4"/>
      <c r="N3" s="227" t="s">
        <v>68</v>
      </c>
      <c r="O3" s="229" t="s">
        <v>69</v>
      </c>
      <c r="P3" s="231" t="s">
        <v>87</v>
      </c>
      <c r="Q3" s="2"/>
      <c r="R3" s="233" t="s">
        <v>88</v>
      </c>
      <c r="S3" s="2"/>
      <c r="T3" s="227" t="s">
        <v>63</v>
      </c>
      <c r="U3" s="229" t="s">
        <v>64</v>
      </c>
      <c r="V3" s="229" t="s">
        <v>84</v>
      </c>
      <c r="W3" s="229" t="s">
        <v>66</v>
      </c>
      <c r="X3" s="229" t="s">
        <v>85</v>
      </c>
      <c r="Y3" s="231" t="s">
        <v>86</v>
      </c>
      <c r="Z3" s="2"/>
      <c r="AA3" s="227" t="s">
        <v>68</v>
      </c>
      <c r="AB3" s="229" t="s">
        <v>69</v>
      </c>
      <c r="AC3" s="231" t="s">
        <v>87</v>
      </c>
      <c r="AD3" s="1"/>
      <c r="AE3" s="235" t="s">
        <v>88</v>
      </c>
      <c r="AF3" s="36"/>
      <c r="AG3" s="227" t="s">
        <v>63</v>
      </c>
      <c r="AH3" s="229" t="s">
        <v>64</v>
      </c>
      <c r="AI3" s="229" t="s">
        <v>84</v>
      </c>
      <c r="AJ3" s="229" t="s">
        <v>66</v>
      </c>
      <c r="AK3" s="229" t="s">
        <v>85</v>
      </c>
      <c r="AL3" s="231" t="s">
        <v>86</v>
      </c>
      <c r="AM3" s="4"/>
      <c r="AN3" s="227" t="s">
        <v>68</v>
      </c>
      <c r="AO3" s="229" t="s">
        <v>69</v>
      </c>
      <c r="AP3" s="231" t="s">
        <v>87</v>
      </c>
      <c r="AQ3" s="2"/>
      <c r="AR3" s="233" t="s">
        <v>88</v>
      </c>
      <c r="AS3" s="2"/>
      <c r="AT3" s="227" t="s">
        <v>63</v>
      </c>
      <c r="AU3" s="229" t="s">
        <v>64</v>
      </c>
      <c r="AV3" s="229" t="s">
        <v>84</v>
      </c>
      <c r="AW3" s="229" t="s">
        <v>66</v>
      </c>
      <c r="AX3" s="229" t="s">
        <v>85</v>
      </c>
      <c r="AY3" s="231" t="s">
        <v>86</v>
      </c>
      <c r="AZ3" s="2"/>
      <c r="BA3" s="227" t="s">
        <v>68</v>
      </c>
      <c r="BB3" s="229" t="s">
        <v>69</v>
      </c>
      <c r="BC3" s="231" t="s">
        <v>87</v>
      </c>
      <c r="BD3" s="1"/>
      <c r="BE3" s="235" t="s">
        <v>88</v>
      </c>
    </row>
    <row r="4" spans="1:57" ht="13" x14ac:dyDescent="0.25">
      <c r="A4" s="31"/>
      <c r="B4" s="31"/>
      <c r="C4" s="2"/>
      <c r="D4" s="224"/>
      <c r="E4" s="226"/>
      <c r="F4" s="4"/>
      <c r="G4" s="228"/>
      <c r="H4" s="230"/>
      <c r="I4" s="230"/>
      <c r="J4" s="230"/>
      <c r="K4" s="230"/>
      <c r="L4" s="232"/>
      <c r="M4" s="4"/>
      <c r="N4" s="228"/>
      <c r="O4" s="230"/>
      <c r="P4" s="232"/>
      <c r="Q4" s="2"/>
      <c r="R4" s="234"/>
      <c r="S4" s="2"/>
      <c r="T4" s="228"/>
      <c r="U4" s="230"/>
      <c r="V4" s="230"/>
      <c r="W4" s="230"/>
      <c r="X4" s="230"/>
      <c r="Y4" s="232"/>
      <c r="Z4" s="2"/>
      <c r="AA4" s="228"/>
      <c r="AB4" s="230"/>
      <c r="AC4" s="232"/>
      <c r="AD4" s="1"/>
      <c r="AE4" s="236"/>
      <c r="AF4" s="37"/>
      <c r="AG4" s="228"/>
      <c r="AH4" s="230"/>
      <c r="AI4" s="230"/>
      <c r="AJ4" s="230"/>
      <c r="AK4" s="230"/>
      <c r="AL4" s="232"/>
      <c r="AM4" s="4"/>
      <c r="AN4" s="228"/>
      <c r="AO4" s="230"/>
      <c r="AP4" s="232"/>
      <c r="AQ4" s="2"/>
      <c r="AR4" s="234"/>
      <c r="AS4" s="2"/>
      <c r="AT4" s="228"/>
      <c r="AU4" s="230"/>
      <c r="AV4" s="230"/>
      <c r="AW4" s="230"/>
      <c r="AX4" s="230"/>
      <c r="AY4" s="232"/>
      <c r="AZ4" s="2"/>
      <c r="BA4" s="228"/>
      <c r="BB4" s="230"/>
      <c r="BC4" s="232"/>
      <c r="BD4" s="1"/>
      <c r="BE4" s="236"/>
    </row>
    <row r="5" spans="1:57" ht="14" x14ac:dyDescent="0.3">
      <c r="A5" s="32"/>
      <c r="B5" s="32"/>
      <c r="C5" s="2"/>
      <c r="D5" s="2"/>
      <c r="E5" s="5"/>
      <c r="F5" s="6"/>
      <c r="G5" s="7"/>
      <c r="H5" s="7"/>
      <c r="I5" s="7"/>
      <c r="J5" s="7"/>
      <c r="K5" s="7"/>
      <c r="L5" s="7"/>
      <c r="M5" s="6"/>
      <c r="N5" s="7"/>
      <c r="O5" s="7"/>
      <c r="P5" s="7"/>
      <c r="Q5" s="6"/>
      <c r="R5" s="7"/>
      <c r="S5" s="6"/>
      <c r="T5" s="7"/>
      <c r="U5" s="7"/>
      <c r="V5" s="7"/>
      <c r="W5" s="7"/>
      <c r="X5" s="7"/>
      <c r="Y5" s="7"/>
      <c r="Z5" s="6"/>
      <c r="AA5" s="7"/>
      <c r="AB5" s="7"/>
      <c r="AC5" s="7"/>
      <c r="AD5" s="6"/>
      <c r="AE5" s="7"/>
      <c r="AF5" s="7"/>
      <c r="AG5" s="7"/>
      <c r="AH5" s="7"/>
      <c r="AI5" s="7"/>
      <c r="AJ5" s="7"/>
      <c r="AK5" s="7"/>
      <c r="AL5" s="7"/>
      <c r="AM5" s="6"/>
      <c r="AN5" s="7"/>
      <c r="AO5" s="7"/>
      <c r="AP5" s="7"/>
      <c r="AQ5" s="6"/>
      <c r="AR5" s="7"/>
      <c r="AS5" s="6"/>
      <c r="AT5" s="7"/>
      <c r="AU5" s="7"/>
      <c r="AV5" s="7"/>
      <c r="AW5" s="7"/>
      <c r="AX5" s="7"/>
      <c r="AY5" s="7"/>
      <c r="AZ5" s="6"/>
      <c r="BA5" s="7"/>
      <c r="BB5" s="7"/>
      <c r="BC5" s="7"/>
      <c r="BD5" s="6"/>
      <c r="BE5" s="7"/>
    </row>
    <row r="6" spans="1:57" ht="13" x14ac:dyDescent="0.3">
      <c r="A6" s="18" t="s">
        <v>13</v>
      </c>
      <c r="B6" s="2" t="str">
        <f>TRIM(A6)</f>
        <v>United States</v>
      </c>
      <c r="C6" s="8"/>
      <c r="D6" s="22" t="s">
        <v>89</v>
      </c>
      <c r="E6" s="25" t="s">
        <v>90</v>
      </c>
      <c r="F6" s="2"/>
      <c r="G6" s="272">
        <v>156.94150790388801</v>
      </c>
      <c r="H6" s="273">
        <v>164.85205079949199</v>
      </c>
      <c r="I6" s="273">
        <v>172.208956054738</v>
      </c>
      <c r="J6" s="273">
        <v>168.37221527760201</v>
      </c>
      <c r="K6" s="273">
        <v>163.483241437603</v>
      </c>
      <c r="L6" s="274">
        <v>165.59740916509099</v>
      </c>
      <c r="M6" s="275"/>
      <c r="N6" s="276">
        <v>176.45347281504399</v>
      </c>
      <c r="O6" s="277">
        <v>177.16281908483001</v>
      </c>
      <c r="P6" s="278">
        <v>176.812224737577</v>
      </c>
      <c r="Q6" s="275"/>
      <c r="R6" s="279">
        <v>169.16856850712301</v>
      </c>
      <c r="S6" s="38"/>
      <c r="T6" s="28">
        <v>9.8379109562682494</v>
      </c>
      <c r="U6" s="254">
        <v>13.3812807279411</v>
      </c>
      <c r="V6" s="254">
        <v>11.3122363251787</v>
      </c>
      <c r="W6" s="254">
        <v>5.4876961182548802</v>
      </c>
      <c r="X6" s="254">
        <v>0.98458018079730203</v>
      </c>
      <c r="Y6" s="255">
        <v>7.5701129196168102</v>
      </c>
      <c r="Z6" s="256"/>
      <c r="AA6" s="257">
        <v>-0.66981599037383099</v>
      </c>
      <c r="AB6" s="258">
        <v>-0.96511853524523405</v>
      </c>
      <c r="AC6" s="259">
        <v>-0.81972996236858697</v>
      </c>
      <c r="AD6" s="256"/>
      <c r="AE6" s="260">
        <v>4.2914750869152902</v>
      </c>
      <c r="AF6" s="28"/>
      <c r="AG6" s="272">
        <v>152.94794279864101</v>
      </c>
      <c r="AH6" s="273">
        <v>159.06884850147901</v>
      </c>
      <c r="AI6" s="273">
        <v>165.44945478204099</v>
      </c>
      <c r="AJ6" s="273">
        <v>164.64374226533701</v>
      </c>
      <c r="AK6" s="273">
        <v>161.59637527957099</v>
      </c>
      <c r="AL6" s="274">
        <v>161.16727288069799</v>
      </c>
      <c r="AM6" s="275"/>
      <c r="AN6" s="276">
        <v>174.857804648703</v>
      </c>
      <c r="AO6" s="277">
        <v>175.85731256278601</v>
      </c>
      <c r="AP6" s="278">
        <v>175.356688770364</v>
      </c>
      <c r="AQ6" s="275"/>
      <c r="AR6" s="279">
        <v>165.661812183146</v>
      </c>
      <c r="AS6" s="38"/>
      <c r="AT6" s="28">
        <v>3.9513467832108602</v>
      </c>
      <c r="AU6" s="254">
        <v>4.0909105700389397</v>
      </c>
      <c r="AV6" s="254">
        <v>3.6086672618085101</v>
      </c>
      <c r="AW6" s="254">
        <v>3.45366898739851</v>
      </c>
      <c r="AX6" s="254">
        <v>2.7662209474461301</v>
      </c>
      <c r="AY6" s="255">
        <v>3.5276865003044802</v>
      </c>
      <c r="AZ6" s="256"/>
      <c r="BA6" s="257">
        <v>2.1517940279538599</v>
      </c>
      <c r="BB6" s="258">
        <v>1.72387501369369</v>
      </c>
      <c r="BC6" s="259">
        <v>1.93560461691178</v>
      </c>
      <c r="BD6" s="256"/>
      <c r="BE6" s="260">
        <v>2.95801266968365</v>
      </c>
    </row>
    <row r="7" spans="1:57" x14ac:dyDescent="0.25">
      <c r="A7" s="19" t="s">
        <v>91</v>
      </c>
      <c r="B7" s="2" t="str">
        <f>TRIM(A7)</f>
        <v>Virginia</v>
      </c>
      <c r="C7" s="9"/>
      <c r="D7" s="23" t="s">
        <v>89</v>
      </c>
      <c r="E7" s="26" t="s">
        <v>90</v>
      </c>
      <c r="F7" s="2"/>
      <c r="G7" s="280">
        <v>129.05535540625999</v>
      </c>
      <c r="H7" s="275">
        <v>147.29010380569301</v>
      </c>
      <c r="I7" s="275">
        <v>156.000621089356</v>
      </c>
      <c r="J7" s="275">
        <v>150.669786319531</v>
      </c>
      <c r="K7" s="275">
        <v>139.060910498825</v>
      </c>
      <c r="L7" s="281">
        <v>145.258745290257</v>
      </c>
      <c r="M7" s="275"/>
      <c r="N7" s="282">
        <v>149.45944505823499</v>
      </c>
      <c r="O7" s="283">
        <v>148.788233572227</v>
      </c>
      <c r="P7" s="284">
        <v>149.122597262998</v>
      </c>
      <c r="Q7" s="275"/>
      <c r="R7" s="285">
        <v>146.44219462750101</v>
      </c>
      <c r="S7" s="38"/>
      <c r="T7" s="29">
        <v>16.511404455284602</v>
      </c>
      <c r="U7" s="256">
        <v>16.522235686686301</v>
      </c>
      <c r="V7" s="256">
        <v>12.068208370298599</v>
      </c>
      <c r="W7" s="256">
        <v>5.9955675741640304</v>
      </c>
      <c r="X7" s="256">
        <v>2.0712428110687</v>
      </c>
      <c r="Y7" s="261">
        <v>9.4065093059352893</v>
      </c>
      <c r="Z7" s="256"/>
      <c r="AA7" s="262">
        <v>1.55203858192171</v>
      </c>
      <c r="AB7" s="263">
        <v>1.45173565063902</v>
      </c>
      <c r="AC7" s="264">
        <v>1.50231837769969</v>
      </c>
      <c r="AD7" s="256"/>
      <c r="AE7" s="265">
        <v>6.51544757783563</v>
      </c>
      <c r="AF7" s="29"/>
      <c r="AG7" s="280">
        <v>123.696186854245</v>
      </c>
      <c r="AH7" s="275">
        <v>137.35549363066301</v>
      </c>
      <c r="AI7" s="275">
        <v>144.56161284728799</v>
      </c>
      <c r="AJ7" s="275">
        <v>142.066832884147</v>
      </c>
      <c r="AK7" s="275">
        <v>135.83890190439101</v>
      </c>
      <c r="AL7" s="281">
        <v>137.396629112102</v>
      </c>
      <c r="AM7" s="275"/>
      <c r="AN7" s="282">
        <v>148.26650275615501</v>
      </c>
      <c r="AO7" s="283">
        <v>148.776769897939</v>
      </c>
      <c r="AP7" s="284">
        <v>148.520166664686</v>
      </c>
      <c r="AQ7" s="275"/>
      <c r="AR7" s="285">
        <v>140.86565931941999</v>
      </c>
      <c r="AS7" s="38"/>
      <c r="AT7" s="29">
        <v>4.3117941766282497</v>
      </c>
      <c r="AU7" s="256">
        <v>4.8841164412946503</v>
      </c>
      <c r="AV7" s="256">
        <v>4.3563577198641399</v>
      </c>
      <c r="AW7" s="256">
        <v>3.37223882447402</v>
      </c>
      <c r="AX7" s="256">
        <v>3.7406049857766401</v>
      </c>
      <c r="AY7" s="261">
        <v>4.0911855576256198</v>
      </c>
      <c r="AZ7" s="256"/>
      <c r="BA7" s="262">
        <v>4.5876851746868699</v>
      </c>
      <c r="BB7" s="263">
        <v>4.79471480334864</v>
      </c>
      <c r="BC7" s="264">
        <v>4.6906268870218204</v>
      </c>
      <c r="BD7" s="256"/>
      <c r="BE7" s="265">
        <v>4.23956183709541</v>
      </c>
    </row>
    <row r="8" spans="1:57" x14ac:dyDescent="0.25">
      <c r="A8" s="20" t="s">
        <v>40</v>
      </c>
      <c r="B8" s="2" t="str">
        <f t="shared" ref="B8:B43" si="0">TRIM(A8)</f>
        <v>Norfolk/Virginia Beach, VA</v>
      </c>
      <c r="C8" s="2"/>
      <c r="D8" s="23" t="s">
        <v>89</v>
      </c>
      <c r="E8" s="26" t="s">
        <v>90</v>
      </c>
      <c r="F8" s="2"/>
      <c r="G8" s="280">
        <v>107.056106813197</v>
      </c>
      <c r="H8" s="275">
        <v>109.921349784932</v>
      </c>
      <c r="I8" s="275">
        <v>113.20773196251101</v>
      </c>
      <c r="J8" s="275">
        <v>117.02367451420599</v>
      </c>
      <c r="K8" s="275">
        <v>115.92491365941</v>
      </c>
      <c r="L8" s="281">
        <v>112.908110668403</v>
      </c>
      <c r="M8" s="275"/>
      <c r="N8" s="282">
        <v>150.00506625028399</v>
      </c>
      <c r="O8" s="283">
        <v>152.25830449322399</v>
      </c>
      <c r="P8" s="284">
        <v>151.13766387154101</v>
      </c>
      <c r="Q8" s="275"/>
      <c r="R8" s="285">
        <v>125.814583563282</v>
      </c>
      <c r="S8" s="38"/>
      <c r="T8" s="29">
        <v>0.51235780053464797</v>
      </c>
      <c r="U8" s="256">
        <v>0.89114487160328804</v>
      </c>
      <c r="V8" s="256">
        <v>-2.1619017250665</v>
      </c>
      <c r="W8" s="256">
        <v>-0.58072591329290102</v>
      </c>
      <c r="X8" s="256">
        <v>-10.7439821960469</v>
      </c>
      <c r="Y8" s="261">
        <v>-3.44889126853105</v>
      </c>
      <c r="Z8" s="256"/>
      <c r="AA8" s="262">
        <v>-6.6070099421005999</v>
      </c>
      <c r="AB8" s="263">
        <v>-5.7539745786714001</v>
      </c>
      <c r="AC8" s="264">
        <v>-6.1773107961588396</v>
      </c>
      <c r="AD8" s="256"/>
      <c r="AE8" s="265">
        <v>-5.1779558953704798</v>
      </c>
      <c r="AF8" s="29"/>
      <c r="AG8" s="280">
        <v>109.51309418163601</v>
      </c>
      <c r="AH8" s="275">
        <v>114.391238939258</v>
      </c>
      <c r="AI8" s="275">
        <v>116.24719397404</v>
      </c>
      <c r="AJ8" s="275">
        <v>118.136808454571</v>
      </c>
      <c r="AK8" s="275">
        <v>121.862549961669</v>
      </c>
      <c r="AL8" s="281">
        <v>116.366986247656</v>
      </c>
      <c r="AM8" s="275"/>
      <c r="AN8" s="282">
        <v>148.54164798285899</v>
      </c>
      <c r="AO8" s="283">
        <v>149.25042391993301</v>
      </c>
      <c r="AP8" s="284">
        <v>148.89275062742601</v>
      </c>
      <c r="AQ8" s="275"/>
      <c r="AR8" s="285">
        <v>127.195318275284</v>
      </c>
      <c r="AS8" s="38"/>
      <c r="AT8" s="29">
        <v>1.3084204308526199</v>
      </c>
      <c r="AU8" s="256">
        <v>2.53422524730945</v>
      </c>
      <c r="AV8" s="256">
        <v>0.223068407012221</v>
      </c>
      <c r="AW8" s="256">
        <v>0.40863430949483398</v>
      </c>
      <c r="AX8" s="256">
        <v>0.36789998656535999</v>
      </c>
      <c r="AY8" s="261">
        <v>0.87143210997368803</v>
      </c>
      <c r="AZ8" s="256"/>
      <c r="BA8" s="262">
        <v>1.39957048104594</v>
      </c>
      <c r="BB8" s="263">
        <v>0.89127356138467895</v>
      </c>
      <c r="BC8" s="264">
        <v>1.1440610487095499</v>
      </c>
      <c r="BD8" s="256"/>
      <c r="BE8" s="265">
        <v>0.89895951369656202</v>
      </c>
    </row>
    <row r="9" spans="1:57" ht="16" x14ac:dyDescent="0.45">
      <c r="A9" s="20" t="s">
        <v>92</v>
      </c>
      <c r="B9" s="40" t="s">
        <v>56</v>
      </c>
      <c r="C9" s="2"/>
      <c r="D9" s="23" t="s">
        <v>89</v>
      </c>
      <c r="E9" s="26" t="s">
        <v>90</v>
      </c>
      <c r="F9" s="2"/>
      <c r="G9" s="280">
        <v>101.261524680497</v>
      </c>
      <c r="H9" s="275">
        <v>111.907404514975</v>
      </c>
      <c r="I9" s="275">
        <v>120.19928920304</v>
      </c>
      <c r="J9" s="275">
        <v>122.548024613788</v>
      </c>
      <c r="K9" s="275">
        <v>123.421952154061</v>
      </c>
      <c r="L9" s="281">
        <v>117.0896305353</v>
      </c>
      <c r="M9" s="275"/>
      <c r="N9" s="282">
        <v>136.58651699878601</v>
      </c>
      <c r="O9" s="283">
        <v>135.80957798548201</v>
      </c>
      <c r="P9" s="284">
        <v>136.19471658476601</v>
      </c>
      <c r="Q9" s="275"/>
      <c r="R9" s="285">
        <v>123.341069976865</v>
      </c>
      <c r="S9" s="38"/>
      <c r="T9" s="29">
        <v>6.1540922418974198</v>
      </c>
      <c r="U9" s="256">
        <v>2.74614522689386</v>
      </c>
      <c r="V9" s="256">
        <v>5.3787189912759201</v>
      </c>
      <c r="W9" s="256">
        <v>8.6766039505835497</v>
      </c>
      <c r="X9" s="256">
        <v>9.7615912874709494</v>
      </c>
      <c r="Y9" s="261">
        <v>6.7530251319136001</v>
      </c>
      <c r="Z9" s="256"/>
      <c r="AA9" s="262">
        <v>6.6614296721375101</v>
      </c>
      <c r="AB9" s="263">
        <v>7.7148307249939796</v>
      </c>
      <c r="AC9" s="264">
        <v>7.1879390015358799</v>
      </c>
      <c r="AD9" s="256"/>
      <c r="AE9" s="265">
        <v>6.7668004559438097</v>
      </c>
      <c r="AF9" s="29"/>
      <c r="AG9" s="280">
        <v>101.89052692750499</v>
      </c>
      <c r="AH9" s="275">
        <v>114.44878910386799</v>
      </c>
      <c r="AI9" s="275">
        <v>118.84017366665201</v>
      </c>
      <c r="AJ9" s="275">
        <v>116.15393393607</v>
      </c>
      <c r="AK9" s="275">
        <v>115.656178522331</v>
      </c>
      <c r="AL9" s="281">
        <v>114.10002460339901</v>
      </c>
      <c r="AM9" s="275"/>
      <c r="AN9" s="282">
        <v>128.15970370030101</v>
      </c>
      <c r="AO9" s="283">
        <v>126.452485946767</v>
      </c>
      <c r="AP9" s="284">
        <v>127.308082944251</v>
      </c>
      <c r="AQ9" s="275"/>
      <c r="AR9" s="285">
        <v>118.29739576670499</v>
      </c>
      <c r="AS9" s="38"/>
      <c r="AT9" s="29">
        <v>2.74006329154586</v>
      </c>
      <c r="AU9" s="256">
        <v>4.5529313419617798</v>
      </c>
      <c r="AV9" s="256">
        <v>4.7012418046873403</v>
      </c>
      <c r="AW9" s="256">
        <v>3.12954924908898</v>
      </c>
      <c r="AX9" s="256">
        <v>4.01140803726872</v>
      </c>
      <c r="AY9" s="261">
        <v>3.9363388920103</v>
      </c>
      <c r="AZ9" s="256"/>
      <c r="BA9" s="262">
        <v>4.1604066224035803</v>
      </c>
      <c r="BB9" s="263">
        <v>2.9474134577145499</v>
      </c>
      <c r="BC9" s="264">
        <v>3.55600557328061</v>
      </c>
      <c r="BD9" s="256"/>
      <c r="BE9" s="265">
        <v>3.7756299028843601</v>
      </c>
    </row>
    <row r="10" spans="1:57" x14ac:dyDescent="0.25">
      <c r="A10" s="20" t="s">
        <v>93</v>
      </c>
      <c r="B10" s="2" t="str">
        <f t="shared" si="0"/>
        <v>Virginia Area</v>
      </c>
      <c r="C10" s="2"/>
      <c r="D10" s="23" t="s">
        <v>89</v>
      </c>
      <c r="E10" s="26" t="s">
        <v>90</v>
      </c>
      <c r="F10" s="2"/>
      <c r="G10" s="280">
        <v>109.716276818918</v>
      </c>
      <c r="H10" s="275">
        <v>113.245823867827</v>
      </c>
      <c r="I10" s="275">
        <v>114.65079891457501</v>
      </c>
      <c r="J10" s="275">
        <v>114.874363838897</v>
      </c>
      <c r="K10" s="275">
        <v>120.292378464254</v>
      </c>
      <c r="L10" s="281">
        <v>114.83523936847401</v>
      </c>
      <c r="M10" s="275"/>
      <c r="N10" s="282">
        <v>152.297341286208</v>
      </c>
      <c r="O10" s="283">
        <v>149.890450149629</v>
      </c>
      <c r="P10" s="284">
        <v>151.089596611026</v>
      </c>
      <c r="Q10" s="275"/>
      <c r="R10" s="285">
        <v>126.490754896281</v>
      </c>
      <c r="S10" s="38"/>
      <c r="T10" s="29">
        <v>6.21568548220307</v>
      </c>
      <c r="U10" s="256">
        <v>5.1331057236266098</v>
      </c>
      <c r="V10" s="256">
        <v>2.36020405606885</v>
      </c>
      <c r="W10" s="256">
        <v>1.8855624385424301</v>
      </c>
      <c r="X10" s="256">
        <v>4.2006992820814801</v>
      </c>
      <c r="Y10" s="261">
        <v>3.6251980998758002</v>
      </c>
      <c r="Z10" s="256"/>
      <c r="AA10" s="262">
        <v>6.1033708337531003</v>
      </c>
      <c r="AB10" s="263">
        <v>3.54597334461379</v>
      </c>
      <c r="AC10" s="264">
        <v>4.8105077650501196</v>
      </c>
      <c r="AD10" s="256"/>
      <c r="AE10" s="265">
        <v>3.4380012456588802</v>
      </c>
      <c r="AF10" s="29"/>
      <c r="AG10" s="280">
        <v>108.39856542794099</v>
      </c>
      <c r="AH10" s="275">
        <v>110.43671984138</v>
      </c>
      <c r="AI10" s="275">
        <v>112.287659413708</v>
      </c>
      <c r="AJ10" s="275">
        <v>113.024210234137</v>
      </c>
      <c r="AK10" s="275">
        <v>120.601186464732</v>
      </c>
      <c r="AL10" s="281">
        <v>113.314379449089</v>
      </c>
      <c r="AM10" s="275"/>
      <c r="AN10" s="282">
        <v>154.68413905967699</v>
      </c>
      <c r="AO10" s="283">
        <v>156.984859992482</v>
      </c>
      <c r="AP10" s="284">
        <v>155.819458643952</v>
      </c>
      <c r="AQ10" s="275"/>
      <c r="AR10" s="285">
        <v>127.19297640392701</v>
      </c>
      <c r="AS10" s="38"/>
      <c r="AT10" s="29">
        <v>2.0832009910135501</v>
      </c>
      <c r="AU10" s="256">
        <v>1.4090802736263199</v>
      </c>
      <c r="AV10" s="256">
        <v>0.26099292770877802</v>
      </c>
      <c r="AW10" s="256">
        <v>1.6622207343364801</v>
      </c>
      <c r="AX10" s="256">
        <v>3.3019091808185399</v>
      </c>
      <c r="AY10" s="261">
        <v>1.7961116724405499</v>
      </c>
      <c r="AZ10" s="256"/>
      <c r="BA10" s="262">
        <v>5.9330903763864198</v>
      </c>
      <c r="BB10" s="263">
        <v>6.9936006287185997</v>
      </c>
      <c r="BC10" s="264">
        <v>6.4580339939176703</v>
      </c>
      <c r="BD10" s="256"/>
      <c r="BE10" s="265">
        <v>3.3855576664859899</v>
      </c>
    </row>
    <row r="11" spans="1:57" x14ac:dyDescent="0.25">
      <c r="A11" s="33" t="s">
        <v>94</v>
      </c>
      <c r="B11" s="2" t="str">
        <f t="shared" si="0"/>
        <v>Washington, DC</v>
      </c>
      <c r="C11" s="2"/>
      <c r="D11" s="23" t="s">
        <v>89</v>
      </c>
      <c r="E11" s="26" t="s">
        <v>90</v>
      </c>
      <c r="F11" s="2"/>
      <c r="G11" s="280">
        <v>206.45758009160701</v>
      </c>
      <c r="H11" s="275">
        <v>257.91436943193298</v>
      </c>
      <c r="I11" s="275">
        <v>279.373758995228</v>
      </c>
      <c r="J11" s="275">
        <v>258.181211838168</v>
      </c>
      <c r="K11" s="275">
        <v>210.13094935324301</v>
      </c>
      <c r="L11" s="281">
        <v>245.43338853998401</v>
      </c>
      <c r="M11" s="275"/>
      <c r="N11" s="282">
        <v>185.20224301012999</v>
      </c>
      <c r="O11" s="283">
        <v>185.75586524981401</v>
      </c>
      <c r="P11" s="284">
        <v>185.48094791652201</v>
      </c>
      <c r="Q11" s="275"/>
      <c r="R11" s="285">
        <v>229.40978748090799</v>
      </c>
      <c r="S11" s="38"/>
      <c r="T11" s="29">
        <v>26.635398778096501</v>
      </c>
      <c r="U11" s="256">
        <v>24.480182798291899</v>
      </c>
      <c r="V11" s="256">
        <v>12.6486162257373</v>
      </c>
      <c r="W11" s="256">
        <v>0.412338552687539</v>
      </c>
      <c r="X11" s="256">
        <v>-7.0548260803351699</v>
      </c>
      <c r="Y11" s="261">
        <v>8.2549096070139392</v>
      </c>
      <c r="Z11" s="256"/>
      <c r="AA11" s="262">
        <v>-3.3767088183253899</v>
      </c>
      <c r="AB11" s="263">
        <v>0.36516325089451102</v>
      </c>
      <c r="AC11" s="264">
        <v>-1.54166613619904</v>
      </c>
      <c r="AD11" s="256"/>
      <c r="AE11" s="265">
        <v>6.7152365265907097</v>
      </c>
      <c r="AF11" s="29"/>
      <c r="AG11" s="280">
        <v>189.796198217865</v>
      </c>
      <c r="AH11" s="275">
        <v>223.51507943177199</v>
      </c>
      <c r="AI11" s="275">
        <v>242.74940672638701</v>
      </c>
      <c r="AJ11" s="275">
        <v>234.01978119722301</v>
      </c>
      <c r="AK11" s="275">
        <v>205.367710841952</v>
      </c>
      <c r="AL11" s="281">
        <v>220.80756450728001</v>
      </c>
      <c r="AM11" s="275"/>
      <c r="AN11" s="282">
        <v>190.57840703741499</v>
      </c>
      <c r="AO11" s="283">
        <v>187.87486544083799</v>
      </c>
      <c r="AP11" s="284">
        <v>189.222638649158</v>
      </c>
      <c r="AQ11" s="275"/>
      <c r="AR11" s="285">
        <v>211.698290236861</v>
      </c>
      <c r="AS11" s="38"/>
      <c r="AT11" s="29">
        <v>4.1959381656840904</v>
      </c>
      <c r="AU11" s="256">
        <v>4.1163682632876704</v>
      </c>
      <c r="AV11" s="256">
        <v>2.2664647322904901</v>
      </c>
      <c r="AW11" s="256">
        <v>0.86363568363602705</v>
      </c>
      <c r="AX11" s="256">
        <v>1.17458414089491</v>
      </c>
      <c r="AY11" s="261">
        <v>2.2828607671041299</v>
      </c>
      <c r="AZ11" s="256"/>
      <c r="BA11" s="262">
        <v>4.9735405556034902</v>
      </c>
      <c r="BB11" s="263">
        <v>4.5179465300799997</v>
      </c>
      <c r="BC11" s="264">
        <v>4.7470621049858304</v>
      </c>
      <c r="BD11" s="256"/>
      <c r="BE11" s="265">
        <v>3.0286061824833701</v>
      </c>
    </row>
    <row r="12" spans="1:57" x14ac:dyDescent="0.25">
      <c r="A12" s="20" t="s">
        <v>95</v>
      </c>
      <c r="B12" s="2" t="str">
        <f t="shared" si="0"/>
        <v>Arlington, VA</v>
      </c>
      <c r="C12" s="2"/>
      <c r="D12" s="23" t="s">
        <v>89</v>
      </c>
      <c r="E12" s="26" t="s">
        <v>90</v>
      </c>
      <c r="F12" s="2"/>
      <c r="G12" s="280">
        <v>237.582488465974</v>
      </c>
      <c r="H12" s="275">
        <v>285.53185125215799</v>
      </c>
      <c r="I12" s="275">
        <v>307.80630546075002</v>
      </c>
      <c r="J12" s="275">
        <v>284.70422479338799</v>
      </c>
      <c r="K12" s="275">
        <v>245.346285849727</v>
      </c>
      <c r="L12" s="281">
        <v>274.61658265450501</v>
      </c>
      <c r="M12" s="275"/>
      <c r="N12" s="282">
        <v>187.81594146341399</v>
      </c>
      <c r="O12" s="283">
        <v>179.56058503011101</v>
      </c>
      <c r="P12" s="284">
        <v>183.74690084104799</v>
      </c>
      <c r="Q12" s="275"/>
      <c r="R12" s="285">
        <v>252.15396816800001</v>
      </c>
      <c r="S12" s="38"/>
      <c r="T12" s="29">
        <v>45.608348444572201</v>
      </c>
      <c r="U12" s="256">
        <v>34.640351410094198</v>
      </c>
      <c r="V12" s="256">
        <v>28.055620696403899</v>
      </c>
      <c r="W12" s="256">
        <v>12.205847412011201</v>
      </c>
      <c r="X12" s="256">
        <v>12.984039410415001</v>
      </c>
      <c r="Y12" s="261">
        <v>22.713736930419699</v>
      </c>
      <c r="Z12" s="256"/>
      <c r="AA12" s="262">
        <v>5.2968644228212902</v>
      </c>
      <c r="AB12" s="263">
        <v>3.0317989613389802</v>
      </c>
      <c r="AC12" s="264">
        <v>4.1996500826757099</v>
      </c>
      <c r="AD12" s="256"/>
      <c r="AE12" s="265">
        <v>20.423991353967899</v>
      </c>
      <c r="AF12" s="29"/>
      <c r="AG12" s="280">
        <v>214.84209736644601</v>
      </c>
      <c r="AH12" s="275">
        <v>254.793014906438</v>
      </c>
      <c r="AI12" s="275">
        <v>276.063612446702</v>
      </c>
      <c r="AJ12" s="275">
        <v>266.12007214005399</v>
      </c>
      <c r="AK12" s="275">
        <v>235.17067988487301</v>
      </c>
      <c r="AL12" s="281">
        <v>251.25009596568299</v>
      </c>
      <c r="AM12" s="275"/>
      <c r="AN12" s="282">
        <v>196.004427622582</v>
      </c>
      <c r="AO12" s="283">
        <v>193.04705426098499</v>
      </c>
      <c r="AP12" s="284">
        <v>194.542145373144</v>
      </c>
      <c r="AQ12" s="275"/>
      <c r="AR12" s="285">
        <v>235.23170824809301</v>
      </c>
      <c r="AS12" s="38"/>
      <c r="AT12" s="29">
        <v>10.1436529693227</v>
      </c>
      <c r="AU12" s="256">
        <v>9.5721302508722701</v>
      </c>
      <c r="AV12" s="256">
        <v>10.5416131725848</v>
      </c>
      <c r="AW12" s="256">
        <v>8.4754353087416803</v>
      </c>
      <c r="AX12" s="256">
        <v>11.8195095150579</v>
      </c>
      <c r="AY12" s="261">
        <v>9.9350875094299091</v>
      </c>
      <c r="AZ12" s="256"/>
      <c r="BA12" s="262">
        <v>12.028175983775601</v>
      </c>
      <c r="BB12" s="263">
        <v>12.2701781703114</v>
      </c>
      <c r="BC12" s="264">
        <v>12.1547384406748</v>
      </c>
      <c r="BD12" s="256"/>
      <c r="BE12" s="265">
        <v>10.5254821473346</v>
      </c>
    </row>
    <row r="13" spans="1:57" x14ac:dyDescent="0.25">
      <c r="A13" s="20" t="s">
        <v>37</v>
      </c>
      <c r="B13" s="2" t="str">
        <f t="shared" si="0"/>
        <v>Suburban Virginia Area</v>
      </c>
      <c r="C13" s="2"/>
      <c r="D13" s="23" t="s">
        <v>89</v>
      </c>
      <c r="E13" s="26" t="s">
        <v>90</v>
      </c>
      <c r="F13" s="2"/>
      <c r="G13" s="280">
        <v>157.85972299168901</v>
      </c>
      <c r="H13" s="275">
        <v>181.081297071129</v>
      </c>
      <c r="I13" s="275">
        <v>188.3839697025</v>
      </c>
      <c r="J13" s="275">
        <v>182.83382049245401</v>
      </c>
      <c r="K13" s="275">
        <v>166.273251464623</v>
      </c>
      <c r="L13" s="281">
        <v>176.81062717326699</v>
      </c>
      <c r="M13" s="275"/>
      <c r="N13" s="282">
        <v>182.72689967637501</v>
      </c>
      <c r="O13" s="283">
        <v>185.18661470402299</v>
      </c>
      <c r="P13" s="284">
        <v>183.971438925602</v>
      </c>
      <c r="Q13" s="275"/>
      <c r="R13" s="285">
        <v>178.84869099623799</v>
      </c>
      <c r="S13" s="38"/>
      <c r="T13" s="29">
        <v>25.1328045238721</v>
      </c>
      <c r="U13" s="256">
        <v>27.426510963659599</v>
      </c>
      <c r="V13" s="256">
        <v>14.444456827017399</v>
      </c>
      <c r="W13" s="256">
        <v>7.2634989019809</v>
      </c>
      <c r="X13" s="256">
        <v>7.0542991130327497</v>
      </c>
      <c r="Y13" s="261">
        <v>14.277542718298101</v>
      </c>
      <c r="Z13" s="256"/>
      <c r="AA13" s="262">
        <v>5.6898789187668397</v>
      </c>
      <c r="AB13" s="263">
        <v>5.8046466896881999</v>
      </c>
      <c r="AC13" s="264">
        <v>5.7441198348701796</v>
      </c>
      <c r="AD13" s="256"/>
      <c r="AE13" s="265">
        <v>11.084298594899</v>
      </c>
      <c r="AF13" s="29"/>
      <c r="AG13" s="280">
        <v>142.40587166255301</v>
      </c>
      <c r="AH13" s="275">
        <v>161.04166694758101</v>
      </c>
      <c r="AI13" s="275">
        <v>169.07470701298701</v>
      </c>
      <c r="AJ13" s="275">
        <v>165.76076242740601</v>
      </c>
      <c r="AK13" s="275">
        <v>160.16152343749999</v>
      </c>
      <c r="AL13" s="281">
        <v>160.799564384039</v>
      </c>
      <c r="AM13" s="275"/>
      <c r="AN13" s="282">
        <v>178.752534546867</v>
      </c>
      <c r="AO13" s="283">
        <v>178.42418359101401</v>
      </c>
      <c r="AP13" s="284">
        <v>178.58591766442501</v>
      </c>
      <c r="AQ13" s="275"/>
      <c r="AR13" s="285">
        <v>166.10384651128601</v>
      </c>
      <c r="AS13" s="38"/>
      <c r="AT13" s="29">
        <v>3.28588015993307</v>
      </c>
      <c r="AU13" s="256">
        <v>5.7023331758435898</v>
      </c>
      <c r="AV13" s="256">
        <v>6.6778936187414404</v>
      </c>
      <c r="AW13" s="256">
        <v>4.5295331327079902</v>
      </c>
      <c r="AX13" s="256">
        <v>5.4613582210086804</v>
      </c>
      <c r="AY13" s="261">
        <v>5.2172225674042698</v>
      </c>
      <c r="AZ13" s="256"/>
      <c r="BA13" s="262">
        <v>9.9230847533979603</v>
      </c>
      <c r="BB13" s="263">
        <v>8.6652034499469899</v>
      </c>
      <c r="BC13" s="264">
        <v>9.2853031890895608</v>
      </c>
      <c r="BD13" s="256"/>
      <c r="BE13" s="265">
        <v>6.4787986282343901</v>
      </c>
    </row>
    <row r="14" spans="1:57" x14ac:dyDescent="0.25">
      <c r="A14" s="20" t="s">
        <v>96</v>
      </c>
      <c r="B14" s="2" t="str">
        <f t="shared" si="0"/>
        <v>Alexandria, VA</v>
      </c>
      <c r="C14" s="2"/>
      <c r="D14" s="23" t="s">
        <v>89</v>
      </c>
      <c r="E14" s="26" t="s">
        <v>90</v>
      </c>
      <c r="F14" s="2"/>
      <c r="G14" s="280">
        <v>190.03756870352399</v>
      </c>
      <c r="H14" s="275">
        <v>221.654810205351</v>
      </c>
      <c r="I14" s="275">
        <v>231.480762824381</v>
      </c>
      <c r="J14" s="275">
        <v>206.608808769484</v>
      </c>
      <c r="K14" s="275">
        <v>178.90798567335199</v>
      </c>
      <c r="L14" s="281">
        <v>207.440799689648</v>
      </c>
      <c r="M14" s="275"/>
      <c r="N14" s="282">
        <v>161.30363235757</v>
      </c>
      <c r="O14" s="283">
        <v>164.55236332662199</v>
      </c>
      <c r="P14" s="284">
        <v>162.94105768480199</v>
      </c>
      <c r="Q14" s="275"/>
      <c r="R14" s="285">
        <v>196.08178568582099</v>
      </c>
      <c r="S14" s="38"/>
      <c r="T14" s="29">
        <v>44.968274626893901</v>
      </c>
      <c r="U14" s="256">
        <v>32.358865952533897</v>
      </c>
      <c r="V14" s="256">
        <v>29.210850850231399</v>
      </c>
      <c r="W14" s="256">
        <v>13.562683416847101</v>
      </c>
      <c r="X14" s="256">
        <v>4.3974932798319903</v>
      </c>
      <c r="Y14" s="261">
        <v>22.222850234699798</v>
      </c>
      <c r="Z14" s="256"/>
      <c r="AA14" s="262">
        <v>3.6662787441105502</v>
      </c>
      <c r="AB14" s="263">
        <v>7.5867864306795996</v>
      </c>
      <c r="AC14" s="264">
        <v>5.6168631947623</v>
      </c>
      <c r="AD14" s="256"/>
      <c r="AE14" s="265">
        <v>18.813807136420898</v>
      </c>
      <c r="AF14" s="29"/>
      <c r="AG14" s="280">
        <v>163.35953894359801</v>
      </c>
      <c r="AH14" s="275">
        <v>186.24909433962199</v>
      </c>
      <c r="AI14" s="275">
        <v>195.938797958344</v>
      </c>
      <c r="AJ14" s="275">
        <v>188.96171841578601</v>
      </c>
      <c r="AK14" s="275">
        <v>173.97526464781899</v>
      </c>
      <c r="AL14" s="281">
        <v>182.66803712695599</v>
      </c>
      <c r="AM14" s="275"/>
      <c r="AN14" s="282">
        <v>160.59172021316999</v>
      </c>
      <c r="AO14" s="283">
        <v>161.999219965908</v>
      </c>
      <c r="AP14" s="284">
        <v>161.304931650893</v>
      </c>
      <c r="AQ14" s="275"/>
      <c r="AR14" s="285">
        <v>176.58794165272701</v>
      </c>
      <c r="AS14" s="38"/>
      <c r="AT14" s="29">
        <v>8.0843963254135804</v>
      </c>
      <c r="AU14" s="256">
        <v>5.87503540831226</v>
      </c>
      <c r="AV14" s="256">
        <v>7.1379678255863901</v>
      </c>
      <c r="AW14" s="256">
        <v>8.0421194406177996</v>
      </c>
      <c r="AX14" s="256">
        <v>6.0096641303620801</v>
      </c>
      <c r="AY14" s="261">
        <v>7.0567616497810901</v>
      </c>
      <c r="AZ14" s="256"/>
      <c r="BA14" s="262">
        <v>5.9907135978020296</v>
      </c>
      <c r="BB14" s="263">
        <v>7.0693264045737401</v>
      </c>
      <c r="BC14" s="264">
        <v>6.53694546447276</v>
      </c>
      <c r="BD14" s="256"/>
      <c r="BE14" s="265">
        <v>7.0711304954897498</v>
      </c>
    </row>
    <row r="15" spans="1:57" x14ac:dyDescent="0.25">
      <c r="A15" s="20" t="s">
        <v>36</v>
      </c>
      <c r="B15" s="2" t="str">
        <f t="shared" si="0"/>
        <v>Fairfax/Tysons Corner, VA</v>
      </c>
      <c r="C15" s="2"/>
      <c r="D15" s="23" t="s">
        <v>89</v>
      </c>
      <c r="E15" s="26" t="s">
        <v>90</v>
      </c>
      <c r="F15" s="2"/>
      <c r="G15" s="280">
        <v>155.289458147998</v>
      </c>
      <c r="H15" s="275">
        <v>202.999748290013</v>
      </c>
      <c r="I15" s="275">
        <v>235.407696139476</v>
      </c>
      <c r="J15" s="275">
        <v>226.88506125080499</v>
      </c>
      <c r="K15" s="275">
        <v>174.849335394126</v>
      </c>
      <c r="L15" s="281">
        <v>203.79248558430601</v>
      </c>
      <c r="M15" s="275"/>
      <c r="N15" s="282">
        <v>145.858200870546</v>
      </c>
      <c r="O15" s="283">
        <v>144.96233618676999</v>
      </c>
      <c r="P15" s="284">
        <v>145.402393886601</v>
      </c>
      <c r="Q15" s="275"/>
      <c r="R15" s="285">
        <v>188.150446551687</v>
      </c>
      <c r="S15" s="38"/>
      <c r="T15" s="29">
        <v>13.690618804297699</v>
      </c>
      <c r="U15" s="256">
        <v>16.319864381033302</v>
      </c>
      <c r="V15" s="256">
        <v>14.578326709945699</v>
      </c>
      <c r="W15" s="256">
        <v>10.7822836642352</v>
      </c>
      <c r="X15" s="256">
        <v>-0.56062542453074105</v>
      </c>
      <c r="Y15" s="261">
        <v>10.650864396513301</v>
      </c>
      <c r="Z15" s="256"/>
      <c r="AA15" s="262">
        <v>-2.1491306065865698</v>
      </c>
      <c r="AB15" s="263">
        <v>-2.2305873503588698</v>
      </c>
      <c r="AC15" s="264">
        <v>-2.19880770433143</v>
      </c>
      <c r="AD15" s="256"/>
      <c r="AE15" s="265">
        <v>8.3695643390162395</v>
      </c>
      <c r="AF15" s="29"/>
      <c r="AG15" s="280">
        <v>149.03311681772399</v>
      </c>
      <c r="AH15" s="275">
        <v>189.04645435645401</v>
      </c>
      <c r="AI15" s="275">
        <v>213.929415940181</v>
      </c>
      <c r="AJ15" s="275">
        <v>205.45302908514</v>
      </c>
      <c r="AK15" s="275">
        <v>165.71796674410001</v>
      </c>
      <c r="AL15" s="281">
        <v>187.64612790280501</v>
      </c>
      <c r="AM15" s="275"/>
      <c r="AN15" s="282">
        <v>142.237110757605</v>
      </c>
      <c r="AO15" s="283">
        <v>142.37202651150201</v>
      </c>
      <c r="AP15" s="284">
        <v>142.30563273054599</v>
      </c>
      <c r="AQ15" s="275"/>
      <c r="AR15" s="285">
        <v>174.727674395262</v>
      </c>
      <c r="AS15" s="38"/>
      <c r="AT15" s="29">
        <v>3.8558493516166199</v>
      </c>
      <c r="AU15" s="256">
        <v>6.0738485404772602</v>
      </c>
      <c r="AV15" s="256">
        <v>6.0921748599279102</v>
      </c>
      <c r="AW15" s="256">
        <v>3.3303961185456101</v>
      </c>
      <c r="AX15" s="256">
        <v>1.13606190723807</v>
      </c>
      <c r="AY15" s="261">
        <v>4.2196742538364198</v>
      </c>
      <c r="AZ15" s="256"/>
      <c r="BA15" s="262">
        <v>1.2723246175677001</v>
      </c>
      <c r="BB15" s="263">
        <v>1.93596680104636</v>
      </c>
      <c r="BC15" s="264">
        <v>1.6053863617847599</v>
      </c>
      <c r="BD15" s="256"/>
      <c r="BE15" s="265">
        <v>3.71562133606824</v>
      </c>
    </row>
    <row r="16" spans="1:57" x14ac:dyDescent="0.25">
      <c r="A16" s="20" t="s">
        <v>38</v>
      </c>
      <c r="B16" s="2" t="str">
        <f t="shared" si="0"/>
        <v>I-95 Fredericksburg, VA</v>
      </c>
      <c r="C16" s="2"/>
      <c r="D16" s="23" t="s">
        <v>89</v>
      </c>
      <c r="E16" s="26" t="s">
        <v>90</v>
      </c>
      <c r="F16" s="2"/>
      <c r="G16" s="280">
        <v>97.751148205326103</v>
      </c>
      <c r="H16" s="275">
        <v>107.16131483525101</v>
      </c>
      <c r="I16" s="275">
        <v>111.97895455852699</v>
      </c>
      <c r="J16" s="275">
        <v>111.838165164291</v>
      </c>
      <c r="K16" s="275">
        <v>118.00904457733</v>
      </c>
      <c r="L16" s="281">
        <v>110.117859391716</v>
      </c>
      <c r="M16" s="275"/>
      <c r="N16" s="282">
        <v>133.26751564129299</v>
      </c>
      <c r="O16" s="283">
        <v>131.237846444474</v>
      </c>
      <c r="P16" s="284">
        <v>132.270241994298</v>
      </c>
      <c r="Q16" s="275"/>
      <c r="R16" s="285">
        <v>117.108201807607</v>
      </c>
      <c r="S16" s="38"/>
      <c r="T16" s="29">
        <v>8.2017250060013307</v>
      </c>
      <c r="U16" s="256">
        <v>12.480636018177901</v>
      </c>
      <c r="V16" s="256">
        <v>12.649286230242099</v>
      </c>
      <c r="W16" s="256">
        <v>7.4987657863506803</v>
      </c>
      <c r="X16" s="256">
        <v>13.691374465590201</v>
      </c>
      <c r="Y16" s="261">
        <v>10.9341128501233</v>
      </c>
      <c r="Z16" s="256"/>
      <c r="AA16" s="262">
        <v>12.342332407023999</v>
      </c>
      <c r="AB16" s="263">
        <v>10.0472458162454</v>
      </c>
      <c r="AC16" s="264">
        <v>11.2020102909961</v>
      </c>
      <c r="AD16" s="256"/>
      <c r="AE16" s="265">
        <v>10.5652467343048</v>
      </c>
      <c r="AF16" s="29"/>
      <c r="AG16" s="280">
        <v>96.555682279044404</v>
      </c>
      <c r="AH16" s="275">
        <v>103.75558760906701</v>
      </c>
      <c r="AI16" s="275">
        <v>107.991226062322</v>
      </c>
      <c r="AJ16" s="275">
        <v>107.87026109367901</v>
      </c>
      <c r="AK16" s="275">
        <v>108.642722171671</v>
      </c>
      <c r="AL16" s="281">
        <v>105.416597681651</v>
      </c>
      <c r="AM16" s="275"/>
      <c r="AN16" s="282">
        <v>120.51349958377</v>
      </c>
      <c r="AO16" s="283">
        <v>119.810172052498</v>
      </c>
      <c r="AP16" s="284">
        <v>120.164580886376</v>
      </c>
      <c r="AQ16" s="275"/>
      <c r="AR16" s="285">
        <v>109.94357833449899</v>
      </c>
      <c r="AS16" s="38"/>
      <c r="AT16" s="29">
        <v>2.1280342188338599</v>
      </c>
      <c r="AU16" s="256">
        <v>5.6785820083995597</v>
      </c>
      <c r="AV16" s="256">
        <v>6.6044426191999204</v>
      </c>
      <c r="AW16" s="256">
        <v>5.2228926919526204</v>
      </c>
      <c r="AX16" s="256">
        <v>6.7511047627443599</v>
      </c>
      <c r="AY16" s="261">
        <v>5.4876016790037898</v>
      </c>
      <c r="AZ16" s="256"/>
      <c r="BA16" s="262">
        <v>6.5817336943932201</v>
      </c>
      <c r="BB16" s="263">
        <v>6.4215109811640696</v>
      </c>
      <c r="BC16" s="264">
        <v>6.50226836243219</v>
      </c>
      <c r="BD16" s="256"/>
      <c r="BE16" s="265">
        <v>5.6639393239098901</v>
      </c>
    </row>
    <row r="17" spans="1:57" x14ac:dyDescent="0.25">
      <c r="A17" s="20" t="s">
        <v>97</v>
      </c>
      <c r="B17" s="2" t="str">
        <f t="shared" si="0"/>
        <v>Dulles Airport Area, VA</v>
      </c>
      <c r="C17" s="2"/>
      <c r="D17" s="23" t="s">
        <v>89</v>
      </c>
      <c r="E17" s="26" t="s">
        <v>90</v>
      </c>
      <c r="F17" s="2"/>
      <c r="G17" s="280">
        <v>132.65384355020601</v>
      </c>
      <c r="H17" s="275">
        <v>167.55447605083</v>
      </c>
      <c r="I17" s="275">
        <v>188.736167909768</v>
      </c>
      <c r="J17" s="275">
        <v>180.82805103757701</v>
      </c>
      <c r="K17" s="275">
        <v>148.774145290159</v>
      </c>
      <c r="L17" s="281">
        <v>165.891513832952</v>
      </c>
      <c r="M17" s="275"/>
      <c r="N17" s="282">
        <v>127.93446112349</v>
      </c>
      <c r="O17" s="283">
        <v>126.125937280599</v>
      </c>
      <c r="P17" s="284">
        <v>127.029192877643</v>
      </c>
      <c r="Q17" s="275"/>
      <c r="R17" s="285">
        <v>155.911723121352</v>
      </c>
      <c r="S17" s="38"/>
      <c r="T17" s="29">
        <v>20.195285751544102</v>
      </c>
      <c r="U17" s="256">
        <v>16.820934798611798</v>
      </c>
      <c r="V17" s="256">
        <v>13.853881574824101</v>
      </c>
      <c r="W17" s="256">
        <v>8.4489739845617997</v>
      </c>
      <c r="X17" s="256">
        <v>5.6442014273403496</v>
      </c>
      <c r="Y17" s="261">
        <v>10.783545465626</v>
      </c>
      <c r="Z17" s="256"/>
      <c r="AA17" s="262">
        <v>2.4266554569631098</v>
      </c>
      <c r="AB17" s="263">
        <v>6.5806845121207296</v>
      </c>
      <c r="AC17" s="264">
        <v>4.4676961407338398</v>
      </c>
      <c r="AD17" s="256"/>
      <c r="AE17" s="265">
        <v>10.353830149098201</v>
      </c>
      <c r="AF17" s="29"/>
      <c r="AG17" s="280">
        <v>124.63557877126701</v>
      </c>
      <c r="AH17" s="275">
        <v>154.338965639294</v>
      </c>
      <c r="AI17" s="275">
        <v>169.54275042986899</v>
      </c>
      <c r="AJ17" s="275">
        <v>165.98769895034599</v>
      </c>
      <c r="AK17" s="275">
        <v>141.05033772213</v>
      </c>
      <c r="AL17" s="281">
        <v>153.12948443665499</v>
      </c>
      <c r="AM17" s="275"/>
      <c r="AN17" s="282">
        <v>123.10295084924</v>
      </c>
      <c r="AO17" s="283">
        <v>121.59734563000001</v>
      </c>
      <c r="AP17" s="284">
        <v>122.35606701913299</v>
      </c>
      <c r="AQ17" s="275"/>
      <c r="AR17" s="285">
        <v>144.92064490448999</v>
      </c>
      <c r="AS17" s="38"/>
      <c r="AT17" s="29">
        <v>9.1201902426765695</v>
      </c>
      <c r="AU17" s="256">
        <v>6.5901635972568897</v>
      </c>
      <c r="AV17" s="256">
        <v>6.1467033658579702</v>
      </c>
      <c r="AW17" s="256">
        <v>5.4432502006206001</v>
      </c>
      <c r="AX17" s="256">
        <v>5.29215199874516</v>
      </c>
      <c r="AY17" s="261">
        <v>6.1588026698008003</v>
      </c>
      <c r="AZ17" s="256"/>
      <c r="BA17" s="262">
        <v>2.9971267153341299</v>
      </c>
      <c r="BB17" s="263">
        <v>5.2369821156688596</v>
      </c>
      <c r="BC17" s="264">
        <v>4.0901260509694701</v>
      </c>
      <c r="BD17" s="256"/>
      <c r="BE17" s="265">
        <v>5.9744437645604096</v>
      </c>
    </row>
    <row r="18" spans="1:57" x14ac:dyDescent="0.25">
      <c r="A18" s="20" t="s">
        <v>45</v>
      </c>
      <c r="B18" s="2" t="str">
        <f t="shared" si="0"/>
        <v>Williamsburg, VA</v>
      </c>
      <c r="C18" s="2"/>
      <c r="D18" s="23" t="s">
        <v>89</v>
      </c>
      <c r="E18" s="26" t="s">
        <v>90</v>
      </c>
      <c r="F18" s="2"/>
      <c r="G18" s="280">
        <v>121.919250161603</v>
      </c>
      <c r="H18" s="275">
        <v>124.432595011876</v>
      </c>
      <c r="I18" s="275">
        <v>125.237740229209</v>
      </c>
      <c r="J18" s="275">
        <v>127.834215172413</v>
      </c>
      <c r="K18" s="275">
        <v>128.35940665701801</v>
      </c>
      <c r="L18" s="281">
        <v>125.769352460875</v>
      </c>
      <c r="M18" s="275"/>
      <c r="N18" s="282">
        <v>176.42457913607601</v>
      </c>
      <c r="O18" s="283">
        <v>185.88950944704399</v>
      </c>
      <c r="P18" s="284">
        <v>181.121223120591</v>
      </c>
      <c r="Q18" s="275"/>
      <c r="R18" s="285">
        <v>147.761042990909</v>
      </c>
      <c r="S18" s="38"/>
      <c r="T18" s="29">
        <v>-12.670750443023699</v>
      </c>
      <c r="U18" s="256">
        <v>-8.6849631782843399</v>
      </c>
      <c r="V18" s="256">
        <v>-10.3565365566116</v>
      </c>
      <c r="W18" s="256">
        <v>-7.5643164957683604</v>
      </c>
      <c r="X18" s="256">
        <v>-15.1071870257888</v>
      </c>
      <c r="Y18" s="261">
        <v>-11.2480208844445</v>
      </c>
      <c r="Z18" s="256"/>
      <c r="AA18" s="262">
        <v>-6.2877896144354999</v>
      </c>
      <c r="AB18" s="263">
        <v>-1.34085005799895</v>
      </c>
      <c r="AC18" s="264">
        <v>-3.8313193951219402</v>
      </c>
      <c r="AD18" s="256"/>
      <c r="AE18" s="265">
        <v>-7.1218505221556896</v>
      </c>
      <c r="AF18" s="29"/>
      <c r="AG18" s="280">
        <v>139.09892065761201</v>
      </c>
      <c r="AH18" s="275">
        <v>143.594151238428</v>
      </c>
      <c r="AI18" s="275">
        <v>143.395380329457</v>
      </c>
      <c r="AJ18" s="275">
        <v>146.03949938664601</v>
      </c>
      <c r="AK18" s="275">
        <v>150.315359311473</v>
      </c>
      <c r="AL18" s="281">
        <v>144.84172227067799</v>
      </c>
      <c r="AM18" s="275"/>
      <c r="AN18" s="282">
        <v>174.975158774855</v>
      </c>
      <c r="AO18" s="283">
        <v>181.96595602113999</v>
      </c>
      <c r="AP18" s="284">
        <v>178.32126775832799</v>
      </c>
      <c r="AQ18" s="275"/>
      <c r="AR18" s="285">
        <v>156.52971953036899</v>
      </c>
      <c r="AS18" s="38"/>
      <c r="AT18" s="29">
        <v>-1.4296343364269599</v>
      </c>
      <c r="AU18" s="256">
        <v>-0.242806281239446</v>
      </c>
      <c r="AV18" s="256">
        <v>-1.48702991982487</v>
      </c>
      <c r="AW18" s="256">
        <v>-0.18472569743469699</v>
      </c>
      <c r="AX18" s="256">
        <v>-2.0777160151683001</v>
      </c>
      <c r="AY18" s="261">
        <v>-1.1388963997108901</v>
      </c>
      <c r="AZ18" s="256"/>
      <c r="BA18" s="262">
        <v>-4.4701929025876099</v>
      </c>
      <c r="BB18" s="263">
        <v>-3.40922510308225</v>
      </c>
      <c r="BC18" s="264">
        <v>-3.97708331492358</v>
      </c>
      <c r="BD18" s="256"/>
      <c r="BE18" s="265">
        <v>-2.1383072850755598</v>
      </c>
    </row>
    <row r="19" spans="1:57" x14ac:dyDescent="0.25">
      <c r="A19" s="20" t="s">
        <v>98</v>
      </c>
      <c r="B19" s="2" t="str">
        <f t="shared" si="0"/>
        <v>Virginia Beach, VA</v>
      </c>
      <c r="C19" s="2"/>
      <c r="D19" s="23" t="s">
        <v>89</v>
      </c>
      <c r="E19" s="26" t="s">
        <v>90</v>
      </c>
      <c r="F19" s="2"/>
      <c r="G19" s="280">
        <v>120.33368129384201</v>
      </c>
      <c r="H19" s="275">
        <v>119.343420496284</v>
      </c>
      <c r="I19" s="275">
        <v>123.51174260825</v>
      </c>
      <c r="J19" s="275">
        <v>127.45087299689</v>
      </c>
      <c r="K19" s="275">
        <v>126.04896660854401</v>
      </c>
      <c r="L19" s="281">
        <v>123.59626969399901</v>
      </c>
      <c r="M19" s="275"/>
      <c r="N19" s="282">
        <v>178.02522182907899</v>
      </c>
      <c r="O19" s="283">
        <v>177.14381386305999</v>
      </c>
      <c r="P19" s="284">
        <v>177.57815639083401</v>
      </c>
      <c r="Q19" s="275"/>
      <c r="R19" s="285">
        <v>142.88825048351899</v>
      </c>
      <c r="S19" s="38"/>
      <c r="T19" s="29">
        <v>-9.7389249438955203E-2</v>
      </c>
      <c r="U19" s="256">
        <v>-1.16313544428357</v>
      </c>
      <c r="V19" s="256">
        <v>-5.0438442541511197</v>
      </c>
      <c r="W19" s="256">
        <v>-1.02902526104266</v>
      </c>
      <c r="X19" s="256">
        <v>-8.0286417215498194</v>
      </c>
      <c r="Y19" s="261">
        <v>-3.6073750391531298</v>
      </c>
      <c r="Z19" s="256"/>
      <c r="AA19" s="262">
        <v>-1.5855345716570199</v>
      </c>
      <c r="AB19" s="263">
        <v>-3.71273148344028</v>
      </c>
      <c r="AC19" s="264">
        <v>-2.68534889556497</v>
      </c>
      <c r="AD19" s="256"/>
      <c r="AE19" s="265">
        <v>-3.6059367650486198</v>
      </c>
      <c r="AF19" s="29"/>
      <c r="AG19" s="280">
        <v>122.27289425440399</v>
      </c>
      <c r="AH19" s="275">
        <v>125.383509671806</v>
      </c>
      <c r="AI19" s="275">
        <v>127.438975883381</v>
      </c>
      <c r="AJ19" s="275">
        <v>128.51270370214999</v>
      </c>
      <c r="AK19" s="275">
        <v>134.02070693646399</v>
      </c>
      <c r="AL19" s="281">
        <v>127.915507548373</v>
      </c>
      <c r="AM19" s="275"/>
      <c r="AN19" s="282">
        <v>174.05480884901999</v>
      </c>
      <c r="AO19" s="283">
        <v>174.445856490843</v>
      </c>
      <c r="AP19" s="284">
        <v>174.250594952699</v>
      </c>
      <c r="AQ19" s="275"/>
      <c r="AR19" s="285">
        <v>144.301031764463</v>
      </c>
      <c r="AS19" s="38"/>
      <c r="AT19" s="29">
        <v>0.52287889014205102</v>
      </c>
      <c r="AU19" s="256">
        <v>2.5494863429909702</v>
      </c>
      <c r="AV19" s="256">
        <v>-0.72865926302758099</v>
      </c>
      <c r="AW19" s="256">
        <v>0.88854691439578903</v>
      </c>
      <c r="AX19" s="256">
        <v>3.2612392988641599</v>
      </c>
      <c r="AY19" s="261">
        <v>1.38276369582252</v>
      </c>
      <c r="AZ19" s="256"/>
      <c r="BA19" s="262">
        <v>2.92949328951345</v>
      </c>
      <c r="BB19" s="263">
        <v>1.24475355082195</v>
      </c>
      <c r="BC19" s="264">
        <v>2.06382778830397</v>
      </c>
      <c r="BD19" s="256"/>
      <c r="BE19" s="265">
        <v>1.6347832517252101</v>
      </c>
    </row>
    <row r="20" spans="1:57" x14ac:dyDescent="0.25">
      <c r="A20" s="33" t="s">
        <v>99</v>
      </c>
      <c r="B20" s="2" t="str">
        <f t="shared" si="0"/>
        <v>Norfolk/Portsmouth, VA</v>
      </c>
      <c r="C20" s="2"/>
      <c r="D20" s="23" t="s">
        <v>89</v>
      </c>
      <c r="E20" s="26" t="s">
        <v>90</v>
      </c>
      <c r="F20" s="2"/>
      <c r="G20" s="280">
        <v>109.806835329341</v>
      </c>
      <c r="H20" s="275">
        <v>116.251071620893</v>
      </c>
      <c r="I20" s="275">
        <v>121.907231171757</v>
      </c>
      <c r="J20" s="275">
        <v>134.91406524216501</v>
      </c>
      <c r="K20" s="275">
        <v>124.259801241217</v>
      </c>
      <c r="L20" s="281">
        <v>121.97765786160301</v>
      </c>
      <c r="M20" s="275"/>
      <c r="N20" s="282">
        <v>132.800572687965</v>
      </c>
      <c r="O20" s="283">
        <v>139.613587451781</v>
      </c>
      <c r="P20" s="284">
        <v>136.30406814469001</v>
      </c>
      <c r="Q20" s="275"/>
      <c r="R20" s="285">
        <v>126.32114447588999</v>
      </c>
      <c r="S20" s="38"/>
      <c r="T20" s="29">
        <v>9.8029371585779597</v>
      </c>
      <c r="U20" s="256">
        <v>6.7349066784039797</v>
      </c>
      <c r="V20" s="256">
        <v>3.54530711904592</v>
      </c>
      <c r="W20" s="256">
        <v>4.1542184219421099</v>
      </c>
      <c r="X20" s="256">
        <v>-8.8927919524087002</v>
      </c>
      <c r="Y20" s="261">
        <v>1.0302870615501101</v>
      </c>
      <c r="Z20" s="256"/>
      <c r="AA20" s="262">
        <v>-8.5520841160815699</v>
      </c>
      <c r="AB20" s="263">
        <v>-4.9132361611776503</v>
      </c>
      <c r="AC20" s="264">
        <v>-6.6647930362638004</v>
      </c>
      <c r="AD20" s="256"/>
      <c r="AE20" s="265">
        <v>-2.2241688750711699</v>
      </c>
      <c r="AF20" s="29"/>
      <c r="AG20" s="280">
        <v>106.829120377991</v>
      </c>
      <c r="AH20" s="275">
        <v>114.666592679782</v>
      </c>
      <c r="AI20" s="275">
        <v>118.117618083194</v>
      </c>
      <c r="AJ20" s="275">
        <v>123.486981583301</v>
      </c>
      <c r="AK20" s="275">
        <v>124.763927127071</v>
      </c>
      <c r="AL20" s="281">
        <v>118.033406893855</v>
      </c>
      <c r="AM20" s="275"/>
      <c r="AN20" s="282">
        <v>139.91862055418099</v>
      </c>
      <c r="AO20" s="283">
        <v>137.36370393297199</v>
      </c>
      <c r="AP20" s="284">
        <v>138.656640861254</v>
      </c>
      <c r="AQ20" s="275"/>
      <c r="AR20" s="285">
        <v>124.589089972152</v>
      </c>
      <c r="AS20" s="38"/>
      <c r="AT20" s="29">
        <v>2.5590246578048901</v>
      </c>
      <c r="AU20" s="256">
        <v>3.34375288287085</v>
      </c>
      <c r="AV20" s="256">
        <v>-5.4120732905081799E-2</v>
      </c>
      <c r="AW20" s="256">
        <v>-3.3489991434238799</v>
      </c>
      <c r="AX20" s="256">
        <v>-1.4819727187918901</v>
      </c>
      <c r="AY20" s="261">
        <v>-0.26485268072264201</v>
      </c>
      <c r="AZ20" s="256"/>
      <c r="BA20" s="262">
        <v>4.0420122915367402</v>
      </c>
      <c r="BB20" s="263">
        <v>5.2398872248925397</v>
      </c>
      <c r="BC20" s="264">
        <v>4.6109499445686497</v>
      </c>
      <c r="BD20" s="256"/>
      <c r="BE20" s="265">
        <v>1.4500512996344801</v>
      </c>
    </row>
    <row r="21" spans="1:57" x14ac:dyDescent="0.25">
      <c r="A21" s="34" t="s">
        <v>42</v>
      </c>
      <c r="B21" s="2" t="str">
        <f t="shared" si="0"/>
        <v>Newport News/Hampton, VA</v>
      </c>
      <c r="C21" s="2"/>
      <c r="D21" s="23" t="s">
        <v>89</v>
      </c>
      <c r="E21" s="26" t="s">
        <v>90</v>
      </c>
      <c r="F21" s="2"/>
      <c r="G21" s="280">
        <v>83.929420184571597</v>
      </c>
      <c r="H21" s="275">
        <v>87.862510272356801</v>
      </c>
      <c r="I21" s="275">
        <v>88.250856315568598</v>
      </c>
      <c r="J21" s="275">
        <v>87.927419906275404</v>
      </c>
      <c r="K21" s="275">
        <v>92.024566048164203</v>
      </c>
      <c r="L21" s="281">
        <v>88.143231825299395</v>
      </c>
      <c r="M21" s="275"/>
      <c r="N21" s="282">
        <v>106.476860377701</v>
      </c>
      <c r="O21" s="283">
        <v>104.412186157875</v>
      </c>
      <c r="P21" s="284">
        <v>105.459837584078</v>
      </c>
      <c r="Q21" s="275"/>
      <c r="R21" s="285">
        <v>93.593528278522101</v>
      </c>
      <c r="S21" s="38"/>
      <c r="T21" s="29">
        <v>9.2242729916246198</v>
      </c>
      <c r="U21" s="256">
        <v>5.7876782018559698</v>
      </c>
      <c r="V21" s="256">
        <v>1.7325213613885</v>
      </c>
      <c r="W21" s="256">
        <v>0.227869834672909</v>
      </c>
      <c r="X21" s="256">
        <v>-23.975734304038401</v>
      </c>
      <c r="Y21" s="261">
        <v>-5.85604604448244</v>
      </c>
      <c r="Z21" s="256"/>
      <c r="AA21" s="262">
        <v>-26.222662951724001</v>
      </c>
      <c r="AB21" s="263">
        <v>-25.6595180516562</v>
      </c>
      <c r="AC21" s="264">
        <v>-25.941197873727901</v>
      </c>
      <c r="AD21" s="256"/>
      <c r="AE21" s="265">
        <v>-15.856255635785599</v>
      </c>
      <c r="AF21" s="29"/>
      <c r="AG21" s="280">
        <v>80.834564246652803</v>
      </c>
      <c r="AH21" s="275">
        <v>85.502757228587001</v>
      </c>
      <c r="AI21" s="275">
        <v>86.000203223404199</v>
      </c>
      <c r="AJ21" s="275">
        <v>86.745799575649599</v>
      </c>
      <c r="AK21" s="275">
        <v>89.158594185089896</v>
      </c>
      <c r="AL21" s="281">
        <v>85.829465066555997</v>
      </c>
      <c r="AM21" s="275"/>
      <c r="AN21" s="282">
        <v>107.34363419253501</v>
      </c>
      <c r="AO21" s="283">
        <v>107.367256894311</v>
      </c>
      <c r="AP21" s="284">
        <v>107.355419843988</v>
      </c>
      <c r="AQ21" s="275"/>
      <c r="AR21" s="285">
        <v>92.729384922725302</v>
      </c>
      <c r="AS21" s="38"/>
      <c r="AT21" s="29">
        <v>5.9144128547588801</v>
      </c>
      <c r="AU21" s="256">
        <v>4.0125160208774702</v>
      </c>
      <c r="AV21" s="256">
        <v>0.82011214531837495</v>
      </c>
      <c r="AW21" s="256">
        <v>1.4636459337593</v>
      </c>
      <c r="AX21" s="256">
        <v>-6.9704854294775398</v>
      </c>
      <c r="AY21" s="261">
        <v>0.27629530126588298</v>
      </c>
      <c r="AZ21" s="256"/>
      <c r="BA21" s="262">
        <v>-3.72920528834169</v>
      </c>
      <c r="BB21" s="263">
        <v>-2.2423539848652898</v>
      </c>
      <c r="BC21" s="264">
        <v>-2.9980303507939099</v>
      </c>
      <c r="BD21" s="256"/>
      <c r="BE21" s="265">
        <v>-1.4155505660423</v>
      </c>
    </row>
    <row r="22" spans="1:57" x14ac:dyDescent="0.25">
      <c r="A22" s="35" t="s">
        <v>100</v>
      </c>
      <c r="B22" s="2" t="str">
        <f t="shared" si="0"/>
        <v>Chesapeake/Suffolk, VA</v>
      </c>
      <c r="C22" s="2"/>
      <c r="D22" s="24" t="s">
        <v>89</v>
      </c>
      <c r="E22" s="27" t="s">
        <v>90</v>
      </c>
      <c r="F22" s="2"/>
      <c r="G22" s="286">
        <v>95.513868595927093</v>
      </c>
      <c r="H22" s="287">
        <v>101.941831522919</v>
      </c>
      <c r="I22" s="287">
        <v>105.43917276907</v>
      </c>
      <c r="J22" s="287">
        <v>104.55691933573</v>
      </c>
      <c r="K22" s="287">
        <v>105.89308355932199</v>
      </c>
      <c r="L22" s="288">
        <v>102.994565600212</v>
      </c>
      <c r="M22" s="275"/>
      <c r="N22" s="289">
        <v>122.644195646817</v>
      </c>
      <c r="O22" s="290">
        <v>122.163646734693</v>
      </c>
      <c r="P22" s="291">
        <v>122.403183398157</v>
      </c>
      <c r="Q22" s="275"/>
      <c r="R22" s="292">
        <v>108.85850461390901</v>
      </c>
      <c r="S22" s="38"/>
      <c r="T22" s="30">
        <v>11.4190328764494</v>
      </c>
      <c r="U22" s="266">
        <v>10.6334764296542</v>
      </c>
      <c r="V22" s="266">
        <v>9.2365924624339808</v>
      </c>
      <c r="W22" s="266">
        <v>8.1810307131894699</v>
      </c>
      <c r="X22" s="266">
        <v>7.7903594327386996</v>
      </c>
      <c r="Y22" s="267">
        <v>8.9780751585307108</v>
      </c>
      <c r="Z22" s="256"/>
      <c r="AA22" s="268">
        <v>1.8697184143762999</v>
      </c>
      <c r="AB22" s="269">
        <v>-0.62018405949330202</v>
      </c>
      <c r="AC22" s="270">
        <v>0.60442412829485703</v>
      </c>
      <c r="AD22" s="256"/>
      <c r="AE22" s="271">
        <v>5.1441912816831001</v>
      </c>
      <c r="AF22" s="30"/>
      <c r="AG22" s="286">
        <v>92.108450259941904</v>
      </c>
      <c r="AH22" s="287">
        <v>99.586968615229097</v>
      </c>
      <c r="AI22" s="287">
        <v>101.889861338489</v>
      </c>
      <c r="AJ22" s="287">
        <v>101.421077898609</v>
      </c>
      <c r="AK22" s="287">
        <v>100.428943983471</v>
      </c>
      <c r="AL22" s="288">
        <v>99.3711690524826</v>
      </c>
      <c r="AM22" s="275"/>
      <c r="AN22" s="289">
        <v>114.059066883593</v>
      </c>
      <c r="AO22" s="290">
        <v>114.33978391292899</v>
      </c>
      <c r="AP22" s="291">
        <v>114.199465901518</v>
      </c>
      <c r="AQ22" s="275"/>
      <c r="AR22" s="292">
        <v>103.866189630053</v>
      </c>
      <c r="AS22" s="38"/>
      <c r="AT22" s="30">
        <v>6.0099653343736801</v>
      </c>
      <c r="AU22" s="266">
        <v>7.3346148772835997</v>
      </c>
      <c r="AV22" s="266">
        <v>6.5920339691601297</v>
      </c>
      <c r="AW22" s="266">
        <v>6.6870578180116</v>
      </c>
      <c r="AX22" s="266">
        <v>7.4050848802708398</v>
      </c>
      <c r="AY22" s="267">
        <v>6.7796485779674196</v>
      </c>
      <c r="AZ22" s="256"/>
      <c r="BA22" s="268">
        <v>6.0614468716678402</v>
      </c>
      <c r="BB22" s="269">
        <v>5.2463083445042598</v>
      </c>
      <c r="BC22" s="270">
        <v>5.6527388251702897</v>
      </c>
      <c r="BD22" s="256"/>
      <c r="BE22" s="271">
        <v>6.2681559219442402</v>
      </c>
    </row>
    <row r="23" spans="1:57" ht="13" x14ac:dyDescent="0.3">
      <c r="A23" s="34" t="s">
        <v>58</v>
      </c>
      <c r="B23" s="2" t="s">
        <v>58</v>
      </c>
      <c r="C23" s="8"/>
      <c r="D23" s="22" t="s">
        <v>89</v>
      </c>
      <c r="E23" s="25" t="s">
        <v>90</v>
      </c>
      <c r="F23" s="2"/>
      <c r="G23" s="272">
        <v>164.58696857670901</v>
      </c>
      <c r="H23" s="273">
        <v>179.137923857868</v>
      </c>
      <c r="I23" s="273">
        <v>186.09531249999901</v>
      </c>
      <c r="J23" s="273">
        <v>192.9308168693</v>
      </c>
      <c r="K23" s="273">
        <v>198.266894874672</v>
      </c>
      <c r="L23" s="274">
        <v>187.339924666972</v>
      </c>
      <c r="M23" s="275"/>
      <c r="N23" s="276">
        <v>224.80329464619899</v>
      </c>
      <c r="O23" s="277">
        <v>224.09357142857101</v>
      </c>
      <c r="P23" s="278">
        <v>224.445468720994</v>
      </c>
      <c r="Q23" s="275"/>
      <c r="R23" s="279">
        <v>199.62406710914399</v>
      </c>
      <c r="S23" s="38"/>
      <c r="T23" s="28">
        <v>3.9226891401170501</v>
      </c>
      <c r="U23" s="254">
        <v>4.5253495981462803</v>
      </c>
      <c r="V23" s="254">
        <v>2.3092433295308901</v>
      </c>
      <c r="W23" s="254">
        <v>7.4018721732122099</v>
      </c>
      <c r="X23" s="254">
        <v>6.7814839272802203</v>
      </c>
      <c r="Y23" s="255">
        <v>5.3421803763553299</v>
      </c>
      <c r="Z23" s="256"/>
      <c r="AA23" s="257">
        <v>4.4203646834577501</v>
      </c>
      <c r="AB23" s="258">
        <v>10.071033545927</v>
      </c>
      <c r="AC23" s="259">
        <v>6.9660255938903299</v>
      </c>
      <c r="AD23" s="256"/>
      <c r="AE23" s="260">
        <v>5.5022392598823497</v>
      </c>
      <c r="AF23" s="28"/>
      <c r="AG23" s="272">
        <v>166.341587364264</v>
      </c>
      <c r="AH23" s="273">
        <v>193.741541209492</v>
      </c>
      <c r="AI23" s="273">
        <v>197.02581539166201</v>
      </c>
      <c r="AJ23" s="273">
        <v>187.32523008120501</v>
      </c>
      <c r="AK23" s="273">
        <v>190.95319463548799</v>
      </c>
      <c r="AL23" s="274">
        <v>188.87878088326099</v>
      </c>
      <c r="AM23" s="275"/>
      <c r="AN23" s="276">
        <v>208.26764102564101</v>
      </c>
      <c r="AO23" s="277">
        <v>205.08604656222801</v>
      </c>
      <c r="AP23" s="278">
        <v>206.72370605004701</v>
      </c>
      <c r="AQ23" s="275"/>
      <c r="AR23" s="279">
        <v>194.727055434444</v>
      </c>
      <c r="AS23" s="38"/>
      <c r="AT23" s="28">
        <v>-0.37654527514817898</v>
      </c>
      <c r="AU23" s="254">
        <v>9.65120042434752</v>
      </c>
      <c r="AV23" s="254">
        <v>6.8884002297364599</v>
      </c>
      <c r="AW23" s="254">
        <v>2.54796359466908</v>
      </c>
      <c r="AX23" s="254">
        <v>1.6651142003331201</v>
      </c>
      <c r="AY23" s="255">
        <v>4.4423072682052602</v>
      </c>
      <c r="AZ23" s="256"/>
      <c r="BA23" s="257">
        <v>2.5921167954094799</v>
      </c>
      <c r="BB23" s="258">
        <v>2.9639834278211601</v>
      </c>
      <c r="BC23" s="259">
        <v>2.77425709494679</v>
      </c>
      <c r="BD23" s="256"/>
      <c r="BE23" s="260">
        <v>3.7196068043392998</v>
      </c>
    </row>
    <row r="24" spans="1:57" x14ac:dyDescent="0.25">
      <c r="A24" s="34" t="s">
        <v>101</v>
      </c>
      <c r="B24" s="2" t="str">
        <f t="shared" si="0"/>
        <v>Richmond North/Glen Allen, VA</v>
      </c>
      <c r="C24" s="9"/>
      <c r="D24" s="23" t="s">
        <v>89</v>
      </c>
      <c r="E24" s="26" t="s">
        <v>90</v>
      </c>
      <c r="F24" s="2"/>
      <c r="G24" s="280">
        <v>95.278187591597401</v>
      </c>
      <c r="H24" s="275">
        <v>106.57100108616901</v>
      </c>
      <c r="I24" s="275">
        <v>118.515111603609</v>
      </c>
      <c r="J24" s="275">
        <v>118.840028383627</v>
      </c>
      <c r="K24" s="275">
        <v>117.575429629629</v>
      </c>
      <c r="L24" s="281">
        <v>112.88935532182801</v>
      </c>
      <c r="M24" s="275"/>
      <c r="N24" s="282">
        <v>134.239916867792</v>
      </c>
      <c r="O24" s="283">
        <v>135.697178153446</v>
      </c>
      <c r="P24" s="284">
        <v>134.97970689199801</v>
      </c>
      <c r="Q24" s="275"/>
      <c r="R24" s="285">
        <v>120.404450558088</v>
      </c>
      <c r="S24" s="38"/>
      <c r="T24" s="29">
        <v>6.1369825353108398</v>
      </c>
      <c r="U24" s="256">
        <v>1.4476054612006899</v>
      </c>
      <c r="V24" s="256">
        <v>6.9364894122934899</v>
      </c>
      <c r="W24" s="256">
        <v>7.0623288994192404</v>
      </c>
      <c r="X24" s="256">
        <v>12.014971350333401</v>
      </c>
      <c r="Y24" s="261">
        <v>6.97995057717148</v>
      </c>
      <c r="Z24" s="256"/>
      <c r="AA24" s="262">
        <v>9.5046450517595993</v>
      </c>
      <c r="AB24" s="263">
        <v>8.1105962682709105</v>
      </c>
      <c r="AC24" s="264">
        <v>8.7599013715698693</v>
      </c>
      <c r="AD24" s="256"/>
      <c r="AE24" s="265">
        <v>7.4833781882005903</v>
      </c>
      <c r="AF24" s="29"/>
      <c r="AG24" s="280">
        <v>96.348677651537599</v>
      </c>
      <c r="AH24" s="275">
        <v>108.281001847128</v>
      </c>
      <c r="AI24" s="275">
        <v>115.52038683876999</v>
      </c>
      <c r="AJ24" s="275">
        <v>112.72522008555499</v>
      </c>
      <c r="AK24" s="275">
        <v>109.435806063122</v>
      </c>
      <c r="AL24" s="281">
        <v>109.34523933695</v>
      </c>
      <c r="AM24" s="275"/>
      <c r="AN24" s="282">
        <v>125.861005495924</v>
      </c>
      <c r="AO24" s="283">
        <v>124.485116491715</v>
      </c>
      <c r="AP24" s="284">
        <v>125.170155182546</v>
      </c>
      <c r="AQ24" s="275"/>
      <c r="AR24" s="285">
        <v>114.463732462132</v>
      </c>
      <c r="AS24" s="38"/>
      <c r="AT24" s="29">
        <v>4.5421534178974001</v>
      </c>
      <c r="AU24" s="256">
        <v>3.9283110975968301</v>
      </c>
      <c r="AV24" s="256">
        <v>5.2739390961004098</v>
      </c>
      <c r="AW24" s="256">
        <v>3.7737663045302701</v>
      </c>
      <c r="AX24" s="256">
        <v>4.3897917495704499</v>
      </c>
      <c r="AY24" s="261">
        <v>4.4201714921503701</v>
      </c>
      <c r="AZ24" s="256"/>
      <c r="BA24" s="262">
        <v>5.6273944814777801</v>
      </c>
      <c r="BB24" s="263">
        <v>3.37868470671288</v>
      </c>
      <c r="BC24" s="264">
        <v>4.4907668444279203</v>
      </c>
      <c r="BD24" s="256"/>
      <c r="BE24" s="265">
        <v>4.3374876308889903</v>
      </c>
    </row>
    <row r="25" spans="1:57" x14ac:dyDescent="0.25">
      <c r="A25" s="34" t="s">
        <v>61</v>
      </c>
      <c r="B25" s="2" t="str">
        <f t="shared" si="0"/>
        <v>Richmond West/Midlothian, VA</v>
      </c>
      <c r="C25" s="2"/>
      <c r="D25" s="23" t="s">
        <v>89</v>
      </c>
      <c r="E25" s="26" t="s">
        <v>90</v>
      </c>
      <c r="F25" s="2"/>
      <c r="G25" s="280">
        <v>85.063752575488394</v>
      </c>
      <c r="H25" s="275">
        <v>90.390821894045899</v>
      </c>
      <c r="I25" s="275">
        <v>92.732726644890306</v>
      </c>
      <c r="J25" s="275">
        <v>101.69006938110699</v>
      </c>
      <c r="K25" s="275">
        <v>108.248747270742</v>
      </c>
      <c r="L25" s="281">
        <v>96.912964661115495</v>
      </c>
      <c r="M25" s="275"/>
      <c r="N25" s="282">
        <v>119.913267814892</v>
      </c>
      <c r="O25" s="283">
        <v>114.19603361040799</v>
      </c>
      <c r="P25" s="284">
        <v>117.10887372806199</v>
      </c>
      <c r="Q25" s="275"/>
      <c r="R25" s="285">
        <v>103.690187923854</v>
      </c>
      <c r="S25" s="38"/>
      <c r="T25" s="29">
        <v>2.90115586453609</v>
      </c>
      <c r="U25" s="256">
        <v>1.0267735673538501</v>
      </c>
      <c r="V25" s="256">
        <v>4.3067302610718396</v>
      </c>
      <c r="W25" s="256">
        <v>14.4130851447891</v>
      </c>
      <c r="X25" s="256">
        <v>21.304557935051001</v>
      </c>
      <c r="Y25" s="261">
        <v>10.0181911007764</v>
      </c>
      <c r="Z25" s="256"/>
      <c r="AA25" s="262">
        <v>9.8772754475196596</v>
      </c>
      <c r="AB25" s="263">
        <v>2.8858251574368001</v>
      </c>
      <c r="AC25" s="264">
        <v>6.39703868970006</v>
      </c>
      <c r="AD25" s="256"/>
      <c r="AE25" s="265">
        <v>8.1922263188144697</v>
      </c>
      <c r="AF25" s="29"/>
      <c r="AG25" s="280">
        <v>84.149184702212906</v>
      </c>
      <c r="AH25" s="275">
        <v>90.595532778702093</v>
      </c>
      <c r="AI25" s="275">
        <v>92.237949551971298</v>
      </c>
      <c r="AJ25" s="275">
        <v>93.665598555482603</v>
      </c>
      <c r="AK25" s="275">
        <v>95.788365431578896</v>
      </c>
      <c r="AL25" s="281">
        <v>91.734446145201602</v>
      </c>
      <c r="AM25" s="275"/>
      <c r="AN25" s="282">
        <v>110.45515869843</v>
      </c>
      <c r="AO25" s="283">
        <v>109.739060901031</v>
      </c>
      <c r="AP25" s="284">
        <v>110.09551557928199</v>
      </c>
      <c r="AQ25" s="275"/>
      <c r="AR25" s="285">
        <v>97.978395564173397</v>
      </c>
      <c r="AS25" s="38"/>
      <c r="AT25" s="29">
        <v>2.6829197079034</v>
      </c>
      <c r="AU25" s="256">
        <v>3.1534170663486298</v>
      </c>
      <c r="AV25" s="256">
        <v>4.0660502254903301</v>
      </c>
      <c r="AW25" s="256">
        <v>5.8136496197352701</v>
      </c>
      <c r="AX25" s="256">
        <v>5.7088442816132803</v>
      </c>
      <c r="AY25" s="261">
        <v>4.4785103185620301</v>
      </c>
      <c r="AZ25" s="256"/>
      <c r="BA25" s="262">
        <v>5.1701678356996599</v>
      </c>
      <c r="BB25" s="263">
        <v>2.1129962229233898</v>
      </c>
      <c r="BC25" s="264">
        <v>3.5983591155587602</v>
      </c>
      <c r="BD25" s="256"/>
      <c r="BE25" s="265">
        <v>4.13589300592706</v>
      </c>
    </row>
    <row r="26" spans="1:57" x14ac:dyDescent="0.25">
      <c r="A26" s="34" t="s">
        <v>57</v>
      </c>
      <c r="B26" s="2" t="str">
        <f t="shared" si="0"/>
        <v>Petersburg/Chester, VA</v>
      </c>
      <c r="C26" s="2"/>
      <c r="D26" s="23" t="s">
        <v>89</v>
      </c>
      <c r="E26" s="26" t="s">
        <v>90</v>
      </c>
      <c r="F26" s="2"/>
      <c r="G26" s="280">
        <v>95.477242131386802</v>
      </c>
      <c r="H26" s="275">
        <v>99.943574272818395</v>
      </c>
      <c r="I26" s="275">
        <v>102.221405605003</v>
      </c>
      <c r="J26" s="275">
        <v>101.706675332527</v>
      </c>
      <c r="K26" s="275">
        <v>100.94584580039501</v>
      </c>
      <c r="L26" s="281">
        <v>100.22299386928501</v>
      </c>
      <c r="M26" s="275"/>
      <c r="N26" s="282">
        <v>107.93296836210899</v>
      </c>
      <c r="O26" s="283">
        <v>108.07515095527</v>
      </c>
      <c r="P26" s="284">
        <v>108.005386262163</v>
      </c>
      <c r="Q26" s="275"/>
      <c r="R26" s="285">
        <v>102.609233603622</v>
      </c>
      <c r="S26" s="38"/>
      <c r="T26" s="29">
        <v>6.9530534494665996</v>
      </c>
      <c r="U26" s="256">
        <v>3.3734077373418301</v>
      </c>
      <c r="V26" s="256">
        <v>3.9636019961522102</v>
      </c>
      <c r="W26" s="256">
        <v>4.3209596573049298</v>
      </c>
      <c r="X26" s="256">
        <v>5.8795219579078504</v>
      </c>
      <c r="Y26" s="261">
        <v>4.7315511929182597</v>
      </c>
      <c r="Z26" s="256"/>
      <c r="AA26" s="262">
        <v>9.0616786572917505</v>
      </c>
      <c r="AB26" s="263">
        <v>9.6128353121013497</v>
      </c>
      <c r="AC26" s="264">
        <v>9.3407339733269499</v>
      </c>
      <c r="AD26" s="256"/>
      <c r="AE26" s="265">
        <v>6.1909016841551896</v>
      </c>
      <c r="AF26" s="29"/>
      <c r="AG26" s="280">
        <v>94.306213804638702</v>
      </c>
      <c r="AH26" s="275">
        <v>100.537022195882</v>
      </c>
      <c r="AI26" s="275">
        <v>101.611819270802</v>
      </c>
      <c r="AJ26" s="275">
        <v>101.077187961859</v>
      </c>
      <c r="AK26" s="275">
        <v>100.501585082639</v>
      </c>
      <c r="AL26" s="281">
        <v>99.818031496616499</v>
      </c>
      <c r="AM26" s="275"/>
      <c r="AN26" s="282">
        <v>107.16109141417</v>
      </c>
      <c r="AO26" s="283">
        <v>107.39072499421199</v>
      </c>
      <c r="AP26" s="284">
        <v>107.27597136157</v>
      </c>
      <c r="AQ26" s="275"/>
      <c r="AR26" s="285">
        <v>102.073882950067</v>
      </c>
      <c r="AS26" s="38"/>
      <c r="AT26" s="29">
        <v>4.6560304169260602</v>
      </c>
      <c r="AU26" s="256">
        <v>4.5195732218235403</v>
      </c>
      <c r="AV26" s="256">
        <v>3.9865900232198399</v>
      </c>
      <c r="AW26" s="256">
        <v>3.70952458467641</v>
      </c>
      <c r="AX26" s="256">
        <v>6.8499303954469104</v>
      </c>
      <c r="AY26" s="261">
        <v>4.7293082532437198</v>
      </c>
      <c r="AZ26" s="256"/>
      <c r="BA26" s="262">
        <v>9.2225540730693307</v>
      </c>
      <c r="BB26" s="263">
        <v>10.329715218015799</v>
      </c>
      <c r="BC26" s="264">
        <v>9.7713168715349692</v>
      </c>
      <c r="BD26" s="256"/>
      <c r="BE26" s="265">
        <v>6.3052979894983503</v>
      </c>
    </row>
    <row r="27" spans="1:57" x14ac:dyDescent="0.25">
      <c r="A27" s="34" t="s">
        <v>102</v>
      </c>
      <c r="B27" s="2" t="s">
        <v>48</v>
      </c>
      <c r="C27" s="2"/>
      <c r="D27" s="23" t="s">
        <v>89</v>
      </c>
      <c r="E27" s="26" t="s">
        <v>90</v>
      </c>
      <c r="F27" s="2"/>
      <c r="G27" s="280">
        <v>103.177269686052</v>
      </c>
      <c r="H27" s="275">
        <v>102.24616553067101</v>
      </c>
      <c r="I27" s="275">
        <v>106.341384700257</v>
      </c>
      <c r="J27" s="275">
        <v>109.18061287961901</v>
      </c>
      <c r="K27" s="275">
        <v>113.352016353837</v>
      </c>
      <c r="L27" s="281">
        <v>107.12849956532</v>
      </c>
      <c r="M27" s="275"/>
      <c r="N27" s="282">
        <v>140.66507712944301</v>
      </c>
      <c r="O27" s="283">
        <v>135.80171612264999</v>
      </c>
      <c r="P27" s="284">
        <v>138.212778886118</v>
      </c>
      <c r="Q27" s="275"/>
      <c r="R27" s="285">
        <v>117.144138097278</v>
      </c>
      <c r="S27" s="38"/>
      <c r="T27" s="29">
        <v>1.4994152682959101</v>
      </c>
      <c r="U27" s="256">
        <v>-3.3313260209017002</v>
      </c>
      <c r="V27" s="256">
        <v>-2.0668392487415201</v>
      </c>
      <c r="W27" s="256">
        <v>-0.336548328859821</v>
      </c>
      <c r="X27" s="256">
        <v>7.1518807337661103</v>
      </c>
      <c r="Y27" s="261">
        <v>0.49732276822633997</v>
      </c>
      <c r="Z27" s="256"/>
      <c r="AA27" s="262">
        <v>13.2268184622531</v>
      </c>
      <c r="AB27" s="263">
        <v>7.8678289351339199</v>
      </c>
      <c r="AC27" s="264">
        <v>10.4969540549356</v>
      </c>
      <c r="AD27" s="256"/>
      <c r="AE27" s="265">
        <v>3.9722926272658299</v>
      </c>
      <c r="AF27" s="29"/>
      <c r="AG27" s="280">
        <v>111.30994270964401</v>
      </c>
      <c r="AH27" s="275">
        <v>109.352926543179</v>
      </c>
      <c r="AI27" s="275">
        <v>111.579761418492</v>
      </c>
      <c r="AJ27" s="275">
        <v>112.693362496094</v>
      </c>
      <c r="AK27" s="275">
        <v>121.410045412844</v>
      </c>
      <c r="AL27" s="281">
        <v>113.434942306938</v>
      </c>
      <c r="AM27" s="275"/>
      <c r="AN27" s="282">
        <v>142.25000997133199</v>
      </c>
      <c r="AO27" s="283">
        <v>141.06157710919399</v>
      </c>
      <c r="AP27" s="284">
        <v>141.65956997115001</v>
      </c>
      <c r="AQ27" s="275"/>
      <c r="AR27" s="285">
        <v>122.440030415004</v>
      </c>
      <c r="AS27" s="38"/>
      <c r="AT27" s="29">
        <v>10.087545652828901</v>
      </c>
      <c r="AU27" s="256">
        <v>4.4421070931338198</v>
      </c>
      <c r="AV27" s="256">
        <v>5.3878463392114302</v>
      </c>
      <c r="AW27" s="256">
        <v>5.92068940718781</v>
      </c>
      <c r="AX27" s="256">
        <v>13.5633895532683</v>
      </c>
      <c r="AY27" s="261">
        <v>7.8330067713785301</v>
      </c>
      <c r="AZ27" s="256"/>
      <c r="BA27" s="262">
        <v>10.391876458151099</v>
      </c>
      <c r="BB27" s="263">
        <v>8.7928921432957505</v>
      </c>
      <c r="BC27" s="264">
        <v>9.5955957635144102</v>
      </c>
      <c r="BD27" s="256"/>
      <c r="BE27" s="265">
        <v>8.4081404659267704</v>
      </c>
    </row>
    <row r="28" spans="1:57" x14ac:dyDescent="0.25">
      <c r="A28" s="34" t="s">
        <v>53</v>
      </c>
      <c r="B28" s="2" t="str">
        <f t="shared" si="0"/>
        <v>Roanoke, VA</v>
      </c>
      <c r="C28" s="2"/>
      <c r="D28" s="23" t="s">
        <v>89</v>
      </c>
      <c r="E28" s="26" t="s">
        <v>90</v>
      </c>
      <c r="F28" s="2"/>
      <c r="G28" s="280">
        <v>102.757414782315</v>
      </c>
      <c r="H28" s="275">
        <v>115.62544789301</v>
      </c>
      <c r="I28" s="275">
        <v>116.322491178546</v>
      </c>
      <c r="J28" s="275">
        <v>107.771775893086</v>
      </c>
      <c r="K28" s="275">
        <v>103.111967882416</v>
      </c>
      <c r="L28" s="281">
        <v>109.66567762245199</v>
      </c>
      <c r="M28" s="275"/>
      <c r="N28" s="282">
        <v>106.15510508849501</v>
      </c>
      <c r="O28" s="283">
        <v>113.269644801659</v>
      </c>
      <c r="P28" s="284">
        <v>109.82709487488199</v>
      </c>
      <c r="Q28" s="275"/>
      <c r="R28" s="285">
        <v>109.711692160976</v>
      </c>
      <c r="S28" s="38"/>
      <c r="T28" s="29">
        <v>12.174686547674799</v>
      </c>
      <c r="U28" s="256">
        <v>14.613445107920301</v>
      </c>
      <c r="V28" s="256">
        <v>7.9963560843960204</v>
      </c>
      <c r="W28" s="256">
        <v>-3.7368614893710399</v>
      </c>
      <c r="X28" s="256">
        <v>-0.43396390944444502</v>
      </c>
      <c r="Y28" s="261">
        <v>5.18080566352379</v>
      </c>
      <c r="Z28" s="256"/>
      <c r="AA28" s="262">
        <v>-0.190299402562189</v>
      </c>
      <c r="AB28" s="263">
        <v>3.985365425131</v>
      </c>
      <c r="AC28" s="264">
        <v>1.9992989726863299</v>
      </c>
      <c r="AD28" s="256"/>
      <c r="AE28" s="265">
        <v>4.1631273468576202</v>
      </c>
      <c r="AF28" s="29"/>
      <c r="AG28" s="280">
        <v>95.725099991032096</v>
      </c>
      <c r="AH28" s="275">
        <v>105.239082406292</v>
      </c>
      <c r="AI28" s="275">
        <v>107.78500492287399</v>
      </c>
      <c r="AJ28" s="275">
        <v>105.05053459521601</v>
      </c>
      <c r="AK28" s="275">
        <v>103.090454396217</v>
      </c>
      <c r="AL28" s="281">
        <v>103.79619286494901</v>
      </c>
      <c r="AM28" s="275"/>
      <c r="AN28" s="282">
        <v>113.41077903682699</v>
      </c>
      <c r="AO28" s="283">
        <v>115.192937906046</v>
      </c>
      <c r="AP28" s="284">
        <v>114.295502698009</v>
      </c>
      <c r="AQ28" s="275"/>
      <c r="AR28" s="285">
        <v>107.063775238389</v>
      </c>
      <c r="AS28" s="38"/>
      <c r="AT28" s="29">
        <v>0.83137120802632603</v>
      </c>
      <c r="AU28" s="256">
        <v>0.45522278749244199</v>
      </c>
      <c r="AV28" s="256">
        <v>-1.9039490974048801</v>
      </c>
      <c r="AW28" s="256">
        <v>-3.0701936034028701</v>
      </c>
      <c r="AX28" s="256">
        <v>0.21407199309982999</v>
      </c>
      <c r="AY28" s="261">
        <v>-0.93574618562435696</v>
      </c>
      <c r="AZ28" s="256"/>
      <c r="BA28" s="262">
        <v>-1.96841102832562</v>
      </c>
      <c r="BB28" s="263">
        <v>-1.22415055585208</v>
      </c>
      <c r="BC28" s="264">
        <v>-1.59552292767508</v>
      </c>
      <c r="BD28" s="256"/>
      <c r="BE28" s="265">
        <v>-1.302783644884</v>
      </c>
    </row>
    <row r="29" spans="1:57" x14ac:dyDescent="0.25">
      <c r="A29" s="34" t="s">
        <v>54</v>
      </c>
      <c r="B29" s="2" t="str">
        <f t="shared" si="0"/>
        <v>Charlottesville, VA</v>
      </c>
      <c r="C29" s="2"/>
      <c r="D29" s="23" t="s">
        <v>89</v>
      </c>
      <c r="E29" s="26" t="s">
        <v>90</v>
      </c>
      <c r="F29" s="2"/>
      <c r="G29" s="280">
        <v>154.49991830065301</v>
      </c>
      <c r="H29" s="275">
        <v>151.58463836477901</v>
      </c>
      <c r="I29" s="275">
        <v>149.77817555938</v>
      </c>
      <c r="J29" s="275">
        <v>155.52092080152599</v>
      </c>
      <c r="K29" s="275">
        <v>177.71814073899699</v>
      </c>
      <c r="L29" s="281">
        <v>158.245596884028</v>
      </c>
      <c r="M29" s="275"/>
      <c r="N29" s="282">
        <v>274.06772401433602</v>
      </c>
      <c r="O29" s="283">
        <v>268.63848184073902</v>
      </c>
      <c r="P29" s="284">
        <v>271.36256153759598</v>
      </c>
      <c r="Q29" s="275"/>
      <c r="R29" s="285">
        <v>193.83138361444</v>
      </c>
      <c r="S29" s="38"/>
      <c r="T29" s="29">
        <v>4.9556567140036902</v>
      </c>
      <c r="U29" s="256">
        <v>1.18500785790543</v>
      </c>
      <c r="V29" s="256">
        <v>-1.6268275236220999</v>
      </c>
      <c r="W29" s="256">
        <v>0.77268889152046405</v>
      </c>
      <c r="X29" s="256">
        <v>0.65508316508542197</v>
      </c>
      <c r="Y29" s="261">
        <v>0.54098951719879496</v>
      </c>
      <c r="Z29" s="256"/>
      <c r="AA29" s="262">
        <v>5.2881641190599797</v>
      </c>
      <c r="AB29" s="263">
        <v>1.73539589203124</v>
      </c>
      <c r="AC29" s="264">
        <v>3.4945434125925701</v>
      </c>
      <c r="AD29" s="256"/>
      <c r="AE29" s="265">
        <v>-0.83733852225386096</v>
      </c>
      <c r="AF29" s="29"/>
      <c r="AG29" s="280">
        <v>146.98677879714501</v>
      </c>
      <c r="AH29" s="275">
        <v>141.53127973568201</v>
      </c>
      <c r="AI29" s="275">
        <v>143.24531746031701</v>
      </c>
      <c r="AJ29" s="275">
        <v>147.68650420801399</v>
      </c>
      <c r="AK29" s="275">
        <v>172.17151882845101</v>
      </c>
      <c r="AL29" s="281">
        <v>151.178992741857</v>
      </c>
      <c r="AM29" s="275"/>
      <c r="AN29" s="282">
        <v>281.52494867198902</v>
      </c>
      <c r="AO29" s="283">
        <v>301.98394184168001</v>
      </c>
      <c r="AP29" s="284">
        <v>291.79842703009598</v>
      </c>
      <c r="AQ29" s="275"/>
      <c r="AR29" s="285">
        <v>198.87105697096399</v>
      </c>
      <c r="AS29" s="38"/>
      <c r="AT29" s="29">
        <v>-2.4985690680388499</v>
      </c>
      <c r="AU29" s="256">
        <v>-4.52507745798823</v>
      </c>
      <c r="AV29" s="256">
        <v>-5.3149566614658896</v>
      </c>
      <c r="AW29" s="256">
        <v>-2.3047971567451202</v>
      </c>
      <c r="AX29" s="256">
        <v>-1.5297870683914101</v>
      </c>
      <c r="AY29" s="261">
        <v>-3.1440263876369801</v>
      </c>
      <c r="AZ29" s="256"/>
      <c r="BA29" s="262">
        <v>12.4494564141386</v>
      </c>
      <c r="BB29" s="263">
        <v>19.603413590188399</v>
      </c>
      <c r="BC29" s="264">
        <v>16.060679295030599</v>
      </c>
      <c r="BD29" s="256"/>
      <c r="BE29" s="265">
        <v>4.76563412473008</v>
      </c>
    </row>
    <row r="30" spans="1:57" x14ac:dyDescent="0.25">
      <c r="A30" s="20" t="s">
        <v>103</v>
      </c>
      <c r="B30" t="s">
        <v>55</v>
      </c>
      <c r="C30" s="2"/>
      <c r="D30" s="23" t="s">
        <v>89</v>
      </c>
      <c r="E30" s="26" t="s">
        <v>90</v>
      </c>
      <c r="F30" s="2"/>
      <c r="G30" s="280">
        <v>98.845997821943897</v>
      </c>
      <c r="H30" s="275">
        <v>106.36063887020801</v>
      </c>
      <c r="I30" s="275">
        <v>110.142541068829</v>
      </c>
      <c r="J30" s="275">
        <v>110.890294057166</v>
      </c>
      <c r="K30" s="275">
        <v>107.74802122485001</v>
      </c>
      <c r="L30" s="281">
        <v>107.20656724439</v>
      </c>
      <c r="M30" s="275"/>
      <c r="N30" s="282">
        <v>114.046367801047</v>
      </c>
      <c r="O30" s="283">
        <v>114.003405275779</v>
      </c>
      <c r="P30" s="284">
        <v>114.024879511503</v>
      </c>
      <c r="Q30" s="275"/>
      <c r="R30" s="285">
        <v>109.19167015873001</v>
      </c>
      <c r="S30" s="38"/>
      <c r="T30" s="29">
        <v>-1.59989291125245</v>
      </c>
      <c r="U30" s="256">
        <v>-3.9281067258809101</v>
      </c>
      <c r="V30" s="256">
        <v>-6.39085242052791</v>
      </c>
      <c r="W30" s="256">
        <v>-6.1513315298198998</v>
      </c>
      <c r="X30" s="256">
        <v>-5.6968300944964998</v>
      </c>
      <c r="Y30" s="261">
        <v>-5.4149693836167803</v>
      </c>
      <c r="Z30" s="256"/>
      <c r="AA30" s="262">
        <v>-4.2663617709107697</v>
      </c>
      <c r="AB30" s="263">
        <v>-6.79892307258726</v>
      </c>
      <c r="AC30" s="264">
        <v>-5.5506900125626801</v>
      </c>
      <c r="AD30" s="256"/>
      <c r="AE30" s="265">
        <v>-5.5506630814859097</v>
      </c>
      <c r="AF30" s="29"/>
      <c r="AG30" s="280">
        <v>119.158422622994</v>
      </c>
      <c r="AH30" s="275">
        <v>106.858491782698</v>
      </c>
      <c r="AI30" s="275">
        <v>112.21781093227401</v>
      </c>
      <c r="AJ30" s="275">
        <v>113.02068053322201</v>
      </c>
      <c r="AK30" s="275">
        <v>114.233601687948</v>
      </c>
      <c r="AL30" s="281">
        <v>112.923800241968</v>
      </c>
      <c r="AM30" s="275"/>
      <c r="AN30" s="282">
        <v>136.50113445161199</v>
      </c>
      <c r="AO30" s="283">
        <v>145.73798596673501</v>
      </c>
      <c r="AP30" s="284">
        <v>141.10341395830599</v>
      </c>
      <c r="AQ30" s="275"/>
      <c r="AR30" s="285">
        <v>121.432795054854</v>
      </c>
      <c r="AS30" s="38"/>
      <c r="AT30" s="29">
        <v>0.60447874936463997</v>
      </c>
      <c r="AU30" s="256">
        <v>-2.1276859075350498</v>
      </c>
      <c r="AV30" s="256">
        <v>-0.71820899622811696</v>
      </c>
      <c r="AW30" s="256">
        <v>-1.4144613917431501</v>
      </c>
      <c r="AX30" s="256">
        <v>-1.9719076536606901</v>
      </c>
      <c r="AY30" s="261">
        <v>-1.1765234699906999</v>
      </c>
      <c r="AZ30" s="256"/>
      <c r="BA30" s="262">
        <v>-1.8778018877726199</v>
      </c>
      <c r="BB30" s="263">
        <v>0.308927076302835</v>
      </c>
      <c r="BC30" s="264">
        <v>-0.73496659101221296</v>
      </c>
      <c r="BD30" s="256"/>
      <c r="BE30" s="265">
        <v>-1.14756847567995</v>
      </c>
    </row>
    <row r="31" spans="1:57" x14ac:dyDescent="0.25">
      <c r="A31" s="20" t="s">
        <v>51</v>
      </c>
      <c r="B31" s="2" t="str">
        <f t="shared" si="0"/>
        <v>Staunton &amp; Harrisonburg, VA</v>
      </c>
      <c r="C31" s="2"/>
      <c r="D31" s="23" t="s">
        <v>89</v>
      </c>
      <c r="E31" s="26" t="s">
        <v>90</v>
      </c>
      <c r="F31" s="2"/>
      <c r="G31" s="280">
        <v>93.895818253343805</v>
      </c>
      <c r="H31" s="275">
        <v>102.067350555722</v>
      </c>
      <c r="I31" s="275">
        <v>98.851527109399996</v>
      </c>
      <c r="J31" s="275">
        <v>101.865790876777</v>
      </c>
      <c r="K31" s="275">
        <v>105.217622589531</v>
      </c>
      <c r="L31" s="281">
        <v>100.814334750531</v>
      </c>
      <c r="M31" s="275"/>
      <c r="N31" s="282">
        <v>131.068447124703</v>
      </c>
      <c r="O31" s="283">
        <v>129.65449502762399</v>
      </c>
      <c r="P31" s="284">
        <v>130.37057046247801</v>
      </c>
      <c r="Q31" s="275"/>
      <c r="R31" s="285">
        <v>111.58341387807</v>
      </c>
      <c r="S31" s="38"/>
      <c r="T31" s="29">
        <v>0.16257657586193899</v>
      </c>
      <c r="U31" s="256">
        <v>7.8718406175499602</v>
      </c>
      <c r="V31" s="256">
        <v>2.8695242669384999</v>
      </c>
      <c r="W31" s="256">
        <v>4.0364181387054403</v>
      </c>
      <c r="X31" s="256">
        <v>6.8089547447720697</v>
      </c>
      <c r="Y31" s="261">
        <v>4.5997472443805298</v>
      </c>
      <c r="Z31" s="256"/>
      <c r="AA31" s="262">
        <v>2.6648453089244599</v>
      </c>
      <c r="AB31" s="263">
        <v>4.2801638880670501</v>
      </c>
      <c r="AC31" s="264">
        <v>3.4441305414113201</v>
      </c>
      <c r="AD31" s="256"/>
      <c r="AE31" s="265">
        <v>4.0393830488060303</v>
      </c>
      <c r="AF31" s="29"/>
      <c r="AG31" s="280">
        <v>98.243666147628502</v>
      </c>
      <c r="AH31" s="275">
        <v>103.043468864242</v>
      </c>
      <c r="AI31" s="275">
        <v>101.253155877233</v>
      </c>
      <c r="AJ31" s="275">
        <v>104.71240886411999</v>
      </c>
      <c r="AK31" s="275">
        <v>112.94792950396899</v>
      </c>
      <c r="AL31" s="281">
        <v>104.63918448884201</v>
      </c>
      <c r="AM31" s="275"/>
      <c r="AN31" s="282">
        <v>133.04822386634501</v>
      </c>
      <c r="AO31" s="283">
        <v>127.46643502918501</v>
      </c>
      <c r="AP31" s="284">
        <v>130.34061598932001</v>
      </c>
      <c r="AQ31" s="275"/>
      <c r="AR31" s="285">
        <v>113.60460959237599</v>
      </c>
      <c r="AS31" s="38"/>
      <c r="AT31" s="29">
        <v>4.8205665184105202</v>
      </c>
      <c r="AU31" s="256">
        <v>7.5470333081466299</v>
      </c>
      <c r="AV31" s="256">
        <v>3.96033761416918</v>
      </c>
      <c r="AW31" s="256">
        <v>6.7233551458880401</v>
      </c>
      <c r="AX31" s="256">
        <v>8.4696428927463394</v>
      </c>
      <c r="AY31" s="261">
        <v>6.5541192891737996</v>
      </c>
      <c r="AZ31" s="256"/>
      <c r="BA31" s="262">
        <v>9.0167247922081692</v>
      </c>
      <c r="BB31" s="263">
        <v>5.9928805171143198</v>
      </c>
      <c r="BC31" s="264">
        <v>7.56054902267591</v>
      </c>
      <c r="BD31" s="256"/>
      <c r="BE31" s="265">
        <v>7.15799378268661</v>
      </c>
    </row>
    <row r="32" spans="1:57" x14ac:dyDescent="0.25">
      <c r="A32" s="20" t="s">
        <v>50</v>
      </c>
      <c r="B32" s="2" t="str">
        <f t="shared" si="0"/>
        <v>Blacksburg &amp; Wytheville, VA</v>
      </c>
      <c r="C32" s="2"/>
      <c r="D32" s="23" t="s">
        <v>89</v>
      </c>
      <c r="E32" s="26" t="s">
        <v>90</v>
      </c>
      <c r="F32" s="2"/>
      <c r="G32" s="280">
        <v>95.772412105028906</v>
      </c>
      <c r="H32" s="275">
        <v>100.157387619749</v>
      </c>
      <c r="I32" s="275">
        <v>102.239048295454</v>
      </c>
      <c r="J32" s="275">
        <v>101.70729813664499</v>
      </c>
      <c r="K32" s="275">
        <v>103.935169611307</v>
      </c>
      <c r="L32" s="281">
        <v>100.98609403924399</v>
      </c>
      <c r="M32" s="275"/>
      <c r="N32" s="282">
        <v>139.26222423146399</v>
      </c>
      <c r="O32" s="283">
        <v>133.129834954317</v>
      </c>
      <c r="P32" s="284">
        <v>136.16176277752899</v>
      </c>
      <c r="Q32" s="275"/>
      <c r="R32" s="285">
        <v>112.663177186387</v>
      </c>
      <c r="S32" s="38"/>
      <c r="T32" s="29">
        <v>-1.31011648307093</v>
      </c>
      <c r="U32" s="256">
        <v>0.86290273561825803</v>
      </c>
      <c r="V32" s="256">
        <v>1.4078670606904</v>
      </c>
      <c r="W32" s="256">
        <v>1.4434479418553401</v>
      </c>
      <c r="X32" s="256">
        <v>3.3146690440581801</v>
      </c>
      <c r="Y32" s="261">
        <v>1.2477983361462499</v>
      </c>
      <c r="Z32" s="256"/>
      <c r="AA32" s="262">
        <v>13.4108280146851</v>
      </c>
      <c r="AB32" s="263">
        <v>7.9629008288768697</v>
      </c>
      <c r="AC32" s="264">
        <v>10.6464329682114</v>
      </c>
      <c r="AD32" s="256"/>
      <c r="AE32" s="265">
        <v>4.9559586618830496</v>
      </c>
      <c r="AF32" s="29"/>
      <c r="AG32" s="280">
        <v>95.255678517233903</v>
      </c>
      <c r="AH32" s="275">
        <v>98.760568139621199</v>
      </c>
      <c r="AI32" s="275">
        <v>100.107223367081</v>
      </c>
      <c r="AJ32" s="275">
        <v>100.993845563794</v>
      </c>
      <c r="AK32" s="275">
        <v>104.276122948812</v>
      </c>
      <c r="AL32" s="281">
        <v>100.147140421827</v>
      </c>
      <c r="AM32" s="275"/>
      <c r="AN32" s="282">
        <v>149.895976978417</v>
      </c>
      <c r="AO32" s="283">
        <v>149.03270522803101</v>
      </c>
      <c r="AP32" s="284">
        <v>149.4708822348</v>
      </c>
      <c r="AQ32" s="275"/>
      <c r="AR32" s="285">
        <v>116.514475195695</v>
      </c>
      <c r="AS32" s="38"/>
      <c r="AT32" s="29">
        <v>-3.9904725663143701</v>
      </c>
      <c r="AU32" s="256">
        <v>-2.2762670328019999E-2</v>
      </c>
      <c r="AV32" s="256">
        <v>-2.94326781625437</v>
      </c>
      <c r="AW32" s="256">
        <v>-2.33639944831376</v>
      </c>
      <c r="AX32" s="256">
        <v>-3.3500541599333</v>
      </c>
      <c r="AY32" s="261">
        <v>-2.47909078496907</v>
      </c>
      <c r="AZ32" s="256"/>
      <c r="BA32" s="262">
        <v>-2.49219708727122</v>
      </c>
      <c r="BB32" s="263">
        <v>-3.7895408638079</v>
      </c>
      <c r="BC32" s="264">
        <v>-3.1334723549031702</v>
      </c>
      <c r="BD32" s="256"/>
      <c r="BE32" s="265">
        <v>-3.18730361134438</v>
      </c>
    </row>
    <row r="33" spans="1:64" x14ac:dyDescent="0.25">
      <c r="A33" s="20" t="s">
        <v>49</v>
      </c>
      <c r="B33" s="2" t="str">
        <f t="shared" si="0"/>
        <v>Lynchburg, VA</v>
      </c>
      <c r="C33" s="2"/>
      <c r="D33" s="23" t="s">
        <v>89</v>
      </c>
      <c r="E33" s="26" t="s">
        <v>90</v>
      </c>
      <c r="F33" s="2"/>
      <c r="G33" s="280">
        <v>106.957031141868</v>
      </c>
      <c r="H33" s="275">
        <v>113.327309796121</v>
      </c>
      <c r="I33" s="275">
        <v>115.13565783356501</v>
      </c>
      <c r="J33" s="275">
        <v>119.375583103764</v>
      </c>
      <c r="K33" s="275">
        <v>122.396139270487</v>
      </c>
      <c r="L33" s="281">
        <v>116.05590137429201</v>
      </c>
      <c r="M33" s="275"/>
      <c r="N33" s="282">
        <v>145.484517282479</v>
      </c>
      <c r="O33" s="283">
        <v>146.09864392678799</v>
      </c>
      <c r="P33" s="284">
        <v>145.784529567161</v>
      </c>
      <c r="Q33" s="275"/>
      <c r="R33" s="285">
        <v>125.92932914895</v>
      </c>
      <c r="S33" s="38"/>
      <c r="T33" s="29">
        <v>13.8573352421287</v>
      </c>
      <c r="U33" s="256">
        <v>10.373150806614101</v>
      </c>
      <c r="V33" s="256">
        <v>5.2254264195977402</v>
      </c>
      <c r="W33" s="256">
        <v>10.9629578789497</v>
      </c>
      <c r="X33" s="256">
        <v>11.687796186698399</v>
      </c>
      <c r="Y33" s="261">
        <v>9.8055625781767599</v>
      </c>
      <c r="Z33" s="256"/>
      <c r="AA33" s="262">
        <v>6.6017511993569302</v>
      </c>
      <c r="AB33" s="263">
        <v>2.8473586065804199</v>
      </c>
      <c r="AC33" s="264">
        <v>4.6728063805041096</v>
      </c>
      <c r="AD33" s="256"/>
      <c r="AE33" s="265">
        <v>7.0126082209000096</v>
      </c>
      <c r="AF33" s="29"/>
      <c r="AG33" s="280">
        <v>103.432048997772</v>
      </c>
      <c r="AH33" s="275">
        <v>108.773622121049</v>
      </c>
      <c r="AI33" s="275">
        <v>110.558263480392</v>
      </c>
      <c r="AJ33" s="275">
        <v>112.87829577293201</v>
      </c>
      <c r="AK33" s="275">
        <v>122.21223365617401</v>
      </c>
      <c r="AL33" s="281">
        <v>112.254493797519</v>
      </c>
      <c r="AM33" s="275"/>
      <c r="AN33" s="282">
        <v>146.37556543424</v>
      </c>
      <c r="AO33" s="283">
        <v>139.88199282905299</v>
      </c>
      <c r="AP33" s="284">
        <v>143.233619676534</v>
      </c>
      <c r="AQ33" s="275"/>
      <c r="AR33" s="285">
        <v>122.254963507605</v>
      </c>
      <c r="AS33" s="38"/>
      <c r="AT33" s="29">
        <v>3.5252481981967798</v>
      </c>
      <c r="AU33" s="256">
        <v>2.7215257483087099</v>
      </c>
      <c r="AV33" s="256">
        <v>1.6225597159573599</v>
      </c>
      <c r="AW33" s="256">
        <v>5.15205006051933</v>
      </c>
      <c r="AX33" s="256">
        <v>4.4563524101934897</v>
      </c>
      <c r="AY33" s="261">
        <v>3.5323643289685802</v>
      </c>
      <c r="AZ33" s="256"/>
      <c r="BA33" s="262">
        <v>6.1979999952745297</v>
      </c>
      <c r="BB33" s="263">
        <v>3.4639995132736301</v>
      </c>
      <c r="BC33" s="264">
        <v>4.8889042837299304</v>
      </c>
      <c r="BD33" s="256"/>
      <c r="BE33" s="265">
        <v>3.77240462736532</v>
      </c>
    </row>
    <row r="34" spans="1:64" x14ac:dyDescent="0.25">
      <c r="A34" s="20" t="s">
        <v>23</v>
      </c>
      <c r="B34" s="2" t="str">
        <f t="shared" si="0"/>
        <v>Central Virginia</v>
      </c>
      <c r="C34" s="2"/>
      <c r="D34" s="23" t="s">
        <v>89</v>
      </c>
      <c r="E34" s="26" t="s">
        <v>90</v>
      </c>
      <c r="F34" s="2"/>
      <c r="G34" s="280">
        <v>111.45354934844801</v>
      </c>
      <c r="H34" s="275">
        <v>118.726520570045</v>
      </c>
      <c r="I34" s="275">
        <v>124.396069867211</v>
      </c>
      <c r="J34" s="275">
        <v>127.399328769802</v>
      </c>
      <c r="K34" s="275">
        <v>132.01913045159199</v>
      </c>
      <c r="L34" s="281">
        <v>123.753965629362</v>
      </c>
      <c r="M34" s="275"/>
      <c r="N34" s="282">
        <v>159.728079610951</v>
      </c>
      <c r="O34" s="283">
        <v>157.69483419781699</v>
      </c>
      <c r="P34" s="284">
        <v>158.707898770528</v>
      </c>
      <c r="Q34" s="275"/>
      <c r="R34" s="285">
        <v>135.13954836710499</v>
      </c>
      <c r="S34" s="38"/>
      <c r="T34" s="29">
        <v>7.5397038894294202</v>
      </c>
      <c r="U34" s="256">
        <v>3.7048937548115002</v>
      </c>
      <c r="V34" s="256">
        <v>4.2432192371767501</v>
      </c>
      <c r="W34" s="256">
        <v>7.45364152161061</v>
      </c>
      <c r="X34" s="256">
        <v>7.7495072568710501</v>
      </c>
      <c r="Y34" s="261">
        <v>6.0796535553636497</v>
      </c>
      <c r="Z34" s="256"/>
      <c r="AA34" s="262">
        <v>5.9307004027041401</v>
      </c>
      <c r="AB34" s="263">
        <v>4.7076787467606298</v>
      </c>
      <c r="AC34" s="264">
        <v>5.3178243803037404</v>
      </c>
      <c r="AD34" s="256"/>
      <c r="AE34" s="265">
        <v>5.3144943493304</v>
      </c>
      <c r="AF34" s="29"/>
      <c r="AG34" s="280">
        <v>109.802580319646</v>
      </c>
      <c r="AH34" s="275">
        <v>118.23232550996001</v>
      </c>
      <c r="AI34" s="275">
        <v>121.913024403016</v>
      </c>
      <c r="AJ34" s="275">
        <v>121.150022810218</v>
      </c>
      <c r="AK34" s="275">
        <v>126.34650916594001</v>
      </c>
      <c r="AL34" s="281">
        <v>120.14223875147</v>
      </c>
      <c r="AM34" s="275"/>
      <c r="AN34" s="282">
        <v>156.863245681291</v>
      </c>
      <c r="AO34" s="283">
        <v>159.13522140660501</v>
      </c>
      <c r="AP34" s="284">
        <v>157.99593360483701</v>
      </c>
      <c r="AQ34" s="275"/>
      <c r="AR34" s="285">
        <v>132.33007607712199</v>
      </c>
      <c r="AS34" s="38"/>
      <c r="AT34" s="29">
        <v>1.7807599104728</v>
      </c>
      <c r="AU34" s="256">
        <v>2.6945580934973599</v>
      </c>
      <c r="AV34" s="256">
        <v>2.5056333730425502</v>
      </c>
      <c r="AW34" s="256">
        <v>2.74852503032354</v>
      </c>
      <c r="AX34" s="256">
        <v>3.0227570643025401</v>
      </c>
      <c r="AY34" s="261">
        <v>2.6610575441690498</v>
      </c>
      <c r="AZ34" s="256"/>
      <c r="BA34" s="262">
        <v>6.3624511926799903</v>
      </c>
      <c r="BB34" s="263">
        <v>7.9410340116679103</v>
      </c>
      <c r="BC34" s="264">
        <v>7.14930225238039</v>
      </c>
      <c r="BD34" s="256"/>
      <c r="BE34" s="265">
        <v>4.1990764641242304</v>
      </c>
    </row>
    <row r="35" spans="1:64" x14ac:dyDescent="0.25">
      <c r="A35" s="20" t="s">
        <v>24</v>
      </c>
      <c r="B35" s="2" t="str">
        <f t="shared" si="0"/>
        <v>Chesapeake Bay</v>
      </c>
      <c r="C35" s="2"/>
      <c r="D35" s="23" t="s">
        <v>89</v>
      </c>
      <c r="E35" s="26" t="s">
        <v>90</v>
      </c>
      <c r="F35" s="2"/>
      <c r="G35" s="280">
        <v>103.08382066276801</v>
      </c>
      <c r="H35" s="275">
        <v>110.500263852242</v>
      </c>
      <c r="I35" s="275">
        <v>113.338541409147</v>
      </c>
      <c r="J35" s="275">
        <v>113.770815558343</v>
      </c>
      <c r="K35" s="275">
        <v>116.805518134715</v>
      </c>
      <c r="L35" s="281">
        <v>112.13518224171</v>
      </c>
      <c r="M35" s="275"/>
      <c r="N35" s="282">
        <v>145.308702830188</v>
      </c>
      <c r="O35" s="283">
        <v>137.866225247524</v>
      </c>
      <c r="P35" s="284">
        <v>141.677349033816</v>
      </c>
      <c r="Q35" s="275"/>
      <c r="R35" s="285">
        <v>121.35701602262</v>
      </c>
      <c r="S35" s="38"/>
      <c r="T35" s="29">
        <v>1.7933098514666801</v>
      </c>
      <c r="U35" s="256">
        <v>5.3957813393090399</v>
      </c>
      <c r="V35" s="256">
        <v>4.8968256286443799</v>
      </c>
      <c r="W35" s="256">
        <v>1.3344890572569399</v>
      </c>
      <c r="X35" s="256">
        <v>5.3544485403202904</v>
      </c>
      <c r="Y35" s="261">
        <v>3.7810681708956899</v>
      </c>
      <c r="Z35" s="256"/>
      <c r="AA35" s="262">
        <v>5.2946055080049996</v>
      </c>
      <c r="AB35" s="263">
        <v>-0.35110306295045302</v>
      </c>
      <c r="AC35" s="264">
        <v>2.53038827087757</v>
      </c>
      <c r="AD35" s="256"/>
      <c r="AE35" s="265">
        <v>2.6614766795702498</v>
      </c>
      <c r="AF35" s="29"/>
      <c r="AG35" s="280">
        <v>106.76935692921199</v>
      </c>
      <c r="AH35" s="275">
        <v>109.427977329082</v>
      </c>
      <c r="AI35" s="275">
        <v>111.833075911929</v>
      </c>
      <c r="AJ35" s="275">
        <v>114.117810499359</v>
      </c>
      <c r="AK35" s="275">
        <v>116.502680055401</v>
      </c>
      <c r="AL35" s="281">
        <v>112.09783491789101</v>
      </c>
      <c r="AM35" s="275"/>
      <c r="AN35" s="282">
        <v>142.117339622641</v>
      </c>
      <c r="AO35" s="283">
        <v>141.82786237655301</v>
      </c>
      <c r="AP35" s="284">
        <v>141.97354011710701</v>
      </c>
      <c r="AQ35" s="275"/>
      <c r="AR35" s="285">
        <v>121.44221848240301</v>
      </c>
      <c r="AS35" s="38"/>
      <c r="AT35" s="29">
        <v>2.9785286274815501</v>
      </c>
      <c r="AU35" s="256">
        <v>4.46289988540493</v>
      </c>
      <c r="AV35" s="256">
        <v>4.8095097015745898</v>
      </c>
      <c r="AW35" s="256">
        <v>5.5600353513144398</v>
      </c>
      <c r="AX35" s="256">
        <v>7.2900767789706098</v>
      </c>
      <c r="AY35" s="261">
        <v>5.2403401723582501</v>
      </c>
      <c r="AZ35" s="256"/>
      <c r="BA35" s="262">
        <v>5.9647077686810004</v>
      </c>
      <c r="BB35" s="263">
        <v>5.5190292968393804</v>
      </c>
      <c r="BC35" s="264">
        <v>5.7423427494716703</v>
      </c>
      <c r="BD35" s="256"/>
      <c r="BE35" s="265">
        <v>5.5181439241849501</v>
      </c>
    </row>
    <row r="36" spans="1:64" x14ac:dyDescent="0.25">
      <c r="A36" s="20" t="s">
        <v>25</v>
      </c>
      <c r="B36" s="2" t="str">
        <f t="shared" si="0"/>
        <v>Coastal Virginia - Eastern Shore</v>
      </c>
      <c r="C36" s="2"/>
      <c r="D36" s="23" t="s">
        <v>89</v>
      </c>
      <c r="E36" s="26" t="s">
        <v>90</v>
      </c>
      <c r="F36" s="2"/>
      <c r="G36" s="280">
        <v>100.457810945273</v>
      </c>
      <c r="H36" s="275">
        <v>103.682566585956</v>
      </c>
      <c r="I36" s="275">
        <v>105.16030786773</v>
      </c>
      <c r="J36" s="275">
        <v>105.769675174013</v>
      </c>
      <c r="K36" s="275">
        <v>105.588035714285</v>
      </c>
      <c r="L36" s="281">
        <v>104.368977045908</v>
      </c>
      <c r="M36" s="275"/>
      <c r="N36" s="282">
        <v>125.686489252814</v>
      </c>
      <c r="O36" s="283">
        <v>125.915128205128</v>
      </c>
      <c r="P36" s="284">
        <v>125.80069159836</v>
      </c>
      <c r="Q36" s="275"/>
      <c r="R36" s="285">
        <v>111.388223154362</v>
      </c>
      <c r="S36" s="38"/>
      <c r="T36" s="29">
        <v>0.47973379628372997</v>
      </c>
      <c r="U36" s="256">
        <v>-2.04968317031949</v>
      </c>
      <c r="V36" s="256">
        <v>-1.28229536193354</v>
      </c>
      <c r="W36" s="256">
        <v>-3.3583124341772201</v>
      </c>
      <c r="X36" s="256">
        <v>-3.9254040585164298</v>
      </c>
      <c r="Y36" s="261">
        <v>-2.3585805083217002</v>
      </c>
      <c r="Z36" s="256"/>
      <c r="AA36" s="262">
        <v>-9.7245108691614998E-2</v>
      </c>
      <c r="AB36" s="263">
        <v>-0.50066188559639602</v>
      </c>
      <c r="AC36" s="264">
        <v>-0.29906286100169899</v>
      </c>
      <c r="AD36" s="256"/>
      <c r="AE36" s="265">
        <v>-1.93099611128844</v>
      </c>
      <c r="AF36" s="29"/>
      <c r="AG36" s="280">
        <v>100.353550755939</v>
      </c>
      <c r="AH36" s="275">
        <v>102.751902860944</v>
      </c>
      <c r="AI36" s="275">
        <v>105.294295861642</v>
      </c>
      <c r="AJ36" s="275">
        <v>104.932462882096</v>
      </c>
      <c r="AK36" s="275">
        <v>106.550548939878</v>
      </c>
      <c r="AL36" s="281">
        <v>104.25796268705</v>
      </c>
      <c r="AM36" s="275"/>
      <c r="AN36" s="282">
        <v>123.615040465351</v>
      </c>
      <c r="AO36" s="283">
        <v>123.53265547100401</v>
      </c>
      <c r="AP36" s="284">
        <v>123.574606567933</v>
      </c>
      <c r="AQ36" s="275"/>
      <c r="AR36" s="285">
        <v>110.722652788552</v>
      </c>
      <c r="AS36" s="38"/>
      <c r="AT36" s="29">
        <v>-0.47573729538876702</v>
      </c>
      <c r="AU36" s="256">
        <v>-0.27958742553434601</v>
      </c>
      <c r="AV36" s="256">
        <v>1.2459743039608899</v>
      </c>
      <c r="AW36" s="256">
        <v>-1.27015532785661</v>
      </c>
      <c r="AX36" s="256">
        <v>-9.7347427349964599E-2</v>
      </c>
      <c r="AY36" s="261">
        <v>-0.15782375387945199</v>
      </c>
      <c r="AZ36" s="256"/>
      <c r="BA36" s="262">
        <v>0.18936075281463799</v>
      </c>
      <c r="BB36" s="263">
        <v>-0.41082434481535501</v>
      </c>
      <c r="BC36" s="264">
        <v>-0.10305479584779199</v>
      </c>
      <c r="BD36" s="256"/>
      <c r="BE36" s="265">
        <v>-0.155641563088845</v>
      </c>
    </row>
    <row r="37" spans="1:64" x14ac:dyDescent="0.25">
      <c r="A37" s="20" t="s">
        <v>26</v>
      </c>
      <c r="B37" s="2" t="str">
        <f t="shared" si="0"/>
        <v>Coastal Virginia - Hampton Roads</v>
      </c>
      <c r="C37" s="2"/>
      <c r="D37" s="23" t="s">
        <v>89</v>
      </c>
      <c r="E37" s="26" t="s">
        <v>90</v>
      </c>
      <c r="F37" s="2"/>
      <c r="G37" s="280">
        <v>106.83663779565001</v>
      </c>
      <c r="H37" s="275">
        <v>109.455046740885</v>
      </c>
      <c r="I37" s="275">
        <v>112.878555372034</v>
      </c>
      <c r="J37" s="275">
        <v>116.61206118102599</v>
      </c>
      <c r="K37" s="275">
        <v>115.88561255946701</v>
      </c>
      <c r="L37" s="281">
        <v>112.614297110397</v>
      </c>
      <c r="M37" s="275"/>
      <c r="N37" s="282">
        <v>149.92535336780799</v>
      </c>
      <c r="O37" s="283">
        <v>152.07094436592499</v>
      </c>
      <c r="P37" s="284">
        <v>151.004823607362</v>
      </c>
      <c r="Q37" s="275"/>
      <c r="R37" s="285">
        <v>125.570830219963</v>
      </c>
      <c r="S37" s="38"/>
      <c r="T37" s="29">
        <v>0.54950897631712503</v>
      </c>
      <c r="U37" s="256">
        <v>0.72744760811801301</v>
      </c>
      <c r="V37" s="256">
        <v>-2.2109017954322798</v>
      </c>
      <c r="W37" s="256">
        <v>-0.72220928936167195</v>
      </c>
      <c r="X37" s="256">
        <v>-10.6062855309588</v>
      </c>
      <c r="Y37" s="261">
        <v>-3.4795032582197498</v>
      </c>
      <c r="Z37" s="256"/>
      <c r="AA37" s="262">
        <v>-6.5027211492064101</v>
      </c>
      <c r="AB37" s="263">
        <v>-5.6899880793567803</v>
      </c>
      <c r="AC37" s="264">
        <v>-6.0928948861963299</v>
      </c>
      <c r="AD37" s="256"/>
      <c r="AE37" s="265">
        <v>-5.1636175643561799</v>
      </c>
      <c r="AF37" s="29"/>
      <c r="AG37" s="280">
        <v>109.269698163352</v>
      </c>
      <c r="AH37" s="275">
        <v>114.029136636947</v>
      </c>
      <c r="AI37" s="275">
        <v>115.923266396299</v>
      </c>
      <c r="AJ37" s="275">
        <v>117.775265754847</v>
      </c>
      <c r="AK37" s="275">
        <v>121.642821311989</v>
      </c>
      <c r="AL37" s="281">
        <v>116.06329694239299</v>
      </c>
      <c r="AM37" s="275"/>
      <c r="AN37" s="282">
        <v>148.32869380115801</v>
      </c>
      <c r="AO37" s="283">
        <v>148.98932068128099</v>
      </c>
      <c r="AP37" s="284">
        <v>148.65607338222699</v>
      </c>
      <c r="AQ37" s="275"/>
      <c r="AR37" s="285">
        <v>126.90683152126201</v>
      </c>
      <c r="AS37" s="38"/>
      <c r="AT37" s="29">
        <v>1.3252005278375201</v>
      </c>
      <c r="AU37" s="256">
        <v>2.4595404350238002</v>
      </c>
      <c r="AV37" s="256">
        <v>0.20162690498815</v>
      </c>
      <c r="AW37" s="256">
        <v>0.34026369324521499</v>
      </c>
      <c r="AX37" s="256">
        <v>0.37533866091775397</v>
      </c>
      <c r="AY37" s="261">
        <v>0.84357441162785496</v>
      </c>
      <c r="AZ37" s="256"/>
      <c r="BA37" s="262">
        <v>1.4495582990896401</v>
      </c>
      <c r="BB37" s="263">
        <v>0.92621875841303702</v>
      </c>
      <c r="BC37" s="264">
        <v>1.1866677061989901</v>
      </c>
      <c r="BD37" s="256"/>
      <c r="BE37" s="265">
        <v>0.89320154943333396</v>
      </c>
    </row>
    <row r="38" spans="1:64" x14ac:dyDescent="0.25">
      <c r="A38" s="19" t="s">
        <v>27</v>
      </c>
      <c r="B38" s="2" t="str">
        <f t="shared" si="0"/>
        <v>Northern Virginia</v>
      </c>
      <c r="C38" s="2"/>
      <c r="D38" s="23" t="s">
        <v>89</v>
      </c>
      <c r="E38" s="26" t="s">
        <v>90</v>
      </c>
      <c r="F38" s="2"/>
      <c r="G38" s="280">
        <v>163.895867005772</v>
      </c>
      <c r="H38" s="275">
        <v>198.83909835535499</v>
      </c>
      <c r="I38" s="275">
        <v>214.816079584634</v>
      </c>
      <c r="J38" s="275">
        <v>202.196830145805</v>
      </c>
      <c r="K38" s="275">
        <v>172.46141537256301</v>
      </c>
      <c r="L38" s="281">
        <v>192.43051009818399</v>
      </c>
      <c r="M38" s="275"/>
      <c r="N38" s="282">
        <v>153.266057621637</v>
      </c>
      <c r="O38" s="283">
        <v>151.7879349717</v>
      </c>
      <c r="P38" s="284">
        <v>152.527041565091</v>
      </c>
      <c r="Q38" s="275"/>
      <c r="R38" s="285">
        <v>181.68918665809301</v>
      </c>
      <c r="S38" s="38"/>
      <c r="T38" s="29">
        <v>30.415405703127899</v>
      </c>
      <c r="U38" s="256">
        <v>26.073394005448801</v>
      </c>
      <c r="V38" s="256">
        <v>19.5584788098211</v>
      </c>
      <c r="W38" s="256">
        <v>9.6757304023931798</v>
      </c>
      <c r="X38" s="256">
        <v>5.90521517383391</v>
      </c>
      <c r="Y38" s="261">
        <v>15.9357544579678</v>
      </c>
      <c r="Z38" s="256"/>
      <c r="AA38" s="262">
        <v>3.6330935865754399</v>
      </c>
      <c r="AB38" s="263">
        <v>4.5016990675360802</v>
      </c>
      <c r="AC38" s="264">
        <v>4.0656470191390097</v>
      </c>
      <c r="AD38" s="256"/>
      <c r="AE38" s="265">
        <v>13.5763276954773</v>
      </c>
      <c r="AF38" s="29"/>
      <c r="AG38" s="280">
        <v>149.76328873895699</v>
      </c>
      <c r="AH38" s="275">
        <v>177.356409592337</v>
      </c>
      <c r="AI38" s="275">
        <v>191.186205505245</v>
      </c>
      <c r="AJ38" s="275">
        <v>185.538455965395</v>
      </c>
      <c r="AK38" s="275">
        <v>164.72829730728901</v>
      </c>
      <c r="AL38" s="281">
        <v>175.24249371130799</v>
      </c>
      <c r="AM38" s="275"/>
      <c r="AN38" s="282">
        <v>151.453133062847</v>
      </c>
      <c r="AO38" s="283">
        <v>150.79531893004099</v>
      </c>
      <c r="AP38" s="284">
        <v>151.123827358097</v>
      </c>
      <c r="AQ38" s="275"/>
      <c r="AR38" s="285">
        <v>168.35593348901699</v>
      </c>
      <c r="AS38" s="38"/>
      <c r="AT38" s="29">
        <v>6.6555272218877404</v>
      </c>
      <c r="AU38" s="256">
        <v>6.6215357718069603</v>
      </c>
      <c r="AV38" s="256">
        <v>6.6514084947213998</v>
      </c>
      <c r="AW38" s="256">
        <v>5.4080200551901001</v>
      </c>
      <c r="AX38" s="256">
        <v>6.0409346893850699</v>
      </c>
      <c r="AY38" s="261">
        <v>6.2142976988479104</v>
      </c>
      <c r="AZ38" s="256"/>
      <c r="BA38" s="262">
        <v>6.7702529513107601</v>
      </c>
      <c r="BB38" s="263">
        <v>7.2629254712775699</v>
      </c>
      <c r="BC38" s="264">
        <v>7.01546694050373</v>
      </c>
      <c r="BD38" s="256"/>
      <c r="BE38" s="265">
        <v>6.5503947859538796</v>
      </c>
    </row>
    <row r="39" spans="1:64" x14ac:dyDescent="0.25">
      <c r="A39" s="21" t="s">
        <v>28</v>
      </c>
      <c r="B39" s="2" t="str">
        <f t="shared" si="0"/>
        <v>Shenandoah Valley</v>
      </c>
      <c r="C39" s="2"/>
      <c r="D39" s="24" t="s">
        <v>89</v>
      </c>
      <c r="E39" s="27" t="s">
        <v>90</v>
      </c>
      <c r="F39" s="2"/>
      <c r="G39" s="286">
        <v>94.215075207927796</v>
      </c>
      <c r="H39" s="287">
        <v>99.067067212651693</v>
      </c>
      <c r="I39" s="287">
        <v>99.122484166080199</v>
      </c>
      <c r="J39" s="287">
        <v>101.078041661138</v>
      </c>
      <c r="K39" s="287">
        <v>103.381545931758</v>
      </c>
      <c r="L39" s="288">
        <v>99.667386483783304</v>
      </c>
      <c r="M39" s="275"/>
      <c r="N39" s="289">
        <v>125.785941902369</v>
      </c>
      <c r="O39" s="290">
        <v>125.62145163037501</v>
      </c>
      <c r="P39" s="291">
        <v>125.703365782031</v>
      </c>
      <c r="Q39" s="275"/>
      <c r="R39" s="292">
        <v>108.63558960717801</v>
      </c>
      <c r="S39" s="38"/>
      <c r="T39" s="30">
        <v>1.53405020826512</v>
      </c>
      <c r="U39" s="266">
        <v>4.3146251947826002</v>
      </c>
      <c r="V39" s="266">
        <v>2.1173173378657602</v>
      </c>
      <c r="W39" s="266">
        <v>1.9741881292083101</v>
      </c>
      <c r="X39" s="266">
        <v>2.3863045436371899</v>
      </c>
      <c r="Y39" s="267">
        <v>2.3676847606386899</v>
      </c>
      <c r="Z39" s="256"/>
      <c r="AA39" s="268">
        <v>0.19089108168067401</v>
      </c>
      <c r="AB39" s="269">
        <v>1.02718269712502</v>
      </c>
      <c r="AC39" s="270">
        <v>0.60477104097217904</v>
      </c>
      <c r="AD39" s="256"/>
      <c r="AE39" s="271">
        <v>1.0312630439372099</v>
      </c>
      <c r="AF39" s="30"/>
      <c r="AG39" s="286">
        <v>95.173507273455201</v>
      </c>
      <c r="AH39" s="287">
        <v>99.5445271939561</v>
      </c>
      <c r="AI39" s="287">
        <v>99.749945947795098</v>
      </c>
      <c r="AJ39" s="287">
        <v>101.246190212613</v>
      </c>
      <c r="AK39" s="287">
        <v>106.167628264493</v>
      </c>
      <c r="AL39" s="288">
        <v>100.767401048015</v>
      </c>
      <c r="AM39" s="275"/>
      <c r="AN39" s="289">
        <v>124.541981865284</v>
      </c>
      <c r="AO39" s="290">
        <v>121.10043479471101</v>
      </c>
      <c r="AP39" s="291">
        <v>122.865608314238</v>
      </c>
      <c r="AQ39" s="275"/>
      <c r="AR39" s="292">
        <v>108.295422334514</v>
      </c>
      <c r="AS39" s="38"/>
      <c r="AT39" s="30">
        <v>1.8318160530761101</v>
      </c>
      <c r="AU39" s="266">
        <v>3.2124746612227999</v>
      </c>
      <c r="AV39" s="266">
        <v>1.1064850921804501</v>
      </c>
      <c r="AW39" s="266">
        <v>2.1207373923436101</v>
      </c>
      <c r="AX39" s="266">
        <v>3.8494325022817502</v>
      </c>
      <c r="AY39" s="267">
        <v>2.4952273961359599</v>
      </c>
      <c r="AZ39" s="256"/>
      <c r="BA39" s="268">
        <v>3.6436613269201801</v>
      </c>
      <c r="BB39" s="269">
        <v>1.7812470210749101</v>
      </c>
      <c r="BC39" s="270">
        <v>2.7401855649826299</v>
      </c>
      <c r="BD39" s="256"/>
      <c r="BE39" s="271">
        <v>2.5435412523586498</v>
      </c>
    </row>
    <row r="40" spans="1:64" ht="13" x14ac:dyDescent="0.3">
      <c r="A40" s="18" t="s">
        <v>29</v>
      </c>
      <c r="B40" s="2" t="str">
        <f t="shared" si="0"/>
        <v>Southern Virginia</v>
      </c>
      <c r="C40" s="8"/>
      <c r="D40" s="22" t="s">
        <v>89</v>
      </c>
      <c r="E40" s="25" t="s">
        <v>90</v>
      </c>
      <c r="F40" s="2"/>
      <c r="G40" s="272">
        <v>98.574978703265401</v>
      </c>
      <c r="H40" s="273">
        <v>108.534989481065</v>
      </c>
      <c r="I40" s="273">
        <v>109.819930601454</v>
      </c>
      <c r="J40" s="273">
        <v>109.850481967213</v>
      </c>
      <c r="K40" s="273">
        <v>106.71207592339201</v>
      </c>
      <c r="L40" s="274">
        <v>107.21202363050401</v>
      </c>
      <c r="M40" s="275"/>
      <c r="N40" s="276">
        <v>123.8701749075</v>
      </c>
      <c r="O40" s="277">
        <v>120.282340862422</v>
      </c>
      <c r="P40" s="278">
        <v>122.091777777777</v>
      </c>
      <c r="Q40" s="275"/>
      <c r="R40" s="279">
        <v>111.628748237663</v>
      </c>
      <c r="S40" s="38"/>
      <c r="T40" s="28">
        <v>5.4505640107520099</v>
      </c>
      <c r="U40" s="254">
        <v>2.0772014194595299</v>
      </c>
      <c r="V40" s="254">
        <v>-1.0115719440762201</v>
      </c>
      <c r="W40" s="254">
        <v>0.41459636582130099</v>
      </c>
      <c r="X40" s="254">
        <v>-0.28476550225318997</v>
      </c>
      <c r="Y40" s="255">
        <v>0.84619342167015599</v>
      </c>
      <c r="Z40" s="256"/>
      <c r="AA40" s="257">
        <v>7.0726542583731602</v>
      </c>
      <c r="AB40" s="258">
        <v>0.62149016704339199</v>
      </c>
      <c r="AC40" s="259">
        <v>3.7532718117769801</v>
      </c>
      <c r="AD40" s="256"/>
      <c r="AE40" s="260">
        <v>1.40931071463019</v>
      </c>
      <c r="AF40" s="28"/>
      <c r="AG40" s="272">
        <v>102.90194845117</v>
      </c>
      <c r="AH40" s="273">
        <v>106.887401312831</v>
      </c>
      <c r="AI40" s="273">
        <v>109.645388517798</v>
      </c>
      <c r="AJ40" s="273">
        <v>107.47200384229799</v>
      </c>
      <c r="AK40" s="273">
        <v>106.74090347825999</v>
      </c>
      <c r="AL40" s="274">
        <v>106.964370057217</v>
      </c>
      <c r="AM40" s="275"/>
      <c r="AN40" s="276">
        <v>120.587102843521</v>
      </c>
      <c r="AO40" s="277">
        <v>120.772716498772</v>
      </c>
      <c r="AP40" s="278">
        <v>120.680173606689</v>
      </c>
      <c r="AQ40" s="275"/>
      <c r="AR40" s="279">
        <v>111.083989826229</v>
      </c>
      <c r="AS40" s="38"/>
      <c r="AT40" s="28">
        <v>-1.4057779742176699</v>
      </c>
      <c r="AU40" s="254">
        <v>0.20701512949592199</v>
      </c>
      <c r="AV40" s="254">
        <v>-0.23330601665815101</v>
      </c>
      <c r="AW40" s="254">
        <v>-0.89036809755707402</v>
      </c>
      <c r="AX40" s="254">
        <v>-2.7859139376254598E-2</v>
      </c>
      <c r="AY40" s="255">
        <v>-0.41683188022776901</v>
      </c>
      <c r="AZ40" s="256"/>
      <c r="BA40" s="257">
        <v>4.5021480016928299</v>
      </c>
      <c r="BB40" s="258">
        <v>3.4397594239306999</v>
      </c>
      <c r="BC40" s="259">
        <v>3.9628167240663799</v>
      </c>
      <c r="BD40" s="256"/>
      <c r="BE40" s="260">
        <v>0.89198961658107101</v>
      </c>
      <c r="BF40" s="39"/>
      <c r="BG40" s="39"/>
      <c r="BH40" s="39"/>
      <c r="BI40" s="39"/>
      <c r="BJ40" s="39"/>
      <c r="BK40" s="39"/>
      <c r="BL40" s="39"/>
    </row>
    <row r="41" spans="1:64" x14ac:dyDescent="0.25">
      <c r="A41" s="19" t="s">
        <v>30</v>
      </c>
      <c r="B41" s="2" t="str">
        <f t="shared" si="0"/>
        <v>Southwest Virginia - Blue Ridge Highlands</v>
      </c>
      <c r="C41" s="9"/>
      <c r="D41" s="23" t="s">
        <v>89</v>
      </c>
      <c r="E41" s="26" t="s">
        <v>90</v>
      </c>
      <c r="F41" s="2"/>
      <c r="G41" s="280">
        <v>110.261061053668</v>
      </c>
      <c r="H41" s="275">
        <v>110.814489968321</v>
      </c>
      <c r="I41" s="275">
        <v>113.342375354681</v>
      </c>
      <c r="J41" s="275">
        <v>110.945344694035</v>
      </c>
      <c r="K41" s="275">
        <v>117.441933451466</v>
      </c>
      <c r="L41" s="281">
        <v>112.673215149745</v>
      </c>
      <c r="M41" s="275"/>
      <c r="N41" s="282">
        <v>144.140465569127</v>
      </c>
      <c r="O41" s="283">
        <v>140.15312865497</v>
      </c>
      <c r="P41" s="284">
        <v>142.11809997382801</v>
      </c>
      <c r="Q41" s="275"/>
      <c r="R41" s="285">
        <v>122.19791291587801</v>
      </c>
      <c r="S41" s="38"/>
      <c r="T41" s="29">
        <v>4.8942838712266399</v>
      </c>
      <c r="U41" s="256">
        <v>5.8035189125220699</v>
      </c>
      <c r="V41" s="256">
        <v>1.57824702871705</v>
      </c>
      <c r="W41" s="256">
        <v>-0.88424364990763404</v>
      </c>
      <c r="X41" s="256">
        <v>3.8716876411888999</v>
      </c>
      <c r="Y41" s="261">
        <v>2.7622481855061198</v>
      </c>
      <c r="Z41" s="256"/>
      <c r="AA41" s="262">
        <v>6.6817149923196402</v>
      </c>
      <c r="AB41" s="263">
        <v>3.3874571136607798</v>
      </c>
      <c r="AC41" s="264">
        <v>5.0077294030035002</v>
      </c>
      <c r="AD41" s="256"/>
      <c r="AE41" s="265">
        <v>3.5514103624859699</v>
      </c>
      <c r="AF41" s="29"/>
      <c r="AG41" s="280">
        <v>117.12538987281501</v>
      </c>
      <c r="AH41" s="275">
        <v>108.104593103448</v>
      </c>
      <c r="AI41" s="275">
        <v>110.931500227767</v>
      </c>
      <c r="AJ41" s="275">
        <v>110.385877268385</v>
      </c>
      <c r="AK41" s="275">
        <v>115.91132018280101</v>
      </c>
      <c r="AL41" s="281">
        <v>112.427079750963</v>
      </c>
      <c r="AM41" s="275"/>
      <c r="AN41" s="282">
        <v>155.66329277471101</v>
      </c>
      <c r="AO41" s="283">
        <v>160.67759026281701</v>
      </c>
      <c r="AP41" s="284">
        <v>158.132881636463</v>
      </c>
      <c r="AQ41" s="275"/>
      <c r="AR41" s="285">
        <v>127.28762230669901</v>
      </c>
      <c r="AS41" s="38"/>
      <c r="AT41" s="29">
        <v>4.8542539435656904</v>
      </c>
      <c r="AU41" s="256">
        <v>3.0180105894682798</v>
      </c>
      <c r="AV41" s="256">
        <v>1.7778035031683299</v>
      </c>
      <c r="AW41" s="256">
        <v>0.53559758974201499</v>
      </c>
      <c r="AX41" s="256">
        <v>0.32013032886410597</v>
      </c>
      <c r="AY41" s="261">
        <v>1.9322347826458499</v>
      </c>
      <c r="AZ41" s="256"/>
      <c r="BA41" s="262">
        <v>0.309031598015993</v>
      </c>
      <c r="BB41" s="263">
        <v>1.34977425507427</v>
      </c>
      <c r="BC41" s="264">
        <v>0.82860303942744895</v>
      </c>
      <c r="BD41" s="256"/>
      <c r="BE41" s="265">
        <v>1.1356458078530101</v>
      </c>
      <c r="BF41" s="39"/>
      <c r="BG41" s="39"/>
      <c r="BH41" s="39"/>
      <c r="BI41" s="39"/>
      <c r="BJ41" s="39"/>
      <c r="BK41" s="39"/>
      <c r="BL41" s="39"/>
    </row>
    <row r="42" spans="1:64" x14ac:dyDescent="0.25">
      <c r="A42" s="20" t="s">
        <v>31</v>
      </c>
      <c r="B42" s="2" t="str">
        <f t="shared" si="0"/>
        <v>Southwest Virginia - Heart of Appalachia</v>
      </c>
      <c r="C42" s="2"/>
      <c r="D42" s="23" t="s">
        <v>89</v>
      </c>
      <c r="E42" s="26" t="s">
        <v>90</v>
      </c>
      <c r="F42" s="2"/>
      <c r="G42" s="280">
        <v>85.949103214890002</v>
      </c>
      <c r="H42" s="275">
        <v>91.750740291262105</v>
      </c>
      <c r="I42" s="275">
        <v>92.938853427895907</v>
      </c>
      <c r="J42" s="275">
        <v>92.114981992797098</v>
      </c>
      <c r="K42" s="275">
        <v>87.983983849259701</v>
      </c>
      <c r="L42" s="281">
        <v>90.468772478498806</v>
      </c>
      <c r="M42" s="275"/>
      <c r="N42" s="282">
        <v>98.778997524752398</v>
      </c>
      <c r="O42" s="283">
        <v>96.379786967418497</v>
      </c>
      <c r="P42" s="284">
        <v>97.586861768368607</v>
      </c>
      <c r="Q42" s="275"/>
      <c r="R42" s="285">
        <v>92.569020760609902</v>
      </c>
      <c r="S42" s="38"/>
      <c r="T42" s="29">
        <v>5.3427364674897104</v>
      </c>
      <c r="U42" s="256">
        <v>1.9011058151337299</v>
      </c>
      <c r="V42" s="256">
        <v>3.05806008512246</v>
      </c>
      <c r="W42" s="256">
        <v>1.1525774152134001</v>
      </c>
      <c r="X42" s="256">
        <v>-1.4591332941800801</v>
      </c>
      <c r="Y42" s="261">
        <v>1.7449676234295599</v>
      </c>
      <c r="Z42" s="256"/>
      <c r="AA42" s="262">
        <v>7.4181635393823804</v>
      </c>
      <c r="AB42" s="263">
        <v>3.0010348632891701</v>
      </c>
      <c r="AC42" s="264">
        <v>5.2072420098732302</v>
      </c>
      <c r="AD42" s="256"/>
      <c r="AE42" s="265">
        <v>2.7699852687125799</v>
      </c>
      <c r="AF42" s="29"/>
      <c r="AG42" s="280">
        <v>86.913199487398501</v>
      </c>
      <c r="AH42" s="275">
        <v>92.399572779981597</v>
      </c>
      <c r="AI42" s="275">
        <v>92.844348089751307</v>
      </c>
      <c r="AJ42" s="275">
        <v>93.044435866983306</v>
      </c>
      <c r="AK42" s="275">
        <v>91.100039735099301</v>
      </c>
      <c r="AL42" s="281">
        <v>91.541664924202806</v>
      </c>
      <c r="AM42" s="275"/>
      <c r="AN42" s="282">
        <v>98.617837000309805</v>
      </c>
      <c r="AO42" s="283">
        <v>96.234650165016504</v>
      </c>
      <c r="AP42" s="284">
        <v>97.463760588141199</v>
      </c>
      <c r="AQ42" s="275"/>
      <c r="AR42" s="285">
        <v>93.260256481610298</v>
      </c>
      <c r="AS42" s="38"/>
      <c r="AT42" s="29">
        <v>1.49861516050945</v>
      </c>
      <c r="AU42" s="256">
        <v>3.5048042274664701</v>
      </c>
      <c r="AV42" s="256">
        <v>3.04684223900809</v>
      </c>
      <c r="AW42" s="256">
        <v>3.41981103452708</v>
      </c>
      <c r="AX42" s="256">
        <v>2.7654168526451901</v>
      </c>
      <c r="AY42" s="261">
        <v>2.9624651415488201</v>
      </c>
      <c r="AZ42" s="256"/>
      <c r="BA42" s="262">
        <v>3.1596881000608801</v>
      </c>
      <c r="BB42" s="263">
        <v>0.360488283641063</v>
      </c>
      <c r="BC42" s="264">
        <v>1.80041158250944</v>
      </c>
      <c r="BD42" s="256"/>
      <c r="BE42" s="265">
        <v>2.54175460819393</v>
      </c>
      <c r="BF42" s="39"/>
      <c r="BG42" s="39"/>
      <c r="BH42" s="39"/>
      <c r="BI42" s="39"/>
      <c r="BJ42" s="39"/>
      <c r="BK42" s="39"/>
      <c r="BL42" s="39"/>
    </row>
    <row r="43" spans="1:64" x14ac:dyDescent="0.25">
      <c r="A43" s="21" t="s">
        <v>32</v>
      </c>
      <c r="B43" s="2" t="str">
        <f t="shared" si="0"/>
        <v>Virginia Mountains</v>
      </c>
      <c r="C43" s="2"/>
      <c r="D43" s="24" t="s">
        <v>89</v>
      </c>
      <c r="E43" s="27" t="s">
        <v>90</v>
      </c>
      <c r="F43" s="2"/>
      <c r="G43" s="280">
        <v>111.35654181920501</v>
      </c>
      <c r="H43" s="275">
        <v>116.98812752390999</v>
      </c>
      <c r="I43" s="275">
        <v>119.882367484177</v>
      </c>
      <c r="J43" s="275">
        <v>115.641576939381</v>
      </c>
      <c r="K43" s="275">
        <v>116.900762599469</v>
      </c>
      <c r="L43" s="281">
        <v>116.451072093641</v>
      </c>
      <c r="M43" s="275"/>
      <c r="N43" s="282">
        <v>135.46060711188201</v>
      </c>
      <c r="O43" s="283">
        <v>136.71896823749199</v>
      </c>
      <c r="P43" s="284">
        <v>136.103466963622</v>
      </c>
      <c r="Q43" s="275"/>
      <c r="R43" s="285">
        <v>122.244851014601</v>
      </c>
      <c r="S43" s="38"/>
      <c r="T43" s="29">
        <v>5.7825861282232101</v>
      </c>
      <c r="U43" s="256">
        <v>4.4115686824356199</v>
      </c>
      <c r="V43" s="256">
        <v>-6.5519739493881096E-2</v>
      </c>
      <c r="W43" s="256">
        <v>-5.1094450515121004</v>
      </c>
      <c r="X43" s="256">
        <v>2.3827972527922499</v>
      </c>
      <c r="Y43" s="261">
        <v>0.76701865925703505</v>
      </c>
      <c r="Z43" s="256"/>
      <c r="AA43" s="262">
        <v>9.53287969132586</v>
      </c>
      <c r="AB43" s="263">
        <v>7.3531926495748499</v>
      </c>
      <c r="AC43" s="264">
        <v>8.4014171385191201</v>
      </c>
      <c r="AD43" s="256"/>
      <c r="AE43" s="265">
        <v>3.01307805816931</v>
      </c>
      <c r="AF43" s="30"/>
      <c r="AG43" s="280">
        <v>112.731191888132</v>
      </c>
      <c r="AH43" s="275">
        <v>115.526545349508</v>
      </c>
      <c r="AI43" s="275">
        <v>117.985054502496</v>
      </c>
      <c r="AJ43" s="275">
        <v>116.943621932114</v>
      </c>
      <c r="AK43" s="275">
        <v>123.070393767555</v>
      </c>
      <c r="AL43" s="281">
        <v>117.547809521635</v>
      </c>
      <c r="AM43" s="275"/>
      <c r="AN43" s="282">
        <v>141.76583230396699</v>
      </c>
      <c r="AO43" s="283">
        <v>141.48269070246801</v>
      </c>
      <c r="AP43" s="284">
        <v>141.625503414245</v>
      </c>
      <c r="AQ43" s="275"/>
      <c r="AR43" s="285">
        <v>125.111331016072</v>
      </c>
      <c r="AS43" s="38"/>
      <c r="AT43" s="29">
        <v>5.79945206987506</v>
      </c>
      <c r="AU43" s="256">
        <v>0.74453657294265696</v>
      </c>
      <c r="AV43" s="256">
        <v>-1.13929034138522</v>
      </c>
      <c r="AW43" s="256">
        <v>-0.62849835754543804</v>
      </c>
      <c r="AX43" s="256">
        <v>7.1240953340816002</v>
      </c>
      <c r="AY43" s="261">
        <v>2.0975677014776899</v>
      </c>
      <c r="AZ43" s="256"/>
      <c r="BA43" s="262">
        <v>4.6815999416684004</v>
      </c>
      <c r="BB43" s="263">
        <v>2.9787383428968401</v>
      </c>
      <c r="BC43" s="264">
        <v>3.8326596854466102</v>
      </c>
      <c r="BD43" s="256"/>
      <c r="BE43" s="265">
        <v>2.5103341638078298</v>
      </c>
      <c r="BF43" s="39"/>
      <c r="BG43" s="39"/>
      <c r="BH43" s="39"/>
      <c r="BI43" s="39"/>
      <c r="BJ43" s="39"/>
      <c r="BK43" s="39"/>
      <c r="BL43" s="39"/>
    </row>
    <row r="44" spans="1:64" x14ac:dyDescent="0.25">
      <c r="A44" s="20" t="s">
        <v>104</v>
      </c>
      <c r="B44" s="2" t="s">
        <v>16</v>
      </c>
      <c r="D44" s="24" t="s">
        <v>89</v>
      </c>
      <c r="E44" s="27" t="s">
        <v>90</v>
      </c>
      <c r="G44" s="280">
        <v>306.779358215748</v>
      </c>
      <c r="H44" s="275">
        <v>313.96154063382397</v>
      </c>
      <c r="I44" s="275">
        <v>316.08654606178601</v>
      </c>
      <c r="J44" s="275">
        <v>303.13771535580503</v>
      </c>
      <c r="K44" s="275">
        <v>304.563257229832</v>
      </c>
      <c r="L44" s="281">
        <v>308.99423250000001</v>
      </c>
      <c r="M44" s="275"/>
      <c r="N44" s="282">
        <v>357.82429884375898</v>
      </c>
      <c r="O44" s="283">
        <v>355.16637467476102</v>
      </c>
      <c r="P44" s="284">
        <v>356.47860802107698</v>
      </c>
      <c r="Q44" s="275"/>
      <c r="R44" s="285">
        <v>323.20294192361501</v>
      </c>
      <c r="S44" s="38"/>
      <c r="T44" s="29">
        <v>1.6637616061341001</v>
      </c>
      <c r="U44" s="256">
        <v>7.1532535125329098</v>
      </c>
      <c r="V44" s="256">
        <v>4.4573335908124703</v>
      </c>
      <c r="W44" s="256">
        <v>1.2244167057405799</v>
      </c>
      <c r="X44" s="256">
        <v>0.92923911437950002</v>
      </c>
      <c r="Y44" s="261">
        <v>3.0463905442800501</v>
      </c>
      <c r="Z44" s="256"/>
      <c r="AA44" s="262">
        <v>0.16010964282389201</v>
      </c>
      <c r="AB44" s="263">
        <v>-2.9480388594657798</v>
      </c>
      <c r="AC44" s="264">
        <v>-1.42144988646592</v>
      </c>
      <c r="AD44" s="256"/>
      <c r="AE44" s="265">
        <v>0.90780145840393001</v>
      </c>
      <c r="AG44" s="280">
        <v>300.67005170133399</v>
      </c>
      <c r="AH44" s="275">
        <v>305.88063160676501</v>
      </c>
      <c r="AI44" s="275">
        <v>312.94101964159898</v>
      </c>
      <c r="AJ44" s="275">
        <v>306.71286275718501</v>
      </c>
      <c r="AK44" s="275">
        <v>313.94447651978101</v>
      </c>
      <c r="AL44" s="281">
        <v>308.61079777397498</v>
      </c>
      <c r="AM44" s="275"/>
      <c r="AN44" s="282">
        <v>368.94599289752102</v>
      </c>
      <c r="AO44" s="283">
        <v>373.79560741548499</v>
      </c>
      <c r="AP44" s="284">
        <v>371.36701593292901</v>
      </c>
      <c r="AQ44" s="275"/>
      <c r="AR44" s="285">
        <v>328.85481021846499</v>
      </c>
      <c r="AS44" s="38"/>
      <c r="AT44" s="29">
        <v>3.78573775435824</v>
      </c>
      <c r="AU44" s="256">
        <v>4.2836022174414099</v>
      </c>
      <c r="AV44" s="256">
        <v>6.2013457496666096</v>
      </c>
      <c r="AW44" s="256">
        <v>5.9360255091216398</v>
      </c>
      <c r="AX44" s="256">
        <v>7.6468964556016203</v>
      </c>
      <c r="AY44" s="261">
        <v>5.7314425414225703</v>
      </c>
      <c r="AZ44" s="256"/>
      <c r="BA44" s="262">
        <v>5.2719789226683202</v>
      </c>
      <c r="BB44" s="263">
        <v>3.1778274806934301</v>
      </c>
      <c r="BC44" s="264">
        <v>4.2085262223113498</v>
      </c>
      <c r="BD44" s="256"/>
      <c r="BE44" s="265">
        <v>5.1788492053689499</v>
      </c>
    </row>
    <row r="45" spans="1:64" x14ac:dyDescent="0.25">
      <c r="A45" s="20" t="s">
        <v>105</v>
      </c>
      <c r="B45" s="2" t="s">
        <v>17</v>
      </c>
      <c r="D45" s="24" t="s">
        <v>89</v>
      </c>
      <c r="E45" s="27" t="s">
        <v>90</v>
      </c>
      <c r="G45" s="280">
        <v>199.51544204697299</v>
      </c>
      <c r="H45" s="275">
        <v>232.79747505082199</v>
      </c>
      <c r="I45" s="275">
        <v>246.504462202469</v>
      </c>
      <c r="J45" s="275">
        <v>235.46757063882001</v>
      </c>
      <c r="K45" s="275">
        <v>203.742941992916</v>
      </c>
      <c r="L45" s="281">
        <v>225.63229811761499</v>
      </c>
      <c r="M45" s="275"/>
      <c r="N45" s="282">
        <v>202.146177742432</v>
      </c>
      <c r="O45" s="283">
        <v>203.43633473129799</v>
      </c>
      <c r="P45" s="284">
        <v>202.797401353846</v>
      </c>
      <c r="Q45" s="275"/>
      <c r="R45" s="285">
        <v>219.23754478964801</v>
      </c>
      <c r="S45" s="38"/>
      <c r="T45" s="29">
        <v>23.608310298585302</v>
      </c>
      <c r="U45" s="256">
        <v>20.409832265322098</v>
      </c>
      <c r="V45" s="256">
        <v>13.753516623519699</v>
      </c>
      <c r="W45" s="256">
        <v>7.41195355588561</v>
      </c>
      <c r="X45" s="256">
        <v>-0.76264518901715905</v>
      </c>
      <c r="Y45" s="261">
        <v>10.718050543415</v>
      </c>
      <c r="Z45" s="256"/>
      <c r="AA45" s="262">
        <v>-0.23244546811771899</v>
      </c>
      <c r="AB45" s="263">
        <v>0.69294688868393195</v>
      </c>
      <c r="AC45" s="264">
        <v>0.23145026258534299</v>
      </c>
      <c r="AD45" s="256"/>
      <c r="AE45" s="265">
        <v>7.8290415282742298</v>
      </c>
      <c r="AG45" s="280">
        <v>184.646560493999</v>
      </c>
      <c r="AH45" s="275">
        <v>212.71910887578599</v>
      </c>
      <c r="AI45" s="275">
        <v>225.78996279312199</v>
      </c>
      <c r="AJ45" s="275">
        <v>220.79177411210199</v>
      </c>
      <c r="AK45" s="275">
        <v>200.77827078281101</v>
      </c>
      <c r="AL45" s="281">
        <v>210.69935675214899</v>
      </c>
      <c r="AM45" s="275"/>
      <c r="AN45" s="282">
        <v>203.80633353327801</v>
      </c>
      <c r="AO45" s="283">
        <v>208.013899316986</v>
      </c>
      <c r="AP45" s="284">
        <v>205.906440129251</v>
      </c>
      <c r="AQ45" s="275"/>
      <c r="AR45" s="285">
        <v>209.25732436042099</v>
      </c>
      <c r="AS45" s="38"/>
      <c r="AT45" s="29">
        <v>2.2132066840614999</v>
      </c>
      <c r="AU45" s="256">
        <v>3.8061770172637002</v>
      </c>
      <c r="AV45" s="256">
        <v>3.6851458610324901</v>
      </c>
      <c r="AW45" s="256">
        <v>2.9035429830964898</v>
      </c>
      <c r="AX45" s="256">
        <v>1.3187734531380499</v>
      </c>
      <c r="AY45" s="261">
        <v>2.8541502959142502</v>
      </c>
      <c r="AZ45" s="256"/>
      <c r="BA45" s="262">
        <v>2.14593752367414</v>
      </c>
      <c r="BB45" s="263">
        <v>4.33823470976282</v>
      </c>
      <c r="BC45" s="264">
        <v>3.2397938358163398</v>
      </c>
      <c r="BD45" s="256"/>
      <c r="BE45" s="265">
        <v>2.9928161539421501</v>
      </c>
    </row>
    <row r="46" spans="1:64" x14ac:dyDescent="0.25">
      <c r="A46" s="20" t="s">
        <v>106</v>
      </c>
      <c r="B46" s="2" t="s">
        <v>18</v>
      </c>
      <c r="D46" s="24" t="s">
        <v>89</v>
      </c>
      <c r="E46" s="27" t="s">
        <v>90</v>
      </c>
      <c r="G46" s="280">
        <v>148.74496851690401</v>
      </c>
      <c r="H46" s="275">
        <v>167.302365575359</v>
      </c>
      <c r="I46" s="275">
        <v>178.98995414109299</v>
      </c>
      <c r="J46" s="275">
        <v>170.47395753614799</v>
      </c>
      <c r="K46" s="275">
        <v>159.75188056045801</v>
      </c>
      <c r="L46" s="281">
        <v>166.10517351973601</v>
      </c>
      <c r="M46" s="275"/>
      <c r="N46" s="282">
        <v>169.632546914165</v>
      </c>
      <c r="O46" s="283">
        <v>167.162097418244</v>
      </c>
      <c r="P46" s="284">
        <v>168.407276172915</v>
      </c>
      <c r="Q46" s="275"/>
      <c r="R46" s="285">
        <v>166.80624643844999</v>
      </c>
      <c r="S46" s="38"/>
      <c r="T46" s="29">
        <v>13.7463457136617</v>
      </c>
      <c r="U46" s="256">
        <v>14.3804281402247</v>
      </c>
      <c r="V46" s="256">
        <v>12.454411675568499</v>
      </c>
      <c r="W46" s="256">
        <v>4.0203665056837101</v>
      </c>
      <c r="X46" s="256">
        <v>2.91596341893323</v>
      </c>
      <c r="Y46" s="261">
        <v>8.3338856687244505</v>
      </c>
      <c r="Z46" s="256"/>
      <c r="AA46" s="262">
        <v>2.7312920178578599</v>
      </c>
      <c r="AB46" s="263">
        <v>2.4339661234966399</v>
      </c>
      <c r="AC46" s="264">
        <v>2.59436969211679</v>
      </c>
      <c r="AD46" s="256"/>
      <c r="AE46" s="265">
        <v>6.3021391888697096</v>
      </c>
      <c r="AG46" s="280">
        <v>145.39078264837801</v>
      </c>
      <c r="AH46" s="275">
        <v>158.31592092296299</v>
      </c>
      <c r="AI46" s="275">
        <v>166.06228353179401</v>
      </c>
      <c r="AJ46" s="275">
        <v>162.91069409595701</v>
      </c>
      <c r="AK46" s="275">
        <v>156.43490120660101</v>
      </c>
      <c r="AL46" s="281">
        <v>158.592483726159</v>
      </c>
      <c r="AM46" s="275"/>
      <c r="AN46" s="282">
        <v>166.26637301242499</v>
      </c>
      <c r="AO46" s="283">
        <v>164.69439811892701</v>
      </c>
      <c r="AP46" s="284">
        <v>165.48936861485399</v>
      </c>
      <c r="AQ46" s="275"/>
      <c r="AR46" s="285">
        <v>160.72399917976099</v>
      </c>
      <c r="AS46" s="38"/>
      <c r="AT46" s="29">
        <v>5.4496342263978699</v>
      </c>
      <c r="AU46" s="256">
        <v>4.6991291540626801</v>
      </c>
      <c r="AV46" s="256">
        <v>3.9682473981292801</v>
      </c>
      <c r="AW46" s="256">
        <v>2.5264539724660402</v>
      </c>
      <c r="AX46" s="256">
        <v>4.8125694761956499</v>
      </c>
      <c r="AY46" s="261">
        <v>4.1076309058509999</v>
      </c>
      <c r="AZ46" s="256"/>
      <c r="BA46" s="262">
        <v>5.7962571907797598</v>
      </c>
      <c r="BB46" s="263">
        <v>5.1512732138067001</v>
      </c>
      <c r="BC46" s="264">
        <v>5.4788840413065296</v>
      </c>
      <c r="BD46" s="256"/>
      <c r="BE46" s="265">
        <v>4.5228692963485804</v>
      </c>
    </row>
    <row r="47" spans="1:64" x14ac:dyDescent="0.25">
      <c r="A47" s="20" t="s">
        <v>107</v>
      </c>
      <c r="B47" s="2" t="s">
        <v>19</v>
      </c>
      <c r="D47" s="24" t="s">
        <v>89</v>
      </c>
      <c r="E47" s="27" t="s">
        <v>90</v>
      </c>
      <c r="G47" s="280">
        <v>118.50746007604501</v>
      </c>
      <c r="H47" s="275">
        <v>128.761212297778</v>
      </c>
      <c r="I47" s="275">
        <v>133.65785043444899</v>
      </c>
      <c r="J47" s="275">
        <v>132.50197265065901</v>
      </c>
      <c r="K47" s="275">
        <v>129.39123539446999</v>
      </c>
      <c r="L47" s="281">
        <v>129.18270614460499</v>
      </c>
      <c r="M47" s="275"/>
      <c r="N47" s="282">
        <v>150.57554831869101</v>
      </c>
      <c r="O47" s="283">
        <v>149.928270333917</v>
      </c>
      <c r="P47" s="284">
        <v>150.25136121695999</v>
      </c>
      <c r="Q47" s="275"/>
      <c r="R47" s="285">
        <v>135.77112531267801</v>
      </c>
      <c r="S47" s="38"/>
      <c r="T47" s="29">
        <v>11.244159804559001</v>
      </c>
      <c r="U47" s="256">
        <v>13.693851470169999</v>
      </c>
      <c r="V47" s="256">
        <v>12.097720233517499</v>
      </c>
      <c r="W47" s="256">
        <v>7.5876647491778</v>
      </c>
      <c r="X47" s="256">
        <v>4.4950937759131104</v>
      </c>
      <c r="Y47" s="261">
        <v>9.14446320607159</v>
      </c>
      <c r="Z47" s="256"/>
      <c r="AA47" s="262">
        <v>3.6479799898048801</v>
      </c>
      <c r="AB47" s="263">
        <v>3.03206511562114</v>
      </c>
      <c r="AC47" s="264">
        <v>3.3386910239738601</v>
      </c>
      <c r="AD47" s="256"/>
      <c r="AE47" s="265">
        <v>6.4814461131824199</v>
      </c>
      <c r="AG47" s="280">
        <v>116.890462385502</v>
      </c>
      <c r="AH47" s="275">
        <v>123.957915173949</v>
      </c>
      <c r="AI47" s="275">
        <v>127.85895237806599</v>
      </c>
      <c r="AJ47" s="275">
        <v>127.412803714115</v>
      </c>
      <c r="AK47" s="275">
        <v>126.593644788586</v>
      </c>
      <c r="AL47" s="281">
        <v>125.01955105498701</v>
      </c>
      <c r="AM47" s="275"/>
      <c r="AN47" s="282">
        <v>147.22719992193601</v>
      </c>
      <c r="AO47" s="283">
        <v>147.63918687713101</v>
      </c>
      <c r="AP47" s="284">
        <v>147.431033530147</v>
      </c>
      <c r="AQ47" s="275"/>
      <c r="AR47" s="285">
        <v>132.022391049454</v>
      </c>
      <c r="AS47" s="38"/>
      <c r="AT47" s="29">
        <v>4.6860253498722697</v>
      </c>
      <c r="AU47" s="256">
        <v>5.5619564400654102</v>
      </c>
      <c r="AV47" s="256">
        <v>5.0665272007128603</v>
      </c>
      <c r="AW47" s="256">
        <v>4.72740249313473</v>
      </c>
      <c r="AX47" s="256">
        <v>4.7721293669337399</v>
      </c>
      <c r="AY47" s="261">
        <v>4.9529753012343702</v>
      </c>
      <c r="AZ47" s="256"/>
      <c r="BA47" s="262">
        <v>5.6950944703212203</v>
      </c>
      <c r="BB47" s="263">
        <v>6.0855819539717002</v>
      </c>
      <c r="BC47" s="264">
        <v>5.8881779669649097</v>
      </c>
      <c r="BD47" s="256"/>
      <c r="BE47" s="265">
        <v>5.12219951804747</v>
      </c>
    </row>
    <row r="48" spans="1:64" x14ac:dyDescent="0.25">
      <c r="A48" s="20" t="s">
        <v>108</v>
      </c>
      <c r="B48" s="2" t="s">
        <v>20</v>
      </c>
      <c r="D48" s="24" t="s">
        <v>89</v>
      </c>
      <c r="E48" s="27" t="s">
        <v>90</v>
      </c>
      <c r="G48" s="280">
        <v>83.760150012097697</v>
      </c>
      <c r="H48" s="275">
        <v>89.696260928498802</v>
      </c>
      <c r="I48" s="275">
        <v>92.910199040456405</v>
      </c>
      <c r="J48" s="275">
        <v>93.215739641151401</v>
      </c>
      <c r="K48" s="275">
        <v>92.138267681573097</v>
      </c>
      <c r="L48" s="281">
        <v>90.630737976895006</v>
      </c>
      <c r="M48" s="275"/>
      <c r="N48" s="282">
        <v>105.076014594279</v>
      </c>
      <c r="O48" s="283">
        <v>105.176046673632</v>
      </c>
      <c r="P48" s="284">
        <v>105.126170392362</v>
      </c>
      <c r="Q48" s="275"/>
      <c r="R48" s="285">
        <v>95.2336704777573</v>
      </c>
      <c r="S48" s="38"/>
      <c r="T48" s="29">
        <v>3.8025517029815998</v>
      </c>
      <c r="U48" s="256">
        <v>7.3643878016061999</v>
      </c>
      <c r="V48" s="256">
        <v>8.2945297192057108</v>
      </c>
      <c r="W48" s="256">
        <v>5.3307699498585501</v>
      </c>
      <c r="X48" s="256">
        <v>3.2417751381861302</v>
      </c>
      <c r="Y48" s="261">
        <v>5.4808408806922699</v>
      </c>
      <c r="Z48" s="256"/>
      <c r="AA48" s="262">
        <v>1.1581770208127</v>
      </c>
      <c r="AB48" s="263">
        <v>1.2639563507653</v>
      </c>
      <c r="AC48" s="264">
        <v>1.21125854983602</v>
      </c>
      <c r="AD48" s="256"/>
      <c r="AE48" s="265">
        <v>3.5674061048860999</v>
      </c>
      <c r="AG48" s="280">
        <v>83.653155893536095</v>
      </c>
      <c r="AH48" s="275">
        <v>87.387119432164397</v>
      </c>
      <c r="AI48" s="275">
        <v>89.520415165152599</v>
      </c>
      <c r="AJ48" s="275">
        <v>90.293006561360798</v>
      </c>
      <c r="AK48" s="275">
        <v>90.269902320491695</v>
      </c>
      <c r="AL48" s="281">
        <v>88.441611931637595</v>
      </c>
      <c r="AM48" s="275"/>
      <c r="AN48" s="282">
        <v>103.87556901259499</v>
      </c>
      <c r="AO48" s="283">
        <v>103.38827847424299</v>
      </c>
      <c r="AP48" s="284">
        <v>103.63335206213701</v>
      </c>
      <c r="AQ48" s="275"/>
      <c r="AR48" s="285">
        <v>93.283501404844699</v>
      </c>
      <c r="AS48" s="38"/>
      <c r="AT48" s="29">
        <v>2.3560345128559002</v>
      </c>
      <c r="AU48" s="256">
        <v>4.2741691162309303</v>
      </c>
      <c r="AV48" s="256">
        <v>3.6063686649047502</v>
      </c>
      <c r="AW48" s="256">
        <v>3.6127553822146701</v>
      </c>
      <c r="AX48" s="256">
        <v>3.3768538582705299</v>
      </c>
      <c r="AY48" s="261">
        <v>3.5091335263148302</v>
      </c>
      <c r="AZ48" s="256"/>
      <c r="BA48" s="262">
        <v>3.7143834829779498</v>
      </c>
      <c r="BB48" s="263">
        <v>3.8933182664356001</v>
      </c>
      <c r="BC48" s="264">
        <v>3.8027430373394999</v>
      </c>
      <c r="BD48" s="256"/>
      <c r="BE48" s="265">
        <v>3.59068873698719</v>
      </c>
    </row>
    <row r="49" spans="1:57" x14ac:dyDescent="0.25">
      <c r="A49" s="21" t="s">
        <v>109</v>
      </c>
      <c r="B49" s="2" t="s">
        <v>21</v>
      </c>
      <c r="D49" s="24" t="s">
        <v>89</v>
      </c>
      <c r="E49" s="27" t="s">
        <v>90</v>
      </c>
      <c r="G49" s="280">
        <v>63.263313318271003</v>
      </c>
      <c r="H49" s="275">
        <v>63.791242574582</v>
      </c>
      <c r="I49" s="275">
        <v>64.175805349659797</v>
      </c>
      <c r="J49" s="275">
        <v>64.254326121386001</v>
      </c>
      <c r="K49" s="275">
        <v>64.467072561707397</v>
      </c>
      <c r="L49" s="281">
        <v>64.008257156600095</v>
      </c>
      <c r="M49" s="275"/>
      <c r="N49" s="282">
        <v>71.912428767253203</v>
      </c>
      <c r="O49" s="283">
        <v>72.872581726843094</v>
      </c>
      <c r="P49" s="284">
        <v>72.400499057835802</v>
      </c>
      <c r="Q49" s="275"/>
      <c r="R49" s="285">
        <v>66.686678746604102</v>
      </c>
      <c r="S49" s="38"/>
      <c r="T49" s="29">
        <v>1.2841327430827301</v>
      </c>
      <c r="U49" s="256">
        <v>1.0631100207238799</v>
      </c>
      <c r="V49" s="256">
        <v>1.61393656328449</v>
      </c>
      <c r="W49" s="256">
        <v>1.0008664699649401</v>
      </c>
      <c r="X49" s="256">
        <v>0.65272216454281595</v>
      </c>
      <c r="Y49" s="261">
        <v>1.10122566462706</v>
      </c>
      <c r="Z49" s="256"/>
      <c r="AA49" s="262">
        <v>-2.16344926052547</v>
      </c>
      <c r="AB49" s="263">
        <v>-2.9372250443586201</v>
      </c>
      <c r="AC49" s="264">
        <v>-2.55721849666695</v>
      </c>
      <c r="AD49" s="256"/>
      <c r="AE49" s="265">
        <v>-0.49939887857085202</v>
      </c>
      <c r="AG49" s="280">
        <v>62.974382999749899</v>
      </c>
      <c r="AH49" s="275">
        <v>63.255953100535201</v>
      </c>
      <c r="AI49" s="275">
        <v>63.580419238749599</v>
      </c>
      <c r="AJ49" s="275">
        <v>63.840840443665897</v>
      </c>
      <c r="AK49" s="275">
        <v>64.2507907573995</v>
      </c>
      <c r="AL49" s="281">
        <v>63.599391073544602</v>
      </c>
      <c r="AM49" s="275"/>
      <c r="AN49" s="282">
        <v>72.647816499732102</v>
      </c>
      <c r="AO49" s="283">
        <v>73.685962777033794</v>
      </c>
      <c r="AP49" s="284">
        <v>73.169206741104006</v>
      </c>
      <c r="AQ49" s="275"/>
      <c r="AR49" s="285">
        <v>66.649176083345793</v>
      </c>
      <c r="AS49" s="38"/>
      <c r="AT49" s="29">
        <v>0.66131771397782602</v>
      </c>
      <c r="AU49" s="256">
        <v>0.79347111714782803</v>
      </c>
      <c r="AV49" s="256">
        <v>0.68594262514458904</v>
      </c>
      <c r="AW49" s="256">
        <v>0.91035197313286298</v>
      </c>
      <c r="AX49" s="256">
        <v>0.75992663001334704</v>
      </c>
      <c r="AY49" s="261">
        <v>0.76675745394571404</v>
      </c>
      <c r="AZ49" s="256"/>
      <c r="BA49" s="262">
        <v>0.126333332481148</v>
      </c>
      <c r="BB49" s="263">
        <v>0.23366928055962199</v>
      </c>
      <c r="BC49" s="264">
        <v>0.182592822169695</v>
      </c>
      <c r="BD49" s="256"/>
      <c r="BE49" s="265">
        <v>0.48596707073550599</v>
      </c>
    </row>
    <row r="50" spans="1:57" x14ac:dyDescent="0.25">
      <c r="A50" s="33" t="s">
        <v>47</v>
      </c>
      <c r="B50" t="s">
        <v>47</v>
      </c>
      <c r="D50" s="24" t="s">
        <v>89</v>
      </c>
      <c r="E50" s="27" t="s">
        <v>90</v>
      </c>
      <c r="G50" s="280">
        <v>128.18750146284299</v>
      </c>
      <c r="H50" s="275">
        <v>128.40314011676301</v>
      </c>
      <c r="I50" s="275">
        <v>129.771652989449</v>
      </c>
      <c r="J50" s="275">
        <v>122.850027195027</v>
      </c>
      <c r="K50" s="275">
        <v>131.339231707317</v>
      </c>
      <c r="L50" s="281">
        <v>128.066607692307</v>
      </c>
      <c r="M50" s="275"/>
      <c r="N50" s="282">
        <v>150.60803060813501</v>
      </c>
      <c r="O50" s="283">
        <v>145.78628970775</v>
      </c>
      <c r="P50" s="284">
        <v>148.25787985136199</v>
      </c>
      <c r="Q50" s="275"/>
      <c r="R50" s="285">
        <v>133.978510638297</v>
      </c>
      <c r="S50" s="38"/>
      <c r="T50" s="29">
        <v>14.1386973769959</v>
      </c>
      <c r="U50" s="256">
        <v>8.6648456252914894</v>
      </c>
      <c r="V50" s="256">
        <v>1.89366286265565</v>
      </c>
      <c r="W50" s="256">
        <v>-1.4611941566691999</v>
      </c>
      <c r="X50" s="256">
        <v>3.6919133701217302</v>
      </c>
      <c r="Y50" s="261">
        <v>4.4144100742064998</v>
      </c>
      <c r="Z50" s="256"/>
      <c r="AA50" s="262">
        <v>5.9828569488312402</v>
      </c>
      <c r="AB50" s="263">
        <v>1.82249422387798</v>
      </c>
      <c r="AC50" s="264">
        <v>3.9255230365390901</v>
      </c>
      <c r="AD50" s="256"/>
      <c r="AE50" s="265">
        <v>3.64783289741723</v>
      </c>
      <c r="AG50" s="280">
        <v>126.49456575682299</v>
      </c>
      <c r="AH50" s="275">
        <v>122.772564629529</v>
      </c>
      <c r="AI50" s="275">
        <v>125.997734303912</v>
      </c>
      <c r="AJ50" s="275">
        <v>121.509000703729</v>
      </c>
      <c r="AK50" s="275">
        <v>124.85269904963</v>
      </c>
      <c r="AL50" s="281">
        <v>124.193800325962</v>
      </c>
      <c r="AM50" s="275"/>
      <c r="AN50" s="282">
        <v>146.544728925101</v>
      </c>
      <c r="AO50" s="283">
        <v>146.73074865747</v>
      </c>
      <c r="AP50" s="284">
        <v>146.63736811746099</v>
      </c>
      <c r="AQ50" s="275"/>
      <c r="AR50" s="285">
        <v>130.83211713248701</v>
      </c>
      <c r="AS50" s="38"/>
      <c r="AT50" s="29">
        <v>4.2157739405015304</v>
      </c>
      <c r="AU50" s="256">
        <v>1.9084298564511699</v>
      </c>
      <c r="AV50" s="256">
        <v>2.05455473772688</v>
      </c>
      <c r="AW50" s="256">
        <v>0.71119184379164102</v>
      </c>
      <c r="AX50" s="256">
        <v>1.5501784817492099</v>
      </c>
      <c r="AY50" s="261">
        <v>1.9578690618365699</v>
      </c>
      <c r="AZ50" s="256"/>
      <c r="BA50" s="262">
        <v>5.2589292930755498</v>
      </c>
      <c r="BB50" s="263">
        <v>4.9837747613635202</v>
      </c>
      <c r="BC50" s="264">
        <v>5.1187539191893503</v>
      </c>
      <c r="BD50" s="256"/>
      <c r="BE50" s="265">
        <v>2.83491631843795</v>
      </c>
    </row>
    <row r="51" spans="1:57" x14ac:dyDescent="0.25">
      <c r="A51" s="109" t="s">
        <v>52</v>
      </c>
      <c r="B51" t="s">
        <v>52</v>
      </c>
      <c r="D51" s="24" t="s">
        <v>89</v>
      </c>
      <c r="E51" s="27" t="s">
        <v>90</v>
      </c>
      <c r="G51" s="280">
        <v>94.6486931454196</v>
      </c>
      <c r="H51" s="275">
        <v>96.439402666666595</v>
      </c>
      <c r="I51" s="275">
        <v>99.483037465426193</v>
      </c>
      <c r="J51" s="275">
        <v>100.44997350674301</v>
      </c>
      <c r="K51" s="275">
        <v>101.711130325814</v>
      </c>
      <c r="L51" s="281">
        <v>98.766822178926802</v>
      </c>
      <c r="M51" s="275"/>
      <c r="N51" s="282">
        <v>120.352474523704</v>
      </c>
      <c r="O51" s="283">
        <v>121.743525286867</v>
      </c>
      <c r="P51" s="284">
        <v>121.062483731019</v>
      </c>
      <c r="Q51" s="275"/>
      <c r="R51" s="285">
        <v>106.05355428733399</v>
      </c>
      <c r="S51" s="38"/>
      <c r="T51" s="29">
        <v>3.02921936122033</v>
      </c>
      <c r="U51" s="256">
        <v>1.1843049264943499</v>
      </c>
      <c r="V51" s="256">
        <v>1.5364462364519</v>
      </c>
      <c r="W51" s="256">
        <v>0.20757763111032199</v>
      </c>
      <c r="X51" s="256">
        <v>-1.42911467347524</v>
      </c>
      <c r="Y51" s="261">
        <v>0.492754788273575</v>
      </c>
      <c r="Z51" s="256"/>
      <c r="AA51" s="262">
        <v>-2.5755540159928998</v>
      </c>
      <c r="AB51" s="263">
        <v>-2.0995635533471102</v>
      </c>
      <c r="AC51" s="264">
        <v>-2.32796511910571</v>
      </c>
      <c r="AD51" s="256"/>
      <c r="AE51" s="265">
        <v>-1.6052626289820999</v>
      </c>
      <c r="AG51" s="280">
        <v>92.456316599675006</v>
      </c>
      <c r="AH51" s="275">
        <v>96.474616014744996</v>
      </c>
      <c r="AI51" s="275">
        <v>98.603238734419904</v>
      </c>
      <c r="AJ51" s="275">
        <v>98.106970593791303</v>
      </c>
      <c r="AK51" s="275">
        <v>99.477111895473399</v>
      </c>
      <c r="AL51" s="281">
        <v>97.295063431373805</v>
      </c>
      <c r="AM51" s="275"/>
      <c r="AN51" s="282">
        <v>116.095343701895</v>
      </c>
      <c r="AO51" s="283">
        <v>115.164368942792</v>
      </c>
      <c r="AP51" s="284">
        <v>115.639722192107</v>
      </c>
      <c r="AQ51" s="275"/>
      <c r="AR51" s="285">
        <v>103.397544922596</v>
      </c>
      <c r="AS51" s="38"/>
      <c r="AT51" s="29">
        <v>-0.81335252701514404</v>
      </c>
      <c r="AU51" s="256">
        <v>-0.60313267076664101</v>
      </c>
      <c r="AV51" s="256">
        <v>-1.2516458859334101</v>
      </c>
      <c r="AW51" s="256">
        <v>-2.00869911623202</v>
      </c>
      <c r="AX51" s="256">
        <v>-0.86092653890568405</v>
      </c>
      <c r="AY51" s="261">
        <v>-1.1442084219433899</v>
      </c>
      <c r="AZ51" s="256"/>
      <c r="BA51" s="262">
        <v>-1.94002900355005</v>
      </c>
      <c r="BB51" s="263">
        <v>-2.22922363270354</v>
      </c>
      <c r="BC51" s="264">
        <v>-2.0821059309323302</v>
      </c>
      <c r="BD51" s="256"/>
      <c r="BE51" s="265">
        <v>-1.73375479213341</v>
      </c>
    </row>
    <row r="52" spans="1:57" x14ac:dyDescent="0.25">
      <c r="A52" s="110" t="s">
        <v>59</v>
      </c>
      <c r="B52" t="s">
        <v>59</v>
      </c>
      <c r="D52" s="24" t="s">
        <v>89</v>
      </c>
      <c r="E52" s="27" t="s">
        <v>90</v>
      </c>
      <c r="G52" s="286">
        <v>103.049511363636</v>
      </c>
      <c r="H52" s="287">
        <v>107.328537181996</v>
      </c>
      <c r="I52" s="287">
        <v>110.135673120216</v>
      </c>
      <c r="J52" s="287">
        <v>112.964317235636</v>
      </c>
      <c r="K52" s="287">
        <v>111.775202336253</v>
      </c>
      <c r="L52" s="288">
        <v>109.444147265336</v>
      </c>
      <c r="M52" s="275"/>
      <c r="N52" s="289">
        <v>117.497494965767</v>
      </c>
      <c r="O52" s="290">
        <v>113.450096308186</v>
      </c>
      <c r="P52" s="291">
        <v>115.470134673366</v>
      </c>
      <c r="Q52" s="275"/>
      <c r="R52" s="292">
        <v>111.34169061332901</v>
      </c>
      <c r="S52" s="38"/>
      <c r="T52" s="30">
        <v>10.694766323158801</v>
      </c>
      <c r="U52" s="266">
        <v>5.1943166962792899</v>
      </c>
      <c r="V52" s="266">
        <v>4.7764699113277702</v>
      </c>
      <c r="W52" s="266">
        <v>8.6283890084788997</v>
      </c>
      <c r="X52" s="266">
        <v>9.6464939746598901</v>
      </c>
      <c r="Y52" s="267">
        <v>7.5035282223444604</v>
      </c>
      <c r="Z52" s="256"/>
      <c r="AA52" s="268">
        <v>10.242229476192101</v>
      </c>
      <c r="AB52" s="269">
        <v>5.1840872186147298</v>
      </c>
      <c r="AC52" s="270">
        <v>7.6989438075599601</v>
      </c>
      <c r="AD52" s="256"/>
      <c r="AE52" s="271">
        <v>7.5571290863135303</v>
      </c>
      <c r="AG52" s="286">
        <v>100.095794435152</v>
      </c>
      <c r="AH52" s="287">
        <v>107.595565082767</v>
      </c>
      <c r="AI52" s="287">
        <v>110.795804352703</v>
      </c>
      <c r="AJ52" s="287">
        <v>109.54113576738</v>
      </c>
      <c r="AK52" s="287">
        <v>108.12560578864699</v>
      </c>
      <c r="AL52" s="288">
        <v>107.636656972586</v>
      </c>
      <c r="AM52" s="275"/>
      <c r="AN52" s="289">
        <v>110.01094599127801</v>
      </c>
      <c r="AO52" s="290">
        <v>108.873324631101</v>
      </c>
      <c r="AP52" s="291">
        <v>109.446396665352</v>
      </c>
      <c r="AQ52" s="275"/>
      <c r="AR52" s="292">
        <v>108.17479255648701</v>
      </c>
      <c r="AS52" s="38"/>
      <c r="AT52" s="30">
        <v>2.5802051352893902</v>
      </c>
      <c r="AU52" s="266">
        <v>1.1583456076204299</v>
      </c>
      <c r="AV52" s="266">
        <v>4.5866764896269396</v>
      </c>
      <c r="AW52" s="266">
        <v>3.4268150279757199</v>
      </c>
      <c r="AX52" s="266">
        <v>4.3276095977668598</v>
      </c>
      <c r="AY52" s="267">
        <v>3.2999369514421701</v>
      </c>
      <c r="AZ52" s="256"/>
      <c r="BA52" s="268">
        <v>4.3934557376400498</v>
      </c>
      <c r="BB52" s="269">
        <v>1.4786162791633899</v>
      </c>
      <c r="BC52" s="270">
        <v>2.9379784212601101</v>
      </c>
      <c r="BD52" s="256"/>
      <c r="BE52" s="271">
        <v>3.1977952609199698</v>
      </c>
    </row>
  </sheetData>
  <sheetProtection formatCells="0" formatColumns="0" formatRows="0"/>
  <mergeCells count="47">
    <mergeCell ref="BE3:BE4"/>
    <mergeCell ref="AW3:AW4"/>
    <mergeCell ref="AX3:AX4"/>
    <mergeCell ref="AY3:AY4"/>
    <mergeCell ref="BA3:BA4"/>
    <mergeCell ref="BB3:BB4"/>
    <mergeCell ref="BC3:BC4"/>
    <mergeCell ref="AV3:AV4"/>
    <mergeCell ref="AH3:AH4"/>
    <mergeCell ref="AI3:AI4"/>
    <mergeCell ref="AJ3:AJ4"/>
    <mergeCell ref="AK3:AK4"/>
    <mergeCell ref="AL3:AL4"/>
    <mergeCell ref="AN3:AN4"/>
    <mergeCell ref="AO3:AO4"/>
    <mergeCell ref="AP3:AP4"/>
    <mergeCell ref="AR3:AR4"/>
    <mergeCell ref="AT3:AT4"/>
    <mergeCell ref="AU3:AU4"/>
    <mergeCell ref="AG3:AG4"/>
    <mergeCell ref="R3:R4"/>
    <mergeCell ref="T3:T4"/>
    <mergeCell ref="U3:U4"/>
    <mergeCell ref="V3:V4"/>
    <mergeCell ref="W3:W4"/>
    <mergeCell ref="X3:X4"/>
    <mergeCell ref="Y3:Y4"/>
    <mergeCell ref="AA3:AA4"/>
    <mergeCell ref="AB3:AB4"/>
    <mergeCell ref="AC3:AC4"/>
    <mergeCell ref="AE3:AE4"/>
    <mergeCell ref="AT2:BE2"/>
    <mergeCell ref="D3:D4"/>
    <mergeCell ref="E3:E4"/>
    <mergeCell ref="G3:G4"/>
    <mergeCell ref="H3:H4"/>
    <mergeCell ref="I3:I4"/>
    <mergeCell ref="P3:P4"/>
    <mergeCell ref="D2:E2"/>
    <mergeCell ref="G2:R2"/>
    <mergeCell ref="T2:AE2"/>
    <mergeCell ref="AG2:AR2"/>
    <mergeCell ref="J3:J4"/>
    <mergeCell ref="K3:K4"/>
    <mergeCell ref="L3:L4"/>
    <mergeCell ref="N3:N4"/>
    <mergeCell ref="O3:O4"/>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C000"/>
  </sheetPr>
  <dimension ref="A1:BR52"/>
  <sheetViews>
    <sheetView zoomScale="85" zoomScaleNormal="85" workbookViewId="0">
      <pane xSplit="2" ySplit="5" topLeftCell="C6" activePane="bottomRight" state="frozen"/>
      <selection activeCell="T35" sqref="T35"/>
      <selection pane="topRight" activeCell="T35" sqref="T35"/>
      <selection pane="bottomLeft" activeCell="T35" sqref="T35"/>
      <selection pane="bottomRight" activeCell="T35" sqref="T35"/>
    </sheetView>
  </sheetViews>
  <sheetFormatPr defaultColWidth="9.1796875" defaultRowHeight="12.5" x14ac:dyDescent="0.25"/>
  <cols>
    <col min="1" max="1" width="20.54296875" customWidth="1"/>
    <col min="2" max="2" width="25.453125" customWidth="1"/>
    <col min="3" max="3" width="4.1796875" customWidth="1"/>
    <col min="4" max="4" width="5.7265625" customWidth="1"/>
    <col min="6" max="6" width="3.54296875" customWidth="1"/>
    <col min="13" max="13" width="5.453125" customWidth="1"/>
    <col min="17" max="17" width="5.453125" customWidth="1"/>
    <col min="19" max="19" width="4.54296875" customWidth="1"/>
    <col min="26" max="26" width="3.81640625" customWidth="1"/>
    <col min="30" max="30" width="3.81640625" customWidth="1"/>
    <col min="32" max="32" width="4.54296875" customWidth="1"/>
  </cols>
  <sheetData>
    <row r="1" spans="1:57" x14ac:dyDescent="0.25">
      <c r="C1">
        <v>2</v>
      </c>
      <c r="D1">
        <v>3</v>
      </c>
      <c r="E1">
        <v>4</v>
      </c>
      <c r="F1">
        <v>5</v>
      </c>
      <c r="G1">
        <v>6</v>
      </c>
      <c r="H1">
        <v>7</v>
      </c>
      <c r="I1">
        <v>8</v>
      </c>
      <c r="J1">
        <v>9</v>
      </c>
      <c r="K1">
        <v>10</v>
      </c>
      <c r="L1">
        <v>11</v>
      </c>
      <c r="M1">
        <v>12</v>
      </c>
      <c r="N1">
        <v>13</v>
      </c>
      <c r="O1">
        <v>14</v>
      </c>
      <c r="P1">
        <v>15</v>
      </c>
      <c r="Q1">
        <v>16</v>
      </c>
      <c r="R1">
        <v>17</v>
      </c>
      <c r="S1">
        <v>18</v>
      </c>
      <c r="T1">
        <v>19</v>
      </c>
      <c r="U1">
        <v>20</v>
      </c>
      <c r="V1">
        <v>21</v>
      </c>
      <c r="W1">
        <v>22</v>
      </c>
      <c r="X1">
        <v>23</v>
      </c>
      <c r="Y1">
        <v>24</v>
      </c>
      <c r="Z1">
        <v>25</v>
      </c>
      <c r="AA1">
        <v>26</v>
      </c>
      <c r="AB1">
        <v>27</v>
      </c>
      <c r="AC1">
        <v>28</v>
      </c>
      <c r="AD1">
        <v>29</v>
      </c>
      <c r="AE1">
        <v>30</v>
      </c>
      <c r="AF1">
        <v>31</v>
      </c>
      <c r="AG1">
        <v>32</v>
      </c>
      <c r="AH1">
        <v>33</v>
      </c>
      <c r="AI1">
        <v>34</v>
      </c>
      <c r="AJ1">
        <v>35</v>
      </c>
      <c r="AK1">
        <v>36</v>
      </c>
      <c r="AL1">
        <v>37</v>
      </c>
      <c r="AM1">
        <v>38</v>
      </c>
      <c r="AN1">
        <v>39</v>
      </c>
      <c r="AO1">
        <v>40</v>
      </c>
      <c r="AP1">
        <v>41</v>
      </c>
      <c r="AQ1">
        <v>42</v>
      </c>
      <c r="AR1">
        <v>43</v>
      </c>
      <c r="AS1">
        <v>44</v>
      </c>
      <c r="AT1">
        <v>45</v>
      </c>
      <c r="AU1">
        <v>46</v>
      </c>
      <c r="AV1">
        <v>47</v>
      </c>
      <c r="AW1">
        <v>48</v>
      </c>
      <c r="AX1">
        <v>49</v>
      </c>
      <c r="AY1">
        <v>50</v>
      </c>
      <c r="AZ1">
        <v>51</v>
      </c>
      <c r="BA1">
        <v>52</v>
      </c>
      <c r="BB1">
        <v>53</v>
      </c>
      <c r="BC1">
        <v>54</v>
      </c>
      <c r="BD1">
        <v>55</v>
      </c>
      <c r="BE1">
        <v>56</v>
      </c>
    </row>
    <row r="2" spans="1:57" ht="14" x14ac:dyDescent="0.3">
      <c r="C2" s="2"/>
      <c r="D2" s="219" t="s">
        <v>77</v>
      </c>
      <c r="E2" s="220"/>
      <c r="G2" s="221" t="s">
        <v>114</v>
      </c>
      <c r="H2" s="222"/>
      <c r="I2" s="222"/>
      <c r="J2" s="222"/>
      <c r="K2" s="222"/>
      <c r="L2" s="222"/>
      <c r="M2" s="222"/>
      <c r="N2" s="222"/>
      <c r="O2" s="222"/>
      <c r="P2" s="222"/>
      <c r="Q2" s="222"/>
      <c r="R2" s="222"/>
      <c r="T2" s="221" t="s">
        <v>115</v>
      </c>
      <c r="U2" s="222"/>
      <c r="V2" s="222"/>
      <c r="W2" s="222"/>
      <c r="X2" s="222"/>
      <c r="Y2" s="222"/>
      <c r="Z2" s="222"/>
      <c r="AA2" s="222"/>
      <c r="AB2" s="222"/>
      <c r="AC2" s="222"/>
      <c r="AD2" s="222"/>
      <c r="AE2" s="222"/>
      <c r="AF2" s="3"/>
      <c r="AG2" s="221" t="s">
        <v>116</v>
      </c>
      <c r="AH2" s="222"/>
      <c r="AI2" s="222"/>
      <c r="AJ2" s="222"/>
      <c r="AK2" s="222"/>
      <c r="AL2" s="222"/>
      <c r="AM2" s="222"/>
      <c r="AN2" s="222"/>
      <c r="AO2" s="222"/>
      <c r="AP2" s="222"/>
      <c r="AQ2" s="222"/>
      <c r="AR2" s="222"/>
      <c r="AT2" s="221" t="s">
        <v>117</v>
      </c>
      <c r="AU2" s="222"/>
      <c r="AV2" s="222"/>
      <c r="AW2" s="222"/>
      <c r="AX2" s="222"/>
      <c r="AY2" s="222"/>
      <c r="AZ2" s="222"/>
      <c r="BA2" s="222"/>
      <c r="BB2" s="222"/>
      <c r="BC2" s="222"/>
      <c r="BD2" s="222"/>
      <c r="BE2" s="222"/>
    </row>
    <row r="3" spans="1:57" ht="13" x14ac:dyDescent="0.25">
      <c r="A3" s="31"/>
      <c r="B3" s="31"/>
      <c r="C3" s="2"/>
      <c r="D3" s="223" t="s">
        <v>82</v>
      </c>
      <c r="E3" s="225" t="s">
        <v>83</v>
      </c>
      <c r="F3" s="4"/>
      <c r="G3" s="227" t="s">
        <v>63</v>
      </c>
      <c r="H3" s="229" t="s">
        <v>64</v>
      </c>
      <c r="I3" s="229" t="s">
        <v>84</v>
      </c>
      <c r="J3" s="229" t="s">
        <v>66</v>
      </c>
      <c r="K3" s="229" t="s">
        <v>85</v>
      </c>
      <c r="L3" s="231" t="s">
        <v>86</v>
      </c>
      <c r="M3" s="4"/>
      <c r="N3" s="227" t="s">
        <v>68</v>
      </c>
      <c r="O3" s="229" t="s">
        <v>69</v>
      </c>
      <c r="P3" s="231" t="s">
        <v>87</v>
      </c>
      <c r="Q3" s="2"/>
      <c r="R3" s="233" t="s">
        <v>88</v>
      </c>
      <c r="S3" s="2"/>
      <c r="T3" s="227" t="s">
        <v>63</v>
      </c>
      <c r="U3" s="229" t="s">
        <v>64</v>
      </c>
      <c r="V3" s="229" t="s">
        <v>84</v>
      </c>
      <c r="W3" s="229" t="s">
        <v>66</v>
      </c>
      <c r="X3" s="229" t="s">
        <v>85</v>
      </c>
      <c r="Y3" s="231" t="s">
        <v>86</v>
      </c>
      <c r="Z3" s="2"/>
      <c r="AA3" s="227" t="s">
        <v>68</v>
      </c>
      <c r="AB3" s="229" t="s">
        <v>69</v>
      </c>
      <c r="AC3" s="231" t="s">
        <v>87</v>
      </c>
      <c r="AD3" s="1"/>
      <c r="AE3" s="235" t="s">
        <v>88</v>
      </c>
      <c r="AF3" s="36"/>
      <c r="AG3" s="227" t="s">
        <v>63</v>
      </c>
      <c r="AH3" s="229" t="s">
        <v>64</v>
      </c>
      <c r="AI3" s="229" t="s">
        <v>84</v>
      </c>
      <c r="AJ3" s="229" t="s">
        <v>66</v>
      </c>
      <c r="AK3" s="229" t="s">
        <v>85</v>
      </c>
      <c r="AL3" s="231" t="s">
        <v>86</v>
      </c>
      <c r="AM3" s="4"/>
      <c r="AN3" s="227" t="s">
        <v>68</v>
      </c>
      <c r="AO3" s="229" t="s">
        <v>69</v>
      </c>
      <c r="AP3" s="231" t="s">
        <v>87</v>
      </c>
      <c r="AQ3" s="2"/>
      <c r="AR3" s="233" t="s">
        <v>88</v>
      </c>
      <c r="AS3" s="2"/>
      <c r="AT3" s="227" t="s">
        <v>63</v>
      </c>
      <c r="AU3" s="229" t="s">
        <v>64</v>
      </c>
      <c r="AV3" s="229" t="s">
        <v>84</v>
      </c>
      <c r="AW3" s="229" t="s">
        <v>66</v>
      </c>
      <c r="AX3" s="229" t="s">
        <v>85</v>
      </c>
      <c r="AY3" s="231" t="s">
        <v>86</v>
      </c>
      <c r="AZ3" s="2"/>
      <c r="BA3" s="227" t="s">
        <v>68</v>
      </c>
      <c r="BB3" s="229" t="s">
        <v>69</v>
      </c>
      <c r="BC3" s="231" t="s">
        <v>87</v>
      </c>
      <c r="BD3" s="1"/>
      <c r="BE3" s="235" t="s">
        <v>88</v>
      </c>
    </row>
    <row r="4" spans="1:57" ht="13" x14ac:dyDescent="0.25">
      <c r="A4" s="31"/>
      <c r="B4" s="31"/>
      <c r="C4" s="2"/>
      <c r="D4" s="224"/>
      <c r="E4" s="226"/>
      <c r="F4" s="4"/>
      <c r="G4" s="237"/>
      <c r="H4" s="238"/>
      <c r="I4" s="238"/>
      <c r="J4" s="238"/>
      <c r="K4" s="238"/>
      <c r="L4" s="239"/>
      <c r="M4" s="4"/>
      <c r="N4" s="237"/>
      <c r="O4" s="238"/>
      <c r="P4" s="239"/>
      <c r="Q4" s="2"/>
      <c r="R4" s="240"/>
      <c r="S4" s="2"/>
      <c r="T4" s="237"/>
      <c r="U4" s="238"/>
      <c r="V4" s="238"/>
      <c r="W4" s="238"/>
      <c r="X4" s="238"/>
      <c r="Y4" s="239"/>
      <c r="Z4" s="2"/>
      <c r="AA4" s="237"/>
      <c r="AB4" s="238"/>
      <c r="AC4" s="239"/>
      <c r="AD4" s="1"/>
      <c r="AE4" s="241"/>
      <c r="AF4" s="37"/>
      <c r="AG4" s="237"/>
      <c r="AH4" s="238"/>
      <c r="AI4" s="238"/>
      <c r="AJ4" s="238"/>
      <c r="AK4" s="238"/>
      <c r="AL4" s="239"/>
      <c r="AM4" s="4"/>
      <c r="AN4" s="237"/>
      <c r="AO4" s="238"/>
      <c r="AP4" s="239"/>
      <c r="AQ4" s="2"/>
      <c r="AR4" s="240"/>
      <c r="AS4" s="2"/>
      <c r="AT4" s="237"/>
      <c r="AU4" s="238"/>
      <c r="AV4" s="238"/>
      <c r="AW4" s="238"/>
      <c r="AX4" s="238"/>
      <c r="AY4" s="239"/>
      <c r="AZ4" s="2"/>
      <c r="BA4" s="237"/>
      <c r="BB4" s="238"/>
      <c r="BC4" s="239"/>
      <c r="BD4" s="1"/>
      <c r="BE4" s="241"/>
    </row>
    <row r="5" spans="1:57" ht="14" x14ac:dyDescent="0.3">
      <c r="A5" s="32"/>
      <c r="B5" s="32"/>
      <c r="C5" s="2"/>
      <c r="D5" s="2"/>
      <c r="E5" s="5"/>
      <c r="F5" s="6"/>
      <c r="G5" s="7"/>
      <c r="H5" s="7"/>
      <c r="I5" s="7"/>
      <c r="J5" s="7"/>
      <c r="K5" s="7"/>
      <c r="L5" s="7"/>
      <c r="M5" s="6"/>
      <c r="N5" s="7"/>
      <c r="O5" s="7"/>
      <c r="P5" s="7"/>
      <c r="Q5" s="6"/>
      <c r="R5" s="7"/>
      <c r="S5" s="6"/>
      <c r="T5" s="7"/>
      <c r="U5" s="7"/>
      <c r="V5" s="7"/>
      <c r="W5" s="7"/>
      <c r="X5" s="7"/>
      <c r="Y5" s="7"/>
      <c r="Z5" s="6"/>
      <c r="AA5" s="7"/>
      <c r="AB5" s="7"/>
      <c r="AC5" s="7"/>
      <c r="AD5" s="6"/>
      <c r="AE5" s="7"/>
      <c r="AF5" s="7"/>
      <c r="AG5" s="7"/>
      <c r="AH5" s="7"/>
      <c r="AI5" s="7"/>
      <c r="AJ5" s="7"/>
      <c r="AK5" s="7"/>
      <c r="AL5" s="7"/>
      <c r="AM5" s="6"/>
      <c r="AN5" s="7"/>
      <c r="AO5" s="7"/>
      <c r="AP5" s="7"/>
      <c r="AQ5" s="6"/>
      <c r="AR5" s="7"/>
      <c r="AS5" s="6"/>
      <c r="AT5" s="7"/>
      <c r="AU5" s="7"/>
      <c r="AV5" s="7"/>
      <c r="AW5" s="7"/>
      <c r="AX5" s="7"/>
      <c r="AY5" s="7"/>
      <c r="AZ5" s="6"/>
      <c r="BA5" s="7"/>
      <c r="BB5" s="7"/>
      <c r="BC5" s="7"/>
      <c r="BD5" s="6"/>
      <c r="BE5" s="7"/>
    </row>
    <row r="6" spans="1:57" ht="13" x14ac:dyDescent="0.3">
      <c r="A6" s="18" t="s">
        <v>13</v>
      </c>
      <c r="B6" s="2" t="str">
        <f>TRIM(A6)</f>
        <v>United States</v>
      </c>
      <c r="C6" s="8"/>
      <c r="D6" s="22" t="s">
        <v>89</v>
      </c>
      <c r="E6" s="25" t="s">
        <v>90</v>
      </c>
      <c r="F6" s="2"/>
      <c r="G6" s="272">
        <v>82.989079239559999</v>
      </c>
      <c r="H6" s="273">
        <v>105.78275620269</v>
      </c>
      <c r="I6" s="273">
        <v>118.73479935498899</v>
      </c>
      <c r="J6" s="273">
        <v>116.710280651601</v>
      </c>
      <c r="K6" s="273">
        <v>110.299876498457</v>
      </c>
      <c r="L6" s="274">
        <v>106.90338747125701</v>
      </c>
      <c r="M6" s="275"/>
      <c r="N6" s="276">
        <v>131.50862947519099</v>
      </c>
      <c r="O6" s="277">
        <v>135.11230841772701</v>
      </c>
      <c r="P6" s="278">
        <v>133.310450354057</v>
      </c>
      <c r="Q6" s="275"/>
      <c r="R6" s="279">
        <v>114.448685896578</v>
      </c>
      <c r="S6" s="38"/>
      <c r="T6" s="28">
        <v>31.773312104850401</v>
      </c>
      <c r="U6" s="254">
        <v>28.3741530305577</v>
      </c>
      <c r="V6" s="254">
        <v>19.195835747689198</v>
      </c>
      <c r="W6" s="254">
        <v>8.3323447161633304</v>
      </c>
      <c r="X6" s="254">
        <v>0.26141011050547203</v>
      </c>
      <c r="Y6" s="255">
        <v>15.5111796018947</v>
      </c>
      <c r="Z6" s="256"/>
      <c r="AA6" s="257">
        <v>-3.09566445773542</v>
      </c>
      <c r="AB6" s="258">
        <v>-3.4110853809432999</v>
      </c>
      <c r="AC6" s="259">
        <v>-3.2557609877467599</v>
      </c>
      <c r="AD6" s="256"/>
      <c r="AE6" s="260">
        <v>8.5052149146914608</v>
      </c>
      <c r="AG6" s="272">
        <v>77.355427297941006</v>
      </c>
      <c r="AH6" s="273">
        <v>97.5892128364505</v>
      </c>
      <c r="AI6" s="273">
        <v>109.68987836501699</v>
      </c>
      <c r="AJ6" s="273">
        <v>110.006900633109</v>
      </c>
      <c r="AK6" s="273">
        <v>105.747144213403</v>
      </c>
      <c r="AL6" s="274">
        <v>100.079969544072</v>
      </c>
      <c r="AM6" s="275"/>
      <c r="AN6" s="276">
        <v>125.994475574847</v>
      </c>
      <c r="AO6" s="277">
        <v>126.27816570209301</v>
      </c>
      <c r="AP6" s="278">
        <v>126.136318490139</v>
      </c>
      <c r="AQ6" s="275"/>
      <c r="AR6" s="279">
        <v>107.52752328922</v>
      </c>
      <c r="AS6" s="38"/>
      <c r="AT6" s="28">
        <v>6.5412365346785002</v>
      </c>
      <c r="AU6" s="254">
        <v>6.9903327348681703</v>
      </c>
      <c r="AV6" s="254">
        <v>5.4221047140441696</v>
      </c>
      <c r="AW6" s="254">
        <v>4.7774959117521902</v>
      </c>
      <c r="AX6" s="254">
        <v>4.4967911548594799</v>
      </c>
      <c r="AY6" s="255">
        <v>5.5517335500751201</v>
      </c>
      <c r="AZ6" s="256"/>
      <c r="BA6" s="257">
        <v>3.0741316945593198</v>
      </c>
      <c r="BB6" s="258">
        <v>2.0180706080483102</v>
      </c>
      <c r="BC6" s="259">
        <v>2.5427904731648701</v>
      </c>
      <c r="BD6" s="256"/>
      <c r="BE6" s="260">
        <v>4.5237057772563096</v>
      </c>
    </row>
    <row r="7" spans="1:57" x14ac:dyDescent="0.25">
      <c r="A7" s="19" t="s">
        <v>91</v>
      </c>
      <c r="B7" s="2" t="str">
        <f>TRIM(A7)</f>
        <v>Virginia</v>
      </c>
      <c r="C7" s="9"/>
      <c r="D7" s="23" t="s">
        <v>89</v>
      </c>
      <c r="E7" s="26" t="s">
        <v>90</v>
      </c>
      <c r="F7" s="2"/>
      <c r="G7" s="280">
        <v>71.131623950122005</v>
      </c>
      <c r="H7" s="275">
        <v>102.579465393012</v>
      </c>
      <c r="I7" s="275">
        <v>115.531034395391</v>
      </c>
      <c r="J7" s="275">
        <v>112.243780174169</v>
      </c>
      <c r="K7" s="275">
        <v>100.296764299561</v>
      </c>
      <c r="L7" s="281">
        <v>100.356533642451</v>
      </c>
      <c r="M7" s="275"/>
      <c r="N7" s="282">
        <v>113.554957379264</v>
      </c>
      <c r="O7" s="283">
        <v>113.88484099034299</v>
      </c>
      <c r="P7" s="284">
        <v>113.71989918480401</v>
      </c>
      <c r="Q7" s="275"/>
      <c r="R7" s="285">
        <v>104.174638083123</v>
      </c>
      <c r="S7" s="38"/>
      <c r="T7" s="29">
        <v>45.699368403864597</v>
      </c>
      <c r="U7" s="256">
        <v>38.287034393866001</v>
      </c>
      <c r="V7" s="256">
        <v>23.343795988858801</v>
      </c>
      <c r="W7" s="256">
        <v>11.171402216178199</v>
      </c>
      <c r="X7" s="256">
        <v>4.47606567308965</v>
      </c>
      <c r="Y7" s="261">
        <v>21.3120468481868</v>
      </c>
      <c r="Z7" s="256"/>
      <c r="AA7" s="262">
        <v>-0.25401440127920799</v>
      </c>
      <c r="AB7" s="263">
        <v>-0.94190441702363203</v>
      </c>
      <c r="AC7" s="264">
        <v>-0.59964836395346899</v>
      </c>
      <c r="AD7" s="256"/>
      <c r="AE7" s="265">
        <v>13.5079817978667</v>
      </c>
      <c r="AG7" s="280">
        <v>66.098633962349695</v>
      </c>
      <c r="AH7" s="275">
        <v>90.730305702894995</v>
      </c>
      <c r="AI7" s="275">
        <v>102.64611760198601</v>
      </c>
      <c r="AJ7" s="275">
        <v>102.027557998128</v>
      </c>
      <c r="AK7" s="275">
        <v>95.603199690448903</v>
      </c>
      <c r="AL7" s="281">
        <v>91.423885147109601</v>
      </c>
      <c r="AM7" s="275"/>
      <c r="AN7" s="282">
        <v>112.38543200034</v>
      </c>
      <c r="AO7" s="283">
        <v>111.480435518607</v>
      </c>
      <c r="AP7" s="284">
        <v>111.932933759474</v>
      </c>
      <c r="AQ7" s="275"/>
      <c r="AR7" s="285">
        <v>97.284981776478702</v>
      </c>
      <c r="AS7" s="38"/>
      <c r="AT7" s="29">
        <v>10.1826111910054</v>
      </c>
      <c r="AU7" s="256">
        <v>12.408567833934599</v>
      </c>
      <c r="AV7" s="256">
        <v>9.5719511367234205</v>
      </c>
      <c r="AW7" s="256">
        <v>8.8187018285073595</v>
      </c>
      <c r="AX7" s="256">
        <v>9.8096115575214107</v>
      </c>
      <c r="AY7" s="261">
        <v>10.092871856907699</v>
      </c>
      <c r="AZ7" s="256"/>
      <c r="BA7" s="262">
        <v>7.4856834342849599</v>
      </c>
      <c r="BB7" s="263">
        <v>7.5509941623685304</v>
      </c>
      <c r="BC7" s="264">
        <v>7.5181968684072702</v>
      </c>
      <c r="BD7" s="256"/>
      <c r="BE7" s="265">
        <v>9.2339464742513595</v>
      </c>
    </row>
    <row r="8" spans="1:57" x14ac:dyDescent="0.25">
      <c r="A8" s="20" t="s">
        <v>40</v>
      </c>
      <c r="B8" s="2" t="str">
        <f t="shared" ref="B8:B43" si="0">TRIM(A8)</f>
        <v>Norfolk/Virginia Beach, VA</v>
      </c>
      <c r="C8" s="2"/>
      <c r="D8" s="23" t="s">
        <v>89</v>
      </c>
      <c r="E8" s="26" t="s">
        <v>90</v>
      </c>
      <c r="F8" s="2"/>
      <c r="G8" s="280">
        <v>58.101609074677803</v>
      </c>
      <c r="H8" s="275">
        <v>66.787331529783103</v>
      </c>
      <c r="I8" s="275">
        <v>72.513175930238503</v>
      </c>
      <c r="J8" s="275">
        <v>78.227749505770305</v>
      </c>
      <c r="K8" s="275">
        <v>78.684117637012804</v>
      </c>
      <c r="L8" s="281">
        <v>70.862796735496502</v>
      </c>
      <c r="M8" s="275"/>
      <c r="N8" s="282">
        <v>119.32168249236599</v>
      </c>
      <c r="O8" s="283">
        <v>122.40628428039101</v>
      </c>
      <c r="P8" s="284">
        <v>120.863983386378</v>
      </c>
      <c r="Q8" s="275"/>
      <c r="R8" s="285">
        <v>85.148850064320001</v>
      </c>
      <c r="S8" s="38"/>
      <c r="T8" s="29">
        <v>18.848751791665901</v>
      </c>
      <c r="U8" s="256">
        <v>11.8025955838669</v>
      </c>
      <c r="V8" s="256">
        <v>1.66936683127262</v>
      </c>
      <c r="W8" s="256">
        <v>1.21010086489199</v>
      </c>
      <c r="X8" s="256">
        <v>-16.841536588788902</v>
      </c>
      <c r="Y8" s="261">
        <v>0.69791269891340302</v>
      </c>
      <c r="Z8" s="256"/>
      <c r="AA8" s="262">
        <v>-10.328782853061799</v>
      </c>
      <c r="AB8" s="263">
        <v>-9.7232945202127006</v>
      </c>
      <c r="AC8" s="264">
        <v>-10.0231940302338</v>
      </c>
      <c r="AD8" s="256"/>
      <c r="AE8" s="265">
        <v>-3.9438638718532202</v>
      </c>
      <c r="AG8" s="280">
        <v>59.588027964369303</v>
      </c>
      <c r="AH8" s="275">
        <v>71.170226144023303</v>
      </c>
      <c r="AI8" s="275">
        <v>76.360117118626505</v>
      </c>
      <c r="AJ8" s="275">
        <v>79.318812745821006</v>
      </c>
      <c r="AK8" s="275">
        <v>85.351242184184599</v>
      </c>
      <c r="AL8" s="281">
        <v>74.357643947544702</v>
      </c>
      <c r="AM8" s="275"/>
      <c r="AN8" s="282">
        <v>119.522100234823</v>
      </c>
      <c r="AO8" s="283">
        <v>117.886246378667</v>
      </c>
      <c r="AP8" s="284">
        <v>118.70417330674501</v>
      </c>
      <c r="AQ8" s="275"/>
      <c r="AR8" s="285">
        <v>87.028010652216906</v>
      </c>
      <c r="AS8" s="38"/>
      <c r="AT8" s="29">
        <v>8.8737417893946997</v>
      </c>
      <c r="AU8" s="256">
        <v>10.280953092593901</v>
      </c>
      <c r="AV8" s="256">
        <v>5.78884476790072</v>
      </c>
      <c r="AW8" s="256">
        <v>5.4350141919180404</v>
      </c>
      <c r="AX8" s="256">
        <v>5.9723956038331201</v>
      </c>
      <c r="AY8" s="261">
        <v>7.0747962654222398</v>
      </c>
      <c r="AZ8" s="256"/>
      <c r="BA8" s="262">
        <v>6.6936725738281</v>
      </c>
      <c r="BB8" s="263">
        <v>5.1028695452081898</v>
      </c>
      <c r="BC8" s="264">
        <v>5.8977774623381398</v>
      </c>
      <c r="BD8" s="256"/>
      <c r="BE8" s="265">
        <v>6.6121032470353498</v>
      </c>
    </row>
    <row r="9" spans="1:57" x14ac:dyDescent="0.25">
      <c r="A9" s="20" t="s">
        <v>92</v>
      </c>
      <c r="B9" s="2" t="s">
        <v>56</v>
      </c>
      <c r="C9" s="2"/>
      <c r="D9" s="23" t="s">
        <v>89</v>
      </c>
      <c r="E9" s="26" t="s">
        <v>90</v>
      </c>
      <c r="F9" s="2"/>
      <c r="G9" s="280">
        <v>50.871398832652297</v>
      </c>
      <c r="H9" s="275">
        <v>73.057535533227707</v>
      </c>
      <c r="I9" s="275">
        <v>87.024966909864006</v>
      </c>
      <c r="J9" s="275">
        <v>93.594482735762497</v>
      </c>
      <c r="K9" s="275">
        <v>95.790171821062202</v>
      </c>
      <c r="L9" s="281">
        <v>80.067711166513703</v>
      </c>
      <c r="M9" s="275"/>
      <c r="N9" s="282">
        <v>112.59020320603599</v>
      </c>
      <c r="O9" s="283">
        <v>113.886177420161</v>
      </c>
      <c r="P9" s="284">
        <v>113.238190313099</v>
      </c>
      <c r="Q9" s="275"/>
      <c r="R9" s="285">
        <v>89.544990922680995</v>
      </c>
      <c r="S9" s="38"/>
      <c r="T9" s="29">
        <v>18.290557532724598</v>
      </c>
      <c r="U9" s="256">
        <v>7.1924847676376897</v>
      </c>
      <c r="V9" s="256">
        <v>12.954522440139399</v>
      </c>
      <c r="W9" s="256">
        <v>21.423334547438401</v>
      </c>
      <c r="X9" s="256">
        <v>26.7317361231425</v>
      </c>
      <c r="Y9" s="261">
        <v>17.445661770043699</v>
      </c>
      <c r="Z9" s="256"/>
      <c r="AA9" s="262">
        <v>12.647990931233601</v>
      </c>
      <c r="AB9" s="263">
        <v>13.9293026028709</v>
      </c>
      <c r="AC9" s="264">
        <v>13.288689860121501</v>
      </c>
      <c r="AD9" s="256"/>
      <c r="AE9" s="265">
        <v>15.908954649661901</v>
      </c>
      <c r="AG9" s="280">
        <v>51.652541573209298</v>
      </c>
      <c r="AH9" s="275">
        <v>75.648282942132894</v>
      </c>
      <c r="AI9" s="275">
        <v>85.024035280997197</v>
      </c>
      <c r="AJ9" s="275">
        <v>83.021055757525204</v>
      </c>
      <c r="AK9" s="275">
        <v>81.725030008129707</v>
      </c>
      <c r="AL9" s="281">
        <v>75.414189112398802</v>
      </c>
      <c r="AM9" s="275"/>
      <c r="AN9" s="282">
        <v>98.875483903110094</v>
      </c>
      <c r="AO9" s="283">
        <v>97.104975893229295</v>
      </c>
      <c r="AP9" s="284">
        <v>97.990229898169702</v>
      </c>
      <c r="AQ9" s="275"/>
      <c r="AR9" s="285">
        <v>81.864486479761993</v>
      </c>
      <c r="AS9" s="38"/>
      <c r="AT9" s="29">
        <v>6.2852949176925099</v>
      </c>
      <c r="AU9" s="256">
        <v>10.438518175519899</v>
      </c>
      <c r="AV9" s="256">
        <v>10.056945622905401</v>
      </c>
      <c r="AW9" s="256">
        <v>8.6940590435583101</v>
      </c>
      <c r="AX9" s="256">
        <v>12.4511950380787</v>
      </c>
      <c r="AY9" s="261">
        <v>9.8042764730991401</v>
      </c>
      <c r="AZ9" s="256"/>
      <c r="BA9" s="262">
        <v>8.9655634487858098</v>
      </c>
      <c r="BB9" s="263">
        <v>7.2844909975146201</v>
      </c>
      <c r="BC9" s="264">
        <v>8.1260866768879598</v>
      </c>
      <c r="BD9" s="256"/>
      <c r="BE9" s="265">
        <v>9.2250806833943599</v>
      </c>
    </row>
    <row r="10" spans="1:57" x14ac:dyDescent="0.25">
      <c r="A10" s="20" t="s">
        <v>93</v>
      </c>
      <c r="B10" s="2" t="str">
        <f t="shared" si="0"/>
        <v>Virginia Area</v>
      </c>
      <c r="C10" s="2"/>
      <c r="D10" s="23" t="s">
        <v>89</v>
      </c>
      <c r="E10" s="26" t="s">
        <v>90</v>
      </c>
      <c r="F10" s="2"/>
      <c r="G10" s="280">
        <v>50.7820631137592</v>
      </c>
      <c r="H10" s="275">
        <v>67.765061458678105</v>
      </c>
      <c r="I10" s="275">
        <v>71.793690168818202</v>
      </c>
      <c r="J10" s="275">
        <v>72.823476773695205</v>
      </c>
      <c r="K10" s="275">
        <v>75.191032108573296</v>
      </c>
      <c r="L10" s="281">
        <v>67.671064724704806</v>
      </c>
      <c r="M10" s="275"/>
      <c r="N10" s="282">
        <v>105.93092574202799</v>
      </c>
      <c r="O10" s="283">
        <v>105.004354849387</v>
      </c>
      <c r="P10" s="284">
        <v>105.467640295707</v>
      </c>
      <c r="Q10" s="275"/>
      <c r="R10" s="285">
        <v>78.470086316419895</v>
      </c>
      <c r="S10" s="38"/>
      <c r="T10" s="29">
        <v>23.375390837464199</v>
      </c>
      <c r="U10" s="256">
        <v>18.788869060982002</v>
      </c>
      <c r="V10" s="256">
        <v>8.8573015102686696</v>
      </c>
      <c r="W10" s="256">
        <v>6.0068807341499397</v>
      </c>
      <c r="X10" s="256">
        <v>9.0193772789346092</v>
      </c>
      <c r="Y10" s="261">
        <v>12.102539432314099</v>
      </c>
      <c r="Z10" s="256"/>
      <c r="AA10" s="262">
        <v>4.69572350432483</v>
      </c>
      <c r="AB10" s="263">
        <v>0.26414302194239098</v>
      </c>
      <c r="AC10" s="264">
        <v>2.4417537423137601</v>
      </c>
      <c r="AD10" s="256"/>
      <c r="AE10" s="265">
        <v>8.1846851123841802</v>
      </c>
      <c r="AG10" s="280">
        <v>49.0744328713945</v>
      </c>
      <c r="AH10" s="275">
        <v>63.2783035727401</v>
      </c>
      <c r="AI10" s="275">
        <v>68.435136765473402</v>
      </c>
      <c r="AJ10" s="275">
        <v>71.458162339568403</v>
      </c>
      <c r="AK10" s="275">
        <v>77.323761086391499</v>
      </c>
      <c r="AL10" s="281">
        <v>65.924371658276598</v>
      </c>
      <c r="AM10" s="275"/>
      <c r="AN10" s="282">
        <v>110.340593868379</v>
      </c>
      <c r="AO10" s="283">
        <v>109.09124943291999</v>
      </c>
      <c r="AP10" s="284">
        <v>109.71592165065</v>
      </c>
      <c r="AQ10" s="275"/>
      <c r="AR10" s="285">
        <v>78.449223791589901</v>
      </c>
      <c r="AS10" s="38"/>
      <c r="AT10" s="29">
        <v>3.0897162832135399</v>
      </c>
      <c r="AU10" s="256">
        <v>5.3858238014014104</v>
      </c>
      <c r="AV10" s="256">
        <v>1.0307945349713299</v>
      </c>
      <c r="AW10" s="256">
        <v>6.5250094566376804</v>
      </c>
      <c r="AX10" s="256">
        <v>9.0633364980696491</v>
      </c>
      <c r="AY10" s="261">
        <v>5.1825040283669601</v>
      </c>
      <c r="AZ10" s="256"/>
      <c r="BA10" s="262">
        <v>5.4888206449935799</v>
      </c>
      <c r="BB10" s="263">
        <v>6.8357009115860503</v>
      </c>
      <c r="BC10" s="264">
        <v>6.1541548448882297</v>
      </c>
      <c r="BD10" s="256"/>
      <c r="BE10" s="265">
        <v>5.5814821861579196</v>
      </c>
    </row>
    <row r="11" spans="1:57" x14ac:dyDescent="0.25">
      <c r="A11" s="33" t="s">
        <v>94</v>
      </c>
      <c r="B11" s="2" t="str">
        <f t="shared" si="0"/>
        <v>Washington, DC</v>
      </c>
      <c r="C11" s="2"/>
      <c r="D11" s="23" t="s">
        <v>89</v>
      </c>
      <c r="E11" s="26" t="s">
        <v>90</v>
      </c>
      <c r="F11" s="2"/>
      <c r="G11" s="280">
        <v>138.247560468367</v>
      </c>
      <c r="H11" s="275">
        <v>227.16928180706</v>
      </c>
      <c r="I11" s="275">
        <v>260.942512224746</v>
      </c>
      <c r="J11" s="275">
        <v>229.964920187871</v>
      </c>
      <c r="K11" s="275">
        <v>166.36774551817501</v>
      </c>
      <c r="L11" s="281">
        <v>204.53840404124401</v>
      </c>
      <c r="M11" s="275"/>
      <c r="N11" s="282">
        <v>139.783674764068</v>
      </c>
      <c r="O11" s="283">
        <v>142.13310329080701</v>
      </c>
      <c r="P11" s="284">
        <v>140.95838902743699</v>
      </c>
      <c r="Q11" s="275"/>
      <c r="R11" s="285">
        <v>186.372685465871</v>
      </c>
      <c r="S11" s="38"/>
      <c r="T11" s="29">
        <v>79.462308626699794</v>
      </c>
      <c r="U11" s="256">
        <v>70.385170232604395</v>
      </c>
      <c r="V11" s="256">
        <v>31.7939978427376</v>
      </c>
      <c r="W11" s="256">
        <v>3.8753759234532801</v>
      </c>
      <c r="X11" s="256">
        <v>-9.0445560868977299</v>
      </c>
      <c r="Y11" s="261">
        <v>25.8464612450591</v>
      </c>
      <c r="Z11" s="256"/>
      <c r="AA11" s="262">
        <v>-8.0969713023613092</v>
      </c>
      <c r="AB11" s="263">
        <v>-2.7553938706971399</v>
      </c>
      <c r="AC11" s="264">
        <v>-5.4793611274143901</v>
      </c>
      <c r="AD11" s="256"/>
      <c r="AE11" s="265">
        <v>17.4360381455053</v>
      </c>
      <c r="AG11" s="280">
        <v>118.55760814266</v>
      </c>
      <c r="AH11" s="275">
        <v>170.893126357656</v>
      </c>
      <c r="AI11" s="275">
        <v>201.523014880132</v>
      </c>
      <c r="AJ11" s="275">
        <v>189.91766553718099</v>
      </c>
      <c r="AK11" s="275">
        <v>154.77231378254899</v>
      </c>
      <c r="AL11" s="281">
        <v>167.13352018861201</v>
      </c>
      <c r="AM11" s="275"/>
      <c r="AN11" s="282">
        <v>145.697392017651</v>
      </c>
      <c r="AO11" s="283">
        <v>144.482568115606</v>
      </c>
      <c r="AP11" s="284">
        <v>145.08998006662799</v>
      </c>
      <c r="AQ11" s="275"/>
      <c r="AR11" s="285">
        <v>160.83436329339099</v>
      </c>
      <c r="AS11" s="38"/>
      <c r="AT11" s="29">
        <v>12.711909602527101</v>
      </c>
      <c r="AU11" s="256">
        <v>12.6192810282616</v>
      </c>
      <c r="AV11" s="256">
        <v>7.4312828377282401</v>
      </c>
      <c r="AW11" s="256">
        <v>4.3382597540413004</v>
      </c>
      <c r="AX11" s="256">
        <v>5.4953241346211801</v>
      </c>
      <c r="AY11" s="261">
        <v>8.0717385613247803</v>
      </c>
      <c r="AZ11" s="256"/>
      <c r="BA11" s="262">
        <v>7.4355156489257901</v>
      </c>
      <c r="BB11" s="263">
        <v>6.6162052811013696</v>
      </c>
      <c r="BC11" s="264">
        <v>7.0260074606586302</v>
      </c>
      <c r="BD11" s="256"/>
      <c r="BE11" s="265">
        <v>7.7997470121748398</v>
      </c>
    </row>
    <row r="12" spans="1:57" x14ac:dyDescent="0.25">
      <c r="A12" s="20" t="s">
        <v>95</v>
      </c>
      <c r="B12" s="2" t="str">
        <f t="shared" si="0"/>
        <v>Arlington, VA</v>
      </c>
      <c r="C12" s="2"/>
      <c r="D12" s="23" t="s">
        <v>89</v>
      </c>
      <c r="E12" s="26" t="s">
        <v>90</v>
      </c>
      <c r="F12" s="2"/>
      <c r="G12" s="280">
        <v>173.46022526315701</v>
      </c>
      <c r="H12" s="275">
        <v>278.43863894736802</v>
      </c>
      <c r="I12" s="275">
        <v>303.78862315789399</v>
      </c>
      <c r="J12" s="275">
        <v>271.96745684210498</v>
      </c>
      <c r="K12" s="275">
        <v>217.91915368420999</v>
      </c>
      <c r="L12" s="281">
        <v>249.11481957894699</v>
      </c>
      <c r="M12" s="275"/>
      <c r="N12" s="282">
        <v>141.850461052631</v>
      </c>
      <c r="O12" s="283">
        <v>131.81637052631501</v>
      </c>
      <c r="P12" s="284">
        <v>136.83341578947301</v>
      </c>
      <c r="Q12" s="275"/>
      <c r="R12" s="285">
        <v>217.03441849623999</v>
      </c>
      <c r="S12" s="38"/>
      <c r="T12" s="29">
        <v>124.33089803575</v>
      </c>
      <c r="U12" s="256">
        <v>91.184823422785598</v>
      </c>
      <c r="V12" s="256">
        <v>46.9821658862937</v>
      </c>
      <c r="W12" s="256">
        <v>13.393894566518901</v>
      </c>
      <c r="X12" s="256">
        <v>14.9432135633581</v>
      </c>
      <c r="Y12" s="261">
        <v>44.989724465282997</v>
      </c>
      <c r="Z12" s="256"/>
      <c r="AA12" s="262">
        <v>-5.7629327207504204</v>
      </c>
      <c r="AB12" s="263">
        <v>-8.71561340656217</v>
      </c>
      <c r="AC12" s="264">
        <v>-7.2086214455797997</v>
      </c>
      <c r="AD12" s="256"/>
      <c r="AE12" s="265">
        <v>31.649480391384898</v>
      </c>
      <c r="AG12" s="280">
        <v>143.192257894736</v>
      </c>
      <c r="AH12" s="275">
        <v>211.411151578947</v>
      </c>
      <c r="AI12" s="275">
        <v>240.240726315789</v>
      </c>
      <c r="AJ12" s="275">
        <v>232.01468394736801</v>
      </c>
      <c r="AK12" s="275">
        <v>193.520714736842</v>
      </c>
      <c r="AL12" s="281">
        <v>204.07590689473599</v>
      </c>
      <c r="AM12" s="275"/>
      <c r="AN12" s="282">
        <v>158.42315763157799</v>
      </c>
      <c r="AO12" s="283">
        <v>152.60877657894699</v>
      </c>
      <c r="AP12" s="284">
        <v>155.515967105263</v>
      </c>
      <c r="AQ12" s="275"/>
      <c r="AR12" s="285">
        <v>190.201638383458</v>
      </c>
      <c r="AS12" s="38"/>
      <c r="AT12" s="29">
        <v>15.952335596319999</v>
      </c>
      <c r="AU12" s="256">
        <v>17.2438594072289</v>
      </c>
      <c r="AV12" s="256">
        <v>12.348523577628001</v>
      </c>
      <c r="AW12" s="256">
        <v>10.0173968677269</v>
      </c>
      <c r="AX12" s="256">
        <v>15.9594338989018</v>
      </c>
      <c r="AY12" s="261">
        <v>13.955322456067</v>
      </c>
      <c r="AZ12" s="256"/>
      <c r="BA12" s="262">
        <v>15.4751015424564</v>
      </c>
      <c r="BB12" s="263">
        <v>13.8486957338488</v>
      </c>
      <c r="BC12" s="264">
        <v>14.6713343917655</v>
      </c>
      <c r="BD12" s="256"/>
      <c r="BE12" s="265">
        <v>14.1217888814605</v>
      </c>
    </row>
    <row r="13" spans="1:57" x14ac:dyDescent="0.25">
      <c r="A13" s="20" t="s">
        <v>37</v>
      </c>
      <c r="B13" s="2" t="str">
        <f t="shared" si="0"/>
        <v>Suburban Virginia Area</v>
      </c>
      <c r="C13" s="2"/>
      <c r="D13" s="23" t="s">
        <v>89</v>
      </c>
      <c r="E13" s="26" t="s">
        <v>90</v>
      </c>
      <c r="F13" s="2"/>
      <c r="G13" s="280">
        <v>92.873794002607497</v>
      </c>
      <c r="H13" s="275">
        <v>148.11718220338901</v>
      </c>
      <c r="I13" s="275">
        <v>168.21313070404099</v>
      </c>
      <c r="J13" s="275">
        <v>150.05722294654399</v>
      </c>
      <c r="K13" s="275">
        <v>120.260868644067</v>
      </c>
      <c r="L13" s="281">
        <v>135.90443970013001</v>
      </c>
      <c r="M13" s="275"/>
      <c r="N13" s="282">
        <v>138.027897653194</v>
      </c>
      <c r="O13" s="283">
        <v>143.26611147327199</v>
      </c>
      <c r="P13" s="284">
        <v>140.647004563233</v>
      </c>
      <c r="Q13" s="275"/>
      <c r="R13" s="285">
        <v>137.25945823244501</v>
      </c>
      <c r="S13" s="38"/>
      <c r="T13" s="29">
        <v>72.182885556231398</v>
      </c>
      <c r="U13" s="256">
        <v>73.782602527705606</v>
      </c>
      <c r="V13" s="256">
        <v>36.964026823816297</v>
      </c>
      <c r="W13" s="256">
        <v>15.358655534382599</v>
      </c>
      <c r="X13" s="256">
        <v>16.4204737550854</v>
      </c>
      <c r="Y13" s="261">
        <v>37.176480414048697</v>
      </c>
      <c r="Z13" s="256"/>
      <c r="AA13" s="262">
        <v>4.9305124054440004</v>
      </c>
      <c r="AB13" s="263">
        <v>3.7006649472126099</v>
      </c>
      <c r="AC13" s="264">
        <v>4.3005144387237504</v>
      </c>
      <c r="AD13" s="256"/>
      <c r="AE13" s="265">
        <v>25.587172126033298</v>
      </c>
      <c r="AG13" s="280">
        <v>77.327359892787499</v>
      </c>
      <c r="AH13" s="275">
        <v>116.405971003898</v>
      </c>
      <c r="AI13" s="275">
        <v>132.17544306367699</v>
      </c>
      <c r="AJ13" s="275">
        <v>126.75862736310199</v>
      </c>
      <c r="AK13" s="275">
        <v>110.254608050847</v>
      </c>
      <c r="AL13" s="281">
        <v>112.576695673389</v>
      </c>
      <c r="AM13" s="275"/>
      <c r="AN13" s="282">
        <v>131.23133637548801</v>
      </c>
      <c r="AO13" s="283">
        <v>134.944920143415</v>
      </c>
      <c r="AP13" s="284">
        <v>133.08812825945199</v>
      </c>
      <c r="AQ13" s="275"/>
      <c r="AR13" s="285">
        <v>118.42892994978099</v>
      </c>
      <c r="AS13" s="38"/>
      <c r="AT13" s="29">
        <v>12.547551560193201</v>
      </c>
      <c r="AU13" s="256">
        <v>19.2153562994447</v>
      </c>
      <c r="AV13" s="256">
        <v>15.2511568653805</v>
      </c>
      <c r="AW13" s="256">
        <v>7.3054919867022896</v>
      </c>
      <c r="AX13" s="256">
        <v>10.4147876635204</v>
      </c>
      <c r="AY13" s="261">
        <v>12.7981867949152</v>
      </c>
      <c r="AZ13" s="256"/>
      <c r="BA13" s="262">
        <v>16.547780721529001</v>
      </c>
      <c r="BB13" s="263">
        <v>16.773821147879001</v>
      </c>
      <c r="BC13" s="264">
        <v>16.662268273728198</v>
      </c>
      <c r="BD13" s="256"/>
      <c r="BE13" s="265">
        <v>14.002713354301299</v>
      </c>
    </row>
    <row r="14" spans="1:57" x14ac:dyDescent="0.25">
      <c r="A14" s="20" t="s">
        <v>96</v>
      </c>
      <c r="B14" s="2" t="str">
        <f t="shared" si="0"/>
        <v>Alexandria, VA</v>
      </c>
      <c r="C14" s="2"/>
      <c r="D14" s="23" t="s">
        <v>89</v>
      </c>
      <c r="E14" s="26" t="s">
        <v>90</v>
      </c>
      <c r="F14" s="2"/>
      <c r="G14" s="280">
        <v>136.28244841177801</v>
      </c>
      <c r="H14" s="275">
        <v>206.46839786691299</v>
      </c>
      <c r="I14" s="275">
        <v>222.32994667284899</v>
      </c>
      <c r="J14" s="275">
        <v>189.00418618131201</v>
      </c>
      <c r="K14" s="275">
        <v>144.76904011129099</v>
      </c>
      <c r="L14" s="281">
        <v>179.77080384882899</v>
      </c>
      <c r="M14" s="275"/>
      <c r="N14" s="282">
        <v>118.817908648272</v>
      </c>
      <c r="O14" s="283">
        <v>123.17581845583101</v>
      </c>
      <c r="P14" s="284">
        <v>120.996863552051</v>
      </c>
      <c r="Q14" s="275"/>
      <c r="R14" s="285">
        <v>162.978249478321</v>
      </c>
      <c r="S14" s="38"/>
      <c r="T14" s="29">
        <v>129.17321345971001</v>
      </c>
      <c r="U14" s="256">
        <v>95.616621949826893</v>
      </c>
      <c r="V14" s="256">
        <v>66.391002473621299</v>
      </c>
      <c r="W14" s="256">
        <v>20.580301486416399</v>
      </c>
      <c r="X14" s="256">
        <v>-0.46024690689845099</v>
      </c>
      <c r="Y14" s="261">
        <v>49.605201928101103</v>
      </c>
      <c r="Z14" s="256"/>
      <c r="AA14" s="262">
        <v>-1.19995790535395</v>
      </c>
      <c r="AB14" s="263">
        <v>4.4967734253452498</v>
      </c>
      <c r="AC14" s="264">
        <v>1.6198715764896601</v>
      </c>
      <c r="AD14" s="256"/>
      <c r="AE14" s="265">
        <v>35.984608708881403</v>
      </c>
      <c r="AG14" s="280">
        <v>105.76895722235101</v>
      </c>
      <c r="AH14" s="275">
        <v>143.04431370275901</v>
      </c>
      <c r="AI14" s="275">
        <v>165.773399895664</v>
      </c>
      <c r="AJ14" s="275">
        <v>158.74230147229301</v>
      </c>
      <c r="AK14" s="275">
        <v>135.367317702295</v>
      </c>
      <c r="AL14" s="281">
        <v>141.73925799907201</v>
      </c>
      <c r="AM14" s="275"/>
      <c r="AN14" s="282">
        <v>122.26827295386001</v>
      </c>
      <c r="AO14" s="283">
        <v>126.701569383259</v>
      </c>
      <c r="AP14" s="284">
        <v>124.48492116856001</v>
      </c>
      <c r="AQ14" s="275"/>
      <c r="AR14" s="285">
        <v>136.80944747606901</v>
      </c>
      <c r="AS14" s="38"/>
      <c r="AT14" s="29">
        <v>19.263624969946999</v>
      </c>
      <c r="AU14" s="256">
        <v>17.071411435085899</v>
      </c>
      <c r="AV14" s="256">
        <v>20.697248412408101</v>
      </c>
      <c r="AW14" s="256">
        <v>19.406159649458601</v>
      </c>
      <c r="AX14" s="256">
        <v>14.6168923525445</v>
      </c>
      <c r="AY14" s="261">
        <v>18.261187030908101</v>
      </c>
      <c r="AZ14" s="256"/>
      <c r="BA14" s="262">
        <v>10.5161692293001</v>
      </c>
      <c r="BB14" s="263">
        <v>11.485445891452899</v>
      </c>
      <c r="BC14" s="264">
        <v>11.007321838938401</v>
      </c>
      <c r="BD14" s="256"/>
      <c r="BE14" s="265">
        <v>16.285634219576899</v>
      </c>
    </row>
    <row r="15" spans="1:57" x14ac:dyDescent="0.25">
      <c r="A15" s="20" t="s">
        <v>36</v>
      </c>
      <c r="B15" s="2" t="str">
        <f t="shared" si="0"/>
        <v>Fairfax/Tysons Corner, VA</v>
      </c>
      <c r="C15" s="2"/>
      <c r="D15" s="23" t="s">
        <v>89</v>
      </c>
      <c r="E15" s="26" t="s">
        <v>90</v>
      </c>
      <c r="F15" s="2"/>
      <c r="G15" s="280">
        <v>89.361449680046505</v>
      </c>
      <c r="H15" s="275">
        <v>172.65016404886501</v>
      </c>
      <c r="I15" s="275">
        <v>219.93296102385099</v>
      </c>
      <c r="J15" s="275">
        <v>204.711303083187</v>
      </c>
      <c r="K15" s="275">
        <v>131.62015125072699</v>
      </c>
      <c r="L15" s="281">
        <v>163.655205817335</v>
      </c>
      <c r="M15" s="275"/>
      <c r="N15" s="282">
        <v>105.265668411867</v>
      </c>
      <c r="O15" s="283">
        <v>108.36335194880699</v>
      </c>
      <c r="P15" s="284">
        <v>106.814510180337</v>
      </c>
      <c r="Q15" s="275"/>
      <c r="R15" s="285">
        <v>147.41500706390701</v>
      </c>
      <c r="S15" s="38"/>
      <c r="T15" s="29">
        <v>39.641922947830999</v>
      </c>
      <c r="U15" s="256">
        <v>46.230972656439199</v>
      </c>
      <c r="V15" s="256">
        <v>28.666850358392299</v>
      </c>
      <c r="W15" s="256">
        <v>14.6492606915766</v>
      </c>
      <c r="X15" s="256">
        <v>-8.9649608985280107</v>
      </c>
      <c r="Y15" s="261">
        <v>21.023761170738101</v>
      </c>
      <c r="Z15" s="256"/>
      <c r="AA15" s="262">
        <v>-10.3747674310078</v>
      </c>
      <c r="AB15" s="263">
        <v>-4.52786445470137</v>
      </c>
      <c r="AC15" s="264">
        <v>-7.5012946627407402</v>
      </c>
      <c r="AD15" s="256"/>
      <c r="AE15" s="265">
        <v>13.7609528674086</v>
      </c>
      <c r="AG15" s="280">
        <v>86.090683536940006</v>
      </c>
      <c r="AH15" s="275">
        <v>145.46899214659601</v>
      </c>
      <c r="AI15" s="275">
        <v>180.583059336823</v>
      </c>
      <c r="AJ15" s="275">
        <v>169.50771291448501</v>
      </c>
      <c r="AK15" s="275">
        <v>118.27288394415299</v>
      </c>
      <c r="AL15" s="281">
        <v>139.98466637579901</v>
      </c>
      <c r="AM15" s="275"/>
      <c r="AN15" s="282">
        <v>104.030021815008</v>
      </c>
      <c r="AO15" s="283">
        <v>107.466447353112</v>
      </c>
      <c r="AP15" s="284">
        <v>105.74823458406</v>
      </c>
      <c r="AQ15" s="275"/>
      <c r="AR15" s="285">
        <v>130.202828721017</v>
      </c>
      <c r="AS15" s="38"/>
      <c r="AT15" s="29">
        <v>12.4740366390006</v>
      </c>
      <c r="AU15" s="256">
        <v>17.649610519219301</v>
      </c>
      <c r="AV15" s="256">
        <v>12.270555519192399</v>
      </c>
      <c r="AW15" s="256">
        <v>6.9071834225881901</v>
      </c>
      <c r="AX15" s="256">
        <v>2.1474157427401601</v>
      </c>
      <c r="AY15" s="261">
        <v>10.1586709532861</v>
      </c>
      <c r="AZ15" s="256"/>
      <c r="BA15" s="262">
        <v>3.49925769438638</v>
      </c>
      <c r="BB15" s="263">
        <v>6.4552632184521297</v>
      </c>
      <c r="BC15" s="264">
        <v>4.9804668009064699</v>
      </c>
      <c r="BD15" s="256"/>
      <c r="BE15" s="265">
        <v>8.9120589643040304</v>
      </c>
    </row>
    <row r="16" spans="1:57" x14ac:dyDescent="0.25">
      <c r="A16" s="20" t="s">
        <v>38</v>
      </c>
      <c r="B16" s="2" t="str">
        <f t="shared" si="0"/>
        <v>I-95 Fredericksburg, VA</v>
      </c>
      <c r="C16" s="2"/>
      <c r="D16" s="23" t="s">
        <v>89</v>
      </c>
      <c r="E16" s="26" t="s">
        <v>90</v>
      </c>
      <c r="F16" s="2"/>
      <c r="G16" s="280">
        <v>57.555556186796899</v>
      </c>
      <c r="H16" s="275">
        <v>77.232612203158695</v>
      </c>
      <c r="I16" s="275">
        <v>88.478769458016103</v>
      </c>
      <c r="J16" s="275">
        <v>87.401761163504105</v>
      </c>
      <c r="K16" s="275">
        <v>98.660441995227799</v>
      </c>
      <c r="L16" s="281">
        <v>81.865828201340705</v>
      </c>
      <c r="M16" s="275"/>
      <c r="N16" s="282">
        <v>116.171841836154</v>
      </c>
      <c r="O16" s="283">
        <v>110.510587433246</v>
      </c>
      <c r="P16" s="284">
        <v>113.34121463469999</v>
      </c>
      <c r="Q16" s="275"/>
      <c r="R16" s="285">
        <v>90.858795753729197</v>
      </c>
      <c r="S16" s="38"/>
      <c r="T16" s="29">
        <v>37.298948152313201</v>
      </c>
      <c r="U16" s="256">
        <v>41.077072398256199</v>
      </c>
      <c r="V16" s="256">
        <v>40.731253595398996</v>
      </c>
      <c r="W16" s="256">
        <v>22.742990533166701</v>
      </c>
      <c r="X16" s="256">
        <v>39.935739833365098</v>
      </c>
      <c r="Y16" s="261">
        <v>35.878324241536099</v>
      </c>
      <c r="Z16" s="256"/>
      <c r="AA16" s="262">
        <v>28.336825910541499</v>
      </c>
      <c r="AB16" s="263">
        <v>17.776202850833702</v>
      </c>
      <c r="AC16" s="264">
        <v>22.961709018558</v>
      </c>
      <c r="AD16" s="256"/>
      <c r="AE16" s="265">
        <v>30.974679293639699</v>
      </c>
      <c r="AG16" s="280">
        <v>55.455611294171099</v>
      </c>
      <c r="AH16" s="275">
        <v>70.595886546983195</v>
      </c>
      <c r="AI16" s="275">
        <v>81.214285592546304</v>
      </c>
      <c r="AJ16" s="275">
        <v>82.033366378820503</v>
      </c>
      <c r="AK16" s="275">
        <v>81.398717191228201</v>
      </c>
      <c r="AL16" s="281">
        <v>74.139573400749896</v>
      </c>
      <c r="AM16" s="275"/>
      <c r="AN16" s="282">
        <v>94.5820781729348</v>
      </c>
      <c r="AO16" s="283">
        <v>92.573471480513504</v>
      </c>
      <c r="AP16" s="284">
        <v>93.577774826724195</v>
      </c>
      <c r="AQ16" s="275"/>
      <c r="AR16" s="285">
        <v>79.693345236742502</v>
      </c>
      <c r="AS16" s="38"/>
      <c r="AT16" s="29">
        <v>13.4762085424963</v>
      </c>
      <c r="AU16" s="256">
        <v>20.3992465255041</v>
      </c>
      <c r="AV16" s="256">
        <v>23.049676624152202</v>
      </c>
      <c r="AW16" s="256">
        <v>18.929990401183701</v>
      </c>
      <c r="AX16" s="256">
        <v>22.254702970701398</v>
      </c>
      <c r="AY16" s="261">
        <v>19.943615765614702</v>
      </c>
      <c r="AZ16" s="256"/>
      <c r="BA16" s="262">
        <v>14.3427156218444</v>
      </c>
      <c r="BB16" s="263">
        <v>14.322294004522099</v>
      </c>
      <c r="BC16" s="264">
        <v>14.3326134866887</v>
      </c>
      <c r="BD16" s="256"/>
      <c r="BE16" s="265">
        <v>18.0013374204215</v>
      </c>
    </row>
    <row r="17" spans="1:70" x14ac:dyDescent="0.25">
      <c r="A17" s="20" t="s">
        <v>97</v>
      </c>
      <c r="B17" s="2" t="str">
        <f t="shared" si="0"/>
        <v>Dulles Airport Area, VA</v>
      </c>
      <c r="C17" s="2"/>
      <c r="D17" s="23" t="s">
        <v>89</v>
      </c>
      <c r="E17" s="26" t="s">
        <v>90</v>
      </c>
      <c r="F17" s="2"/>
      <c r="G17" s="280">
        <v>93.602804953560295</v>
      </c>
      <c r="H17" s="275">
        <v>151.62160902255599</v>
      </c>
      <c r="I17" s="275">
        <v>183.54404511278099</v>
      </c>
      <c r="J17" s="275">
        <v>171.11884033613401</v>
      </c>
      <c r="K17" s="275">
        <v>125.178210526315</v>
      </c>
      <c r="L17" s="281">
        <v>145.01310199026901</v>
      </c>
      <c r="M17" s="275"/>
      <c r="N17" s="282">
        <v>96.496873065015393</v>
      </c>
      <c r="O17" s="283">
        <v>95.344737726669607</v>
      </c>
      <c r="P17" s="284">
        <v>95.920805395842507</v>
      </c>
      <c r="Q17" s="275"/>
      <c r="R17" s="285">
        <v>130.98673153471901</v>
      </c>
      <c r="S17" s="38"/>
      <c r="T17" s="29">
        <v>84.264619766948002</v>
      </c>
      <c r="U17" s="256">
        <v>50.633486235565599</v>
      </c>
      <c r="V17" s="256">
        <v>26.253878411423099</v>
      </c>
      <c r="W17" s="256">
        <v>9.79612778062498</v>
      </c>
      <c r="X17" s="256">
        <v>7.3476974156911803</v>
      </c>
      <c r="Y17" s="261">
        <v>27.362570469923099</v>
      </c>
      <c r="Z17" s="256"/>
      <c r="AA17" s="262">
        <v>-4.7197058487265604</v>
      </c>
      <c r="AB17" s="263">
        <v>-2.0976528809555801</v>
      </c>
      <c r="AC17" s="264">
        <v>-3.4343453115051599</v>
      </c>
      <c r="AD17" s="256"/>
      <c r="AE17" s="265">
        <v>19.395649563843602</v>
      </c>
      <c r="AG17" s="280">
        <v>77.432816231755794</v>
      </c>
      <c r="AH17" s="275">
        <v>125.35518642193701</v>
      </c>
      <c r="AI17" s="275">
        <v>152.63346682883599</v>
      </c>
      <c r="AJ17" s="275">
        <v>147.92433171163199</v>
      </c>
      <c r="AK17" s="275">
        <v>111.109112781954</v>
      </c>
      <c r="AL17" s="281">
        <v>122.890982795223</v>
      </c>
      <c r="AM17" s="275"/>
      <c r="AN17" s="282">
        <v>90.557710305174695</v>
      </c>
      <c r="AO17" s="283">
        <v>88.054548429898205</v>
      </c>
      <c r="AP17" s="284">
        <v>89.3061293675364</v>
      </c>
      <c r="AQ17" s="275"/>
      <c r="AR17" s="285">
        <v>113.295310387312</v>
      </c>
      <c r="AS17" s="38"/>
      <c r="AT17" s="29">
        <v>19.042621693252698</v>
      </c>
      <c r="AU17" s="256">
        <v>14.4815221012067</v>
      </c>
      <c r="AV17" s="256">
        <v>11.5991611071903</v>
      </c>
      <c r="AW17" s="256">
        <v>10.651772621664101</v>
      </c>
      <c r="AX17" s="256">
        <v>9.9512420942231898</v>
      </c>
      <c r="AY17" s="261">
        <v>12.526920404185001</v>
      </c>
      <c r="AZ17" s="256"/>
      <c r="BA17" s="262">
        <v>1.8015579618148101</v>
      </c>
      <c r="BB17" s="263">
        <v>3.9198020158668099</v>
      </c>
      <c r="BC17" s="264">
        <v>2.8349352106471901</v>
      </c>
      <c r="BD17" s="256"/>
      <c r="BE17" s="265">
        <v>10.1880410811319</v>
      </c>
    </row>
    <row r="18" spans="1:70" x14ac:dyDescent="0.25">
      <c r="A18" s="20" t="s">
        <v>45</v>
      </c>
      <c r="B18" s="2" t="str">
        <f t="shared" si="0"/>
        <v>Williamsburg, VA</v>
      </c>
      <c r="C18" s="2"/>
      <c r="D18" s="23" t="s">
        <v>89</v>
      </c>
      <c r="E18" s="26" t="s">
        <v>90</v>
      </c>
      <c r="F18" s="2"/>
      <c r="G18" s="280">
        <v>52.217353266888097</v>
      </c>
      <c r="H18" s="275">
        <v>58.013424695459499</v>
      </c>
      <c r="I18" s="275">
        <v>58.995574473975601</v>
      </c>
      <c r="J18" s="275">
        <v>64.147152547065303</v>
      </c>
      <c r="K18" s="275">
        <v>73.668064784053101</v>
      </c>
      <c r="L18" s="281">
        <v>61.408313953488303</v>
      </c>
      <c r="M18" s="275"/>
      <c r="N18" s="282">
        <v>143.03969545957901</v>
      </c>
      <c r="O18" s="283">
        <v>148.44913898117301</v>
      </c>
      <c r="P18" s="284">
        <v>145.74441722037599</v>
      </c>
      <c r="Q18" s="275"/>
      <c r="R18" s="285">
        <v>85.5043434583135</v>
      </c>
      <c r="S18" s="38"/>
      <c r="T18" s="29">
        <v>-6.4323152237335002</v>
      </c>
      <c r="U18" s="256">
        <v>-10.507416537849201</v>
      </c>
      <c r="V18" s="256">
        <v>-21.1437804186241</v>
      </c>
      <c r="W18" s="256">
        <v>-20.7267163367462</v>
      </c>
      <c r="X18" s="256">
        <v>-28.8178015805161</v>
      </c>
      <c r="Y18" s="261">
        <v>-19.169221488987699</v>
      </c>
      <c r="Z18" s="256"/>
      <c r="AA18" s="262">
        <v>-7.0140170179657897</v>
      </c>
      <c r="AB18" s="263">
        <v>1.5166041211566199</v>
      </c>
      <c r="AC18" s="264">
        <v>-2.8567095821714599</v>
      </c>
      <c r="AD18" s="256"/>
      <c r="AE18" s="265">
        <v>-11.970200285269501</v>
      </c>
      <c r="AG18" s="280">
        <v>67.344750138427401</v>
      </c>
      <c r="AH18" s="275">
        <v>79.449864687153905</v>
      </c>
      <c r="AI18" s="275">
        <v>81.940217331118404</v>
      </c>
      <c r="AJ18" s="275">
        <v>86.518901924141701</v>
      </c>
      <c r="AK18" s="275">
        <v>98.519607904208101</v>
      </c>
      <c r="AL18" s="281">
        <v>82.754668397009894</v>
      </c>
      <c r="AM18" s="275"/>
      <c r="AN18" s="282">
        <v>139.77545646456201</v>
      </c>
      <c r="AO18" s="283">
        <v>133.45177671650001</v>
      </c>
      <c r="AP18" s="284">
        <v>136.613616590531</v>
      </c>
      <c r="AQ18" s="275"/>
      <c r="AR18" s="285">
        <v>98.142939309444699</v>
      </c>
      <c r="AS18" s="38"/>
      <c r="AT18" s="29">
        <v>6.0769548933355599</v>
      </c>
      <c r="AU18" s="256">
        <v>6.03281008735686</v>
      </c>
      <c r="AV18" s="256">
        <v>3.09134978718942</v>
      </c>
      <c r="AW18" s="256">
        <v>3.4111908204839598</v>
      </c>
      <c r="AX18" s="256">
        <v>2.1866737421030198</v>
      </c>
      <c r="AY18" s="261">
        <v>3.9645498398539498</v>
      </c>
      <c r="AZ18" s="256"/>
      <c r="BA18" s="262">
        <v>4.95568926300533</v>
      </c>
      <c r="BB18" s="263">
        <v>2.69181447790017</v>
      </c>
      <c r="BC18" s="264">
        <v>3.8376124412589299</v>
      </c>
      <c r="BD18" s="256"/>
      <c r="BE18" s="265">
        <v>3.9097622303022899</v>
      </c>
    </row>
    <row r="19" spans="1:70" x14ac:dyDescent="0.25">
      <c r="A19" s="20" t="s">
        <v>98</v>
      </c>
      <c r="B19" s="2" t="str">
        <f t="shared" si="0"/>
        <v>Virginia Beach, VA</v>
      </c>
      <c r="C19" s="2"/>
      <c r="D19" s="23" t="s">
        <v>89</v>
      </c>
      <c r="E19" s="26" t="s">
        <v>90</v>
      </c>
      <c r="F19" s="2"/>
      <c r="G19" s="280">
        <v>60.572862955116101</v>
      </c>
      <c r="H19" s="275">
        <v>66.798228060263597</v>
      </c>
      <c r="I19" s="275">
        <v>75.6538498744507</v>
      </c>
      <c r="J19" s="275">
        <v>83.627134337727497</v>
      </c>
      <c r="K19" s="275">
        <v>79.413618400816006</v>
      </c>
      <c r="L19" s="281">
        <v>73.213138725674796</v>
      </c>
      <c r="M19" s="275"/>
      <c r="N19" s="282">
        <v>144.49881470495899</v>
      </c>
      <c r="O19" s="283">
        <v>147.99514957627099</v>
      </c>
      <c r="P19" s="284">
        <v>146.24698214061499</v>
      </c>
      <c r="Q19" s="275"/>
      <c r="R19" s="285">
        <v>94.079951129943495</v>
      </c>
      <c r="S19" s="38"/>
      <c r="T19" s="29">
        <v>10.3806098596714</v>
      </c>
      <c r="U19" s="256">
        <v>10.6057427321884</v>
      </c>
      <c r="V19" s="256">
        <v>-0.47035883605291801</v>
      </c>
      <c r="W19" s="256">
        <v>3.22618574248422</v>
      </c>
      <c r="X19" s="256">
        <v>-12.5046649771138</v>
      </c>
      <c r="Y19" s="261">
        <v>0.82855034613463896</v>
      </c>
      <c r="Z19" s="256"/>
      <c r="AA19" s="262">
        <v>-0.57297197649483</v>
      </c>
      <c r="AB19" s="263">
        <v>-5.49737900262756</v>
      </c>
      <c r="AC19" s="264">
        <v>-3.1271017236038601</v>
      </c>
      <c r="AD19" s="256"/>
      <c r="AE19" s="265">
        <v>-0.96748705654551603</v>
      </c>
      <c r="AG19" s="280">
        <v>63.038565872175099</v>
      </c>
      <c r="AH19" s="275">
        <v>72.097485787429306</v>
      </c>
      <c r="AI19" s="275">
        <v>80.089356391242902</v>
      </c>
      <c r="AJ19" s="275">
        <v>84.167551902856204</v>
      </c>
      <c r="AK19" s="275">
        <v>93.808710848242299</v>
      </c>
      <c r="AL19" s="281">
        <v>78.640334160389202</v>
      </c>
      <c r="AM19" s="275"/>
      <c r="AN19" s="282">
        <v>146.16219794413001</v>
      </c>
      <c r="AO19" s="283">
        <v>146.884122965709</v>
      </c>
      <c r="AP19" s="284">
        <v>146.52316045491901</v>
      </c>
      <c r="AQ19" s="275"/>
      <c r="AR19" s="285">
        <v>98.035427387397903</v>
      </c>
      <c r="AS19" s="38"/>
      <c r="AT19" s="29">
        <v>5.22334133818664</v>
      </c>
      <c r="AU19" s="256">
        <v>9.8144334269486802</v>
      </c>
      <c r="AV19" s="256">
        <v>4.9989009516528</v>
      </c>
      <c r="AW19" s="256">
        <v>7.6431934537991797</v>
      </c>
      <c r="AX19" s="256">
        <v>14.782540492530501</v>
      </c>
      <c r="AY19" s="261">
        <v>8.6918540261111907</v>
      </c>
      <c r="AZ19" s="256"/>
      <c r="BA19" s="262">
        <v>11.4461590142211</v>
      </c>
      <c r="BB19" s="263">
        <v>6.3997752768823801</v>
      </c>
      <c r="BC19" s="264">
        <v>8.85830536696138</v>
      </c>
      <c r="BD19" s="256"/>
      <c r="BE19" s="265">
        <v>8.7628709044510202</v>
      </c>
    </row>
    <row r="20" spans="1:70" x14ac:dyDescent="0.25">
      <c r="A20" s="33" t="s">
        <v>99</v>
      </c>
      <c r="B20" s="2" t="str">
        <f t="shared" si="0"/>
        <v>Norfolk/Portsmouth, VA</v>
      </c>
      <c r="C20" s="2"/>
      <c r="D20" s="23" t="s">
        <v>89</v>
      </c>
      <c r="E20" s="26" t="s">
        <v>90</v>
      </c>
      <c r="F20" s="2"/>
      <c r="G20" s="280">
        <v>66.349512663680201</v>
      </c>
      <c r="H20" s="275">
        <v>74.389469331495505</v>
      </c>
      <c r="I20" s="275">
        <v>83.889986440385897</v>
      </c>
      <c r="J20" s="275">
        <v>97.908001860785603</v>
      </c>
      <c r="K20" s="275">
        <v>91.417875827015806</v>
      </c>
      <c r="L20" s="281">
        <v>82.790969224672594</v>
      </c>
      <c r="M20" s="275"/>
      <c r="N20" s="282">
        <v>95.253064110957894</v>
      </c>
      <c r="O20" s="283">
        <v>106.00914539972401</v>
      </c>
      <c r="P20" s="284">
        <v>100.631104755341</v>
      </c>
      <c r="Q20" s="275"/>
      <c r="R20" s="285">
        <v>87.888150804863599</v>
      </c>
      <c r="S20" s="38"/>
      <c r="T20" s="29">
        <v>43.307847592039103</v>
      </c>
      <c r="U20" s="256">
        <v>17.185678698659299</v>
      </c>
      <c r="V20" s="256">
        <v>8.0955806293440098</v>
      </c>
      <c r="W20" s="256">
        <v>3.1335051012417998</v>
      </c>
      <c r="X20" s="256">
        <v>-12.6634209265143</v>
      </c>
      <c r="Y20" s="261">
        <v>6.9672460047661398</v>
      </c>
      <c r="Z20" s="256"/>
      <c r="AA20" s="262">
        <v>-17.1481067012148</v>
      </c>
      <c r="AB20" s="263">
        <v>-11.793697601554999</v>
      </c>
      <c r="AC20" s="264">
        <v>-14.411525650370001</v>
      </c>
      <c r="AD20" s="256"/>
      <c r="AE20" s="265">
        <v>-1.11327436889799</v>
      </c>
      <c r="AG20" s="280">
        <v>60.3760753553277</v>
      </c>
      <c r="AH20" s="275">
        <v>72.796346631923498</v>
      </c>
      <c r="AI20" s="275">
        <v>79.250420126625798</v>
      </c>
      <c r="AJ20" s="275">
        <v>83.583495373879998</v>
      </c>
      <c r="AK20" s="275">
        <v>87.543262099414093</v>
      </c>
      <c r="AL20" s="281">
        <v>76.709614851920094</v>
      </c>
      <c r="AM20" s="275"/>
      <c r="AN20" s="282">
        <v>107.229156482598</v>
      </c>
      <c r="AO20" s="283">
        <v>102.75060658597501</v>
      </c>
      <c r="AP20" s="284">
        <v>104.989881534286</v>
      </c>
      <c r="AQ20" s="275"/>
      <c r="AR20" s="285">
        <v>84.789392738650406</v>
      </c>
      <c r="AS20" s="38"/>
      <c r="AT20" s="29">
        <v>5.1402612706939399</v>
      </c>
      <c r="AU20" s="256">
        <v>5.90211775075917</v>
      </c>
      <c r="AV20" s="256">
        <v>0.65793736840767303</v>
      </c>
      <c r="AW20" s="256">
        <v>-6.8626362687740503</v>
      </c>
      <c r="AX20" s="256">
        <v>-2.6898460510964202</v>
      </c>
      <c r="AY20" s="261">
        <v>-0.273850190712148</v>
      </c>
      <c r="AZ20" s="256"/>
      <c r="BA20" s="262">
        <v>4.8951265174482002</v>
      </c>
      <c r="BB20" s="263">
        <v>7.9943427542982297</v>
      </c>
      <c r="BC20" s="264">
        <v>6.3891421197240099</v>
      </c>
      <c r="BD20" s="256"/>
      <c r="BE20" s="265">
        <v>1.9854776301843</v>
      </c>
    </row>
    <row r="21" spans="1:70" x14ac:dyDescent="0.25">
      <c r="A21" s="34" t="s">
        <v>42</v>
      </c>
      <c r="B21" s="2" t="str">
        <f t="shared" si="0"/>
        <v>Newport News/Hampton, VA</v>
      </c>
      <c r="C21" s="2"/>
      <c r="D21" s="23" t="s">
        <v>89</v>
      </c>
      <c r="E21" s="26" t="s">
        <v>90</v>
      </c>
      <c r="F21" s="2"/>
      <c r="G21" s="280">
        <v>50.953272475219002</v>
      </c>
      <c r="H21" s="275">
        <v>58.856900646458797</v>
      </c>
      <c r="I21" s="275">
        <v>60.422867576497602</v>
      </c>
      <c r="J21" s="275">
        <v>61.995083594311097</v>
      </c>
      <c r="K21" s="275">
        <v>66.9726262893262</v>
      </c>
      <c r="L21" s="281">
        <v>59.840150116362501</v>
      </c>
      <c r="M21" s="275"/>
      <c r="N21" s="282">
        <v>84.236183034046803</v>
      </c>
      <c r="O21" s="283">
        <v>80.187838988650995</v>
      </c>
      <c r="P21" s="284">
        <v>82.212011011348906</v>
      </c>
      <c r="Q21" s="275"/>
      <c r="R21" s="285">
        <v>66.232110372072896</v>
      </c>
      <c r="S21" s="38"/>
      <c r="T21" s="29">
        <v>38.2790156615402</v>
      </c>
      <c r="U21" s="256">
        <v>21.273484182929199</v>
      </c>
      <c r="V21" s="256">
        <v>12.339546613976299</v>
      </c>
      <c r="W21" s="256">
        <v>12.561507488616799</v>
      </c>
      <c r="X21" s="256">
        <v>-31.6409903083043</v>
      </c>
      <c r="Y21" s="261">
        <v>2.3906206701946</v>
      </c>
      <c r="Z21" s="256"/>
      <c r="AA21" s="262">
        <v>-34.238314614265398</v>
      </c>
      <c r="AB21" s="263">
        <v>-34.768039765769203</v>
      </c>
      <c r="AC21" s="264">
        <v>-34.497726446522201</v>
      </c>
      <c r="AD21" s="256"/>
      <c r="AE21" s="265">
        <v>-14.654892655626201</v>
      </c>
      <c r="AG21" s="280">
        <v>46.185788054877101</v>
      </c>
      <c r="AH21" s="275">
        <v>56.287370349087702</v>
      </c>
      <c r="AI21" s="275">
        <v>58.066506988938301</v>
      </c>
      <c r="AJ21" s="275">
        <v>59.467167874586899</v>
      </c>
      <c r="AK21" s="275">
        <v>62.280371243355802</v>
      </c>
      <c r="AL21" s="281">
        <v>56.457440902169203</v>
      </c>
      <c r="AM21" s="275"/>
      <c r="AN21" s="282">
        <v>83.456938406838006</v>
      </c>
      <c r="AO21" s="283">
        <v>83.112837778336399</v>
      </c>
      <c r="AP21" s="284">
        <v>83.284888092587195</v>
      </c>
      <c r="AQ21" s="275"/>
      <c r="AR21" s="285">
        <v>64.1224258137172</v>
      </c>
      <c r="AS21" s="38"/>
      <c r="AT21" s="29">
        <v>18.752072329699999</v>
      </c>
      <c r="AU21" s="256">
        <v>16.334121443501701</v>
      </c>
      <c r="AV21" s="256">
        <v>9.1544915920235805</v>
      </c>
      <c r="AW21" s="256">
        <v>11.6100882018472</v>
      </c>
      <c r="AX21" s="256">
        <v>-4.3804222053825903</v>
      </c>
      <c r="AY21" s="261">
        <v>9.0382898911283291</v>
      </c>
      <c r="AZ21" s="256"/>
      <c r="BA21" s="262">
        <v>-3.7730711847774199</v>
      </c>
      <c r="BB21" s="263">
        <v>-0.93910256831151195</v>
      </c>
      <c r="BC21" s="264">
        <v>-2.3795763109197599</v>
      </c>
      <c r="BD21" s="256"/>
      <c r="BE21" s="265">
        <v>4.5024376293464803</v>
      </c>
    </row>
    <row r="22" spans="1:70" x14ac:dyDescent="0.25">
      <c r="A22" s="35" t="s">
        <v>100</v>
      </c>
      <c r="B22" s="2" t="str">
        <f t="shared" si="0"/>
        <v>Chesapeake/Suffolk, VA</v>
      </c>
      <c r="C22" s="2"/>
      <c r="D22" s="24" t="s">
        <v>89</v>
      </c>
      <c r="E22" s="27" t="s">
        <v>90</v>
      </c>
      <c r="F22" s="2"/>
      <c r="G22" s="286">
        <v>60.283740503974201</v>
      </c>
      <c r="H22" s="287">
        <v>79.357052342296598</v>
      </c>
      <c r="I22" s="287">
        <v>85.324952088618204</v>
      </c>
      <c r="J22" s="287">
        <v>83.585414797902899</v>
      </c>
      <c r="K22" s="287">
        <v>84.528218231016396</v>
      </c>
      <c r="L22" s="288">
        <v>78.615875592761697</v>
      </c>
      <c r="M22" s="275"/>
      <c r="N22" s="289">
        <v>101.01086297987401</v>
      </c>
      <c r="O22" s="290">
        <v>101.234883984441</v>
      </c>
      <c r="P22" s="291">
        <v>101.122873482157</v>
      </c>
      <c r="Q22" s="275"/>
      <c r="R22" s="292">
        <v>85.046446418303404</v>
      </c>
      <c r="S22" s="38"/>
      <c r="T22" s="30">
        <v>36.796367133974499</v>
      </c>
      <c r="U22" s="266">
        <v>29.033405650456</v>
      </c>
      <c r="V22" s="266">
        <v>19.033274892493601</v>
      </c>
      <c r="W22" s="266">
        <v>12.619757253043201</v>
      </c>
      <c r="X22" s="266">
        <v>8.6127702254281999</v>
      </c>
      <c r="Y22" s="267">
        <v>19.369820997281401</v>
      </c>
      <c r="Z22" s="256"/>
      <c r="AA22" s="268">
        <v>-2.5752135215570502</v>
      </c>
      <c r="AB22" s="269">
        <v>-5.6007671731514703</v>
      </c>
      <c r="AC22" s="270">
        <v>-4.1135259005652998</v>
      </c>
      <c r="AD22" s="256"/>
      <c r="AE22" s="271">
        <v>10.2010025035109</v>
      </c>
      <c r="AG22" s="286">
        <v>57.678769524775902</v>
      </c>
      <c r="AH22" s="287">
        <v>74.980751610857396</v>
      </c>
      <c r="AI22" s="287">
        <v>80.204018197192596</v>
      </c>
      <c r="AJ22" s="287">
        <v>79.256121376627704</v>
      </c>
      <c r="AK22" s="287">
        <v>76.043546330119995</v>
      </c>
      <c r="AL22" s="288">
        <v>73.632641407914704</v>
      </c>
      <c r="AM22" s="275"/>
      <c r="AN22" s="289">
        <v>91.8857373752748</v>
      </c>
      <c r="AO22" s="290">
        <v>92.165059204295602</v>
      </c>
      <c r="AP22" s="291">
        <v>92.025398289785201</v>
      </c>
      <c r="AQ22" s="275"/>
      <c r="AR22" s="292">
        <v>78.887714802734806</v>
      </c>
      <c r="AS22" s="38"/>
      <c r="AT22" s="30">
        <v>18.350639067844</v>
      </c>
      <c r="AU22" s="266">
        <v>17.269283600168901</v>
      </c>
      <c r="AV22" s="266">
        <v>13.9796509817977</v>
      </c>
      <c r="AW22" s="266">
        <v>12.798624008549501</v>
      </c>
      <c r="AX22" s="266">
        <v>13.6553298051493</v>
      </c>
      <c r="AY22" s="267">
        <v>14.974853041147901</v>
      </c>
      <c r="AZ22" s="256"/>
      <c r="BA22" s="268">
        <v>9.69898562217797</v>
      </c>
      <c r="BB22" s="269">
        <v>9.2828927414816</v>
      </c>
      <c r="BC22" s="270">
        <v>9.4902281312510599</v>
      </c>
      <c r="BD22" s="256"/>
      <c r="BE22" s="271">
        <v>13.0868017910964</v>
      </c>
    </row>
    <row r="23" spans="1:70" ht="13" x14ac:dyDescent="0.3">
      <c r="A23" s="34" t="s">
        <v>58</v>
      </c>
      <c r="B23" s="2" t="s">
        <v>58</v>
      </c>
      <c r="C23" s="8"/>
      <c r="D23" s="22" t="s">
        <v>89</v>
      </c>
      <c r="E23" s="25" t="s">
        <v>90</v>
      </c>
      <c r="F23" s="2"/>
      <c r="G23" s="272">
        <v>60.285409614082504</v>
      </c>
      <c r="H23" s="273">
        <v>119.465710900473</v>
      </c>
      <c r="I23" s="273">
        <v>159.25827691265999</v>
      </c>
      <c r="J23" s="273">
        <v>171.900443466486</v>
      </c>
      <c r="K23" s="273">
        <v>179.40670616113701</v>
      </c>
      <c r="L23" s="274">
        <v>138.063309410968</v>
      </c>
      <c r="M23" s="275"/>
      <c r="N23" s="276">
        <v>203.26662153012799</v>
      </c>
      <c r="O23" s="277">
        <v>206.03863913337801</v>
      </c>
      <c r="P23" s="278">
        <v>204.65263033175299</v>
      </c>
      <c r="Q23" s="275"/>
      <c r="R23" s="279">
        <v>157.08882967404901</v>
      </c>
      <c r="S23" s="38"/>
      <c r="T23" s="28">
        <v>15.0914530702217</v>
      </c>
      <c r="U23" s="254">
        <v>12.1541060502985</v>
      </c>
      <c r="V23" s="254">
        <v>20.296635877699501</v>
      </c>
      <c r="W23" s="254">
        <v>40.428081251810497</v>
      </c>
      <c r="X23" s="254">
        <v>20.6369004808199</v>
      </c>
      <c r="Y23" s="255">
        <v>22.7413437590053</v>
      </c>
      <c r="Z23" s="256"/>
      <c r="AA23" s="257">
        <v>1.45754604202097</v>
      </c>
      <c r="AB23" s="258">
        <v>24.304751397396199</v>
      </c>
      <c r="AC23" s="259">
        <v>11.801703506846501</v>
      </c>
      <c r="AD23" s="256"/>
      <c r="AE23" s="260">
        <v>18.428010295033499</v>
      </c>
      <c r="AF23" s="38"/>
      <c r="AG23" s="272">
        <v>71.303329383886194</v>
      </c>
      <c r="AH23" s="273">
        <v>128.516096817874</v>
      </c>
      <c r="AI23" s="273">
        <v>145.60167738659399</v>
      </c>
      <c r="AJ23" s="273">
        <v>134.707386594448</v>
      </c>
      <c r="AK23" s="273">
        <v>140.984738490182</v>
      </c>
      <c r="AL23" s="274">
        <v>124.22264573459699</v>
      </c>
      <c r="AM23" s="275"/>
      <c r="AN23" s="276">
        <v>171.85253046716301</v>
      </c>
      <c r="AO23" s="277">
        <v>159.54222579553101</v>
      </c>
      <c r="AP23" s="278">
        <v>165.69737813134699</v>
      </c>
      <c r="AQ23" s="275"/>
      <c r="AR23" s="279">
        <v>136.072569276525</v>
      </c>
      <c r="AS23" s="38"/>
      <c r="AT23" s="28">
        <v>0.31665967820565999</v>
      </c>
      <c r="AU23" s="254">
        <v>16.899633967088601</v>
      </c>
      <c r="AV23" s="254">
        <v>11.4713377291363</v>
      </c>
      <c r="AW23" s="254">
        <v>6.2103908659072697</v>
      </c>
      <c r="AX23" s="254">
        <v>10.1635146296989</v>
      </c>
      <c r="AY23" s="255">
        <v>9.6517236210046899</v>
      </c>
      <c r="AZ23" s="256"/>
      <c r="BA23" s="257">
        <v>2.3402024509149202</v>
      </c>
      <c r="BB23" s="258">
        <v>1.9876008263504501</v>
      </c>
      <c r="BC23" s="259">
        <v>2.17014684016385</v>
      </c>
      <c r="BD23" s="256"/>
      <c r="BE23" s="260">
        <v>6.9275441295163196</v>
      </c>
      <c r="BF23" s="38"/>
      <c r="BG23" s="39"/>
      <c r="BH23" s="39"/>
      <c r="BI23" s="39"/>
      <c r="BJ23" s="39"/>
      <c r="BK23" s="39"/>
      <c r="BL23" s="39"/>
      <c r="BM23" s="39"/>
      <c r="BN23" s="39"/>
      <c r="BO23" s="39"/>
      <c r="BP23" s="39"/>
      <c r="BQ23" s="39"/>
      <c r="BR23" s="39"/>
    </row>
    <row r="24" spans="1:70" x14ac:dyDescent="0.25">
      <c r="A24" s="34" t="s">
        <v>101</v>
      </c>
      <c r="B24" s="2" t="str">
        <f t="shared" si="0"/>
        <v>Richmond North/Glen Allen, VA</v>
      </c>
      <c r="C24" s="9"/>
      <c r="D24" s="23" t="s">
        <v>89</v>
      </c>
      <c r="E24" s="26" t="s">
        <v>90</v>
      </c>
      <c r="F24" s="2"/>
      <c r="G24" s="280">
        <v>44.245564882032603</v>
      </c>
      <c r="H24" s="275">
        <v>66.776112749546201</v>
      </c>
      <c r="I24" s="275">
        <v>84.920594373865598</v>
      </c>
      <c r="J24" s="275">
        <v>90.235384528130595</v>
      </c>
      <c r="K24" s="275">
        <v>90.0220224591651</v>
      </c>
      <c r="L24" s="281">
        <v>75.239935798548004</v>
      </c>
      <c r="M24" s="275"/>
      <c r="N24" s="282">
        <v>113.561853448275</v>
      </c>
      <c r="O24" s="283">
        <v>118.365619328493</v>
      </c>
      <c r="P24" s="284">
        <v>115.96373638838401</v>
      </c>
      <c r="Q24" s="275"/>
      <c r="R24" s="285">
        <v>86.875307395644199</v>
      </c>
      <c r="S24" s="38"/>
      <c r="T24" s="29">
        <v>16.3960922872587</v>
      </c>
      <c r="U24" s="256">
        <v>4.64509253845356</v>
      </c>
      <c r="V24" s="256">
        <v>15.107967556345701</v>
      </c>
      <c r="W24" s="256">
        <v>17.870831033617002</v>
      </c>
      <c r="X24" s="256">
        <v>37.650269303918101</v>
      </c>
      <c r="Y24" s="261">
        <v>18.468236263233699</v>
      </c>
      <c r="Z24" s="256"/>
      <c r="AA24" s="262">
        <v>19.0184796176082</v>
      </c>
      <c r="AB24" s="263">
        <v>12.3397889161904</v>
      </c>
      <c r="AC24" s="264">
        <v>15.5136695534932</v>
      </c>
      <c r="AD24" s="256"/>
      <c r="AE24" s="265">
        <v>17.323766774421401</v>
      </c>
      <c r="AF24" s="38"/>
      <c r="AG24" s="280">
        <v>45.931193852087098</v>
      </c>
      <c r="AH24" s="275">
        <v>69.818892354809407</v>
      </c>
      <c r="AI24" s="275">
        <v>82.735449466878407</v>
      </c>
      <c r="AJ24" s="275">
        <v>79.956781136569802</v>
      </c>
      <c r="AK24" s="275">
        <v>74.728170655626101</v>
      </c>
      <c r="AL24" s="281">
        <v>70.634097493194105</v>
      </c>
      <c r="AM24" s="275"/>
      <c r="AN24" s="282">
        <v>96.762072368421002</v>
      </c>
      <c r="AO24" s="283">
        <v>96.516208314428297</v>
      </c>
      <c r="AP24" s="284">
        <v>96.639140341424607</v>
      </c>
      <c r="AQ24" s="275"/>
      <c r="AR24" s="285">
        <v>78.064109735545699</v>
      </c>
      <c r="AS24" s="38"/>
      <c r="AT24" s="29">
        <v>9.5650254251154792</v>
      </c>
      <c r="AU24" s="256">
        <v>12.0776302622636</v>
      </c>
      <c r="AV24" s="256">
        <v>13.1718109156072</v>
      </c>
      <c r="AW24" s="256">
        <v>10.224454688348301</v>
      </c>
      <c r="AX24" s="256">
        <v>13.553813018678699</v>
      </c>
      <c r="AY24" s="261">
        <v>11.879245139608001</v>
      </c>
      <c r="AZ24" s="256"/>
      <c r="BA24" s="262">
        <v>9.7032030993874994</v>
      </c>
      <c r="BB24" s="263">
        <v>6.7425202644718603</v>
      </c>
      <c r="BC24" s="264">
        <v>8.2044954091710096</v>
      </c>
      <c r="BD24" s="256"/>
      <c r="BE24" s="265">
        <v>10.5513006490545</v>
      </c>
      <c r="BF24" s="38"/>
      <c r="BG24" s="39"/>
      <c r="BH24" s="39"/>
      <c r="BI24" s="39"/>
      <c r="BJ24" s="39"/>
      <c r="BK24" s="39"/>
      <c r="BL24" s="39"/>
      <c r="BM24" s="39"/>
      <c r="BN24" s="39"/>
      <c r="BO24" s="39"/>
      <c r="BP24" s="39"/>
      <c r="BQ24" s="39"/>
      <c r="BR24" s="39"/>
    </row>
    <row r="25" spans="1:70" x14ac:dyDescent="0.25">
      <c r="A25" s="34" t="s">
        <v>61</v>
      </c>
      <c r="B25" s="2" t="str">
        <f t="shared" si="0"/>
        <v>Richmond West/Midlothian, VA</v>
      </c>
      <c r="C25" s="2"/>
      <c r="D25" s="23" t="s">
        <v>89</v>
      </c>
      <c r="E25" s="26" t="s">
        <v>90</v>
      </c>
      <c r="F25" s="2"/>
      <c r="G25" s="280">
        <v>41.025893232438598</v>
      </c>
      <c r="H25" s="275">
        <v>55.055289291833198</v>
      </c>
      <c r="I25" s="275">
        <v>56.746497201598999</v>
      </c>
      <c r="J25" s="275">
        <v>71.316622044545895</v>
      </c>
      <c r="K25" s="275">
        <v>84.942192318674998</v>
      </c>
      <c r="L25" s="281">
        <v>61.817298817818298</v>
      </c>
      <c r="M25" s="275"/>
      <c r="N25" s="282">
        <v>98.409689234723004</v>
      </c>
      <c r="O25" s="283">
        <v>90.228562250142701</v>
      </c>
      <c r="P25" s="284">
        <v>94.319125742432803</v>
      </c>
      <c r="Q25" s="275"/>
      <c r="R25" s="285">
        <v>71.103535081993897</v>
      </c>
      <c r="S25" s="38"/>
      <c r="T25" s="29">
        <v>8.1242805458680696</v>
      </c>
      <c r="U25" s="256">
        <v>6.7714636474400498</v>
      </c>
      <c r="V25" s="256">
        <v>5.3914496570249302</v>
      </c>
      <c r="W25" s="256">
        <v>32.114829614474502</v>
      </c>
      <c r="X25" s="256">
        <v>52.6469385167753</v>
      </c>
      <c r="Y25" s="261">
        <v>22.1794575653621</v>
      </c>
      <c r="Z25" s="256"/>
      <c r="AA25" s="262">
        <v>15.833585866309599</v>
      </c>
      <c r="AB25" s="263">
        <v>3.4413042108157899</v>
      </c>
      <c r="AC25" s="264">
        <v>9.5557939907798399</v>
      </c>
      <c r="AD25" s="256"/>
      <c r="AE25" s="265">
        <v>17.0670523016827</v>
      </c>
      <c r="AF25" s="38"/>
      <c r="AG25" s="280">
        <v>40.446634822958302</v>
      </c>
      <c r="AH25" s="275">
        <v>54.4168198743575</v>
      </c>
      <c r="AI25" s="275">
        <v>58.787865048543601</v>
      </c>
      <c r="AJ25" s="275">
        <v>61.101958852084501</v>
      </c>
      <c r="AK25" s="275">
        <v>64.962126756139298</v>
      </c>
      <c r="AL25" s="281">
        <v>55.943081070816604</v>
      </c>
      <c r="AM25" s="275"/>
      <c r="AN25" s="282">
        <v>86.389685800970796</v>
      </c>
      <c r="AO25" s="283">
        <v>86.597342889777195</v>
      </c>
      <c r="AP25" s="284">
        <v>86.493514345373995</v>
      </c>
      <c r="AQ25" s="275"/>
      <c r="AR25" s="285">
        <v>64.671776292118693</v>
      </c>
      <c r="AS25" s="38"/>
      <c r="AT25" s="29">
        <v>5.8208632899339801</v>
      </c>
      <c r="AU25" s="256">
        <v>7.6442299182014404</v>
      </c>
      <c r="AV25" s="256">
        <v>8.5581680827473505</v>
      </c>
      <c r="AW25" s="256">
        <v>12.9380614608262</v>
      </c>
      <c r="AX25" s="256">
        <v>14.0029003967636</v>
      </c>
      <c r="AY25" s="261">
        <v>10.118687739591399</v>
      </c>
      <c r="AZ25" s="256"/>
      <c r="BA25" s="262">
        <v>12.526497751140599</v>
      </c>
      <c r="BB25" s="263">
        <v>5.85190187059374</v>
      </c>
      <c r="BC25" s="264">
        <v>9.0831951674866396</v>
      </c>
      <c r="BD25" s="256"/>
      <c r="BE25" s="265">
        <v>9.72069203479926</v>
      </c>
      <c r="BF25" s="38"/>
      <c r="BG25" s="39"/>
      <c r="BH25" s="39"/>
      <c r="BI25" s="39"/>
      <c r="BJ25" s="39"/>
      <c r="BK25" s="39"/>
      <c r="BL25" s="39"/>
      <c r="BM25" s="39"/>
      <c r="BN25" s="39"/>
      <c r="BO25" s="39"/>
      <c r="BP25" s="39"/>
      <c r="BQ25" s="39"/>
      <c r="BR25" s="39"/>
    </row>
    <row r="26" spans="1:70" x14ac:dyDescent="0.25">
      <c r="A26" s="20" t="s">
        <v>57</v>
      </c>
      <c r="B26" s="2" t="str">
        <f t="shared" si="0"/>
        <v>Petersburg/Chester, VA</v>
      </c>
      <c r="C26" s="2"/>
      <c r="D26" s="23" t="s">
        <v>89</v>
      </c>
      <c r="E26" s="26" t="s">
        <v>90</v>
      </c>
      <c r="F26" s="2"/>
      <c r="G26" s="280">
        <v>56.517378897338403</v>
      </c>
      <c r="H26" s="275">
        <v>68.886099930867601</v>
      </c>
      <c r="I26" s="275">
        <v>73.441822174213598</v>
      </c>
      <c r="J26" s="275">
        <v>72.685292516418897</v>
      </c>
      <c r="K26" s="275">
        <v>70.623709609401999</v>
      </c>
      <c r="L26" s="281">
        <v>68.430860625648094</v>
      </c>
      <c r="M26" s="275"/>
      <c r="N26" s="282">
        <v>79.951728724507404</v>
      </c>
      <c r="O26" s="283">
        <v>83.101684514344896</v>
      </c>
      <c r="P26" s="284">
        <v>81.526706619426207</v>
      </c>
      <c r="Q26" s="275"/>
      <c r="R26" s="285">
        <v>72.172530909584694</v>
      </c>
      <c r="S26" s="38"/>
      <c r="T26" s="29">
        <v>14.967830740448999</v>
      </c>
      <c r="U26" s="256">
        <v>5.5936916840239101</v>
      </c>
      <c r="V26" s="256">
        <v>7.0018403981566202</v>
      </c>
      <c r="W26" s="256">
        <v>4.1929645432559397</v>
      </c>
      <c r="X26" s="256">
        <v>5.0064261038845199</v>
      </c>
      <c r="Y26" s="261">
        <v>6.9068129115535397</v>
      </c>
      <c r="Z26" s="256"/>
      <c r="AA26" s="262">
        <v>12.9976366390081</v>
      </c>
      <c r="AB26" s="263">
        <v>14.861828391752899</v>
      </c>
      <c r="AC26" s="264">
        <v>13.9401151218183</v>
      </c>
      <c r="AD26" s="256"/>
      <c r="AE26" s="265">
        <v>9.0799517891404502</v>
      </c>
      <c r="AF26" s="38"/>
      <c r="AG26" s="280">
        <v>54.813653132561299</v>
      </c>
      <c r="AH26" s="275">
        <v>69.633964128931893</v>
      </c>
      <c r="AI26" s="275">
        <v>73.816086994469401</v>
      </c>
      <c r="AJ26" s="275">
        <v>73.283581662633907</v>
      </c>
      <c r="AK26" s="275">
        <v>71.989080431213196</v>
      </c>
      <c r="AL26" s="281">
        <v>68.707273269961902</v>
      </c>
      <c r="AM26" s="275"/>
      <c r="AN26" s="282">
        <v>79.921690239370804</v>
      </c>
      <c r="AO26" s="283">
        <v>80.181115101106101</v>
      </c>
      <c r="AP26" s="284">
        <v>80.051402670238502</v>
      </c>
      <c r="AQ26" s="275"/>
      <c r="AR26" s="285">
        <v>71.948453098612404</v>
      </c>
      <c r="AS26" s="38"/>
      <c r="AT26" s="29">
        <v>5.8923685140447999</v>
      </c>
      <c r="AU26" s="256">
        <v>6.6791366934839997</v>
      </c>
      <c r="AV26" s="256">
        <v>5.5517611586293301</v>
      </c>
      <c r="AW26" s="256">
        <v>5.87540229018144</v>
      </c>
      <c r="AX26" s="256">
        <v>13.045785973879401</v>
      </c>
      <c r="AY26" s="261">
        <v>7.41667344167021</v>
      </c>
      <c r="AZ26" s="256"/>
      <c r="BA26" s="262">
        <v>15.960088110169499</v>
      </c>
      <c r="BB26" s="263">
        <v>18.716547300546399</v>
      </c>
      <c r="BC26" s="264">
        <v>17.324362297621398</v>
      </c>
      <c r="BD26" s="256"/>
      <c r="BE26" s="265">
        <v>10.3826808565513</v>
      </c>
      <c r="BF26" s="38"/>
      <c r="BG26" s="39"/>
      <c r="BH26" s="39"/>
      <c r="BI26" s="39"/>
      <c r="BJ26" s="39"/>
      <c r="BK26" s="39"/>
      <c r="BL26" s="39"/>
      <c r="BM26" s="39"/>
      <c r="BN26" s="39"/>
      <c r="BO26" s="39"/>
      <c r="BP26" s="39"/>
      <c r="BQ26" s="39"/>
      <c r="BR26" s="39"/>
    </row>
    <row r="27" spans="1:70" x14ac:dyDescent="0.25">
      <c r="A27" s="20" t="s">
        <v>102</v>
      </c>
      <c r="B27" s="41" t="s">
        <v>48</v>
      </c>
      <c r="C27" s="2"/>
      <c r="D27" s="23" t="s">
        <v>89</v>
      </c>
      <c r="E27" s="26" t="s">
        <v>90</v>
      </c>
      <c r="F27" s="2"/>
      <c r="G27" s="280">
        <v>41.152301139279402</v>
      </c>
      <c r="H27" s="275">
        <v>53.888336241403998</v>
      </c>
      <c r="I27" s="275">
        <v>59.353838653392103</v>
      </c>
      <c r="J27" s="275">
        <v>61.252307297546899</v>
      </c>
      <c r="K27" s="275">
        <v>62.6036333778097</v>
      </c>
      <c r="L27" s="281">
        <v>55.6500833418864</v>
      </c>
      <c r="M27" s="275"/>
      <c r="N27" s="282">
        <v>86.105565021040704</v>
      </c>
      <c r="O27" s="283">
        <v>84.550262752745496</v>
      </c>
      <c r="P27" s="284">
        <v>85.3279138868931</v>
      </c>
      <c r="Q27" s="275"/>
      <c r="R27" s="285">
        <v>64.1294634976026</v>
      </c>
      <c r="S27" s="38"/>
      <c r="T27" s="29">
        <v>3.9631137795476099</v>
      </c>
      <c r="U27" s="256">
        <v>0.28234488841126198</v>
      </c>
      <c r="V27" s="256">
        <v>-1.7547079153365499</v>
      </c>
      <c r="W27" s="256">
        <v>-2.19211870525471</v>
      </c>
      <c r="X27" s="256">
        <v>7.76856984175049</v>
      </c>
      <c r="Y27" s="261">
        <v>1.38472714081318</v>
      </c>
      <c r="Z27" s="256"/>
      <c r="AA27" s="262">
        <v>12.5709433004386</v>
      </c>
      <c r="AB27" s="263">
        <v>4.4098061161440798</v>
      </c>
      <c r="AC27" s="264">
        <v>8.3740443979121508</v>
      </c>
      <c r="AD27" s="256"/>
      <c r="AE27" s="265">
        <v>3.93289464677631</v>
      </c>
      <c r="AF27" s="38"/>
      <c r="AG27" s="280">
        <v>45.506064653952002</v>
      </c>
      <c r="AH27" s="275">
        <v>57.588094355648202</v>
      </c>
      <c r="AI27" s="275">
        <v>61.871010732761903</v>
      </c>
      <c r="AJ27" s="275">
        <v>64.7816227034794</v>
      </c>
      <c r="AK27" s="275">
        <v>67.913860977111696</v>
      </c>
      <c r="AL27" s="281">
        <v>59.540470481174999</v>
      </c>
      <c r="AM27" s="275"/>
      <c r="AN27" s="282">
        <v>87.853214872215901</v>
      </c>
      <c r="AO27" s="283">
        <v>86.018895104177304</v>
      </c>
      <c r="AP27" s="284">
        <v>86.936054988196602</v>
      </c>
      <c r="AQ27" s="275"/>
      <c r="AR27" s="285">
        <v>67.378036829181397</v>
      </c>
      <c r="AS27" s="38"/>
      <c r="AT27" s="29">
        <v>7.2817738514826802</v>
      </c>
      <c r="AU27" s="256">
        <v>6.8708196994697399</v>
      </c>
      <c r="AV27" s="256">
        <v>4.9469615392013004</v>
      </c>
      <c r="AW27" s="256">
        <v>9.7400002542955004</v>
      </c>
      <c r="AX27" s="256">
        <v>19.1599260568426</v>
      </c>
      <c r="AY27" s="261">
        <v>9.7154428741262606</v>
      </c>
      <c r="AZ27" s="256"/>
      <c r="BA27" s="262">
        <v>10.599599124778999</v>
      </c>
      <c r="BB27" s="263">
        <v>9.3891343191722498</v>
      </c>
      <c r="BC27" s="264">
        <v>9.9974217658191495</v>
      </c>
      <c r="BD27" s="256"/>
      <c r="BE27" s="265">
        <v>9.8190593442246605</v>
      </c>
      <c r="BF27" s="38"/>
      <c r="BG27" s="39"/>
      <c r="BH27" s="39"/>
      <c r="BI27" s="39"/>
      <c r="BJ27" s="39"/>
      <c r="BK27" s="39"/>
      <c r="BL27" s="39"/>
      <c r="BM27" s="39"/>
      <c r="BN27" s="39"/>
      <c r="BO27" s="39"/>
      <c r="BP27" s="39"/>
      <c r="BQ27" s="39"/>
      <c r="BR27" s="39"/>
    </row>
    <row r="28" spans="1:70" x14ac:dyDescent="0.25">
      <c r="A28" s="20" t="s">
        <v>53</v>
      </c>
      <c r="B28" s="2" t="str">
        <f t="shared" si="0"/>
        <v>Roanoke, VA</v>
      </c>
      <c r="C28" s="2"/>
      <c r="D28" s="23" t="s">
        <v>89</v>
      </c>
      <c r="E28" s="26" t="s">
        <v>90</v>
      </c>
      <c r="F28" s="2"/>
      <c r="G28" s="280">
        <v>52.1353116438356</v>
      </c>
      <c r="H28" s="275">
        <v>78.462953767123196</v>
      </c>
      <c r="I28" s="275">
        <v>84.672416095890398</v>
      </c>
      <c r="J28" s="275">
        <v>71.804791095890394</v>
      </c>
      <c r="K28" s="275">
        <v>64.868727739725998</v>
      </c>
      <c r="L28" s="281">
        <v>70.388840068493096</v>
      </c>
      <c r="M28" s="275"/>
      <c r="N28" s="282">
        <v>65.728914383561602</v>
      </c>
      <c r="O28" s="283">
        <v>74.8083938356164</v>
      </c>
      <c r="P28" s="284">
        <v>70.268654109588994</v>
      </c>
      <c r="Q28" s="275"/>
      <c r="R28" s="285">
        <v>70.354501223091901</v>
      </c>
      <c r="S28" s="38"/>
      <c r="T28" s="29">
        <v>39.851131333585997</v>
      </c>
      <c r="U28" s="256">
        <v>40.249751513383899</v>
      </c>
      <c r="V28" s="256">
        <v>25.6368072907539</v>
      </c>
      <c r="W28" s="256">
        <v>-6.7816868834969801</v>
      </c>
      <c r="X28" s="256">
        <v>4.4703585807898003</v>
      </c>
      <c r="Y28" s="261">
        <v>17.416302833697401</v>
      </c>
      <c r="Z28" s="256"/>
      <c r="AA28" s="262">
        <v>-2.6598773480742399</v>
      </c>
      <c r="AB28" s="263">
        <v>3.0149540525848302</v>
      </c>
      <c r="AC28" s="264">
        <v>0.28067306613743098</v>
      </c>
      <c r="AD28" s="256"/>
      <c r="AE28" s="265">
        <v>11.9570167878836</v>
      </c>
      <c r="AF28" s="38"/>
      <c r="AG28" s="280">
        <v>45.694802654109502</v>
      </c>
      <c r="AH28" s="275">
        <v>63.580443921232799</v>
      </c>
      <c r="AI28" s="275">
        <v>70.295571489726001</v>
      </c>
      <c r="AJ28" s="275">
        <v>70.324497431506799</v>
      </c>
      <c r="AK28" s="275">
        <v>67.207385702054694</v>
      </c>
      <c r="AL28" s="281">
        <v>63.420540239726002</v>
      </c>
      <c r="AM28" s="275"/>
      <c r="AN28" s="282">
        <v>78.834085188356099</v>
      </c>
      <c r="AO28" s="283">
        <v>78.938722174657499</v>
      </c>
      <c r="AP28" s="284">
        <v>78.886403681506806</v>
      </c>
      <c r="AQ28" s="275"/>
      <c r="AR28" s="285">
        <v>67.839358365949096</v>
      </c>
      <c r="AS28" s="38"/>
      <c r="AT28" s="29">
        <v>5.7799474592910096</v>
      </c>
      <c r="AU28" s="256">
        <v>2.63481477794718</v>
      </c>
      <c r="AV28" s="256">
        <v>-1.4111134320804399</v>
      </c>
      <c r="AW28" s="256">
        <v>-0.86938497488153998</v>
      </c>
      <c r="AX28" s="256">
        <v>5.4850510464442701</v>
      </c>
      <c r="AY28" s="261">
        <v>1.9288907857203099</v>
      </c>
      <c r="AZ28" s="256"/>
      <c r="BA28" s="262">
        <v>-5.9651739788429401</v>
      </c>
      <c r="BB28" s="263">
        <v>-4.3264657367973198</v>
      </c>
      <c r="BC28" s="264">
        <v>-5.1523541018704</v>
      </c>
      <c r="BD28" s="256"/>
      <c r="BE28" s="265">
        <v>-0.53823670936304502</v>
      </c>
      <c r="BF28" s="38"/>
      <c r="BG28" s="39"/>
      <c r="BH28" s="39"/>
      <c r="BI28" s="39"/>
      <c r="BJ28" s="39"/>
      <c r="BK28" s="39"/>
      <c r="BL28" s="39"/>
      <c r="BM28" s="39"/>
      <c r="BN28" s="39"/>
      <c r="BO28" s="39"/>
      <c r="BP28" s="39"/>
      <c r="BQ28" s="39"/>
      <c r="BR28" s="39"/>
    </row>
    <row r="29" spans="1:70" x14ac:dyDescent="0.25">
      <c r="A29" s="20" t="s">
        <v>54</v>
      </c>
      <c r="B29" s="2" t="str">
        <f t="shared" si="0"/>
        <v>Charlottesville, VA</v>
      </c>
      <c r="C29" s="2"/>
      <c r="D29" s="23" t="s">
        <v>89</v>
      </c>
      <c r="E29" s="26" t="s">
        <v>90</v>
      </c>
      <c r="F29" s="2"/>
      <c r="G29" s="280">
        <v>88.401224756918396</v>
      </c>
      <c r="H29" s="275">
        <v>108.16136499626001</v>
      </c>
      <c r="I29" s="275">
        <v>113.901989528795</v>
      </c>
      <c r="J29" s="275">
        <v>121.90420718025401</v>
      </c>
      <c r="K29" s="275">
        <v>141.19752804786799</v>
      </c>
      <c r="L29" s="281">
        <v>114.713262902019</v>
      </c>
      <c r="M29" s="275"/>
      <c r="N29" s="282">
        <v>228.765579655946</v>
      </c>
      <c r="O29" s="283">
        <v>222.67658750934899</v>
      </c>
      <c r="P29" s="284">
        <v>225.721083582647</v>
      </c>
      <c r="Q29" s="275"/>
      <c r="R29" s="285">
        <v>146.42978309648399</v>
      </c>
      <c r="S29" s="38"/>
      <c r="T29" s="29">
        <v>40.813346921765401</v>
      </c>
      <c r="U29" s="256">
        <v>28.510207900871499</v>
      </c>
      <c r="V29" s="256">
        <v>11.462866143449601</v>
      </c>
      <c r="W29" s="256">
        <v>21.3509657432779</v>
      </c>
      <c r="X29" s="256">
        <v>9.0883848684159201</v>
      </c>
      <c r="Y29" s="261">
        <v>19.7367362881253</v>
      </c>
      <c r="Z29" s="256"/>
      <c r="AA29" s="262">
        <v>2.3457478021884199</v>
      </c>
      <c r="AB29" s="263">
        <v>-3.9260092059551699</v>
      </c>
      <c r="AC29" s="264">
        <v>-0.84697914593199497</v>
      </c>
      <c r="AD29" s="256"/>
      <c r="AE29" s="265">
        <v>9.7062105630584607</v>
      </c>
      <c r="AF29" s="38"/>
      <c r="AG29" s="280">
        <v>74.895378694871994</v>
      </c>
      <c r="AH29" s="275">
        <v>91.021627632448698</v>
      </c>
      <c r="AI29" s="275">
        <v>101.417522428935</v>
      </c>
      <c r="AJ29" s="275">
        <v>109.92261219147299</v>
      </c>
      <c r="AK29" s="275">
        <v>134.64984620418801</v>
      </c>
      <c r="AL29" s="281">
        <v>102.461527492992</v>
      </c>
      <c r="AM29" s="275"/>
      <c r="AN29" s="282">
        <v>242.29412069932599</v>
      </c>
      <c r="AO29" s="283">
        <v>262.14668100224299</v>
      </c>
      <c r="AP29" s="284">
        <v>252.22040085078501</v>
      </c>
      <c r="AQ29" s="275"/>
      <c r="AR29" s="285">
        <v>145.43401369532199</v>
      </c>
      <c r="AS29" s="38"/>
      <c r="AT29" s="29">
        <v>-3.9182247082233701</v>
      </c>
      <c r="AU29" s="256">
        <v>-0.17617751648629401</v>
      </c>
      <c r="AV29" s="256">
        <v>-4.7447427168229304</v>
      </c>
      <c r="AW29" s="256">
        <v>11.522463793146599</v>
      </c>
      <c r="AX29" s="256">
        <v>1.9722636463823899</v>
      </c>
      <c r="AY29" s="261">
        <v>1.20414551825177</v>
      </c>
      <c r="AZ29" s="256"/>
      <c r="BA29" s="262">
        <v>8.6068418844911108</v>
      </c>
      <c r="BB29" s="263">
        <v>17.2713396111807</v>
      </c>
      <c r="BC29" s="264">
        <v>12.9434140055406</v>
      </c>
      <c r="BD29" s="256"/>
      <c r="BE29" s="265">
        <v>6.8421037166472702</v>
      </c>
      <c r="BF29" s="38"/>
      <c r="BG29" s="39"/>
      <c r="BH29" s="39"/>
      <c r="BI29" s="39"/>
      <c r="BJ29" s="39"/>
      <c r="BK29" s="39"/>
      <c r="BL29" s="39"/>
      <c r="BM29" s="39"/>
      <c r="BN29" s="39"/>
      <c r="BO29" s="39"/>
      <c r="BP29" s="39"/>
      <c r="BQ29" s="39"/>
      <c r="BR29" s="39"/>
    </row>
    <row r="30" spans="1:70" x14ac:dyDescent="0.25">
      <c r="A30" s="20" t="s">
        <v>103</v>
      </c>
      <c r="B30" t="s">
        <v>55</v>
      </c>
      <c r="C30" s="2"/>
      <c r="D30" s="23" t="s">
        <v>89</v>
      </c>
      <c r="E30" s="26" t="s">
        <v>90</v>
      </c>
      <c r="F30" s="2"/>
      <c r="G30" s="280">
        <v>50.070521307405798</v>
      </c>
      <c r="H30" s="275">
        <v>65.435775755068207</v>
      </c>
      <c r="I30" s="275">
        <v>73.048611226037707</v>
      </c>
      <c r="J30" s="275">
        <v>74.370362708591898</v>
      </c>
      <c r="K30" s="275">
        <v>67.210633016135702</v>
      </c>
      <c r="L30" s="281">
        <v>66.027180802647905</v>
      </c>
      <c r="M30" s="275"/>
      <c r="N30" s="282">
        <v>72.0988208522962</v>
      </c>
      <c r="O30" s="283">
        <v>72.118827747896802</v>
      </c>
      <c r="P30" s="284">
        <v>72.108824300096501</v>
      </c>
      <c r="Q30" s="275"/>
      <c r="R30" s="285">
        <v>67.764793230490298</v>
      </c>
      <c r="S30" s="38"/>
      <c r="T30" s="29">
        <v>22.294478928426901</v>
      </c>
      <c r="U30" s="256">
        <v>-0.44222804654652997</v>
      </c>
      <c r="V30" s="256">
        <v>-7.8642182327470698</v>
      </c>
      <c r="W30" s="256">
        <v>-8.0845473635411906</v>
      </c>
      <c r="X30" s="256">
        <v>-12.225883497897099</v>
      </c>
      <c r="Y30" s="261">
        <v>-3.8728382128454499</v>
      </c>
      <c r="Z30" s="256"/>
      <c r="AA30" s="262">
        <v>-9.6359470202773601</v>
      </c>
      <c r="AB30" s="263">
        <v>-12.152974168418201</v>
      </c>
      <c r="AC30" s="264">
        <v>-10.9124102103107</v>
      </c>
      <c r="AD30" s="256"/>
      <c r="AE30" s="265">
        <v>-6.1280185859806702</v>
      </c>
      <c r="AF30" s="38"/>
      <c r="AG30" s="280">
        <v>61.962051096400401</v>
      </c>
      <c r="AH30" s="275">
        <v>64.563101985932903</v>
      </c>
      <c r="AI30" s="275">
        <v>74.038064749689596</v>
      </c>
      <c r="AJ30" s="275">
        <v>75.125006895600606</v>
      </c>
      <c r="AK30" s="275">
        <v>71.866657357605803</v>
      </c>
      <c r="AL30" s="281">
        <v>69.510976417045896</v>
      </c>
      <c r="AM30" s="275"/>
      <c r="AN30" s="282">
        <v>91.184301475658501</v>
      </c>
      <c r="AO30" s="283">
        <v>96.676280857812699</v>
      </c>
      <c r="AP30" s="284">
        <v>93.9302911667356</v>
      </c>
      <c r="AQ30" s="275"/>
      <c r="AR30" s="285">
        <v>76.487923488385803</v>
      </c>
      <c r="AS30" s="38"/>
      <c r="AT30" s="29">
        <v>-0.88083588865109297</v>
      </c>
      <c r="AU30" s="256">
        <v>-4.0638107260120702</v>
      </c>
      <c r="AV30" s="256">
        <v>-2.1827239669703902</v>
      </c>
      <c r="AW30" s="256">
        <v>-2.7796197156768399</v>
      </c>
      <c r="AX30" s="256">
        <v>-7.5317659624735498</v>
      </c>
      <c r="AY30" s="261">
        <v>-3.58929956934278</v>
      </c>
      <c r="AZ30" s="256"/>
      <c r="BA30" s="262">
        <v>-8.0215641318772306</v>
      </c>
      <c r="BB30" s="263">
        <v>-3.3579324686632201</v>
      </c>
      <c r="BC30" s="264">
        <v>-5.6792256261327996</v>
      </c>
      <c r="BD30" s="256"/>
      <c r="BE30" s="265">
        <v>-4.3330551227600598</v>
      </c>
      <c r="BF30" s="38"/>
      <c r="BG30" s="39"/>
      <c r="BH30" s="39"/>
      <c r="BI30" s="39"/>
      <c r="BJ30" s="39"/>
      <c r="BK30" s="39"/>
      <c r="BL30" s="39"/>
      <c r="BM30" s="39"/>
      <c r="BN30" s="39"/>
      <c r="BO30" s="39"/>
      <c r="BP30" s="39"/>
      <c r="BQ30" s="39"/>
      <c r="BR30" s="39"/>
    </row>
    <row r="31" spans="1:70" x14ac:dyDescent="0.25">
      <c r="A31" s="20" t="s">
        <v>51</v>
      </c>
      <c r="B31" s="2" t="str">
        <f t="shared" si="0"/>
        <v>Staunton &amp; Harrisonburg, VA</v>
      </c>
      <c r="C31" s="2"/>
      <c r="D31" s="23" t="s">
        <v>89</v>
      </c>
      <c r="E31" s="26" t="s">
        <v>90</v>
      </c>
      <c r="F31" s="2"/>
      <c r="G31" s="280">
        <v>40.751779067782103</v>
      </c>
      <c r="H31" s="275">
        <v>58.013011780775102</v>
      </c>
      <c r="I31" s="275">
        <v>52.6071726139661</v>
      </c>
      <c r="J31" s="275">
        <v>58.715880143418097</v>
      </c>
      <c r="K31" s="275">
        <v>65.210853679357996</v>
      </c>
      <c r="L31" s="281">
        <v>55.059739457059898</v>
      </c>
      <c r="M31" s="275"/>
      <c r="N31" s="282">
        <v>103.901451254908</v>
      </c>
      <c r="O31" s="283">
        <v>100.168446303568</v>
      </c>
      <c r="P31" s="284">
        <v>102.03494877923799</v>
      </c>
      <c r="Q31" s="275"/>
      <c r="R31" s="285">
        <v>68.481227834825205</v>
      </c>
      <c r="S31" s="38"/>
      <c r="T31" s="29">
        <v>1.0075842019676899</v>
      </c>
      <c r="U31" s="256">
        <v>9.8020243291724292</v>
      </c>
      <c r="V31" s="256">
        <v>-9.1247627118250101</v>
      </c>
      <c r="W31" s="256">
        <v>-3.7335083127535098</v>
      </c>
      <c r="X31" s="256">
        <v>5.3930232953049897</v>
      </c>
      <c r="Y31" s="261">
        <v>0.49747216027406099</v>
      </c>
      <c r="Z31" s="256"/>
      <c r="AA31" s="262">
        <v>-2.8332572763097499</v>
      </c>
      <c r="AB31" s="263">
        <v>-0.24554446847961001</v>
      </c>
      <c r="AC31" s="264">
        <v>-1.58006170248375</v>
      </c>
      <c r="AD31" s="256"/>
      <c r="AE31" s="265">
        <v>-0.397571699459629</v>
      </c>
      <c r="AF31" s="38"/>
      <c r="AG31" s="280">
        <v>45.755303086623599</v>
      </c>
      <c r="AH31" s="275">
        <v>59.053616556734802</v>
      </c>
      <c r="AI31" s="275">
        <v>59.3286164996331</v>
      </c>
      <c r="AJ31" s="275">
        <v>66.449676116793299</v>
      </c>
      <c r="AK31" s="275">
        <v>78.589276651689602</v>
      </c>
      <c r="AL31" s="281">
        <v>61.871416207756802</v>
      </c>
      <c r="AM31" s="275"/>
      <c r="AN31" s="282">
        <v>107.953788290475</v>
      </c>
      <c r="AO31" s="283">
        <v>97.430808464483505</v>
      </c>
      <c r="AP31" s="284">
        <v>102.69229837747901</v>
      </c>
      <c r="AQ31" s="275"/>
      <c r="AR31" s="285">
        <v>73.576708303742393</v>
      </c>
      <c r="AS31" s="38"/>
      <c r="AT31" s="29">
        <v>6.8783383267404403</v>
      </c>
      <c r="AU31" s="256">
        <v>8.2876672872644495</v>
      </c>
      <c r="AV31" s="256">
        <v>-0.95760113742036801</v>
      </c>
      <c r="AW31" s="256">
        <v>7.5444974007203198</v>
      </c>
      <c r="AX31" s="256">
        <v>13.031074223276599</v>
      </c>
      <c r="AY31" s="261">
        <v>7.2057492611895997</v>
      </c>
      <c r="AZ31" s="256"/>
      <c r="BA31" s="262">
        <v>13.3848094833304</v>
      </c>
      <c r="BB31" s="263">
        <v>10.3778002242931</v>
      </c>
      <c r="BC31" s="264">
        <v>11.9381721181571</v>
      </c>
      <c r="BD31" s="256"/>
      <c r="BE31" s="265">
        <v>9.1077632598432405</v>
      </c>
      <c r="BF31" s="38"/>
      <c r="BG31" s="39"/>
      <c r="BH31" s="39"/>
      <c r="BI31" s="39"/>
      <c r="BJ31" s="39"/>
      <c r="BK31" s="39"/>
      <c r="BL31" s="39"/>
      <c r="BM31" s="39"/>
      <c r="BN31" s="39"/>
      <c r="BO31" s="39"/>
      <c r="BP31" s="39"/>
      <c r="BQ31" s="39"/>
      <c r="BR31" s="39"/>
    </row>
    <row r="32" spans="1:70" x14ac:dyDescent="0.25">
      <c r="A32" s="20" t="s">
        <v>50</v>
      </c>
      <c r="B32" s="2" t="str">
        <f t="shared" si="0"/>
        <v>Blacksburg &amp; Wytheville, VA</v>
      </c>
      <c r="C32" s="2"/>
      <c r="D32" s="23" t="s">
        <v>89</v>
      </c>
      <c r="E32" s="26" t="s">
        <v>90</v>
      </c>
      <c r="F32" s="2"/>
      <c r="G32" s="280">
        <v>42.791928812885203</v>
      </c>
      <c r="H32" s="275">
        <v>54.051928812885201</v>
      </c>
      <c r="I32" s="275">
        <v>57.248987870351897</v>
      </c>
      <c r="J32" s="275">
        <v>58.609614237422903</v>
      </c>
      <c r="K32" s="275">
        <v>58.488075164048503</v>
      </c>
      <c r="L32" s="281">
        <v>54.238106979518697</v>
      </c>
      <c r="M32" s="275"/>
      <c r="N32" s="282">
        <v>91.881499304036495</v>
      </c>
      <c r="O32" s="283">
        <v>89.820944521773697</v>
      </c>
      <c r="P32" s="284">
        <v>90.851221912905103</v>
      </c>
      <c r="Q32" s="275"/>
      <c r="R32" s="285">
        <v>64.698996960486298</v>
      </c>
      <c r="S32" s="38"/>
      <c r="T32" s="29">
        <v>8.1966355979913992</v>
      </c>
      <c r="U32" s="256">
        <v>6.3745433796182702</v>
      </c>
      <c r="V32" s="256">
        <v>7.2049490051411604</v>
      </c>
      <c r="W32" s="256">
        <v>2.8039739069132801</v>
      </c>
      <c r="X32" s="256">
        <v>8.7689184720514994</v>
      </c>
      <c r="Y32" s="261">
        <v>6.53796704712465</v>
      </c>
      <c r="Z32" s="256"/>
      <c r="AA32" s="262">
        <v>24.936036234558198</v>
      </c>
      <c r="AB32" s="263">
        <v>14.629935379015601</v>
      </c>
      <c r="AC32" s="264">
        <v>19.6196594669136</v>
      </c>
      <c r="AD32" s="256"/>
      <c r="AE32" s="265">
        <v>11.4269296632568</v>
      </c>
      <c r="AF32" s="38"/>
      <c r="AG32" s="280">
        <v>43.579732718436901</v>
      </c>
      <c r="AH32" s="275">
        <v>52.7545789943469</v>
      </c>
      <c r="AI32" s="275">
        <v>55.404974709907698</v>
      </c>
      <c r="AJ32" s="275">
        <v>58.906382481606599</v>
      </c>
      <c r="AK32" s="275">
        <v>63.4956368065221</v>
      </c>
      <c r="AL32" s="281">
        <v>54.821934577583598</v>
      </c>
      <c r="AM32" s="275"/>
      <c r="AN32" s="282">
        <v>103.576957645655</v>
      </c>
      <c r="AO32" s="283">
        <v>99.905847584012704</v>
      </c>
      <c r="AP32" s="284">
        <v>101.74140261483301</v>
      </c>
      <c r="AQ32" s="275"/>
      <c r="AR32" s="285">
        <v>68.213231792965402</v>
      </c>
      <c r="AS32" s="38"/>
      <c r="AT32" s="29">
        <v>-8.7398933196931701</v>
      </c>
      <c r="AU32" s="256">
        <v>1.9061416828016999</v>
      </c>
      <c r="AV32" s="256">
        <v>-4.8239130440803901</v>
      </c>
      <c r="AW32" s="256">
        <v>-3.1822765944976399</v>
      </c>
      <c r="AX32" s="256">
        <v>-0.34100058676059503</v>
      </c>
      <c r="AY32" s="261">
        <v>-2.8706002123939802</v>
      </c>
      <c r="AZ32" s="256"/>
      <c r="BA32" s="262">
        <v>-7.3394878342955403</v>
      </c>
      <c r="BB32" s="263">
        <v>-8.5540001740480403</v>
      </c>
      <c r="BC32" s="264">
        <v>-7.93979338182681</v>
      </c>
      <c r="BD32" s="256"/>
      <c r="BE32" s="265">
        <v>-5.0825598046021696</v>
      </c>
      <c r="BF32" s="38"/>
      <c r="BG32" s="39"/>
      <c r="BH32" s="39"/>
      <c r="BI32" s="39"/>
      <c r="BJ32" s="39"/>
      <c r="BK32" s="39"/>
      <c r="BL32" s="39"/>
      <c r="BM32" s="39"/>
      <c r="BN32" s="39"/>
      <c r="BO32" s="39"/>
      <c r="BP32" s="39"/>
      <c r="BQ32" s="39"/>
      <c r="BR32" s="39"/>
    </row>
    <row r="33" spans="1:70" x14ac:dyDescent="0.25">
      <c r="A33" s="20" t="s">
        <v>49</v>
      </c>
      <c r="B33" s="2" t="str">
        <f t="shared" si="0"/>
        <v>Lynchburg, VA</v>
      </c>
      <c r="C33" s="2"/>
      <c r="D33" s="23" t="s">
        <v>89</v>
      </c>
      <c r="E33" s="26" t="s">
        <v>90</v>
      </c>
      <c r="F33" s="2"/>
      <c r="G33" s="280">
        <v>47.775242658423402</v>
      </c>
      <c r="H33" s="275">
        <v>70.448599690880897</v>
      </c>
      <c r="I33" s="275">
        <v>76.555425038639797</v>
      </c>
      <c r="J33" s="275">
        <v>80.370948995363193</v>
      </c>
      <c r="K33" s="275">
        <v>79.869629057186998</v>
      </c>
      <c r="L33" s="281">
        <v>71.003969088098899</v>
      </c>
      <c r="M33" s="275"/>
      <c r="N33" s="282">
        <v>113.19459969088</v>
      </c>
      <c r="O33" s="283">
        <v>108.569131375579</v>
      </c>
      <c r="P33" s="284">
        <v>110.88186553323</v>
      </c>
      <c r="Q33" s="275"/>
      <c r="R33" s="285">
        <v>82.397653786707806</v>
      </c>
      <c r="S33" s="38"/>
      <c r="T33" s="29">
        <v>53.128167892343299</v>
      </c>
      <c r="U33" s="256">
        <v>40.9769242630693</v>
      </c>
      <c r="V33" s="256">
        <v>24.4257534393608</v>
      </c>
      <c r="W33" s="256">
        <v>30.747233007287001</v>
      </c>
      <c r="X33" s="256">
        <v>29.263708400258999</v>
      </c>
      <c r="Y33" s="261">
        <v>33.487766912844997</v>
      </c>
      <c r="Z33" s="256"/>
      <c r="AA33" s="262">
        <v>19.323530478568301</v>
      </c>
      <c r="AB33" s="263">
        <v>9.0040761033221699</v>
      </c>
      <c r="AC33" s="264">
        <v>14.038106414092899</v>
      </c>
      <c r="AD33" s="256"/>
      <c r="AE33" s="265">
        <v>25.272966370934501</v>
      </c>
      <c r="AF33" s="38"/>
      <c r="AG33" s="280">
        <v>42.733830227743198</v>
      </c>
      <c r="AH33" s="275">
        <v>62.289809830534402</v>
      </c>
      <c r="AI33" s="275">
        <v>69.178393528103598</v>
      </c>
      <c r="AJ33" s="275">
        <v>71.608804482225594</v>
      </c>
      <c r="AK33" s="275">
        <v>78.011827666151405</v>
      </c>
      <c r="AL33" s="281">
        <v>64.733315385443703</v>
      </c>
      <c r="AM33" s="275"/>
      <c r="AN33" s="282">
        <v>104.329353941267</v>
      </c>
      <c r="AO33" s="283">
        <v>93.463656105100398</v>
      </c>
      <c r="AP33" s="284">
        <v>98.896505023183906</v>
      </c>
      <c r="AQ33" s="275"/>
      <c r="AR33" s="285">
        <v>74.461684253380696</v>
      </c>
      <c r="AS33" s="38"/>
      <c r="AT33" s="29">
        <v>11.9081841529493</v>
      </c>
      <c r="AU33" s="256">
        <v>11.629702849717001</v>
      </c>
      <c r="AV33" s="256">
        <v>7.06347550702292</v>
      </c>
      <c r="AW33" s="256">
        <v>15.2368475352001</v>
      </c>
      <c r="AX33" s="256">
        <v>13.8912346203112</v>
      </c>
      <c r="AY33" s="261">
        <v>11.9505147029226</v>
      </c>
      <c r="AZ33" s="256"/>
      <c r="BA33" s="262">
        <v>9.6582925367100696</v>
      </c>
      <c r="BB33" s="263">
        <v>6.7097963430564702</v>
      </c>
      <c r="BC33" s="264">
        <v>8.2449875180307508</v>
      </c>
      <c r="BD33" s="256"/>
      <c r="BE33" s="265">
        <v>10.492637330200401</v>
      </c>
      <c r="BF33" s="38"/>
      <c r="BG33" s="39"/>
      <c r="BH33" s="39"/>
      <c r="BI33" s="39"/>
      <c r="BJ33" s="39"/>
      <c r="BK33" s="39"/>
      <c r="BL33" s="39"/>
      <c r="BM33" s="39"/>
      <c r="BN33" s="39"/>
      <c r="BO33" s="39"/>
      <c r="BP33" s="39"/>
      <c r="BQ33" s="39"/>
      <c r="BR33" s="39"/>
    </row>
    <row r="34" spans="1:70" x14ac:dyDescent="0.25">
      <c r="A34" s="20" t="s">
        <v>23</v>
      </c>
      <c r="B34" s="2" t="str">
        <f t="shared" si="0"/>
        <v>Central Virginia</v>
      </c>
      <c r="C34" s="2"/>
      <c r="D34" s="23" t="s">
        <v>89</v>
      </c>
      <c r="E34" s="26" t="s">
        <v>90</v>
      </c>
      <c r="F34" s="2"/>
      <c r="G34" s="280">
        <v>56.153347170700101</v>
      </c>
      <c r="H34" s="275">
        <v>77.997514573396899</v>
      </c>
      <c r="I34" s="275">
        <v>89.636513277983795</v>
      </c>
      <c r="J34" s="275">
        <v>95.888943060707703</v>
      </c>
      <c r="K34" s="275">
        <v>100.52825737502199</v>
      </c>
      <c r="L34" s="281">
        <v>84.040915091562098</v>
      </c>
      <c r="M34" s="275"/>
      <c r="N34" s="282">
        <v>130.54382294058701</v>
      </c>
      <c r="O34" s="283">
        <v>129.78740770181901</v>
      </c>
      <c r="P34" s="284">
        <v>130.16561532120301</v>
      </c>
      <c r="Q34" s="275"/>
      <c r="R34" s="285">
        <v>97.219400871459598</v>
      </c>
      <c r="S34" s="38"/>
      <c r="T34" s="29">
        <v>25.300089473476898</v>
      </c>
      <c r="U34" s="256">
        <v>14.122065758778</v>
      </c>
      <c r="V34" s="256">
        <v>13.869868488352401</v>
      </c>
      <c r="W34" s="256">
        <v>21.915857195928801</v>
      </c>
      <c r="X34" s="256">
        <v>23.114818183809401</v>
      </c>
      <c r="Y34" s="261">
        <v>19.3136037942621</v>
      </c>
      <c r="Z34" s="256"/>
      <c r="AA34" s="262">
        <v>11.182867476295501</v>
      </c>
      <c r="AB34" s="263">
        <v>8.4851588495517394</v>
      </c>
      <c r="AC34" s="264">
        <v>9.8213668576912294</v>
      </c>
      <c r="AD34" s="256"/>
      <c r="AE34" s="265">
        <v>15.494867223108599</v>
      </c>
      <c r="AF34" s="38"/>
      <c r="AG34" s="280">
        <v>54.506165553108197</v>
      </c>
      <c r="AH34" s="275">
        <v>76.555628908810903</v>
      </c>
      <c r="AI34" s="275">
        <v>85.7471073509587</v>
      </c>
      <c r="AJ34" s="275">
        <v>86.002748336571798</v>
      </c>
      <c r="AK34" s="275">
        <v>89.687943310958005</v>
      </c>
      <c r="AL34" s="281">
        <v>78.503029333663207</v>
      </c>
      <c r="AM34" s="275"/>
      <c r="AN34" s="282">
        <v>121.97357349997</v>
      </c>
      <c r="AO34" s="283">
        <v>123.023388903609</v>
      </c>
      <c r="AP34" s="284">
        <v>122.49848120179</v>
      </c>
      <c r="AQ34" s="275"/>
      <c r="AR34" s="285">
        <v>91.077640645034293</v>
      </c>
      <c r="AS34" s="38"/>
      <c r="AT34" s="29">
        <v>5.4008611517804699</v>
      </c>
      <c r="AU34" s="256">
        <v>9.0359342146966597</v>
      </c>
      <c r="AV34" s="256">
        <v>7.4965544710856502</v>
      </c>
      <c r="AW34" s="256">
        <v>10.712114911159601</v>
      </c>
      <c r="AX34" s="256">
        <v>11.278851943284099</v>
      </c>
      <c r="AY34" s="261">
        <v>9.0456775300891792</v>
      </c>
      <c r="AZ34" s="256"/>
      <c r="BA34" s="262">
        <v>9.9502811762740304</v>
      </c>
      <c r="BB34" s="263">
        <v>11.681296182502001</v>
      </c>
      <c r="BC34" s="264">
        <v>10.8127373927187</v>
      </c>
      <c r="BD34" s="256"/>
      <c r="BE34" s="265">
        <v>9.7264686805718892</v>
      </c>
      <c r="BF34" s="38"/>
      <c r="BG34" s="39"/>
      <c r="BH34" s="39"/>
      <c r="BI34" s="39"/>
      <c r="BJ34" s="39"/>
      <c r="BK34" s="39"/>
      <c r="BL34" s="39"/>
      <c r="BM34" s="39"/>
      <c r="BN34" s="39"/>
      <c r="BO34" s="39"/>
      <c r="BP34" s="39"/>
      <c r="BQ34" s="39"/>
      <c r="BR34" s="39"/>
    </row>
    <row r="35" spans="1:70" x14ac:dyDescent="0.25">
      <c r="A35" s="20" t="s">
        <v>24</v>
      </c>
      <c r="B35" s="2" t="str">
        <f t="shared" si="0"/>
        <v>Chesapeake Bay</v>
      </c>
      <c r="C35" s="2"/>
      <c r="D35" s="23" t="s">
        <v>89</v>
      </c>
      <c r="E35" s="26" t="s">
        <v>90</v>
      </c>
      <c r="F35" s="2"/>
      <c r="G35" s="280">
        <v>41.346364347146199</v>
      </c>
      <c r="H35" s="275">
        <v>65.488037529319698</v>
      </c>
      <c r="I35" s="275">
        <v>71.689507427677796</v>
      </c>
      <c r="J35" s="275">
        <v>70.895496481626196</v>
      </c>
      <c r="K35" s="275">
        <v>70.503408913213406</v>
      </c>
      <c r="L35" s="281">
        <v>63.984562939796703</v>
      </c>
      <c r="M35" s="275"/>
      <c r="N35" s="282">
        <v>96.342283033620006</v>
      </c>
      <c r="O35" s="283">
        <v>87.096098514464401</v>
      </c>
      <c r="P35" s="284">
        <v>91.719190774042204</v>
      </c>
      <c r="Q35" s="275"/>
      <c r="R35" s="285">
        <v>71.908742321009697</v>
      </c>
      <c r="S35" s="38"/>
      <c r="T35" s="29">
        <v>-0.72249438440606095</v>
      </c>
      <c r="U35" s="256">
        <v>14.6198023747435</v>
      </c>
      <c r="V35" s="256">
        <v>3.36361989472997</v>
      </c>
      <c r="W35" s="256">
        <v>-3.7382743997213401</v>
      </c>
      <c r="X35" s="256">
        <v>1.41350906873724</v>
      </c>
      <c r="Y35" s="261">
        <v>2.7671961344907401</v>
      </c>
      <c r="Z35" s="256"/>
      <c r="AA35" s="262">
        <v>-2.6283255498492299</v>
      </c>
      <c r="AB35" s="263">
        <v>-15.9537487211523</v>
      </c>
      <c r="AC35" s="264">
        <v>-9.4451610791609202</v>
      </c>
      <c r="AD35" s="256"/>
      <c r="AE35" s="265">
        <v>-2.04691838397118</v>
      </c>
      <c r="AF35" s="38"/>
      <c r="AG35" s="280">
        <v>41.864607114933499</v>
      </c>
      <c r="AH35" s="275">
        <v>60.3821696637998</v>
      </c>
      <c r="AI35" s="275">
        <v>66.518383502736498</v>
      </c>
      <c r="AJ35" s="275">
        <v>69.684136043784207</v>
      </c>
      <c r="AK35" s="275">
        <v>65.766172791243093</v>
      </c>
      <c r="AL35" s="281">
        <v>60.843093823299398</v>
      </c>
      <c r="AM35" s="275"/>
      <c r="AN35" s="282">
        <v>88.337204847537095</v>
      </c>
      <c r="AO35" s="283">
        <v>87.020652853792001</v>
      </c>
      <c r="AP35" s="284">
        <v>87.678928850664505</v>
      </c>
      <c r="AQ35" s="275"/>
      <c r="AR35" s="285">
        <v>68.5104752596894</v>
      </c>
      <c r="AS35" s="38"/>
      <c r="AT35" s="29">
        <v>-12.3940083007938</v>
      </c>
      <c r="AU35" s="256">
        <v>-2.5450210256119798</v>
      </c>
      <c r="AV35" s="256">
        <v>-3.93513915003268</v>
      </c>
      <c r="AW35" s="256">
        <v>1.56130287573339</v>
      </c>
      <c r="AX35" s="256">
        <v>2.8389451502380099</v>
      </c>
      <c r="AY35" s="261">
        <v>-2.35519360110785</v>
      </c>
      <c r="AZ35" s="256"/>
      <c r="BA35" s="262">
        <v>0.67755324302527598</v>
      </c>
      <c r="BB35" s="263">
        <v>-1.00889630520656</v>
      </c>
      <c r="BC35" s="264">
        <v>-0.166462896472203</v>
      </c>
      <c r="BD35" s="256"/>
      <c r="BE35" s="265">
        <v>-1.5660958719901801</v>
      </c>
      <c r="BF35" s="38"/>
      <c r="BG35" s="39"/>
      <c r="BH35" s="39"/>
      <c r="BI35" s="39"/>
      <c r="BJ35" s="39"/>
      <c r="BK35" s="39"/>
      <c r="BL35" s="39"/>
      <c r="BM35" s="39"/>
      <c r="BN35" s="39"/>
      <c r="BO35" s="39"/>
      <c r="BP35" s="39"/>
      <c r="BQ35" s="39"/>
      <c r="BR35" s="39"/>
    </row>
    <row r="36" spans="1:70" x14ac:dyDescent="0.25">
      <c r="A36" s="20" t="s">
        <v>25</v>
      </c>
      <c r="B36" s="2" t="str">
        <f t="shared" si="0"/>
        <v>Coastal Virginia - Eastern Shore</v>
      </c>
      <c r="C36" s="2"/>
      <c r="D36" s="23" t="s">
        <v>89</v>
      </c>
      <c r="E36" s="26" t="s">
        <v>90</v>
      </c>
      <c r="F36" s="2"/>
      <c r="G36" s="280">
        <v>40.437957276368401</v>
      </c>
      <c r="H36" s="275">
        <v>57.1707610146862</v>
      </c>
      <c r="I36" s="275">
        <v>61.565814419225603</v>
      </c>
      <c r="J36" s="275">
        <v>60.863457943925198</v>
      </c>
      <c r="K36" s="275">
        <v>59.208244325767602</v>
      </c>
      <c r="L36" s="281">
        <v>55.849246995994598</v>
      </c>
      <c r="M36" s="275"/>
      <c r="N36" s="282">
        <v>81.973097463284304</v>
      </c>
      <c r="O36" s="283">
        <v>81.9541054739652</v>
      </c>
      <c r="P36" s="284">
        <v>81.963601468624802</v>
      </c>
      <c r="Q36" s="275"/>
      <c r="R36" s="285">
        <v>63.310491131031803</v>
      </c>
      <c r="S36" s="38"/>
      <c r="T36" s="29">
        <v>12.4105370670855</v>
      </c>
      <c r="U36" s="256">
        <v>8.5999485923705894</v>
      </c>
      <c r="V36" s="256">
        <v>5.3229038535088504</v>
      </c>
      <c r="W36" s="256">
        <v>-2.9077684362013598</v>
      </c>
      <c r="X36" s="256">
        <v>-6.7021264845708703</v>
      </c>
      <c r="Y36" s="261">
        <v>2.20600922503175</v>
      </c>
      <c r="Z36" s="256"/>
      <c r="AA36" s="262">
        <v>-4.21492489812728</v>
      </c>
      <c r="AB36" s="263">
        <v>-4.4218180674448098</v>
      </c>
      <c r="AC36" s="264">
        <v>-4.3184713395650496</v>
      </c>
      <c r="AD36" s="256"/>
      <c r="AE36" s="265">
        <v>-0.30850022570000701</v>
      </c>
      <c r="AF36" s="38"/>
      <c r="AG36" s="280">
        <v>39.302735577736399</v>
      </c>
      <c r="AH36" s="275">
        <v>52.253801387244103</v>
      </c>
      <c r="AI36" s="275">
        <v>57.679399424801197</v>
      </c>
      <c r="AJ36" s="275">
        <v>60.154040387182903</v>
      </c>
      <c r="AK36" s="275">
        <v>61.223888518023998</v>
      </c>
      <c r="AL36" s="281">
        <v>54.158568159639202</v>
      </c>
      <c r="AM36" s="275"/>
      <c r="AN36" s="282">
        <v>81.571073097463199</v>
      </c>
      <c r="AO36" s="283">
        <v>78.568583110814401</v>
      </c>
      <c r="AP36" s="284">
        <v>80.069828104138793</v>
      </c>
      <c r="AQ36" s="275"/>
      <c r="AR36" s="285">
        <v>61.604925301551503</v>
      </c>
      <c r="AS36" s="38"/>
      <c r="AT36" s="29">
        <v>3.9236211823071701</v>
      </c>
      <c r="AU36" s="256">
        <v>2.7629620153732399</v>
      </c>
      <c r="AV36" s="256">
        <v>4.6369229773004896</v>
      </c>
      <c r="AW36" s="256">
        <v>3.3954318441501501</v>
      </c>
      <c r="AX36" s="256">
        <v>6.0310828630191304</v>
      </c>
      <c r="AY36" s="261">
        <v>4.1839501456281498</v>
      </c>
      <c r="AZ36" s="256"/>
      <c r="BA36" s="262">
        <v>2.65580005613606</v>
      </c>
      <c r="BB36" s="263">
        <v>4.3249995662200797</v>
      </c>
      <c r="BC36" s="264">
        <v>3.4680244778233802</v>
      </c>
      <c r="BD36" s="256"/>
      <c r="BE36" s="265">
        <v>3.9401972729662602</v>
      </c>
      <c r="BF36" s="38"/>
      <c r="BG36" s="39"/>
      <c r="BH36" s="39"/>
      <c r="BI36" s="39"/>
      <c r="BJ36" s="39"/>
      <c r="BK36" s="39"/>
      <c r="BL36" s="39"/>
      <c r="BM36" s="39"/>
      <c r="BN36" s="39"/>
      <c r="BO36" s="39"/>
      <c r="BP36" s="39"/>
      <c r="BQ36" s="39"/>
      <c r="BR36" s="39"/>
    </row>
    <row r="37" spans="1:70" x14ac:dyDescent="0.25">
      <c r="A37" s="20" t="s">
        <v>26</v>
      </c>
      <c r="B37" s="2" t="str">
        <f t="shared" si="0"/>
        <v>Coastal Virginia - Hampton Roads</v>
      </c>
      <c r="C37" s="2"/>
      <c r="D37" s="23" t="s">
        <v>89</v>
      </c>
      <c r="E37" s="26" t="s">
        <v>90</v>
      </c>
      <c r="F37" s="2"/>
      <c r="G37" s="280">
        <v>57.944874428928998</v>
      </c>
      <c r="H37" s="275">
        <v>66.487238210773498</v>
      </c>
      <c r="I37" s="275">
        <v>72.322339003174704</v>
      </c>
      <c r="J37" s="275">
        <v>77.730337867485702</v>
      </c>
      <c r="K37" s="275">
        <v>78.592119092481198</v>
      </c>
      <c r="L37" s="281">
        <v>70.615381720568806</v>
      </c>
      <c r="M37" s="275"/>
      <c r="N37" s="282">
        <v>118.982908912577</v>
      </c>
      <c r="O37" s="283">
        <v>122.196852076504</v>
      </c>
      <c r="P37" s="284">
        <v>120.58988049454</v>
      </c>
      <c r="Q37" s="275"/>
      <c r="R37" s="285">
        <v>84.893809941703694</v>
      </c>
      <c r="S37" s="38"/>
      <c r="T37" s="29">
        <v>18.890771206062201</v>
      </c>
      <c r="U37" s="256">
        <v>11.7357294265414</v>
      </c>
      <c r="V37" s="256">
        <v>1.8631952290084799</v>
      </c>
      <c r="W37" s="256">
        <v>1.0231145706948299</v>
      </c>
      <c r="X37" s="256">
        <v>-16.546347296039698</v>
      </c>
      <c r="Y37" s="261">
        <v>0.77572407748635097</v>
      </c>
      <c r="Z37" s="256"/>
      <c r="AA37" s="262">
        <v>-10.1873111602397</v>
      </c>
      <c r="AB37" s="263">
        <v>-9.5434728038374992</v>
      </c>
      <c r="AC37" s="264">
        <v>-9.8622517086591106</v>
      </c>
      <c r="AD37" s="256"/>
      <c r="AE37" s="265">
        <v>-3.83061523687876</v>
      </c>
      <c r="AF37" s="38"/>
      <c r="AG37" s="280">
        <v>59.427305483500398</v>
      </c>
      <c r="AH37" s="275">
        <v>70.974812032986094</v>
      </c>
      <c r="AI37" s="275">
        <v>76.175859692593505</v>
      </c>
      <c r="AJ37" s="275">
        <v>79.013362607438694</v>
      </c>
      <c r="AK37" s="275">
        <v>85.122973182252196</v>
      </c>
      <c r="AL37" s="281">
        <v>74.142821687878893</v>
      </c>
      <c r="AM37" s="275"/>
      <c r="AN37" s="282">
        <v>119.15434672069701</v>
      </c>
      <c r="AO37" s="283">
        <v>117.577658738352</v>
      </c>
      <c r="AP37" s="284">
        <v>118.36600272952499</v>
      </c>
      <c r="AQ37" s="275"/>
      <c r="AR37" s="285">
        <v>86.777946386924796</v>
      </c>
      <c r="AS37" s="38"/>
      <c r="AT37" s="29">
        <v>8.9191358315923495</v>
      </c>
      <c r="AU37" s="256">
        <v>10.470141101592001</v>
      </c>
      <c r="AV37" s="256">
        <v>6.0361448455878302</v>
      </c>
      <c r="AW37" s="256">
        <v>5.4994295167912801</v>
      </c>
      <c r="AX37" s="256">
        <v>6.1404099424996197</v>
      </c>
      <c r="AY37" s="261">
        <v>7.2218406158512503</v>
      </c>
      <c r="AZ37" s="256"/>
      <c r="BA37" s="262">
        <v>6.7937769624757101</v>
      </c>
      <c r="BB37" s="263">
        <v>5.2486827705566999</v>
      </c>
      <c r="BC37" s="264">
        <v>6.0207458441194799</v>
      </c>
      <c r="BD37" s="256"/>
      <c r="BE37" s="265">
        <v>6.7496301447043496</v>
      </c>
      <c r="BF37" s="38"/>
      <c r="BG37" s="39"/>
      <c r="BH37" s="39"/>
      <c r="BI37" s="39"/>
      <c r="BJ37" s="39"/>
      <c r="BK37" s="39"/>
      <c r="BL37" s="39"/>
      <c r="BM37" s="39"/>
      <c r="BN37" s="39"/>
      <c r="BO37" s="39"/>
      <c r="BP37" s="39"/>
      <c r="BQ37" s="39"/>
      <c r="BR37" s="39"/>
    </row>
    <row r="38" spans="1:70" x14ac:dyDescent="0.25">
      <c r="A38" s="19" t="s">
        <v>27</v>
      </c>
      <c r="B38" s="2" t="str">
        <f t="shared" si="0"/>
        <v>Northern Virginia</v>
      </c>
      <c r="C38" s="2"/>
      <c r="D38" s="23" t="s">
        <v>89</v>
      </c>
      <c r="E38" s="26" t="s">
        <v>90</v>
      </c>
      <c r="F38" s="2"/>
      <c r="G38" s="280">
        <v>107.33361972489899</v>
      </c>
      <c r="H38" s="275">
        <v>172.634832787498</v>
      </c>
      <c r="I38" s="275">
        <v>198.21692935342</v>
      </c>
      <c r="J38" s="275">
        <v>179.84865986712799</v>
      </c>
      <c r="K38" s="275">
        <v>140.07991672124999</v>
      </c>
      <c r="L38" s="281">
        <v>159.62279169083899</v>
      </c>
      <c r="M38" s="275"/>
      <c r="N38" s="282">
        <v>117.077083185178</v>
      </c>
      <c r="O38" s="283">
        <v>115.933769813792</v>
      </c>
      <c r="P38" s="284">
        <v>116.505426499485</v>
      </c>
      <c r="Q38" s="275"/>
      <c r="R38" s="285">
        <v>147.303544493309</v>
      </c>
      <c r="S38" s="38"/>
      <c r="T38" s="29">
        <v>85.939637422076899</v>
      </c>
      <c r="U38" s="256">
        <v>68.9265276772351</v>
      </c>
      <c r="V38" s="256">
        <v>40.4586412767692</v>
      </c>
      <c r="W38" s="256">
        <v>14.9751518240259</v>
      </c>
      <c r="X38" s="256">
        <v>8.7312999653183603</v>
      </c>
      <c r="Y38" s="261">
        <v>36.128017549358198</v>
      </c>
      <c r="Z38" s="256"/>
      <c r="AA38" s="262">
        <v>0.19784144266745801</v>
      </c>
      <c r="AB38" s="263">
        <v>0.56634483353980403</v>
      </c>
      <c r="AC38" s="264">
        <v>0.38085088761925601</v>
      </c>
      <c r="AD38" s="256"/>
      <c r="AE38" s="265">
        <v>25.9891638015126</v>
      </c>
      <c r="AF38" s="38"/>
      <c r="AG38" s="280">
        <v>90.940118417360296</v>
      </c>
      <c r="AH38" s="275">
        <v>135.79518866336099</v>
      </c>
      <c r="AI38" s="275">
        <v>159.558488448227</v>
      </c>
      <c r="AJ38" s="275">
        <v>153.72243889772599</v>
      </c>
      <c r="AK38" s="275">
        <v>125.07605207261101</v>
      </c>
      <c r="AL38" s="281">
        <v>133.017502217149</v>
      </c>
      <c r="AM38" s="275"/>
      <c r="AN38" s="282">
        <v>114.742010339665</v>
      </c>
      <c r="AO38" s="283">
        <v>114.520910218021</v>
      </c>
      <c r="AP38" s="284">
        <v>114.63146027884299</v>
      </c>
      <c r="AQ38" s="275"/>
      <c r="AR38" s="285">
        <v>127.765189893211</v>
      </c>
      <c r="AS38" s="38"/>
      <c r="AT38" s="29">
        <v>15.784644748944901</v>
      </c>
      <c r="AU38" s="256">
        <v>17.171478683899998</v>
      </c>
      <c r="AV38" s="256">
        <v>14.6294364279075</v>
      </c>
      <c r="AW38" s="256">
        <v>11.523739584797701</v>
      </c>
      <c r="AX38" s="256">
        <v>12.262691266905099</v>
      </c>
      <c r="AY38" s="261">
        <v>14.103182800222701</v>
      </c>
      <c r="AZ38" s="256"/>
      <c r="BA38" s="262">
        <v>10.1480352526244</v>
      </c>
      <c r="BB38" s="263">
        <v>10.8030938005114</v>
      </c>
      <c r="BC38" s="264">
        <v>10.474277629441501</v>
      </c>
      <c r="BD38" s="256"/>
      <c r="BE38" s="265">
        <v>13.151090734588101</v>
      </c>
      <c r="BF38" s="38"/>
      <c r="BG38" s="39"/>
      <c r="BH38" s="39"/>
      <c r="BI38" s="39"/>
      <c r="BJ38" s="39"/>
      <c r="BK38" s="39"/>
      <c r="BL38" s="39"/>
      <c r="BM38" s="39"/>
      <c r="BN38" s="39"/>
      <c r="BO38" s="39"/>
      <c r="BP38" s="39"/>
      <c r="BQ38" s="39"/>
      <c r="BR38" s="39"/>
    </row>
    <row r="39" spans="1:70" x14ac:dyDescent="0.25">
      <c r="A39" s="21" t="s">
        <v>28</v>
      </c>
      <c r="B39" s="2" t="str">
        <f t="shared" si="0"/>
        <v>Shenandoah Valley</v>
      </c>
      <c r="C39" s="2"/>
      <c r="D39" s="24" t="s">
        <v>89</v>
      </c>
      <c r="E39" s="27" t="s">
        <v>90</v>
      </c>
      <c r="F39" s="2"/>
      <c r="G39" s="286">
        <v>42.534903730925897</v>
      </c>
      <c r="H39" s="287">
        <v>56.0512079571782</v>
      </c>
      <c r="I39" s="287">
        <v>56.264700007989099</v>
      </c>
      <c r="J39" s="287">
        <v>60.863241990892298</v>
      </c>
      <c r="K39" s="287">
        <v>62.935797715107398</v>
      </c>
      <c r="L39" s="288">
        <v>55.729970280418598</v>
      </c>
      <c r="M39" s="275"/>
      <c r="N39" s="289">
        <v>92.020601581848595</v>
      </c>
      <c r="O39" s="290">
        <v>92.642935208116896</v>
      </c>
      <c r="P39" s="291">
        <v>92.331768394982802</v>
      </c>
      <c r="Q39" s="275"/>
      <c r="R39" s="292">
        <v>66.187626884579799</v>
      </c>
      <c r="S39" s="38"/>
      <c r="T39" s="30">
        <v>14.092351255561701</v>
      </c>
      <c r="U39" s="266">
        <v>13.280907330912401</v>
      </c>
      <c r="V39" s="266">
        <v>1.03808326735368</v>
      </c>
      <c r="W39" s="266">
        <v>3.07964086556643</v>
      </c>
      <c r="X39" s="266">
        <v>2.07666123595869</v>
      </c>
      <c r="Y39" s="267">
        <v>5.8909748281019896</v>
      </c>
      <c r="Z39" s="256"/>
      <c r="AA39" s="268">
        <v>-7.4225785792723196</v>
      </c>
      <c r="AB39" s="269">
        <v>-5.1185397203084397</v>
      </c>
      <c r="AC39" s="270">
        <v>-6.2808365194146498</v>
      </c>
      <c r="AD39" s="256"/>
      <c r="AE39" s="271">
        <v>0.67934581469018196</v>
      </c>
      <c r="AF39" s="38"/>
      <c r="AG39" s="286">
        <v>43.052447427202999</v>
      </c>
      <c r="AH39" s="287">
        <v>55.747410318622002</v>
      </c>
      <c r="AI39" s="287">
        <v>58.466657376030099</v>
      </c>
      <c r="AJ39" s="287">
        <v>62.107019253814798</v>
      </c>
      <c r="AK39" s="287">
        <v>68.690463969002096</v>
      </c>
      <c r="AL39" s="288">
        <v>57.635476197154297</v>
      </c>
      <c r="AM39" s="275"/>
      <c r="AN39" s="289">
        <v>94.095511903810802</v>
      </c>
      <c r="AO39" s="290">
        <v>86.892488615482904</v>
      </c>
      <c r="AP39" s="291">
        <v>90.494000259646796</v>
      </c>
      <c r="AQ39" s="275"/>
      <c r="AR39" s="292">
        <v>67.044270317723104</v>
      </c>
      <c r="AS39" s="38"/>
      <c r="AT39" s="30">
        <v>5.4836577818140704</v>
      </c>
      <c r="AU39" s="266">
        <v>8.1426842615793795</v>
      </c>
      <c r="AV39" s="266">
        <v>1.7759639810283301</v>
      </c>
      <c r="AW39" s="266">
        <v>5.1602785503956401</v>
      </c>
      <c r="AX39" s="266">
        <v>9.1505576388842105</v>
      </c>
      <c r="AY39" s="267">
        <v>6.0014676250026904</v>
      </c>
      <c r="AZ39" s="256"/>
      <c r="BA39" s="268">
        <v>5.7819948701186403</v>
      </c>
      <c r="BB39" s="269">
        <v>4.24893307256038</v>
      </c>
      <c r="BC39" s="270">
        <v>5.0403827959374699</v>
      </c>
      <c r="BD39" s="256"/>
      <c r="BE39" s="271">
        <v>5.6447166532760598</v>
      </c>
      <c r="BF39" s="38"/>
      <c r="BG39" s="39"/>
      <c r="BH39" s="39"/>
      <c r="BI39" s="39"/>
      <c r="BJ39" s="39"/>
      <c r="BK39" s="39"/>
      <c r="BL39" s="39"/>
      <c r="BM39" s="39"/>
      <c r="BN39" s="39"/>
      <c r="BO39" s="39"/>
      <c r="BP39" s="39"/>
      <c r="BQ39" s="39"/>
      <c r="BR39" s="39"/>
    </row>
    <row r="40" spans="1:70" ht="13" x14ac:dyDescent="0.3">
      <c r="A40" s="18" t="s">
        <v>29</v>
      </c>
      <c r="B40" s="2" t="str">
        <f t="shared" si="0"/>
        <v>Southern Virginia</v>
      </c>
      <c r="C40" s="8"/>
      <c r="D40" s="22" t="s">
        <v>89</v>
      </c>
      <c r="E40" s="25" t="s">
        <v>90</v>
      </c>
      <c r="F40" s="2"/>
      <c r="G40" s="272">
        <v>45.929201764057296</v>
      </c>
      <c r="H40" s="273">
        <v>68.2561830209481</v>
      </c>
      <c r="I40" s="273">
        <v>73.277863285556705</v>
      </c>
      <c r="J40" s="273">
        <v>73.879596471885307</v>
      </c>
      <c r="K40" s="273">
        <v>68.803993384785002</v>
      </c>
      <c r="L40" s="274">
        <v>66.029367585446494</v>
      </c>
      <c r="M40" s="275"/>
      <c r="N40" s="276">
        <v>81.205298787210495</v>
      </c>
      <c r="O40" s="277">
        <v>77.500551267916194</v>
      </c>
      <c r="P40" s="278">
        <v>79.352925027563302</v>
      </c>
      <c r="Q40" s="275"/>
      <c r="R40" s="279">
        <v>69.836098283194204</v>
      </c>
      <c r="S40" s="38"/>
      <c r="T40" s="28">
        <v>18.144448205209599</v>
      </c>
      <c r="U40" s="254">
        <v>10.276120508462601</v>
      </c>
      <c r="V40" s="254">
        <v>4.15743623159333</v>
      </c>
      <c r="W40" s="254">
        <v>5.6444061718991003</v>
      </c>
      <c r="X40" s="254">
        <v>7.6089318671970201</v>
      </c>
      <c r="Y40" s="255">
        <v>8.2464946717061895</v>
      </c>
      <c r="Z40" s="256"/>
      <c r="AA40" s="257">
        <v>2.0025966566765501</v>
      </c>
      <c r="AB40" s="258">
        <v>-11.6115092571457</v>
      </c>
      <c r="AC40" s="259">
        <v>-5.1328492777120296</v>
      </c>
      <c r="AD40" s="256"/>
      <c r="AE40" s="260">
        <v>3.5072966493741</v>
      </c>
      <c r="AF40" s="38"/>
      <c r="AG40" s="272">
        <v>47.9793098125689</v>
      </c>
      <c r="AH40" s="273">
        <v>65.528929988974596</v>
      </c>
      <c r="AI40" s="273">
        <v>71.487100882028599</v>
      </c>
      <c r="AJ40" s="273">
        <v>70.929152701212701</v>
      </c>
      <c r="AK40" s="273">
        <v>67.669260749724302</v>
      </c>
      <c r="AL40" s="274">
        <v>64.718750826901797</v>
      </c>
      <c r="AM40" s="275"/>
      <c r="AN40" s="276">
        <v>78.082475744211607</v>
      </c>
      <c r="AO40" s="277">
        <v>78.648737596471804</v>
      </c>
      <c r="AP40" s="278">
        <v>78.365606670341705</v>
      </c>
      <c r="AQ40" s="275"/>
      <c r="AR40" s="279">
        <v>68.617852496456095</v>
      </c>
      <c r="AS40" s="38"/>
      <c r="AT40" s="28">
        <v>-2.5226655205228599</v>
      </c>
      <c r="AU40" s="254">
        <v>3.3422885550597701</v>
      </c>
      <c r="AV40" s="254">
        <v>0.83332036600290404</v>
      </c>
      <c r="AW40" s="254">
        <v>2.9942644521103801</v>
      </c>
      <c r="AX40" s="254">
        <v>7.2553288005165202</v>
      </c>
      <c r="AY40" s="255">
        <v>2.5700118190197299</v>
      </c>
      <c r="AZ40" s="256"/>
      <c r="BA40" s="257">
        <v>3.29444056327526</v>
      </c>
      <c r="BB40" s="258">
        <v>1.07845007086447</v>
      </c>
      <c r="BC40" s="259">
        <v>2.1704289561742001</v>
      </c>
      <c r="BD40" s="256"/>
      <c r="BE40" s="260">
        <v>2.4392838528093899</v>
      </c>
      <c r="BF40" s="38"/>
    </row>
    <row r="41" spans="1:70" x14ac:dyDescent="0.25">
      <c r="A41" s="19" t="s">
        <v>30</v>
      </c>
      <c r="B41" s="2" t="str">
        <f t="shared" si="0"/>
        <v>Southwest Virginia - Blue Ridge Highlands</v>
      </c>
      <c r="C41" s="9"/>
      <c r="D41" s="23" t="s">
        <v>89</v>
      </c>
      <c r="E41" s="26" t="s">
        <v>90</v>
      </c>
      <c r="F41" s="2"/>
      <c r="G41" s="280">
        <v>50.785852137430503</v>
      </c>
      <c r="H41" s="275">
        <v>59.497291076085702</v>
      </c>
      <c r="I41" s="275">
        <v>63.412096609592901</v>
      </c>
      <c r="J41" s="275">
        <v>64.9644812336999</v>
      </c>
      <c r="K41" s="275">
        <v>67.636645878217394</v>
      </c>
      <c r="L41" s="281">
        <v>61.259273387005301</v>
      </c>
      <c r="M41" s="275"/>
      <c r="N41" s="282">
        <v>92.329004422270003</v>
      </c>
      <c r="O41" s="283">
        <v>92.397130060097496</v>
      </c>
      <c r="P41" s="284">
        <v>92.363067241183799</v>
      </c>
      <c r="Q41" s="275"/>
      <c r="R41" s="285">
        <v>70.146071631056301</v>
      </c>
      <c r="S41" s="38"/>
      <c r="T41" s="29">
        <v>16.1522635937147</v>
      </c>
      <c r="U41" s="256">
        <v>9.0945601843580501</v>
      </c>
      <c r="V41" s="256">
        <v>1.2616042862141501</v>
      </c>
      <c r="W41" s="256">
        <v>-2.2894026698268601</v>
      </c>
      <c r="X41" s="256">
        <v>2.7065648704446401</v>
      </c>
      <c r="Y41" s="261">
        <v>4.4582171539607396</v>
      </c>
      <c r="Z41" s="256"/>
      <c r="AA41" s="262">
        <v>7.7398806420505402</v>
      </c>
      <c r="AB41" s="263">
        <v>3.9105373646092101</v>
      </c>
      <c r="AC41" s="264">
        <v>5.7898614002628799</v>
      </c>
      <c r="AD41" s="256"/>
      <c r="AE41" s="265">
        <v>4.9552387248098597</v>
      </c>
      <c r="AF41" s="38"/>
      <c r="AG41" s="280">
        <v>55.787573175564702</v>
      </c>
      <c r="AH41" s="275">
        <v>57.684752873237798</v>
      </c>
      <c r="AI41" s="275">
        <v>62.041376040310197</v>
      </c>
      <c r="AJ41" s="275">
        <v>65.525577446422403</v>
      </c>
      <c r="AK41" s="275">
        <v>70.461570189363798</v>
      </c>
      <c r="AL41" s="281">
        <v>62.2969447685945</v>
      </c>
      <c r="AM41" s="275"/>
      <c r="AN41" s="282">
        <v>105.534734947272</v>
      </c>
      <c r="AO41" s="283">
        <v>105.71853016214899</v>
      </c>
      <c r="AP41" s="284">
        <v>105.62663255471099</v>
      </c>
      <c r="AQ41" s="275"/>
      <c r="AR41" s="285">
        <v>74.669339895257394</v>
      </c>
      <c r="AS41" s="38"/>
      <c r="AT41" s="29">
        <v>1.34067993900717</v>
      </c>
      <c r="AU41" s="256">
        <v>3.0686743043525402</v>
      </c>
      <c r="AV41" s="256">
        <v>-1.2752372456001</v>
      </c>
      <c r="AW41" s="256">
        <v>-0.49719588940016601</v>
      </c>
      <c r="AX41" s="256">
        <v>-0.68739540163240198</v>
      </c>
      <c r="AY41" s="261">
        <v>0.27912532513100002</v>
      </c>
      <c r="AZ41" s="256"/>
      <c r="BA41" s="262">
        <v>-5.5413938446469801</v>
      </c>
      <c r="BB41" s="263">
        <v>-4.3072484490488199</v>
      </c>
      <c r="BC41" s="264">
        <v>-4.9277893054739597</v>
      </c>
      <c r="BD41" s="256"/>
      <c r="BE41" s="265">
        <v>-1.8850094264200401</v>
      </c>
      <c r="BF41" s="38"/>
    </row>
    <row r="42" spans="1:70" x14ac:dyDescent="0.25">
      <c r="A42" s="20" t="s">
        <v>31</v>
      </c>
      <c r="B42" s="2" t="str">
        <f t="shared" si="0"/>
        <v>Southwest Virginia - Heart of Appalachia</v>
      </c>
      <c r="C42" s="2"/>
      <c r="D42" s="23" t="s">
        <v>89</v>
      </c>
      <c r="E42" s="26" t="s">
        <v>90</v>
      </c>
      <c r="F42" s="2"/>
      <c r="G42" s="280">
        <v>35.373203342618297</v>
      </c>
      <c r="H42" s="275">
        <v>52.648057103063998</v>
      </c>
      <c r="I42" s="275">
        <v>54.753669916434497</v>
      </c>
      <c r="J42" s="275">
        <v>53.4343871866295</v>
      </c>
      <c r="K42" s="275">
        <v>45.523746518105803</v>
      </c>
      <c r="L42" s="281">
        <v>48.346612813370399</v>
      </c>
      <c r="M42" s="275"/>
      <c r="N42" s="282">
        <v>55.580383008356499</v>
      </c>
      <c r="O42" s="283">
        <v>53.559240947075203</v>
      </c>
      <c r="P42" s="284">
        <v>54.569811977715801</v>
      </c>
      <c r="Q42" s="275"/>
      <c r="R42" s="285">
        <v>50.124669717469096</v>
      </c>
      <c r="S42" s="38"/>
      <c r="T42" s="29">
        <v>9.4819315232520491</v>
      </c>
      <c r="U42" s="256">
        <v>4.0435957826581799</v>
      </c>
      <c r="V42" s="256">
        <v>5.1650066003367696</v>
      </c>
      <c r="W42" s="256">
        <v>-5.0534825850384797</v>
      </c>
      <c r="X42" s="256">
        <v>-11.890591550039501</v>
      </c>
      <c r="Y42" s="261">
        <v>-0.48934102703661703</v>
      </c>
      <c r="Z42" s="256"/>
      <c r="AA42" s="262">
        <v>1.63915570291436</v>
      </c>
      <c r="AB42" s="263">
        <v>-1.8764514672843999</v>
      </c>
      <c r="AC42" s="264">
        <v>-0.117030264779779</v>
      </c>
      <c r="AD42" s="256"/>
      <c r="AE42" s="265">
        <v>-0.37383079283840698</v>
      </c>
      <c r="AF42" s="38"/>
      <c r="AG42" s="280">
        <v>35.5395283842794</v>
      </c>
      <c r="AH42" s="275">
        <v>52.889676855895097</v>
      </c>
      <c r="AI42" s="275">
        <v>53.484831441048001</v>
      </c>
      <c r="AJ42" s="275">
        <v>54.556695682451199</v>
      </c>
      <c r="AK42" s="275">
        <v>47.8973050139275</v>
      </c>
      <c r="AL42" s="281">
        <v>48.876727488399602</v>
      </c>
      <c r="AM42" s="275"/>
      <c r="AN42" s="282">
        <v>55.403857938718602</v>
      </c>
      <c r="AO42" s="283">
        <v>50.7644481197771</v>
      </c>
      <c r="AP42" s="284">
        <v>53.084153029247901</v>
      </c>
      <c r="AQ42" s="275"/>
      <c r="AR42" s="285">
        <v>50.080555652412102</v>
      </c>
      <c r="AS42" s="38"/>
      <c r="AT42" s="29">
        <v>-2.1995403196775398</v>
      </c>
      <c r="AU42" s="256">
        <v>8.2311018692120506</v>
      </c>
      <c r="AV42" s="256">
        <v>1.41602660997563</v>
      </c>
      <c r="AW42" s="256">
        <v>4.4022502620524104</v>
      </c>
      <c r="AX42" s="256">
        <v>2.1371717853983099</v>
      </c>
      <c r="AY42" s="261">
        <v>3.0156929786757001</v>
      </c>
      <c r="AZ42" s="256"/>
      <c r="BA42" s="262">
        <v>0.44278393998846</v>
      </c>
      <c r="BB42" s="263">
        <v>-4.2949265583341303</v>
      </c>
      <c r="BC42" s="264">
        <v>-1.87972344203157</v>
      </c>
      <c r="BD42" s="256"/>
      <c r="BE42" s="265">
        <v>1.47020796697461</v>
      </c>
      <c r="BF42" s="38"/>
    </row>
    <row r="43" spans="1:70" x14ac:dyDescent="0.25">
      <c r="A43" s="21" t="s">
        <v>32</v>
      </c>
      <c r="B43" s="2" t="str">
        <f t="shared" si="0"/>
        <v>Virginia Mountains</v>
      </c>
      <c r="C43" s="2"/>
      <c r="D43" s="24" t="s">
        <v>89</v>
      </c>
      <c r="E43" s="27" t="s">
        <v>90</v>
      </c>
      <c r="F43" s="2"/>
      <c r="G43" s="280">
        <v>52.737674046412302</v>
      </c>
      <c r="H43" s="275">
        <v>73.410128034142403</v>
      </c>
      <c r="I43" s="275">
        <v>80.838256868498206</v>
      </c>
      <c r="J43" s="275">
        <v>72.765665510802805</v>
      </c>
      <c r="K43" s="275">
        <v>70.533348893038095</v>
      </c>
      <c r="L43" s="281">
        <v>70.057014670578795</v>
      </c>
      <c r="M43" s="275"/>
      <c r="N43" s="282">
        <v>83.321461723126106</v>
      </c>
      <c r="O43" s="283">
        <v>87.833458255534794</v>
      </c>
      <c r="P43" s="284">
        <v>85.577459989330407</v>
      </c>
      <c r="Q43" s="275"/>
      <c r="R43" s="285">
        <v>74.491427618793495</v>
      </c>
      <c r="S43" s="38"/>
      <c r="T43" s="29">
        <v>29.1369267088253</v>
      </c>
      <c r="U43" s="256">
        <v>23.904837785295399</v>
      </c>
      <c r="V43" s="256">
        <v>13.5844149545881</v>
      </c>
      <c r="W43" s="256">
        <v>-6.3999390885080096</v>
      </c>
      <c r="X43" s="256">
        <v>10.456321679186599</v>
      </c>
      <c r="Y43" s="261">
        <v>11.964631071874001</v>
      </c>
      <c r="Z43" s="256"/>
      <c r="AA43" s="262">
        <v>12.9911014977907</v>
      </c>
      <c r="AB43" s="263">
        <v>10.471693869006501</v>
      </c>
      <c r="AC43" s="264">
        <v>11.684000983705801</v>
      </c>
      <c r="AD43" s="256"/>
      <c r="AE43" s="265">
        <v>11.872363066793</v>
      </c>
      <c r="AF43" s="38"/>
      <c r="AG43" s="280">
        <v>51.3727471390918</v>
      </c>
      <c r="AH43" s="275">
        <v>66.718863643946193</v>
      </c>
      <c r="AI43" s="275">
        <v>73.307165448904001</v>
      </c>
      <c r="AJ43" s="275">
        <v>74.668923712990093</v>
      </c>
      <c r="AK43" s="275">
        <v>77.427822752734002</v>
      </c>
      <c r="AL43" s="281">
        <v>68.700967559021507</v>
      </c>
      <c r="AM43" s="275"/>
      <c r="AN43" s="282">
        <v>95.665466791144297</v>
      </c>
      <c r="AO43" s="283">
        <v>93.813892704721198</v>
      </c>
      <c r="AP43" s="284">
        <v>94.739679747932698</v>
      </c>
      <c r="AQ43" s="275"/>
      <c r="AR43" s="285">
        <v>76.142620028872599</v>
      </c>
      <c r="AS43" s="38"/>
      <c r="AT43" s="29">
        <v>10.0869921919191</v>
      </c>
      <c r="AU43" s="256">
        <v>3.8781742495695402</v>
      </c>
      <c r="AV43" s="256">
        <v>-3.09525433626066E-2</v>
      </c>
      <c r="AW43" s="256">
        <v>3.0696626724474898</v>
      </c>
      <c r="AX43" s="256">
        <v>15.0096866549158</v>
      </c>
      <c r="AY43" s="261">
        <v>6.0188626073293001</v>
      </c>
      <c r="AZ43" s="256"/>
      <c r="BA43" s="262">
        <v>3.1518127686802</v>
      </c>
      <c r="BB43" s="263">
        <v>1.7871000022299199</v>
      </c>
      <c r="BC43" s="264">
        <v>2.4715805517773499</v>
      </c>
      <c r="BD43" s="256"/>
      <c r="BE43" s="265">
        <v>4.7306640177120904</v>
      </c>
      <c r="BF43" s="38"/>
    </row>
    <row r="44" spans="1:70" x14ac:dyDescent="0.25">
      <c r="A44" s="20" t="s">
        <v>104</v>
      </c>
      <c r="B44" s="2" t="s">
        <v>16</v>
      </c>
      <c r="D44" s="24" t="s">
        <v>89</v>
      </c>
      <c r="E44" s="27" t="s">
        <v>90</v>
      </c>
      <c r="G44" s="280">
        <v>147.70857988165599</v>
      </c>
      <c r="H44" s="275">
        <v>219.284556213017</v>
      </c>
      <c r="I44" s="275">
        <v>248.89304404996699</v>
      </c>
      <c r="J44" s="275">
        <v>248.329778654394</v>
      </c>
      <c r="K44" s="275">
        <v>219.26151654613099</v>
      </c>
      <c r="L44" s="281">
        <v>216.695495069033</v>
      </c>
      <c r="M44" s="275"/>
      <c r="N44" s="282">
        <v>264.50610563225899</v>
      </c>
      <c r="O44" s="283">
        <v>269.23525969756702</v>
      </c>
      <c r="P44" s="284">
        <v>266.87068266491298</v>
      </c>
      <c r="Q44" s="275"/>
      <c r="R44" s="285">
        <v>231.03126295357001</v>
      </c>
      <c r="S44" s="38"/>
      <c r="T44" s="29">
        <v>28.551392865606399</v>
      </c>
      <c r="U44" s="256">
        <v>37.165207976621701</v>
      </c>
      <c r="V44" s="256">
        <v>12.107191626777499</v>
      </c>
      <c r="W44" s="256">
        <v>12.275581694591599</v>
      </c>
      <c r="X44" s="256">
        <v>6.5910461951989996</v>
      </c>
      <c r="Y44" s="261">
        <v>17.301736315477601</v>
      </c>
      <c r="Z44" s="256"/>
      <c r="AA44" s="262">
        <v>-2.4514956814226401</v>
      </c>
      <c r="AB44" s="263">
        <v>-3.7458520132842801</v>
      </c>
      <c r="AC44" s="264">
        <v>-3.1087298308035001</v>
      </c>
      <c r="AD44" s="256"/>
      <c r="AE44" s="265">
        <v>9.6766539922810804</v>
      </c>
      <c r="AF44" s="38"/>
      <c r="AG44" s="280">
        <v>137.00815362699899</v>
      </c>
      <c r="AH44" s="275">
        <v>190.24528435239901</v>
      </c>
      <c r="AI44" s="275">
        <v>219.10329224194601</v>
      </c>
      <c r="AJ44" s="275">
        <v>218.069955073416</v>
      </c>
      <c r="AK44" s="275">
        <v>213.90606563664201</v>
      </c>
      <c r="AL44" s="281">
        <v>195.66655018628001</v>
      </c>
      <c r="AM44" s="275"/>
      <c r="AN44" s="282">
        <v>278.91282106070503</v>
      </c>
      <c r="AO44" s="283">
        <v>281.69836620644298</v>
      </c>
      <c r="AP44" s="284">
        <v>280.30559363357401</v>
      </c>
      <c r="AQ44" s="275"/>
      <c r="AR44" s="285">
        <v>219.84913402836401</v>
      </c>
      <c r="AS44" s="38"/>
      <c r="AT44" s="29">
        <v>12.0096614509327</v>
      </c>
      <c r="AU44" s="256">
        <v>13.708218080482499</v>
      </c>
      <c r="AV44" s="256">
        <v>11.8001729117886</v>
      </c>
      <c r="AW44" s="256">
        <v>11.411060257249799</v>
      </c>
      <c r="AX44" s="256">
        <v>10.424828062580501</v>
      </c>
      <c r="AY44" s="261">
        <v>11.802773780427801</v>
      </c>
      <c r="AZ44" s="256"/>
      <c r="BA44" s="262">
        <v>11.5309621945354</v>
      </c>
      <c r="BB44" s="263">
        <v>9.2293212522298305</v>
      </c>
      <c r="BC44" s="264">
        <v>10.3624260607177</v>
      </c>
      <c r="BD44" s="256"/>
      <c r="BE44" s="265">
        <v>11.2737468467376</v>
      </c>
    </row>
    <row r="45" spans="1:70" x14ac:dyDescent="0.25">
      <c r="A45" s="20" t="s">
        <v>105</v>
      </c>
      <c r="B45" s="2" t="s">
        <v>17</v>
      </c>
      <c r="D45" s="24" t="s">
        <v>89</v>
      </c>
      <c r="E45" s="27" t="s">
        <v>90</v>
      </c>
      <c r="G45" s="280">
        <v>118.78835493406</v>
      </c>
      <c r="H45" s="275">
        <v>190.94545058359799</v>
      </c>
      <c r="I45" s="275">
        <v>218.601293011975</v>
      </c>
      <c r="J45" s="275">
        <v>203.379447855085</v>
      </c>
      <c r="K45" s="275">
        <v>161.323519402758</v>
      </c>
      <c r="L45" s="281">
        <v>178.607613157495</v>
      </c>
      <c r="M45" s="275"/>
      <c r="N45" s="282">
        <v>154.12228854024499</v>
      </c>
      <c r="O45" s="283">
        <v>158.08949067757999</v>
      </c>
      <c r="P45" s="284">
        <v>156.105889608913</v>
      </c>
      <c r="Q45" s="275"/>
      <c r="R45" s="285">
        <v>172.17854928647199</v>
      </c>
      <c r="S45" s="38"/>
      <c r="T45" s="29">
        <v>75.451054940704594</v>
      </c>
      <c r="U45" s="256">
        <v>49.953215358481501</v>
      </c>
      <c r="V45" s="256">
        <v>26.256578035310898</v>
      </c>
      <c r="W45" s="256">
        <v>9.1671023864748999</v>
      </c>
      <c r="X45" s="256">
        <v>-3.24977306815684</v>
      </c>
      <c r="Y45" s="261">
        <v>23.822384239791599</v>
      </c>
      <c r="Z45" s="256"/>
      <c r="AA45" s="262">
        <v>-10.2238979315159</v>
      </c>
      <c r="AB45" s="263">
        <v>-6.1292431976807604</v>
      </c>
      <c r="AC45" s="264">
        <v>-8.1962091465173508</v>
      </c>
      <c r="AD45" s="256"/>
      <c r="AE45" s="265">
        <v>13.562363111182799</v>
      </c>
      <c r="AF45" s="38"/>
      <c r="AG45" s="280">
        <v>100.678308366859</v>
      </c>
      <c r="AH45" s="275">
        <v>153.80674769034999</v>
      </c>
      <c r="AI45" s="275">
        <v>180.927395151871</v>
      </c>
      <c r="AJ45" s="275">
        <v>173.9818764211</v>
      </c>
      <c r="AK45" s="275">
        <v>148.24973558056601</v>
      </c>
      <c r="AL45" s="281">
        <v>151.554470954652</v>
      </c>
      <c r="AM45" s="275"/>
      <c r="AN45" s="282">
        <v>157.73017640594199</v>
      </c>
      <c r="AO45" s="283">
        <v>160.424847089586</v>
      </c>
      <c r="AP45" s="284">
        <v>159.07751174776399</v>
      </c>
      <c r="AQ45" s="275"/>
      <c r="AR45" s="285">
        <v>153.70646550684401</v>
      </c>
      <c r="AS45" s="38"/>
      <c r="AT45" s="29">
        <v>5.58473972013826</v>
      </c>
      <c r="AU45" s="256">
        <v>9.2786079701335407</v>
      </c>
      <c r="AV45" s="256">
        <v>6.9042205006803998</v>
      </c>
      <c r="AW45" s="256">
        <v>4.6871662901813202</v>
      </c>
      <c r="AX45" s="256">
        <v>3.1523043930240999</v>
      </c>
      <c r="AY45" s="261">
        <v>5.9303159877080498</v>
      </c>
      <c r="AZ45" s="256"/>
      <c r="BA45" s="262">
        <v>0.86823476657030396</v>
      </c>
      <c r="BB45" s="263">
        <v>2.7244088680967198</v>
      </c>
      <c r="BC45" s="264">
        <v>1.7957209089691599</v>
      </c>
      <c r="BD45" s="256"/>
      <c r="BE45" s="265">
        <v>4.6734177776005899</v>
      </c>
    </row>
    <row r="46" spans="1:70" x14ac:dyDescent="0.25">
      <c r="A46" s="20" t="s">
        <v>106</v>
      </c>
      <c r="B46" s="2" t="s">
        <v>18</v>
      </c>
      <c r="D46" s="24" t="s">
        <v>89</v>
      </c>
      <c r="E46" s="27" t="s">
        <v>90</v>
      </c>
      <c r="G46" s="280">
        <v>88.079751620489802</v>
      </c>
      <c r="H46" s="275">
        <v>128.684530488154</v>
      </c>
      <c r="I46" s="275">
        <v>148.886211495439</v>
      </c>
      <c r="J46" s="275">
        <v>144.388987552343</v>
      </c>
      <c r="K46" s="275">
        <v>127.20677622898999</v>
      </c>
      <c r="L46" s="281">
        <v>127.449251477083</v>
      </c>
      <c r="M46" s="275"/>
      <c r="N46" s="282">
        <v>143.63253742901301</v>
      </c>
      <c r="O46" s="283">
        <v>139.27777577009101</v>
      </c>
      <c r="P46" s="284">
        <v>141.455156599552</v>
      </c>
      <c r="Q46" s="275"/>
      <c r="R46" s="285">
        <v>131.45093865493101</v>
      </c>
      <c r="S46" s="38"/>
      <c r="T46" s="29">
        <v>55.630452225940999</v>
      </c>
      <c r="U46" s="256">
        <v>42.162105648068</v>
      </c>
      <c r="V46" s="256">
        <v>24.972984642782201</v>
      </c>
      <c r="W46" s="256">
        <v>12.0167457687085</v>
      </c>
      <c r="X46" s="256">
        <v>6.8425431475983203</v>
      </c>
      <c r="Y46" s="261">
        <v>23.927421187810801</v>
      </c>
      <c r="Z46" s="256"/>
      <c r="AA46" s="262">
        <v>5.33047499269016</v>
      </c>
      <c r="AB46" s="263">
        <v>1.7158680843485301</v>
      </c>
      <c r="AC46" s="264">
        <v>3.5194380341635099</v>
      </c>
      <c r="AD46" s="256"/>
      <c r="AE46" s="265">
        <v>16.845098225223701</v>
      </c>
      <c r="AF46" s="38"/>
      <c r="AG46" s="280">
        <v>82.238407617736399</v>
      </c>
      <c r="AH46" s="275">
        <v>114.038455085183</v>
      </c>
      <c r="AI46" s="275">
        <v>131.09447047266599</v>
      </c>
      <c r="AJ46" s="275">
        <v>129.88910851545899</v>
      </c>
      <c r="AK46" s="275">
        <v>121.31601517237399</v>
      </c>
      <c r="AL46" s="281">
        <v>115.715291372683</v>
      </c>
      <c r="AM46" s="275"/>
      <c r="AN46" s="282">
        <v>137.20814597315399</v>
      </c>
      <c r="AO46" s="283">
        <v>132.83935746859399</v>
      </c>
      <c r="AP46" s="284">
        <v>135.023751720874</v>
      </c>
      <c r="AQ46" s="275"/>
      <c r="AR46" s="285">
        <v>121.231994329309</v>
      </c>
      <c r="AS46" s="38"/>
      <c r="AT46" s="29">
        <v>14.838198539446401</v>
      </c>
      <c r="AU46" s="256">
        <v>13.0579454510285</v>
      </c>
      <c r="AV46" s="256">
        <v>9.6904964911798697</v>
      </c>
      <c r="AW46" s="256">
        <v>8.6993095597136794</v>
      </c>
      <c r="AX46" s="256">
        <v>13.749970432781</v>
      </c>
      <c r="AY46" s="261">
        <v>11.664571033088301</v>
      </c>
      <c r="AZ46" s="256"/>
      <c r="BA46" s="262">
        <v>11.117745077445599</v>
      </c>
      <c r="BB46" s="263">
        <v>9.3474562039490294</v>
      </c>
      <c r="BC46" s="264">
        <v>10.2398137909273</v>
      </c>
      <c r="BD46" s="256"/>
      <c r="BE46" s="265">
        <v>11.2072430713194</v>
      </c>
    </row>
    <row r="47" spans="1:70" x14ac:dyDescent="0.25">
      <c r="A47" s="20" t="s">
        <v>107</v>
      </c>
      <c r="B47" s="2" t="s">
        <v>19</v>
      </c>
      <c r="D47" s="24" t="s">
        <v>89</v>
      </c>
      <c r="E47" s="27" t="s">
        <v>90</v>
      </c>
      <c r="G47" s="280">
        <v>65.253682849331199</v>
      </c>
      <c r="H47" s="275">
        <v>92.532750314047107</v>
      </c>
      <c r="I47" s="275">
        <v>103.057349934727</v>
      </c>
      <c r="J47" s="275">
        <v>102.626284637552</v>
      </c>
      <c r="K47" s="275">
        <v>99.012229611566696</v>
      </c>
      <c r="L47" s="281">
        <v>92.496459469445</v>
      </c>
      <c r="M47" s="275"/>
      <c r="N47" s="282">
        <v>122.42909554422501</v>
      </c>
      <c r="O47" s="283">
        <v>122.31641592157401</v>
      </c>
      <c r="P47" s="284">
        <v>122.37275573289899</v>
      </c>
      <c r="Q47" s="275"/>
      <c r="R47" s="285">
        <v>101.032544116146</v>
      </c>
      <c r="S47" s="38"/>
      <c r="T47" s="29">
        <v>41.862969017100198</v>
      </c>
      <c r="U47" s="256">
        <v>35.7151102900878</v>
      </c>
      <c r="V47" s="256">
        <v>25.0764190656271</v>
      </c>
      <c r="W47" s="256">
        <v>12.687025243492499</v>
      </c>
      <c r="X47" s="256">
        <v>8.4300780273400093</v>
      </c>
      <c r="Y47" s="261">
        <v>22.0395092145089</v>
      </c>
      <c r="Z47" s="256"/>
      <c r="AA47" s="262">
        <v>3.8053042570648601</v>
      </c>
      <c r="AB47" s="263">
        <v>1.85394856991441</v>
      </c>
      <c r="AC47" s="264">
        <v>2.8208180529315499</v>
      </c>
      <c r="AD47" s="256"/>
      <c r="AE47" s="265">
        <v>14.625078587979001</v>
      </c>
      <c r="AF47" s="38"/>
      <c r="AG47" s="280">
        <v>63.487136601364803</v>
      </c>
      <c r="AH47" s="275">
        <v>87.468228626619194</v>
      </c>
      <c r="AI47" s="275">
        <v>96.588667087939001</v>
      </c>
      <c r="AJ47" s="275">
        <v>97.409644604091099</v>
      </c>
      <c r="AK47" s="275">
        <v>95.320190752597</v>
      </c>
      <c r="AL47" s="281">
        <v>88.0596289010211</v>
      </c>
      <c r="AM47" s="275"/>
      <c r="AN47" s="282">
        <v>118.95598017289301</v>
      </c>
      <c r="AO47" s="283">
        <v>116.813292708291</v>
      </c>
      <c r="AP47" s="284">
        <v>117.884636440592</v>
      </c>
      <c r="AQ47" s="275"/>
      <c r="AR47" s="285">
        <v>96.586392735702901</v>
      </c>
      <c r="AS47" s="38"/>
      <c r="AT47" s="29">
        <v>13.3714433453396</v>
      </c>
      <c r="AU47" s="256">
        <v>17.302833393278501</v>
      </c>
      <c r="AV47" s="256">
        <v>12.9358487499529</v>
      </c>
      <c r="AW47" s="256">
        <v>12.4031709685844</v>
      </c>
      <c r="AX47" s="256">
        <v>12.6114926756877</v>
      </c>
      <c r="AY47" s="261">
        <v>13.653834947958201</v>
      </c>
      <c r="AZ47" s="256"/>
      <c r="BA47" s="262">
        <v>9.5484219160966308</v>
      </c>
      <c r="BB47" s="263">
        <v>10.0736393441729</v>
      </c>
      <c r="BC47" s="264">
        <v>9.8080160711904298</v>
      </c>
      <c r="BD47" s="256"/>
      <c r="BE47" s="265">
        <v>12.287847380942599</v>
      </c>
    </row>
    <row r="48" spans="1:70" x14ac:dyDescent="0.25">
      <c r="A48" s="20" t="s">
        <v>108</v>
      </c>
      <c r="B48" s="2" t="s">
        <v>20</v>
      </c>
      <c r="D48" s="24" t="s">
        <v>89</v>
      </c>
      <c r="E48" s="27" t="s">
        <v>90</v>
      </c>
      <c r="G48" s="280">
        <v>44.5898458632089</v>
      </c>
      <c r="H48" s="275">
        <v>56.8231647417457</v>
      </c>
      <c r="I48" s="275">
        <v>61.527925378901699</v>
      </c>
      <c r="J48" s="275">
        <v>62.010419045983397</v>
      </c>
      <c r="K48" s="275">
        <v>62.365711648276097</v>
      </c>
      <c r="L48" s="281">
        <v>57.463413335623201</v>
      </c>
      <c r="M48" s="275"/>
      <c r="N48" s="282">
        <v>77.2810154136791</v>
      </c>
      <c r="O48" s="283">
        <v>77.788097548409198</v>
      </c>
      <c r="P48" s="284">
        <v>77.534556481044106</v>
      </c>
      <c r="Q48" s="275"/>
      <c r="R48" s="285">
        <v>63.198025662886302</v>
      </c>
      <c r="S48" s="38"/>
      <c r="T48" s="29">
        <v>19.636289242160199</v>
      </c>
      <c r="U48" s="256">
        <v>22.050615744750399</v>
      </c>
      <c r="V48" s="256">
        <v>19.4045287390583</v>
      </c>
      <c r="W48" s="256">
        <v>10.1909433054613</v>
      </c>
      <c r="X48" s="256">
        <v>6.5998598933204899</v>
      </c>
      <c r="Y48" s="261">
        <v>14.8638305096938</v>
      </c>
      <c r="Z48" s="256"/>
      <c r="AA48" s="262">
        <v>2.2534821143769102</v>
      </c>
      <c r="AB48" s="263">
        <v>0.36779886179374399</v>
      </c>
      <c r="AC48" s="264">
        <v>1.2987832183513099</v>
      </c>
      <c r="AD48" s="256"/>
      <c r="AE48" s="265">
        <v>9.7138873216076203</v>
      </c>
      <c r="AF48" s="38"/>
      <c r="AG48" s="280">
        <v>43.618658907750302</v>
      </c>
      <c r="AH48" s="275">
        <v>53.171923010973899</v>
      </c>
      <c r="AI48" s="275">
        <v>57.770177897805198</v>
      </c>
      <c r="AJ48" s="275">
        <v>59.822848203168597</v>
      </c>
      <c r="AK48" s="275">
        <v>60.211586771714302</v>
      </c>
      <c r="AL48" s="281">
        <v>54.915802463840201</v>
      </c>
      <c r="AM48" s="275"/>
      <c r="AN48" s="282">
        <v>75.949894916491303</v>
      </c>
      <c r="AO48" s="283">
        <v>74.712468979434107</v>
      </c>
      <c r="AP48" s="284">
        <v>75.331181947962705</v>
      </c>
      <c r="AQ48" s="275"/>
      <c r="AR48" s="285">
        <v>60.744799491872399</v>
      </c>
      <c r="AS48" s="38"/>
      <c r="AT48" s="29">
        <v>5.7552174643704896</v>
      </c>
      <c r="AU48" s="256">
        <v>9.2913579837737004</v>
      </c>
      <c r="AV48" s="256">
        <v>8.5858365100409504</v>
      </c>
      <c r="AW48" s="256">
        <v>9.7835101795496904</v>
      </c>
      <c r="AX48" s="256">
        <v>10.389457751262</v>
      </c>
      <c r="AY48" s="261">
        <v>8.9057299956890201</v>
      </c>
      <c r="AZ48" s="256"/>
      <c r="BA48" s="262">
        <v>8.4196265436777509</v>
      </c>
      <c r="BB48" s="263">
        <v>8.7995880314710604</v>
      </c>
      <c r="BC48" s="264">
        <v>8.6077146418439803</v>
      </c>
      <c r="BD48" s="256"/>
      <c r="BE48" s="265">
        <v>8.7955182824825293</v>
      </c>
    </row>
    <row r="49" spans="1:57" x14ac:dyDescent="0.25">
      <c r="A49" s="21" t="s">
        <v>109</v>
      </c>
      <c r="B49" s="2" t="s">
        <v>21</v>
      </c>
      <c r="D49" s="24" t="s">
        <v>89</v>
      </c>
      <c r="E49" s="27" t="s">
        <v>90</v>
      </c>
      <c r="G49" s="280">
        <v>31.468876928309399</v>
      </c>
      <c r="H49" s="275">
        <v>34.529377783035599</v>
      </c>
      <c r="I49" s="275">
        <v>34.876092017626803</v>
      </c>
      <c r="J49" s="275">
        <v>35.756814157695402</v>
      </c>
      <c r="K49" s="275">
        <v>36.536806799361102</v>
      </c>
      <c r="L49" s="281">
        <v>34.633593537205698</v>
      </c>
      <c r="M49" s="275"/>
      <c r="N49" s="282">
        <v>44.839989817224598</v>
      </c>
      <c r="O49" s="283">
        <v>46.977512832722098</v>
      </c>
      <c r="P49" s="284">
        <v>45.908751324973302</v>
      </c>
      <c r="Q49" s="275"/>
      <c r="R49" s="285">
        <v>37.855067190853603</v>
      </c>
      <c r="S49" s="38"/>
      <c r="T49" s="29">
        <v>7.3989686979588702</v>
      </c>
      <c r="U49" s="256">
        <v>7.9570944871537597</v>
      </c>
      <c r="V49" s="256">
        <v>6.3067062728036296</v>
      </c>
      <c r="W49" s="256">
        <v>4.3919703972251796</v>
      </c>
      <c r="X49" s="256">
        <v>2.5209575213676199</v>
      </c>
      <c r="Y49" s="261">
        <v>5.6010760149056997</v>
      </c>
      <c r="Z49" s="256"/>
      <c r="AA49" s="262">
        <v>-6.3578213154443199</v>
      </c>
      <c r="AB49" s="263">
        <v>-6.4374414872535102</v>
      </c>
      <c r="AC49" s="264">
        <v>-6.3985751074685799</v>
      </c>
      <c r="AD49" s="256"/>
      <c r="AE49" s="265">
        <v>1.10967048518426</v>
      </c>
      <c r="AG49" s="280">
        <v>31.655948116771199</v>
      </c>
      <c r="AH49" s="275">
        <v>33.986870456779897</v>
      </c>
      <c r="AI49" s="275">
        <v>34.884557272330703</v>
      </c>
      <c r="AJ49" s="275">
        <v>36.1096685577605</v>
      </c>
      <c r="AK49" s="275">
        <v>36.755321194398398</v>
      </c>
      <c r="AL49" s="281">
        <v>34.678343444696601</v>
      </c>
      <c r="AM49" s="275"/>
      <c r="AN49" s="282">
        <v>46.120362743256798</v>
      </c>
      <c r="AO49" s="283">
        <v>47.198940666775101</v>
      </c>
      <c r="AP49" s="284">
        <v>46.659651705015897</v>
      </c>
      <c r="AQ49" s="275"/>
      <c r="AR49" s="285">
        <v>38.1013032108836</v>
      </c>
      <c r="AS49" s="38"/>
      <c r="AT49" s="29">
        <v>2.8150205073039198</v>
      </c>
      <c r="AU49" s="256">
        <v>4.3453058749610296</v>
      </c>
      <c r="AV49" s="256">
        <v>2.8895692817858998</v>
      </c>
      <c r="AW49" s="256">
        <v>4.8512375366150904</v>
      </c>
      <c r="AX49" s="256">
        <v>4.1747023847677598</v>
      </c>
      <c r="AY49" s="261">
        <v>3.83526598450762</v>
      </c>
      <c r="AZ49" s="256"/>
      <c r="BA49" s="262">
        <v>0.53298322441874302</v>
      </c>
      <c r="BB49" s="263">
        <v>1.25530682368617</v>
      </c>
      <c r="BC49" s="264">
        <v>0.89702660708547299</v>
      </c>
      <c r="BD49" s="256"/>
      <c r="BE49" s="265">
        <v>2.7867485513824399</v>
      </c>
    </row>
    <row r="50" spans="1:57" x14ac:dyDescent="0.25">
      <c r="A50" s="33" t="s">
        <v>47</v>
      </c>
      <c r="B50" t="s">
        <v>47</v>
      </c>
      <c r="D50" s="24" t="s">
        <v>89</v>
      </c>
      <c r="E50" s="27" t="s">
        <v>90</v>
      </c>
      <c r="G50" s="280">
        <v>60.802786566749901</v>
      </c>
      <c r="H50" s="275">
        <v>85.459542048293002</v>
      </c>
      <c r="I50" s="275">
        <v>92.169208992506199</v>
      </c>
      <c r="J50" s="275">
        <v>87.764632250901997</v>
      </c>
      <c r="K50" s="275">
        <v>89.6737468776019</v>
      </c>
      <c r="L50" s="281">
        <v>83.173983347210594</v>
      </c>
      <c r="M50" s="275"/>
      <c r="N50" s="282">
        <v>103.791212878157</v>
      </c>
      <c r="O50" s="283">
        <v>95.531898417985005</v>
      </c>
      <c r="P50" s="284">
        <v>99.661555648071001</v>
      </c>
      <c r="Q50" s="275"/>
      <c r="R50" s="285">
        <v>87.8847182903136</v>
      </c>
      <c r="S50" s="38"/>
      <c r="T50" s="29">
        <v>32.701756523772403</v>
      </c>
      <c r="U50" s="256">
        <v>21.07787849744</v>
      </c>
      <c r="V50" s="256">
        <v>9.4540735935072906</v>
      </c>
      <c r="W50" s="256">
        <v>5.5801523800186201</v>
      </c>
      <c r="X50" s="256">
        <v>16.298009828849398</v>
      </c>
      <c r="Y50" s="261">
        <v>15.2497161253306</v>
      </c>
      <c r="Z50" s="256"/>
      <c r="AA50" s="262">
        <v>3.7693304554882499</v>
      </c>
      <c r="AB50" s="263">
        <v>-10.820492677479701</v>
      </c>
      <c r="AC50" s="264">
        <v>-3.7756914982485301</v>
      </c>
      <c r="AD50" s="256"/>
      <c r="AE50" s="265">
        <v>8.3111671213529892</v>
      </c>
      <c r="AG50" s="280">
        <v>60.131436996946903</v>
      </c>
      <c r="AH50" s="275">
        <v>78.756061615320505</v>
      </c>
      <c r="AI50" s="275">
        <v>86.472633222314698</v>
      </c>
      <c r="AJ50" s="275">
        <v>83.864143075214997</v>
      </c>
      <c r="AK50" s="275">
        <v>82.039623924507296</v>
      </c>
      <c r="AL50" s="281">
        <v>78.252779766860897</v>
      </c>
      <c r="AM50" s="275"/>
      <c r="AN50" s="282">
        <v>97.340597418817595</v>
      </c>
      <c r="AO50" s="283">
        <v>96.690391340549496</v>
      </c>
      <c r="AP50" s="284">
        <v>97.015494379683503</v>
      </c>
      <c r="AQ50" s="275"/>
      <c r="AR50" s="285">
        <v>83.613555370524494</v>
      </c>
      <c r="AS50" s="38"/>
      <c r="AT50" s="29">
        <v>4.4866183870947198</v>
      </c>
      <c r="AU50" s="256">
        <v>6.0744488443544196</v>
      </c>
      <c r="AV50" s="256">
        <v>4.5539449213146499</v>
      </c>
      <c r="AW50" s="256">
        <v>5.8999005466448597</v>
      </c>
      <c r="AX50" s="256">
        <v>11.5161020500794</v>
      </c>
      <c r="AY50" s="261">
        <v>6.53562543276594</v>
      </c>
      <c r="AZ50" s="256"/>
      <c r="BA50" s="262">
        <v>6.1483249863661298</v>
      </c>
      <c r="BB50" s="263">
        <v>2.9277696949256602</v>
      </c>
      <c r="BC50" s="264">
        <v>4.5186381378542899</v>
      </c>
      <c r="BD50" s="256"/>
      <c r="BE50" s="265">
        <v>5.8584033273587499</v>
      </c>
    </row>
    <row r="51" spans="1:57" x14ac:dyDescent="0.25">
      <c r="A51" s="109" t="s">
        <v>52</v>
      </c>
      <c r="B51" t="s">
        <v>52</v>
      </c>
      <c r="D51" s="24" t="s">
        <v>89</v>
      </c>
      <c r="E51" s="27" t="s">
        <v>90</v>
      </c>
      <c r="G51" s="280">
        <v>44.368351351351301</v>
      </c>
      <c r="H51" s="275">
        <v>54.301465465465398</v>
      </c>
      <c r="I51" s="275">
        <v>59.406012012011999</v>
      </c>
      <c r="J51" s="275">
        <v>62.622866366366303</v>
      </c>
      <c r="K51" s="275">
        <v>60.935046546546502</v>
      </c>
      <c r="L51" s="281">
        <v>56.326748348348303</v>
      </c>
      <c r="M51" s="275"/>
      <c r="N51" s="282">
        <v>81.572232732732701</v>
      </c>
      <c r="O51" s="283">
        <v>86.024779279279201</v>
      </c>
      <c r="P51" s="284">
        <v>83.798506006005994</v>
      </c>
      <c r="Q51" s="275"/>
      <c r="R51" s="285">
        <v>64.175821964821907</v>
      </c>
      <c r="S51" s="38"/>
      <c r="T51" s="29">
        <v>27.980895157226001</v>
      </c>
      <c r="U51" s="256">
        <v>16.478822650634299</v>
      </c>
      <c r="V51" s="256">
        <v>10.403647327973401</v>
      </c>
      <c r="W51" s="256">
        <v>9.1305994643002304</v>
      </c>
      <c r="X51" s="256">
        <v>-0.86871542130615498</v>
      </c>
      <c r="Y51" s="261">
        <v>10.902307942043899</v>
      </c>
      <c r="Z51" s="256"/>
      <c r="AA51" s="262">
        <v>-12.263983264992801</v>
      </c>
      <c r="AB51" s="263">
        <v>-9.7087209728577406</v>
      </c>
      <c r="AC51" s="264">
        <v>-10.9707414664338</v>
      </c>
      <c r="AD51" s="256"/>
      <c r="AE51" s="265">
        <v>1.59064814860957</v>
      </c>
      <c r="AG51" s="280">
        <v>40.854497392487303</v>
      </c>
      <c r="AH51" s="275">
        <v>53.050174549549503</v>
      </c>
      <c r="AI51" s="275">
        <v>57.9071948198198</v>
      </c>
      <c r="AJ51" s="275">
        <v>58.484864864864797</v>
      </c>
      <c r="AK51" s="275">
        <v>60.302397897897798</v>
      </c>
      <c r="AL51" s="281">
        <v>54.137576566282199</v>
      </c>
      <c r="AM51" s="275"/>
      <c r="AN51" s="282">
        <v>82.099105855855797</v>
      </c>
      <c r="AO51" s="283">
        <v>78.060173048048</v>
      </c>
      <c r="AP51" s="284">
        <v>80.079639451951905</v>
      </c>
      <c r="AQ51" s="275"/>
      <c r="AR51" s="285">
        <v>61.556676256830301</v>
      </c>
      <c r="AS51" s="38"/>
      <c r="AT51" s="29">
        <v>4.4876291028684498</v>
      </c>
      <c r="AU51" s="256">
        <v>8.2943992659700694</v>
      </c>
      <c r="AV51" s="256">
        <v>4.6170482185206296</v>
      </c>
      <c r="AW51" s="256">
        <v>3.0901282653736302</v>
      </c>
      <c r="AX51" s="256">
        <v>5.2316056654695497</v>
      </c>
      <c r="AY51" s="261">
        <v>5.0905766123594702</v>
      </c>
      <c r="AZ51" s="256"/>
      <c r="BA51" s="262">
        <v>-1.8128320536387399</v>
      </c>
      <c r="BB51" s="263">
        <v>-1.3833636112323999</v>
      </c>
      <c r="BC51" s="264">
        <v>-1.6039813211537</v>
      </c>
      <c r="BD51" s="256"/>
      <c r="BE51" s="265">
        <v>2.48063890478987</v>
      </c>
    </row>
    <row r="52" spans="1:57" x14ac:dyDescent="0.25">
      <c r="A52" s="110" t="s">
        <v>59</v>
      </c>
      <c r="B52" t="s">
        <v>59</v>
      </c>
      <c r="D52" s="24" t="s">
        <v>89</v>
      </c>
      <c r="E52" s="27" t="s">
        <v>90</v>
      </c>
      <c r="G52" s="286">
        <v>61.942329234972597</v>
      </c>
      <c r="H52" s="287">
        <v>74.924702868852407</v>
      </c>
      <c r="I52" s="287">
        <v>83.542120901639294</v>
      </c>
      <c r="J52" s="287">
        <v>92.670864071038196</v>
      </c>
      <c r="K52" s="287">
        <v>91.5044945355191</v>
      </c>
      <c r="L52" s="288">
        <v>80.916902322404297</v>
      </c>
      <c r="M52" s="275"/>
      <c r="N52" s="289">
        <v>99.640122950819602</v>
      </c>
      <c r="O52" s="290">
        <v>96.556571038251306</v>
      </c>
      <c r="P52" s="291">
        <v>98.098346994535504</v>
      </c>
      <c r="Q52" s="275"/>
      <c r="R52" s="292">
        <v>85.825886514441805</v>
      </c>
      <c r="S52" s="38"/>
      <c r="T52" s="30">
        <v>41.777178017915297</v>
      </c>
      <c r="U52" s="266">
        <v>11.2562212919453</v>
      </c>
      <c r="V52" s="266">
        <v>13.9993721122785</v>
      </c>
      <c r="W52" s="266">
        <v>26.554708136892</v>
      </c>
      <c r="X52" s="266">
        <v>30.1929353382756</v>
      </c>
      <c r="Y52" s="267">
        <v>23.414083385542099</v>
      </c>
      <c r="Z52" s="256"/>
      <c r="AA52" s="268">
        <v>24.4518294252732</v>
      </c>
      <c r="AB52" s="269">
        <v>20.767381982325698</v>
      </c>
      <c r="AC52" s="270">
        <v>22.610879935604899</v>
      </c>
      <c r="AD52" s="256"/>
      <c r="AE52" s="271">
        <v>23.150627120472802</v>
      </c>
      <c r="AG52" s="286">
        <v>56.209873633879702</v>
      </c>
      <c r="AH52" s="287">
        <v>77.141390027322402</v>
      </c>
      <c r="AI52" s="287">
        <v>84.326656420765005</v>
      </c>
      <c r="AJ52" s="287">
        <v>85.560306523224</v>
      </c>
      <c r="AK52" s="287">
        <v>82.294369023223993</v>
      </c>
      <c r="AL52" s="288">
        <v>77.106519125682993</v>
      </c>
      <c r="AM52" s="275"/>
      <c r="AN52" s="289">
        <v>84.001698258196697</v>
      </c>
      <c r="AO52" s="290">
        <v>81.896686304644803</v>
      </c>
      <c r="AP52" s="291">
        <v>82.949192281420693</v>
      </c>
      <c r="AQ52" s="275"/>
      <c r="AR52" s="292">
        <v>78.775854313036604</v>
      </c>
      <c r="AS52" s="38"/>
      <c r="AT52" s="30">
        <v>6.1331258282645704</v>
      </c>
      <c r="AU52" s="266">
        <v>6.13204063580734</v>
      </c>
      <c r="AV52" s="266">
        <v>10.5635651560474</v>
      </c>
      <c r="AW52" s="266">
        <v>12.264926810282899</v>
      </c>
      <c r="AX52" s="266">
        <v>14.4675544108573</v>
      </c>
      <c r="AY52" s="267">
        <v>10.1119680918446</v>
      </c>
      <c r="AZ52" s="256"/>
      <c r="BA52" s="268">
        <v>12.9231907999692</v>
      </c>
      <c r="BB52" s="269">
        <v>10.746715458312501</v>
      </c>
      <c r="BC52" s="270">
        <v>11.838172332068099</v>
      </c>
      <c r="BD52" s="256"/>
      <c r="BE52" s="271">
        <v>10.621797207175501</v>
      </c>
    </row>
  </sheetData>
  <sheetProtection formatCells="0" formatColumns="0" formatRows="0"/>
  <mergeCells count="47">
    <mergeCell ref="BE3:BE4"/>
    <mergeCell ref="AW3:AW4"/>
    <mergeCell ref="AX3:AX4"/>
    <mergeCell ref="AY3:AY4"/>
    <mergeCell ref="BA3:BA4"/>
    <mergeCell ref="BB3:BB4"/>
    <mergeCell ref="BC3:BC4"/>
    <mergeCell ref="AV3:AV4"/>
    <mergeCell ref="AH3:AH4"/>
    <mergeCell ref="AI3:AI4"/>
    <mergeCell ref="AJ3:AJ4"/>
    <mergeCell ref="AK3:AK4"/>
    <mergeCell ref="AL3:AL4"/>
    <mergeCell ref="AN3:AN4"/>
    <mergeCell ref="AO3:AO4"/>
    <mergeCell ref="AP3:AP4"/>
    <mergeCell ref="AR3:AR4"/>
    <mergeCell ref="AT3:AT4"/>
    <mergeCell ref="AU3:AU4"/>
    <mergeCell ref="AG3:AG4"/>
    <mergeCell ref="R3:R4"/>
    <mergeCell ref="T3:T4"/>
    <mergeCell ref="U3:U4"/>
    <mergeCell ref="V3:V4"/>
    <mergeCell ref="W3:W4"/>
    <mergeCell ref="X3:X4"/>
    <mergeCell ref="Y3:Y4"/>
    <mergeCell ref="AA3:AA4"/>
    <mergeCell ref="AB3:AB4"/>
    <mergeCell ref="AC3:AC4"/>
    <mergeCell ref="AE3:AE4"/>
    <mergeCell ref="AT2:BE2"/>
    <mergeCell ref="D3:D4"/>
    <mergeCell ref="E3:E4"/>
    <mergeCell ref="G3:G4"/>
    <mergeCell ref="H3:H4"/>
    <mergeCell ref="I3:I4"/>
    <mergeCell ref="P3:P4"/>
    <mergeCell ref="D2:E2"/>
    <mergeCell ref="G2:R2"/>
    <mergeCell ref="T2:AE2"/>
    <mergeCell ref="AG2:AR2"/>
    <mergeCell ref="J3:J4"/>
    <mergeCell ref="K3:K4"/>
    <mergeCell ref="L3:L4"/>
    <mergeCell ref="N3:N4"/>
    <mergeCell ref="O3:O4"/>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6">
    <tabColor theme="5" tint="-0.249977111117893"/>
    <outlinePr summaryBelow="0" summaryRight="0"/>
    <pageSetUpPr autoPageBreaks="0" fitToPage="1"/>
  </sheetPr>
  <dimension ref="A1:AX58"/>
  <sheetViews>
    <sheetView showGridLines="0" zoomScaleNormal="100" zoomScaleSheetLayoutView="100" workbookViewId="0">
      <selection activeCell="AA10" sqref="AA10"/>
    </sheetView>
  </sheetViews>
  <sheetFormatPr defaultRowHeight="12.5" x14ac:dyDescent="0.25"/>
  <cols>
    <col min="1" max="1" width="1.7265625" customWidth="1"/>
    <col min="2" max="3" width="8.7265625" customWidth="1"/>
    <col min="4" max="4" width="5.7265625" customWidth="1"/>
    <col min="5" max="5" width="6" customWidth="1"/>
    <col min="6" max="6" width="5.453125" customWidth="1"/>
    <col min="7" max="7" width="6.1796875" customWidth="1"/>
    <col min="8" max="8" width="5.54296875" customWidth="1"/>
    <col min="9" max="9" width="4.1796875" customWidth="1"/>
    <col min="10" max="10" width="4.81640625" customWidth="1"/>
    <col min="11" max="12" width="4.7265625" customWidth="1"/>
    <col min="13" max="13" width="6.7265625" customWidth="1"/>
    <col min="14" max="14" width="4.7265625" customWidth="1"/>
    <col min="16" max="16" width="5.7265625" customWidth="1"/>
    <col min="17" max="17" width="6" customWidth="1"/>
    <col min="18" max="18" width="5.453125" customWidth="1"/>
    <col min="19" max="19" width="6.1796875" customWidth="1"/>
    <col min="20" max="20" width="5.54296875" customWidth="1"/>
    <col min="21" max="21" width="4.1796875" customWidth="1"/>
    <col min="22" max="22" width="4.81640625" customWidth="1"/>
    <col min="23" max="23" width="8.7265625" customWidth="1"/>
    <col min="24" max="24" width="4.7265625" customWidth="1"/>
    <col min="257" max="257" width="1.7265625" customWidth="1"/>
    <col min="258" max="259" width="8.7265625" customWidth="1"/>
    <col min="260" max="260" width="5.7265625" customWidth="1"/>
    <col min="261" max="261" width="6" customWidth="1"/>
    <col min="262" max="262" width="5.453125" customWidth="1"/>
    <col min="263" max="263" width="6.1796875" customWidth="1"/>
    <col min="264" max="264" width="5.54296875" customWidth="1"/>
    <col min="265" max="265" width="4.1796875" customWidth="1"/>
    <col min="266" max="266" width="4.81640625" customWidth="1"/>
    <col min="267" max="268" width="4.7265625" customWidth="1"/>
    <col min="269" max="269" width="6.7265625" customWidth="1"/>
    <col min="270" max="270" width="4.7265625" customWidth="1"/>
    <col min="272" max="272" width="5.7265625" customWidth="1"/>
    <col min="273" max="273" width="6" customWidth="1"/>
    <col min="274" max="274" width="5.453125" customWidth="1"/>
    <col min="275" max="275" width="6.1796875" customWidth="1"/>
    <col min="276" max="276" width="5.54296875" customWidth="1"/>
    <col min="277" max="277" width="4.1796875" customWidth="1"/>
    <col min="278" max="278" width="4.81640625" customWidth="1"/>
    <col min="279" max="279" width="8.7265625" customWidth="1"/>
    <col min="280" max="280" width="4.7265625" customWidth="1"/>
    <col min="513" max="513" width="1.7265625" customWidth="1"/>
    <col min="514" max="515" width="8.7265625" customWidth="1"/>
    <col min="516" max="516" width="5.7265625" customWidth="1"/>
    <col min="517" max="517" width="6" customWidth="1"/>
    <col min="518" max="518" width="5.453125" customWidth="1"/>
    <col min="519" max="519" width="6.1796875" customWidth="1"/>
    <col min="520" max="520" width="5.54296875" customWidth="1"/>
    <col min="521" max="521" width="4.1796875" customWidth="1"/>
    <col min="522" max="522" width="4.81640625" customWidth="1"/>
    <col min="523" max="524" width="4.7265625" customWidth="1"/>
    <col min="525" max="525" width="6.7265625" customWidth="1"/>
    <col min="526" max="526" width="4.7265625" customWidth="1"/>
    <col min="528" max="528" width="5.7265625" customWidth="1"/>
    <col min="529" max="529" width="6" customWidth="1"/>
    <col min="530" max="530" width="5.453125" customWidth="1"/>
    <col min="531" max="531" width="6.1796875" customWidth="1"/>
    <col min="532" max="532" width="5.54296875" customWidth="1"/>
    <col min="533" max="533" width="4.1796875" customWidth="1"/>
    <col min="534" max="534" width="4.81640625" customWidth="1"/>
    <col min="535" max="535" width="8.7265625" customWidth="1"/>
    <col min="536" max="536" width="4.7265625" customWidth="1"/>
    <col min="769" max="769" width="1.7265625" customWidth="1"/>
    <col min="770" max="771" width="8.7265625" customWidth="1"/>
    <col min="772" max="772" width="5.7265625" customWidth="1"/>
    <col min="773" max="773" width="6" customWidth="1"/>
    <col min="774" max="774" width="5.453125" customWidth="1"/>
    <col min="775" max="775" width="6.1796875" customWidth="1"/>
    <col min="776" max="776" width="5.54296875" customWidth="1"/>
    <col min="777" max="777" width="4.1796875" customWidth="1"/>
    <col min="778" max="778" width="4.81640625" customWidth="1"/>
    <col min="779" max="780" width="4.7265625" customWidth="1"/>
    <col min="781" max="781" width="6.7265625" customWidth="1"/>
    <col min="782" max="782" width="4.7265625" customWidth="1"/>
    <col min="784" max="784" width="5.7265625" customWidth="1"/>
    <col min="785" max="785" width="6" customWidth="1"/>
    <col min="786" max="786" width="5.453125" customWidth="1"/>
    <col min="787" max="787" width="6.1796875" customWidth="1"/>
    <col min="788" max="788" width="5.54296875" customWidth="1"/>
    <col min="789" max="789" width="4.1796875" customWidth="1"/>
    <col min="790" max="790" width="4.81640625" customWidth="1"/>
    <col min="791" max="791" width="8.7265625" customWidth="1"/>
    <col min="792" max="792" width="4.7265625" customWidth="1"/>
    <col min="1025" max="1025" width="1.7265625" customWidth="1"/>
    <col min="1026" max="1027" width="8.7265625" customWidth="1"/>
    <col min="1028" max="1028" width="5.7265625" customWidth="1"/>
    <col min="1029" max="1029" width="6" customWidth="1"/>
    <col min="1030" max="1030" width="5.453125" customWidth="1"/>
    <col min="1031" max="1031" width="6.1796875" customWidth="1"/>
    <col min="1032" max="1032" width="5.54296875" customWidth="1"/>
    <col min="1033" max="1033" width="4.1796875" customWidth="1"/>
    <col min="1034" max="1034" width="4.81640625" customWidth="1"/>
    <col min="1035" max="1036" width="4.7265625" customWidth="1"/>
    <col min="1037" max="1037" width="6.7265625" customWidth="1"/>
    <col min="1038" max="1038" width="4.7265625" customWidth="1"/>
    <col min="1040" max="1040" width="5.7265625" customWidth="1"/>
    <col min="1041" max="1041" width="6" customWidth="1"/>
    <col min="1042" max="1042" width="5.453125" customWidth="1"/>
    <col min="1043" max="1043" width="6.1796875" customWidth="1"/>
    <col min="1044" max="1044" width="5.54296875" customWidth="1"/>
    <col min="1045" max="1045" width="4.1796875" customWidth="1"/>
    <col min="1046" max="1046" width="4.81640625" customWidth="1"/>
    <col min="1047" max="1047" width="8.7265625" customWidth="1"/>
    <col min="1048" max="1048" width="4.7265625" customWidth="1"/>
    <col min="1281" max="1281" width="1.7265625" customWidth="1"/>
    <col min="1282" max="1283" width="8.7265625" customWidth="1"/>
    <col min="1284" max="1284" width="5.7265625" customWidth="1"/>
    <col min="1285" max="1285" width="6" customWidth="1"/>
    <col min="1286" max="1286" width="5.453125" customWidth="1"/>
    <col min="1287" max="1287" width="6.1796875" customWidth="1"/>
    <col min="1288" max="1288" width="5.54296875" customWidth="1"/>
    <col min="1289" max="1289" width="4.1796875" customWidth="1"/>
    <col min="1290" max="1290" width="4.81640625" customWidth="1"/>
    <col min="1291" max="1292" width="4.7265625" customWidth="1"/>
    <col min="1293" max="1293" width="6.7265625" customWidth="1"/>
    <col min="1294" max="1294" width="4.7265625" customWidth="1"/>
    <col min="1296" max="1296" width="5.7265625" customWidth="1"/>
    <col min="1297" max="1297" width="6" customWidth="1"/>
    <col min="1298" max="1298" width="5.453125" customWidth="1"/>
    <col min="1299" max="1299" width="6.1796875" customWidth="1"/>
    <col min="1300" max="1300" width="5.54296875" customWidth="1"/>
    <col min="1301" max="1301" width="4.1796875" customWidth="1"/>
    <col min="1302" max="1302" width="4.81640625" customWidth="1"/>
    <col min="1303" max="1303" width="8.7265625" customWidth="1"/>
    <col min="1304" max="1304" width="4.7265625" customWidth="1"/>
    <col min="1537" max="1537" width="1.7265625" customWidth="1"/>
    <col min="1538" max="1539" width="8.7265625" customWidth="1"/>
    <col min="1540" max="1540" width="5.7265625" customWidth="1"/>
    <col min="1541" max="1541" width="6" customWidth="1"/>
    <col min="1542" max="1542" width="5.453125" customWidth="1"/>
    <col min="1543" max="1543" width="6.1796875" customWidth="1"/>
    <col min="1544" max="1544" width="5.54296875" customWidth="1"/>
    <col min="1545" max="1545" width="4.1796875" customWidth="1"/>
    <col min="1546" max="1546" width="4.81640625" customWidth="1"/>
    <col min="1547" max="1548" width="4.7265625" customWidth="1"/>
    <col min="1549" max="1549" width="6.7265625" customWidth="1"/>
    <col min="1550" max="1550" width="4.7265625" customWidth="1"/>
    <col min="1552" max="1552" width="5.7265625" customWidth="1"/>
    <col min="1553" max="1553" width="6" customWidth="1"/>
    <col min="1554" max="1554" width="5.453125" customWidth="1"/>
    <col min="1555" max="1555" width="6.1796875" customWidth="1"/>
    <col min="1556" max="1556" width="5.54296875" customWidth="1"/>
    <col min="1557" max="1557" width="4.1796875" customWidth="1"/>
    <col min="1558" max="1558" width="4.81640625" customWidth="1"/>
    <col min="1559" max="1559" width="8.7265625" customWidth="1"/>
    <col min="1560" max="1560" width="4.7265625" customWidth="1"/>
    <col min="1793" max="1793" width="1.7265625" customWidth="1"/>
    <col min="1794" max="1795" width="8.7265625" customWidth="1"/>
    <col min="1796" max="1796" width="5.7265625" customWidth="1"/>
    <col min="1797" max="1797" width="6" customWidth="1"/>
    <col min="1798" max="1798" width="5.453125" customWidth="1"/>
    <col min="1799" max="1799" width="6.1796875" customWidth="1"/>
    <col min="1800" max="1800" width="5.54296875" customWidth="1"/>
    <col min="1801" max="1801" width="4.1796875" customWidth="1"/>
    <col min="1802" max="1802" width="4.81640625" customWidth="1"/>
    <col min="1803" max="1804" width="4.7265625" customWidth="1"/>
    <col min="1805" max="1805" width="6.7265625" customWidth="1"/>
    <col min="1806" max="1806" width="4.7265625" customWidth="1"/>
    <col min="1808" max="1808" width="5.7265625" customWidth="1"/>
    <col min="1809" max="1809" width="6" customWidth="1"/>
    <col min="1810" max="1810" width="5.453125" customWidth="1"/>
    <col min="1811" max="1811" width="6.1796875" customWidth="1"/>
    <col min="1812" max="1812" width="5.54296875" customWidth="1"/>
    <col min="1813" max="1813" width="4.1796875" customWidth="1"/>
    <col min="1814" max="1814" width="4.81640625" customWidth="1"/>
    <col min="1815" max="1815" width="8.7265625" customWidth="1"/>
    <col min="1816" max="1816" width="4.7265625" customWidth="1"/>
    <col min="2049" max="2049" width="1.7265625" customWidth="1"/>
    <col min="2050" max="2051" width="8.7265625" customWidth="1"/>
    <col min="2052" max="2052" width="5.7265625" customWidth="1"/>
    <col min="2053" max="2053" width="6" customWidth="1"/>
    <col min="2054" max="2054" width="5.453125" customWidth="1"/>
    <col min="2055" max="2055" width="6.1796875" customWidth="1"/>
    <col min="2056" max="2056" width="5.54296875" customWidth="1"/>
    <col min="2057" max="2057" width="4.1796875" customWidth="1"/>
    <col min="2058" max="2058" width="4.81640625" customWidth="1"/>
    <col min="2059" max="2060" width="4.7265625" customWidth="1"/>
    <col min="2061" max="2061" width="6.7265625" customWidth="1"/>
    <col min="2062" max="2062" width="4.7265625" customWidth="1"/>
    <col min="2064" max="2064" width="5.7265625" customWidth="1"/>
    <col min="2065" max="2065" width="6" customWidth="1"/>
    <col min="2066" max="2066" width="5.453125" customWidth="1"/>
    <col min="2067" max="2067" width="6.1796875" customWidth="1"/>
    <col min="2068" max="2068" width="5.54296875" customWidth="1"/>
    <col min="2069" max="2069" width="4.1796875" customWidth="1"/>
    <col min="2070" max="2070" width="4.81640625" customWidth="1"/>
    <col min="2071" max="2071" width="8.7265625" customWidth="1"/>
    <col min="2072" max="2072" width="4.7265625" customWidth="1"/>
    <col min="2305" max="2305" width="1.7265625" customWidth="1"/>
    <col min="2306" max="2307" width="8.7265625" customWidth="1"/>
    <col min="2308" max="2308" width="5.7265625" customWidth="1"/>
    <col min="2309" max="2309" width="6" customWidth="1"/>
    <col min="2310" max="2310" width="5.453125" customWidth="1"/>
    <col min="2311" max="2311" width="6.1796875" customWidth="1"/>
    <col min="2312" max="2312" width="5.54296875" customWidth="1"/>
    <col min="2313" max="2313" width="4.1796875" customWidth="1"/>
    <col min="2314" max="2314" width="4.81640625" customWidth="1"/>
    <col min="2315" max="2316" width="4.7265625" customWidth="1"/>
    <col min="2317" max="2317" width="6.7265625" customWidth="1"/>
    <col min="2318" max="2318" width="4.7265625" customWidth="1"/>
    <col min="2320" max="2320" width="5.7265625" customWidth="1"/>
    <col min="2321" max="2321" width="6" customWidth="1"/>
    <col min="2322" max="2322" width="5.453125" customWidth="1"/>
    <col min="2323" max="2323" width="6.1796875" customWidth="1"/>
    <col min="2324" max="2324" width="5.54296875" customWidth="1"/>
    <col min="2325" max="2325" width="4.1796875" customWidth="1"/>
    <col min="2326" max="2326" width="4.81640625" customWidth="1"/>
    <col min="2327" max="2327" width="8.7265625" customWidth="1"/>
    <col min="2328" max="2328" width="4.7265625" customWidth="1"/>
    <col min="2561" max="2561" width="1.7265625" customWidth="1"/>
    <col min="2562" max="2563" width="8.7265625" customWidth="1"/>
    <col min="2564" max="2564" width="5.7265625" customWidth="1"/>
    <col min="2565" max="2565" width="6" customWidth="1"/>
    <col min="2566" max="2566" width="5.453125" customWidth="1"/>
    <col min="2567" max="2567" width="6.1796875" customWidth="1"/>
    <col min="2568" max="2568" width="5.54296875" customWidth="1"/>
    <col min="2569" max="2569" width="4.1796875" customWidth="1"/>
    <col min="2570" max="2570" width="4.81640625" customWidth="1"/>
    <col min="2571" max="2572" width="4.7265625" customWidth="1"/>
    <col min="2573" max="2573" width="6.7265625" customWidth="1"/>
    <col min="2574" max="2574" width="4.7265625" customWidth="1"/>
    <col min="2576" max="2576" width="5.7265625" customWidth="1"/>
    <col min="2577" max="2577" width="6" customWidth="1"/>
    <col min="2578" max="2578" width="5.453125" customWidth="1"/>
    <col min="2579" max="2579" width="6.1796875" customWidth="1"/>
    <col min="2580" max="2580" width="5.54296875" customWidth="1"/>
    <col min="2581" max="2581" width="4.1796875" customWidth="1"/>
    <col min="2582" max="2582" width="4.81640625" customWidth="1"/>
    <col min="2583" max="2583" width="8.7265625" customWidth="1"/>
    <col min="2584" max="2584" width="4.7265625" customWidth="1"/>
    <col min="2817" max="2817" width="1.7265625" customWidth="1"/>
    <col min="2818" max="2819" width="8.7265625" customWidth="1"/>
    <col min="2820" max="2820" width="5.7265625" customWidth="1"/>
    <col min="2821" max="2821" width="6" customWidth="1"/>
    <col min="2822" max="2822" width="5.453125" customWidth="1"/>
    <col min="2823" max="2823" width="6.1796875" customWidth="1"/>
    <col min="2824" max="2824" width="5.54296875" customWidth="1"/>
    <col min="2825" max="2825" width="4.1796875" customWidth="1"/>
    <col min="2826" max="2826" width="4.81640625" customWidth="1"/>
    <col min="2827" max="2828" width="4.7265625" customWidth="1"/>
    <col min="2829" max="2829" width="6.7265625" customWidth="1"/>
    <col min="2830" max="2830" width="4.7265625" customWidth="1"/>
    <col min="2832" max="2832" width="5.7265625" customWidth="1"/>
    <col min="2833" max="2833" width="6" customWidth="1"/>
    <col min="2834" max="2834" width="5.453125" customWidth="1"/>
    <col min="2835" max="2835" width="6.1796875" customWidth="1"/>
    <col min="2836" max="2836" width="5.54296875" customWidth="1"/>
    <col min="2837" max="2837" width="4.1796875" customWidth="1"/>
    <col min="2838" max="2838" width="4.81640625" customWidth="1"/>
    <col min="2839" max="2839" width="8.7265625" customWidth="1"/>
    <col min="2840" max="2840" width="4.7265625" customWidth="1"/>
    <col min="3073" max="3073" width="1.7265625" customWidth="1"/>
    <col min="3074" max="3075" width="8.7265625" customWidth="1"/>
    <col min="3076" max="3076" width="5.7265625" customWidth="1"/>
    <col min="3077" max="3077" width="6" customWidth="1"/>
    <col min="3078" max="3078" width="5.453125" customWidth="1"/>
    <col min="3079" max="3079" width="6.1796875" customWidth="1"/>
    <col min="3080" max="3080" width="5.54296875" customWidth="1"/>
    <col min="3081" max="3081" width="4.1796875" customWidth="1"/>
    <col min="3082" max="3082" width="4.81640625" customWidth="1"/>
    <col min="3083" max="3084" width="4.7265625" customWidth="1"/>
    <col min="3085" max="3085" width="6.7265625" customWidth="1"/>
    <col min="3086" max="3086" width="4.7265625" customWidth="1"/>
    <col min="3088" max="3088" width="5.7265625" customWidth="1"/>
    <col min="3089" max="3089" width="6" customWidth="1"/>
    <col min="3090" max="3090" width="5.453125" customWidth="1"/>
    <col min="3091" max="3091" width="6.1796875" customWidth="1"/>
    <col min="3092" max="3092" width="5.54296875" customWidth="1"/>
    <col min="3093" max="3093" width="4.1796875" customWidth="1"/>
    <col min="3094" max="3094" width="4.81640625" customWidth="1"/>
    <col min="3095" max="3095" width="8.7265625" customWidth="1"/>
    <col min="3096" max="3096" width="4.7265625" customWidth="1"/>
    <col min="3329" max="3329" width="1.7265625" customWidth="1"/>
    <col min="3330" max="3331" width="8.7265625" customWidth="1"/>
    <col min="3332" max="3332" width="5.7265625" customWidth="1"/>
    <col min="3333" max="3333" width="6" customWidth="1"/>
    <col min="3334" max="3334" width="5.453125" customWidth="1"/>
    <col min="3335" max="3335" width="6.1796875" customWidth="1"/>
    <col min="3336" max="3336" width="5.54296875" customWidth="1"/>
    <col min="3337" max="3337" width="4.1796875" customWidth="1"/>
    <col min="3338" max="3338" width="4.81640625" customWidth="1"/>
    <col min="3339" max="3340" width="4.7265625" customWidth="1"/>
    <col min="3341" max="3341" width="6.7265625" customWidth="1"/>
    <col min="3342" max="3342" width="4.7265625" customWidth="1"/>
    <col min="3344" max="3344" width="5.7265625" customWidth="1"/>
    <col min="3345" max="3345" width="6" customWidth="1"/>
    <col min="3346" max="3346" width="5.453125" customWidth="1"/>
    <col min="3347" max="3347" width="6.1796875" customWidth="1"/>
    <col min="3348" max="3348" width="5.54296875" customWidth="1"/>
    <col min="3349" max="3349" width="4.1796875" customWidth="1"/>
    <col min="3350" max="3350" width="4.81640625" customWidth="1"/>
    <col min="3351" max="3351" width="8.7265625" customWidth="1"/>
    <col min="3352" max="3352" width="4.7265625" customWidth="1"/>
    <col min="3585" max="3585" width="1.7265625" customWidth="1"/>
    <col min="3586" max="3587" width="8.7265625" customWidth="1"/>
    <col min="3588" max="3588" width="5.7265625" customWidth="1"/>
    <col min="3589" max="3589" width="6" customWidth="1"/>
    <col min="3590" max="3590" width="5.453125" customWidth="1"/>
    <col min="3591" max="3591" width="6.1796875" customWidth="1"/>
    <col min="3592" max="3592" width="5.54296875" customWidth="1"/>
    <col min="3593" max="3593" width="4.1796875" customWidth="1"/>
    <col min="3594" max="3594" width="4.81640625" customWidth="1"/>
    <col min="3595" max="3596" width="4.7265625" customWidth="1"/>
    <col min="3597" max="3597" width="6.7265625" customWidth="1"/>
    <col min="3598" max="3598" width="4.7265625" customWidth="1"/>
    <col min="3600" max="3600" width="5.7265625" customWidth="1"/>
    <col min="3601" max="3601" width="6" customWidth="1"/>
    <col min="3602" max="3602" width="5.453125" customWidth="1"/>
    <col min="3603" max="3603" width="6.1796875" customWidth="1"/>
    <col min="3604" max="3604" width="5.54296875" customWidth="1"/>
    <col min="3605" max="3605" width="4.1796875" customWidth="1"/>
    <col min="3606" max="3606" width="4.81640625" customWidth="1"/>
    <col min="3607" max="3607" width="8.7265625" customWidth="1"/>
    <col min="3608" max="3608" width="4.7265625" customWidth="1"/>
    <col min="3841" max="3841" width="1.7265625" customWidth="1"/>
    <col min="3842" max="3843" width="8.7265625" customWidth="1"/>
    <col min="3844" max="3844" width="5.7265625" customWidth="1"/>
    <col min="3845" max="3845" width="6" customWidth="1"/>
    <col min="3846" max="3846" width="5.453125" customWidth="1"/>
    <col min="3847" max="3847" width="6.1796875" customWidth="1"/>
    <col min="3848" max="3848" width="5.54296875" customWidth="1"/>
    <col min="3849" max="3849" width="4.1796875" customWidth="1"/>
    <col min="3850" max="3850" width="4.81640625" customWidth="1"/>
    <col min="3851" max="3852" width="4.7265625" customWidth="1"/>
    <col min="3853" max="3853" width="6.7265625" customWidth="1"/>
    <col min="3854" max="3854" width="4.7265625" customWidth="1"/>
    <col min="3856" max="3856" width="5.7265625" customWidth="1"/>
    <col min="3857" max="3857" width="6" customWidth="1"/>
    <col min="3858" max="3858" width="5.453125" customWidth="1"/>
    <col min="3859" max="3859" width="6.1796875" customWidth="1"/>
    <col min="3860" max="3860" width="5.54296875" customWidth="1"/>
    <col min="3861" max="3861" width="4.1796875" customWidth="1"/>
    <col min="3862" max="3862" width="4.81640625" customWidth="1"/>
    <col min="3863" max="3863" width="8.7265625" customWidth="1"/>
    <col min="3864" max="3864" width="4.7265625" customWidth="1"/>
    <col min="4097" max="4097" width="1.7265625" customWidth="1"/>
    <col min="4098" max="4099" width="8.7265625" customWidth="1"/>
    <col min="4100" max="4100" width="5.7265625" customWidth="1"/>
    <col min="4101" max="4101" width="6" customWidth="1"/>
    <col min="4102" max="4102" width="5.453125" customWidth="1"/>
    <col min="4103" max="4103" width="6.1796875" customWidth="1"/>
    <col min="4104" max="4104" width="5.54296875" customWidth="1"/>
    <col min="4105" max="4105" width="4.1796875" customWidth="1"/>
    <col min="4106" max="4106" width="4.81640625" customWidth="1"/>
    <col min="4107" max="4108" width="4.7265625" customWidth="1"/>
    <col min="4109" max="4109" width="6.7265625" customWidth="1"/>
    <col min="4110" max="4110" width="4.7265625" customWidth="1"/>
    <col min="4112" max="4112" width="5.7265625" customWidth="1"/>
    <col min="4113" max="4113" width="6" customWidth="1"/>
    <col min="4114" max="4114" width="5.453125" customWidth="1"/>
    <col min="4115" max="4115" width="6.1796875" customWidth="1"/>
    <col min="4116" max="4116" width="5.54296875" customWidth="1"/>
    <col min="4117" max="4117" width="4.1796875" customWidth="1"/>
    <col min="4118" max="4118" width="4.81640625" customWidth="1"/>
    <col min="4119" max="4119" width="8.7265625" customWidth="1"/>
    <col min="4120" max="4120" width="4.7265625" customWidth="1"/>
    <col min="4353" max="4353" width="1.7265625" customWidth="1"/>
    <col min="4354" max="4355" width="8.7265625" customWidth="1"/>
    <col min="4356" max="4356" width="5.7265625" customWidth="1"/>
    <col min="4357" max="4357" width="6" customWidth="1"/>
    <col min="4358" max="4358" width="5.453125" customWidth="1"/>
    <col min="4359" max="4359" width="6.1796875" customWidth="1"/>
    <col min="4360" max="4360" width="5.54296875" customWidth="1"/>
    <col min="4361" max="4361" width="4.1796875" customWidth="1"/>
    <col min="4362" max="4362" width="4.81640625" customWidth="1"/>
    <col min="4363" max="4364" width="4.7265625" customWidth="1"/>
    <col min="4365" max="4365" width="6.7265625" customWidth="1"/>
    <col min="4366" max="4366" width="4.7265625" customWidth="1"/>
    <col min="4368" max="4368" width="5.7265625" customWidth="1"/>
    <col min="4369" max="4369" width="6" customWidth="1"/>
    <col min="4370" max="4370" width="5.453125" customWidth="1"/>
    <col min="4371" max="4371" width="6.1796875" customWidth="1"/>
    <col min="4372" max="4372" width="5.54296875" customWidth="1"/>
    <col min="4373" max="4373" width="4.1796875" customWidth="1"/>
    <col min="4374" max="4374" width="4.81640625" customWidth="1"/>
    <col min="4375" max="4375" width="8.7265625" customWidth="1"/>
    <col min="4376" max="4376" width="4.7265625" customWidth="1"/>
    <col min="4609" max="4609" width="1.7265625" customWidth="1"/>
    <col min="4610" max="4611" width="8.7265625" customWidth="1"/>
    <col min="4612" max="4612" width="5.7265625" customWidth="1"/>
    <col min="4613" max="4613" width="6" customWidth="1"/>
    <col min="4614" max="4614" width="5.453125" customWidth="1"/>
    <col min="4615" max="4615" width="6.1796875" customWidth="1"/>
    <col min="4616" max="4616" width="5.54296875" customWidth="1"/>
    <col min="4617" max="4617" width="4.1796875" customWidth="1"/>
    <col min="4618" max="4618" width="4.81640625" customWidth="1"/>
    <col min="4619" max="4620" width="4.7265625" customWidth="1"/>
    <col min="4621" max="4621" width="6.7265625" customWidth="1"/>
    <col min="4622" max="4622" width="4.7265625" customWidth="1"/>
    <col min="4624" max="4624" width="5.7265625" customWidth="1"/>
    <col min="4625" max="4625" width="6" customWidth="1"/>
    <col min="4626" max="4626" width="5.453125" customWidth="1"/>
    <col min="4627" max="4627" width="6.1796875" customWidth="1"/>
    <col min="4628" max="4628" width="5.54296875" customWidth="1"/>
    <col min="4629" max="4629" width="4.1796875" customWidth="1"/>
    <col min="4630" max="4630" width="4.81640625" customWidth="1"/>
    <col min="4631" max="4631" width="8.7265625" customWidth="1"/>
    <col min="4632" max="4632" width="4.7265625" customWidth="1"/>
    <col min="4865" max="4865" width="1.7265625" customWidth="1"/>
    <col min="4866" max="4867" width="8.7265625" customWidth="1"/>
    <col min="4868" max="4868" width="5.7265625" customWidth="1"/>
    <col min="4869" max="4869" width="6" customWidth="1"/>
    <col min="4870" max="4870" width="5.453125" customWidth="1"/>
    <col min="4871" max="4871" width="6.1796875" customWidth="1"/>
    <col min="4872" max="4872" width="5.54296875" customWidth="1"/>
    <col min="4873" max="4873" width="4.1796875" customWidth="1"/>
    <col min="4874" max="4874" width="4.81640625" customWidth="1"/>
    <col min="4875" max="4876" width="4.7265625" customWidth="1"/>
    <col min="4877" max="4877" width="6.7265625" customWidth="1"/>
    <col min="4878" max="4878" width="4.7265625" customWidth="1"/>
    <col min="4880" max="4880" width="5.7265625" customWidth="1"/>
    <col min="4881" max="4881" width="6" customWidth="1"/>
    <col min="4882" max="4882" width="5.453125" customWidth="1"/>
    <col min="4883" max="4883" width="6.1796875" customWidth="1"/>
    <col min="4884" max="4884" width="5.54296875" customWidth="1"/>
    <col min="4885" max="4885" width="4.1796875" customWidth="1"/>
    <col min="4886" max="4886" width="4.81640625" customWidth="1"/>
    <col min="4887" max="4887" width="8.7265625" customWidth="1"/>
    <col min="4888" max="4888" width="4.7265625" customWidth="1"/>
    <col min="5121" max="5121" width="1.7265625" customWidth="1"/>
    <col min="5122" max="5123" width="8.7265625" customWidth="1"/>
    <col min="5124" max="5124" width="5.7265625" customWidth="1"/>
    <col min="5125" max="5125" width="6" customWidth="1"/>
    <col min="5126" max="5126" width="5.453125" customWidth="1"/>
    <col min="5127" max="5127" width="6.1796875" customWidth="1"/>
    <col min="5128" max="5128" width="5.54296875" customWidth="1"/>
    <col min="5129" max="5129" width="4.1796875" customWidth="1"/>
    <col min="5130" max="5130" width="4.81640625" customWidth="1"/>
    <col min="5131" max="5132" width="4.7265625" customWidth="1"/>
    <col min="5133" max="5133" width="6.7265625" customWidth="1"/>
    <col min="5134" max="5134" width="4.7265625" customWidth="1"/>
    <col min="5136" max="5136" width="5.7265625" customWidth="1"/>
    <col min="5137" max="5137" width="6" customWidth="1"/>
    <col min="5138" max="5138" width="5.453125" customWidth="1"/>
    <col min="5139" max="5139" width="6.1796875" customWidth="1"/>
    <col min="5140" max="5140" width="5.54296875" customWidth="1"/>
    <col min="5141" max="5141" width="4.1796875" customWidth="1"/>
    <col min="5142" max="5142" width="4.81640625" customWidth="1"/>
    <col min="5143" max="5143" width="8.7265625" customWidth="1"/>
    <col min="5144" max="5144" width="4.7265625" customWidth="1"/>
    <col min="5377" max="5377" width="1.7265625" customWidth="1"/>
    <col min="5378" max="5379" width="8.7265625" customWidth="1"/>
    <col min="5380" max="5380" width="5.7265625" customWidth="1"/>
    <col min="5381" max="5381" width="6" customWidth="1"/>
    <col min="5382" max="5382" width="5.453125" customWidth="1"/>
    <col min="5383" max="5383" width="6.1796875" customWidth="1"/>
    <col min="5384" max="5384" width="5.54296875" customWidth="1"/>
    <col min="5385" max="5385" width="4.1796875" customWidth="1"/>
    <col min="5386" max="5386" width="4.81640625" customWidth="1"/>
    <col min="5387" max="5388" width="4.7265625" customWidth="1"/>
    <col min="5389" max="5389" width="6.7265625" customWidth="1"/>
    <col min="5390" max="5390" width="4.7265625" customWidth="1"/>
    <col min="5392" max="5392" width="5.7265625" customWidth="1"/>
    <col min="5393" max="5393" width="6" customWidth="1"/>
    <col min="5394" max="5394" width="5.453125" customWidth="1"/>
    <col min="5395" max="5395" width="6.1796875" customWidth="1"/>
    <col min="5396" max="5396" width="5.54296875" customWidth="1"/>
    <col min="5397" max="5397" width="4.1796875" customWidth="1"/>
    <col min="5398" max="5398" width="4.81640625" customWidth="1"/>
    <col min="5399" max="5399" width="8.7265625" customWidth="1"/>
    <col min="5400" max="5400" width="4.7265625" customWidth="1"/>
    <col min="5633" max="5633" width="1.7265625" customWidth="1"/>
    <col min="5634" max="5635" width="8.7265625" customWidth="1"/>
    <col min="5636" max="5636" width="5.7265625" customWidth="1"/>
    <col min="5637" max="5637" width="6" customWidth="1"/>
    <col min="5638" max="5638" width="5.453125" customWidth="1"/>
    <col min="5639" max="5639" width="6.1796875" customWidth="1"/>
    <col min="5640" max="5640" width="5.54296875" customWidth="1"/>
    <col min="5641" max="5641" width="4.1796875" customWidth="1"/>
    <col min="5642" max="5642" width="4.81640625" customWidth="1"/>
    <col min="5643" max="5644" width="4.7265625" customWidth="1"/>
    <col min="5645" max="5645" width="6.7265625" customWidth="1"/>
    <col min="5646" max="5646" width="4.7265625" customWidth="1"/>
    <col min="5648" max="5648" width="5.7265625" customWidth="1"/>
    <col min="5649" max="5649" width="6" customWidth="1"/>
    <col min="5650" max="5650" width="5.453125" customWidth="1"/>
    <col min="5651" max="5651" width="6.1796875" customWidth="1"/>
    <col min="5652" max="5652" width="5.54296875" customWidth="1"/>
    <col min="5653" max="5653" width="4.1796875" customWidth="1"/>
    <col min="5654" max="5654" width="4.81640625" customWidth="1"/>
    <col min="5655" max="5655" width="8.7265625" customWidth="1"/>
    <col min="5656" max="5656" width="4.7265625" customWidth="1"/>
    <col min="5889" max="5889" width="1.7265625" customWidth="1"/>
    <col min="5890" max="5891" width="8.7265625" customWidth="1"/>
    <col min="5892" max="5892" width="5.7265625" customWidth="1"/>
    <col min="5893" max="5893" width="6" customWidth="1"/>
    <col min="5894" max="5894" width="5.453125" customWidth="1"/>
    <col min="5895" max="5895" width="6.1796875" customWidth="1"/>
    <col min="5896" max="5896" width="5.54296875" customWidth="1"/>
    <col min="5897" max="5897" width="4.1796875" customWidth="1"/>
    <col min="5898" max="5898" width="4.81640625" customWidth="1"/>
    <col min="5899" max="5900" width="4.7265625" customWidth="1"/>
    <col min="5901" max="5901" width="6.7265625" customWidth="1"/>
    <col min="5902" max="5902" width="4.7265625" customWidth="1"/>
    <col min="5904" max="5904" width="5.7265625" customWidth="1"/>
    <col min="5905" max="5905" width="6" customWidth="1"/>
    <col min="5906" max="5906" width="5.453125" customWidth="1"/>
    <col min="5907" max="5907" width="6.1796875" customWidth="1"/>
    <col min="5908" max="5908" width="5.54296875" customWidth="1"/>
    <col min="5909" max="5909" width="4.1796875" customWidth="1"/>
    <col min="5910" max="5910" width="4.81640625" customWidth="1"/>
    <col min="5911" max="5911" width="8.7265625" customWidth="1"/>
    <col min="5912" max="5912" width="4.7265625" customWidth="1"/>
    <col min="6145" max="6145" width="1.7265625" customWidth="1"/>
    <col min="6146" max="6147" width="8.7265625" customWidth="1"/>
    <col min="6148" max="6148" width="5.7265625" customWidth="1"/>
    <col min="6149" max="6149" width="6" customWidth="1"/>
    <col min="6150" max="6150" width="5.453125" customWidth="1"/>
    <col min="6151" max="6151" width="6.1796875" customWidth="1"/>
    <col min="6152" max="6152" width="5.54296875" customWidth="1"/>
    <col min="6153" max="6153" width="4.1796875" customWidth="1"/>
    <col min="6154" max="6154" width="4.81640625" customWidth="1"/>
    <col min="6155" max="6156" width="4.7265625" customWidth="1"/>
    <col min="6157" max="6157" width="6.7265625" customWidth="1"/>
    <col min="6158" max="6158" width="4.7265625" customWidth="1"/>
    <col min="6160" max="6160" width="5.7265625" customWidth="1"/>
    <col min="6161" max="6161" width="6" customWidth="1"/>
    <col min="6162" max="6162" width="5.453125" customWidth="1"/>
    <col min="6163" max="6163" width="6.1796875" customWidth="1"/>
    <col min="6164" max="6164" width="5.54296875" customWidth="1"/>
    <col min="6165" max="6165" width="4.1796875" customWidth="1"/>
    <col min="6166" max="6166" width="4.81640625" customWidth="1"/>
    <col min="6167" max="6167" width="8.7265625" customWidth="1"/>
    <col min="6168" max="6168" width="4.7265625" customWidth="1"/>
    <col min="6401" max="6401" width="1.7265625" customWidth="1"/>
    <col min="6402" max="6403" width="8.7265625" customWidth="1"/>
    <col min="6404" max="6404" width="5.7265625" customWidth="1"/>
    <col min="6405" max="6405" width="6" customWidth="1"/>
    <col min="6406" max="6406" width="5.453125" customWidth="1"/>
    <col min="6407" max="6407" width="6.1796875" customWidth="1"/>
    <col min="6408" max="6408" width="5.54296875" customWidth="1"/>
    <col min="6409" max="6409" width="4.1796875" customWidth="1"/>
    <col min="6410" max="6410" width="4.81640625" customWidth="1"/>
    <col min="6411" max="6412" width="4.7265625" customWidth="1"/>
    <col min="6413" max="6413" width="6.7265625" customWidth="1"/>
    <col min="6414" max="6414" width="4.7265625" customWidth="1"/>
    <col min="6416" max="6416" width="5.7265625" customWidth="1"/>
    <col min="6417" max="6417" width="6" customWidth="1"/>
    <col min="6418" max="6418" width="5.453125" customWidth="1"/>
    <col min="6419" max="6419" width="6.1796875" customWidth="1"/>
    <col min="6420" max="6420" width="5.54296875" customWidth="1"/>
    <col min="6421" max="6421" width="4.1796875" customWidth="1"/>
    <col min="6422" max="6422" width="4.81640625" customWidth="1"/>
    <col min="6423" max="6423" width="8.7265625" customWidth="1"/>
    <col min="6424" max="6424" width="4.7265625" customWidth="1"/>
    <col min="6657" max="6657" width="1.7265625" customWidth="1"/>
    <col min="6658" max="6659" width="8.7265625" customWidth="1"/>
    <col min="6660" max="6660" width="5.7265625" customWidth="1"/>
    <col min="6661" max="6661" width="6" customWidth="1"/>
    <col min="6662" max="6662" width="5.453125" customWidth="1"/>
    <col min="6663" max="6663" width="6.1796875" customWidth="1"/>
    <col min="6664" max="6664" width="5.54296875" customWidth="1"/>
    <col min="6665" max="6665" width="4.1796875" customWidth="1"/>
    <col min="6666" max="6666" width="4.81640625" customWidth="1"/>
    <col min="6667" max="6668" width="4.7265625" customWidth="1"/>
    <col min="6669" max="6669" width="6.7265625" customWidth="1"/>
    <col min="6670" max="6670" width="4.7265625" customWidth="1"/>
    <col min="6672" max="6672" width="5.7265625" customWidth="1"/>
    <col min="6673" max="6673" width="6" customWidth="1"/>
    <col min="6674" max="6674" width="5.453125" customWidth="1"/>
    <col min="6675" max="6675" width="6.1796875" customWidth="1"/>
    <col min="6676" max="6676" width="5.54296875" customWidth="1"/>
    <col min="6677" max="6677" width="4.1796875" customWidth="1"/>
    <col min="6678" max="6678" width="4.81640625" customWidth="1"/>
    <col min="6679" max="6679" width="8.7265625" customWidth="1"/>
    <col min="6680" max="6680" width="4.7265625" customWidth="1"/>
    <col min="6913" max="6913" width="1.7265625" customWidth="1"/>
    <col min="6914" max="6915" width="8.7265625" customWidth="1"/>
    <col min="6916" max="6916" width="5.7265625" customWidth="1"/>
    <col min="6917" max="6917" width="6" customWidth="1"/>
    <col min="6918" max="6918" width="5.453125" customWidth="1"/>
    <col min="6919" max="6919" width="6.1796875" customWidth="1"/>
    <col min="6920" max="6920" width="5.54296875" customWidth="1"/>
    <col min="6921" max="6921" width="4.1796875" customWidth="1"/>
    <col min="6922" max="6922" width="4.81640625" customWidth="1"/>
    <col min="6923" max="6924" width="4.7265625" customWidth="1"/>
    <col min="6925" max="6925" width="6.7265625" customWidth="1"/>
    <col min="6926" max="6926" width="4.7265625" customWidth="1"/>
    <col min="6928" max="6928" width="5.7265625" customWidth="1"/>
    <col min="6929" max="6929" width="6" customWidth="1"/>
    <col min="6930" max="6930" width="5.453125" customWidth="1"/>
    <col min="6931" max="6931" width="6.1796875" customWidth="1"/>
    <col min="6932" max="6932" width="5.54296875" customWidth="1"/>
    <col min="6933" max="6933" width="4.1796875" customWidth="1"/>
    <col min="6934" max="6934" width="4.81640625" customWidth="1"/>
    <col min="6935" max="6935" width="8.7265625" customWidth="1"/>
    <col min="6936" max="6936" width="4.7265625" customWidth="1"/>
    <col min="7169" max="7169" width="1.7265625" customWidth="1"/>
    <col min="7170" max="7171" width="8.7265625" customWidth="1"/>
    <col min="7172" max="7172" width="5.7265625" customWidth="1"/>
    <col min="7173" max="7173" width="6" customWidth="1"/>
    <col min="7174" max="7174" width="5.453125" customWidth="1"/>
    <col min="7175" max="7175" width="6.1796875" customWidth="1"/>
    <col min="7176" max="7176" width="5.54296875" customWidth="1"/>
    <col min="7177" max="7177" width="4.1796875" customWidth="1"/>
    <col min="7178" max="7178" width="4.81640625" customWidth="1"/>
    <col min="7179" max="7180" width="4.7265625" customWidth="1"/>
    <col min="7181" max="7181" width="6.7265625" customWidth="1"/>
    <col min="7182" max="7182" width="4.7265625" customWidth="1"/>
    <col min="7184" max="7184" width="5.7265625" customWidth="1"/>
    <col min="7185" max="7185" width="6" customWidth="1"/>
    <col min="7186" max="7186" width="5.453125" customWidth="1"/>
    <col min="7187" max="7187" width="6.1796875" customWidth="1"/>
    <col min="7188" max="7188" width="5.54296875" customWidth="1"/>
    <col min="7189" max="7189" width="4.1796875" customWidth="1"/>
    <col min="7190" max="7190" width="4.81640625" customWidth="1"/>
    <col min="7191" max="7191" width="8.7265625" customWidth="1"/>
    <col min="7192" max="7192" width="4.7265625" customWidth="1"/>
    <col min="7425" max="7425" width="1.7265625" customWidth="1"/>
    <col min="7426" max="7427" width="8.7265625" customWidth="1"/>
    <col min="7428" max="7428" width="5.7265625" customWidth="1"/>
    <col min="7429" max="7429" width="6" customWidth="1"/>
    <col min="7430" max="7430" width="5.453125" customWidth="1"/>
    <col min="7431" max="7431" width="6.1796875" customWidth="1"/>
    <col min="7432" max="7432" width="5.54296875" customWidth="1"/>
    <col min="7433" max="7433" width="4.1796875" customWidth="1"/>
    <col min="7434" max="7434" width="4.81640625" customWidth="1"/>
    <col min="7435" max="7436" width="4.7265625" customWidth="1"/>
    <col min="7437" max="7437" width="6.7265625" customWidth="1"/>
    <col min="7438" max="7438" width="4.7265625" customWidth="1"/>
    <col min="7440" max="7440" width="5.7265625" customWidth="1"/>
    <col min="7441" max="7441" width="6" customWidth="1"/>
    <col min="7442" max="7442" width="5.453125" customWidth="1"/>
    <col min="7443" max="7443" width="6.1796875" customWidth="1"/>
    <col min="7444" max="7444" width="5.54296875" customWidth="1"/>
    <col min="7445" max="7445" width="4.1796875" customWidth="1"/>
    <col min="7446" max="7446" width="4.81640625" customWidth="1"/>
    <col min="7447" max="7447" width="8.7265625" customWidth="1"/>
    <col min="7448" max="7448" width="4.7265625" customWidth="1"/>
    <col min="7681" max="7681" width="1.7265625" customWidth="1"/>
    <col min="7682" max="7683" width="8.7265625" customWidth="1"/>
    <col min="7684" max="7684" width="5.7265625" customWidth="1"/>
    <col min="7685" max="7685" width="6" customWidth="1"/>
    <col min="7686" max="7686" width="5.453125" customWidth="1"/>
    <col min="7687" max="7687" width="6.1796875" customWidth="1"/>
    <col min="7688" max="7688" width="5.54296875" customWidth="1"/>
    <col min="7689" max="7689" width="4.1796875" customWidth="1"/>
    <col min="7690" max="7690" width="4.81640625" customWidth="1"/>
    <col min="7691" max="7692" width="4.7265625" customWidth="1"/>
    <col min="7693" max="7693" width="6.7265625" customWidth="1"/>
    <col min="7694" max="7694" width="4.7265625" customWidth="1"/>
    <col min="7696" max="7696" width="5.7265625" customWidth="1"/>
    <col min="7697" max="7697" width="6" customWidth="1"/>
    <col min="7698" max="7698" width="5.453125" customWidth="1"/>
    <col min="7699" max="7699" width="6.1796875" customWidth="1"/>
    <col min="7700" max="7700" width="5.54296875" customWidth="1"/>
    <col min="7701" max="7701" width="4.1796875" customWidth="1"/>
    <col min="7702" max="7702" width="4.81640625" customWidth="1"/>
    <col min="7703" max="7703" width="8.7265625" customWidth="1"/>
    <col min="7704" max="7704" width="4.7265625" customWidth="1"/>
    <col min="7937" max="7937" width="1.7265625" customWidth="1"/>
    <col min="7938" max="7939" width="8.7265625" customWidth="1"/>
    <col min="7940" max="7940" width="5.7265625" customWidth="1"/>
    <col min="7941" max="7941" width="6" customWidth="1"/>
    <col min="7942" max="7942" width="5.453125" customWidth="1"/>
    <col min="7943" max="7943" width="6.1796875" customWidth="1"/>
    <col min="7944" max="7944" width="5.54296875" customWidth="1"/>
    <col min="7945" max="7945" width="4.1796875" customWidth="1"/>
    <col min="7946" max="7946" width="4.81640625" customWidth="1"/>
    <col min="7947" max="7948" width="4.7265625" customWidth="1"/>
    <col min="7949" max="7949" width="6.7265625" customWidth="1"/>
    <col min="7950" max="7950" width="4.7265625" customWidth="1"/>
    <col min="7952" max="7952" width="5.7265625" customWidth="1"/>
    <col min="7953" max="7953" width="6" customWidth="1"/>
    <col min="7954" max="7954" width="5.453125" customWidth="1"/>
    <col min="7955" max="7955" width="6.1796875" customWidth="1"/>
    <col min="7956" max="7956" width="5.54296875" customWidth="1"/>
    <col min="7957" max="7957" width="4.1796875" customWidth="1"/>
    <col min="7958" max="7958" width="4.81640625" customWidth="1"/>
    <col min="7959" max="7959" width="8.7265625" customWidth="1"/>
    <col min="7960" max="7960" width="4.7265625" customWidth="1"/>
    <col min="8193" max="8193" width="1.7265625" customWidth="1"/>
    <col min="8194" max="8195" width="8.7265625" customWidth="1"/>
    <col min="8196" max="8196" width="5.7265625" customWidth="1"/>
    <col min="8197" max="8197" width="6" customWidth="1"/>
    <col min="8198" max="8198" width="5.453125" customWidth="1"/>
    <col min="8199" max="8199" width="6.1796875" customWidth="1"/>
    <col min="8200" max="8200" width="5.54296875" customWidth="1"/>
    <col min="8201" max="8201" width="4.1796875" customWidth="1"/>
    <col min="8202" max="8202" width="4.81640625" customWidth="1"/>
    <col min="8203" max="8204" width="4.7265625" customWidth="1"/>
    <col min="8205" max="8205" width="6.7265625" customWidth="1"/>
    <col min="8206" max="8206" width="4.7265625" customWidth="1"/>
    <col min="8208" max="8208" width="5.7265625" customWidth="1"/>
    <col min="8209" max="8209" width="6" customWidth="1"/>
    <col min="8210" max="8210" width="5.453125" customWidth="1"/>
    <col min="8211" max="8211" width="6.1796875" customWidth="1"/>
    <col min="8212" max="8212" width="5.54296875" customWidth="1"/>
    <col min="8213" max="8213" width="4.1796875" customWidth="1"/>
    <col min="8214" max="8214" width="4.81640625" customWidth="1"/>
    <col min="8215" max="8215" width="8.7265625" customWidth="1"/>
    <col min="8216" max="8216" width="4.7265625" customWidth="1"/>
    <col min="8449" max="8449" width="1.7265625" customWidth="1"/>
    <col min="8450" max="8451" width="8.7265625" customWidth="1"/>
    <col min="8452" max="8452" width="5.7265625" customWidth="1"/>
    <col min="8453" max="8453" width="6" customWidth="1"/>
    <col min="8454" max="8454" width="5.453125" customWidth="1"/>
    <col min="8455" max="8455" width="6.1796875" customWidth="1"/>
    <col min="8456" max="8456" width="5.54296875" customWidth="1"/>
    <col min="8457" max="8457" width="4.1796875" customWidth="1"/>
    <col min="8458" max="8458" width="4.81640625" customWidth="1"/>
    <col min="8459" max="8460" width="4.7265625" customWidth="1"/>
    <col min="8461" max="8461" width="6.7265625" customWidth="1"/>
    <col min="8462" max="8462" width="4.7265625" customWidth="1"/>
    <col min="8464" max="8464" width="5.7265625" customWidth="1"/>
    <col min="8465" max="8465" width="6" customWidth="1"/>
    <col min="8466" max="8466" width="5.453125" customWidth="1"/>
    <col min="8467" max="8467" width="6.1796875" customWidth="1"/>
    <col min="8468" max="8468" width="5.54296875" customWidth="1"/>
    <col min="8469" max="8469" width="4.1796875" customWidth="1"/>
    <col min="8470" max="8470" width="4.81640625" customWidth="1"/>
    <col min="8471" max="8471" width="8.7265625" customWidth="1"/>
    <col min="8472" max="8472" width="4.7265625" customWidth="1"/>
    <col min="8705" max="8705" width="1.7265625" customWidth="1"/>
    <col min="8706" max="8707" width="8.7265625" customWidth="1"/>
    <col min="8708" max="8708" width="5.7265625" customWidth="1"/>
    <col min="8709" max="8709" width="6" customWidth="1"/>
    <col min="8710" max="8710" width="5.453125" customWidth="1"/>
    <col min="8711" max="8711" width="6.1796875" customWidth="1"/>
    <col min="8712" max="8712" width="5.54296875" customWidth="1"/>
    <col min="8713" max="8713" width="4.1796875" customWidth="1"/>
    <col min="8714" max="8714" width="4.81640625" customWidth="1"/>
    <col min="8715" max="8716" width="4.7265625" customWidth="1"/>
    <col min="8717" max="8717" width="6.7265625" customWidth="1"/>
    <col min="8718" max="8718" width="4.7265625" customWidth="1"/>
    <col min="8720" max="8720" width="5.7265625" customWidth="1"/>
    <col min="8721" max="8721" width="6" customWidth="1"/>
    <col min="8722" max="8722" width="5.453125" customWidth="1"/>
    <col min="8723" max="8723" width="6.1796875" customWidth="1"/>
    <col min="8724" max="8724" width="5.54296875" customWidth="1"/>
    <col min="8725" max="8725" width="4.1796875" customWidth="1"/>
    <col min="8726" max="8726" width="4.81640625" customWidth="1"/>
    <col min="8727" max="8727" width="8.7265625" customWidth="1"/>
    <col min="8728" max="8728" width="4.7265625" customWidth="1"/>
    <col min="8961" max="8961" width="1.7265625" customWidth="1"/>
    <col min="8962" max="8963" width="8.7265625" customWidth="1"/>
    <col min="8964" max="8964" width="5.7265625" customWidth="1"/>
    <col min="8965" max="8965" width="6" customWidth="1"/>
    <col min="8966" max="8966" width="5.453125" customWidth="1"/>
    <col min="8967" max="8967" width="6.1796875" customWidth="1"/>
    <col min="8968" max="8968" width="5.54296875" customWidth="1"/>
    <col min="8969" max="8969" width="4.1796875" customWidth="1"/>
    <col min="8970" max="8970" width="4.81640625" customWidth="1"/>
    <col min="8971" max="8972" width="4.7265625" customWidth="1"/>
    <col min="8973" max="8973" width="6.7265625" customWidth="1"/>
    <col min="8974" max="8974" width="4.7265625" customWidth="1"/>
    <col min="8976" max="8976" width="5.7265625" customWidth="1"/>
    <col min="8977" max="8977" width="6" customWidth="1"/>
    <col min="8978" max="8978" width="5.453125" customWidth="1"/>
    <col min="8979" max="8979" width="6.1796875" customWidth="1"/>
    <col min="8980" max="8980" width="5.54296875" customWidth="1"/>
    <col min="8981" max="8981" width="4.1796875" customWidth="1"/>
    <col min="8982" max="8982" width="4.81640625" customWidth="1"/>
    <col min="8983" max="8983" width="8.7265625" customWidth="1"/>
    <col min="8984" max="8984" width="4.7265625" customWidth="1"/>
    <col min="9217" max="9217" width="1.7265625" customWidth="1"/>
    <col min="9218" max="9219" width="8.7265625" customWidth="1"/>
    <col min="9220" max="9220" width="5.7265625" customWidth="1"/>
    <col min="9221" max="9221" width="6" customWidth="1"/>
    <col min="9222" max="9222" width="5.453125" customWidth="1"/>
    <col min="9223" max="9223" width="6.1796875" customWidth="1"/>
    <col min="9224" max="9224" width="5.54296875" customWidth="1"/>
    <col min="9225" max="9225" width="4.1796875" customWidth="1"/>
    <col min="9226" max="9226" width="4.81640625" customWidth="1"/>
    <col min="9227" max="9228" width="4.7265625" customWidth="1"/>
    <col min="9229" max="9229" width="6.7265625" customWidth="1"/>
    <col min="9230" max="9230" width="4.7265625" customWidth="1"/>
    <col min="9232" max="9232" width="5.7265625" customWidth="1"/>
    <col min="9233" max="9233" width="6" customWidth="1"/>
    <col min="9234" max="9234" width="5.453125" customWidth="1"/>
    <col min="9235" max="9235" width="6.1796875" customWidth="1"/>
    <col min="9236" max="9236" width="5.54296875" customWidth="1"/>
    <col min="9237" max="9237" width="4.1796875" customWidth="1"/>
    <col min="9238" max="9238" width="4.81640625" customWidth="1"/>
    <col min="9239" max="9239" width="8.7265625" customWidth="1"/>
    <col min="9240" max="9240" width="4.7265625" customWidth="1"/>
    <col min="9473" max="9473" width="1.7265625" customWidth="1"/>
    <col min="9474" max="9475" width="8.7265625" customWidth="1"/>
    <col min="9476" max="9476" width="5.7265625" customWidth="1"/>
    <col min="9477" max="9477" width="6" customWidth="1"/>
    <col min="9478" max="9478" width="5.453125" customWidth="1"/>
    <col min="9479" max="9479" width="6.1796875" customWidth="1"/>
    <col min="9480" max="9480" width="5.54296875" customWidth="1"/>
    <col min="9481" max="9481" width="4.1796875" customWidth="1"/>
    <col min="9482" max="9482" width="4.81640625" customWidth="1"/>
    <col min="9483" max="9484" width="4.7265625" customWidth="1"/>
    <col min="9485" max="9485" width="6.7265625" customWidth="1"/>
    <col min="9486" max="9486" width="4.7265625" customWidth="1"/>
    <col min="9488" max="9488" width="5.7265625" customWidth="1"/>
    <col min="9489" max="9489" width="6" customWidth="1"/>
    <col min="9490" max="9490" width="5.453125" customWidth="1"/>
    <col min="9491" max="9491" width="6.1796875" customWidth="1"/>
    <col min="9492" max="9492" width="5.54296875" customWidth="1"/>
    <col min="9493" max="9493" width="4.1796875" customWidth="1"/>
    <col min="9494" max="9494" width="4.81640625" customWidth="1"/>
    <col min="9495" max="9495" width="8.7265625" customWidth="1"/>
    <col min="9496" max="9496" width="4.7265625" customWidth="1"/>
    <col min="9729" max="9729" width="1.7265625" customWidth="1"/>
    <col min="9730" max="9731" width="8.7265625" customWidth="1"/>
    <col min="9732" max="9732" width="5.7265625" customWidth="1"/>
    <col min="9733" max="9733" width="6" customWidth="1"/>
    <col min="9734" max="9734" width="5.453125" customWidth="1"/>
    <col min="9735" max="9735" width="6.1796875" customWidth="1"/>
    <col min="9736" max="9736" width="5.54296875" customWidth="1"/>
    <col min="9737" max="9737" width="4.1796875" customWidth="1"/>
    <col min="9738" max="9738" width="4.81640625" customWidth="1"/>
    <col min="9739" max="9740" width="4.7265625" customWidth="1"/>
    <col min="9741" max="9741" width="6.7265625" customWidth="1"/>
    <col min="9742" max="9742" width="4.7265625" customWidth="1"/>
    <col min="9744" max="9744" width="5.7265625" customWidth="1"/>
    <col min="9745" max="9745" width="6" customWidth="1"/>
    <col min="9746" max="9746" width="5.453125" customWidth="1"/>
    <col min="9747" max="9747" width="6.1796875" customWidth="1"/>
    <col min="9748" max="9748" width="5.54296875" customWidth="1"/>
    <col min="9749" max="9749" width="4.1796875" customWidth="1"/>
    <col min="9750" max="9750" width="4.81640625" customWidth="1"/>
    <col min="9751" max="9751" width="8.7265625" customWidth="1"/>
    <col min="9752" max="9752" width="4.7265625" customWidth="1"/>
    <col min="9985" max="9985" width="1.7265625" customWidth="1"/>
    <col min="9986" max="9987" width="8.7265625" customWidth="1"/>
    <col min="9988" max="9988" width="5.7265625" customWidth="1"/>
    <col min="9989" max="9989" width="6" customWidth="1"/>
    <col min="9990" max="9990" width="5.453125" customWidth="1"/>
    <col min="9991" max="9991" width="6.1796875" customWidth="1"/>
    <col min="9992" max="9992" width="5.54296875" customWidth="1"/>
    <col min="9993" max="9993" width="4.1796875" customWidth="1"/>
    <col min="9994" max="9994" width="4.81640625" customWidth="1"/>
    <col min="9995" max="9996" width="4.7265625" customWidth="1"/>
    <col min="9997" max="9997" width="6.7265625" customWidth="1"/>
    <col min="9998" max="9998" width="4.7265625" customWidth="1"/>
    <col min="10000" max="10000" width="5.7265625" customWidth="1"/>
    <col min="10001" max="10001" width="6" customWidth="1"/>
    <col min="10002" max="10002" width="5.453125" customWidth="1"/>
    <col min="10003" max="10003" width="6.1796875" customWidth="1"/>
    <col min="10004" max="10004" width="5.54296875" customWidth="1"/>
    <col min="10005" max="10005" width="4.1796875" customWidth="1"/>
    <col min="10006" max="10006" width="4.81640625" customWidth="1"/>
    <col min="10007" max="10007" width="8.7265625" customWidth="1"/>
    <col min="10008" max="10008" width="4.7265625" customWidth="1"/>
    <col min="10241" max="10241" width="1.7265625" customWidth="1"/>
    <col min="10242" max="10243" width="8.7265625" customWidth="1"/>
    <col min="10244" max="10244" width="5.7265625" customWidth="1"/>
    <col min="10245" max="10245" width="6" customWidth="1"/>
    <col min="10246" max="10246" width="5.453125" customWidth="1"/>
    <col min="10247" max="10247" width="6.1796875" customWidth="1"/>
    <col min="10248" max="10248" width="5.54296875" customWidth="1"/>
    <col min="10249" max="10249" width="4.1796875" customWidth="1"/>
    <col min="10250" max="10250" width="4.81640625" customWidth="1"/>
    <col min="10251" max="10252" width="4.7265625" customWidth="1"/>
    <col min="10253" max="10253" width="6.7265625" customWidth="1"/>
    <col min="10254" max="10254" width="4.7265625" customWidth="1"/>
    <col min="10256" max="10256" width="5.7265625" customWidth="1"/>
    <col min="10257" max="10257" width="6" customWidth="1"/>
    <col min="10258" max="10258" width="5.453125" customWidth="1"/>
    <col min="10259" max="10259" width="6.1796875" customWidth="1"/>
    <col min="10260" max="10260" width="5.54296875" customWidth="1"/>
    <col min="10261" max="10261" width="4.1796875" customWidth="1"/>
    <col min="10262" max="10262" width="4.81640625" customWidth="1"/>
    <col min="10263" max="10263" width="8.7265625" customWidth="1"/>
    <col min="10264" max="10264" width="4.7265625" customWidth="1"/>
    <col min="10497" max="10497" width="1.7265625" customWidth="1"/>
    <col min="10498" max="10499" width="8.7265625" customWidth="1"/>
    <col min="10500" max="10500" width="5.7265625" customWidth="1"/>
    <col min="10501" max="10501" width="6" customWidth="1"/>
    <col min="10502" max="10502" width="5.453125" customWidth="1"/>
    <col min="10503" max="10503" width="6.1796875" customWidth="1"/>
    <col min="10504" max="10504" width="5.54296875" customWidth="1"/>
    <col min="10505" max="10505" width="4.1796875" customWidth="1"/>
    <col min="10506" max="10506" width="4.81640625" customWidth="1"/>
    <col min="10507" max="10508" width="4.7265625" customWidth="1"/>
    <col min="10509" max="10509" width="6.7265625" customWidth="1"/>
    <col min="10510" max="10510" width="4.7265625" customWidth="1"/>
    <col min="10512" max="10512" width="5.7265625" customWidth="1"/>
    <col min="10513" max="10513" width="6" customWidth="1"/>
    <col min="10514" max="10514" width="5.453125" customWidth="1"/>
    <col min="10515" max="10515" width="6.1796875" customWidth="1"/>
    <col min="10516" max="10516" width="5.54296875" customWidth="1"/>
    <col min="10517" max="10517" width="4.1796875" customWidth="1"/>
    <col min="10518" max="10518" width="4.81640625" customWidth="1"/>
    <col min="10519" max="10519" width="8.7265625" customWidth="1"/>
    <col min="10520" max="10520" width="4.7265625" customWidth="1"/>
    <col min="10753" max="10753" width="1.7265625" customWidth="1"/>
    <col min="10754" max="10755" width="8.7265625" customWidth="1"/>
    <col min="10756" max="10756" width="5.7265625" customWidth="1"/>
    <col min="10757" max="10757" width="6" customWidth="1"/>
    <col min="10758" max="10758" width="5.453125" customWidth="1"/>
    <col min="10759" max="10759" width="6.1796875" customWidth="1"/>
    <col min="10760" max="10760" width="5.54296875" customWidth="1"/>
    <col min="10761" max="10761" width="4.1796875" customWidth="1"/>
    <col min="10762" max="10762" width="4.81640625" customWidth="1"/>
    <col min="10763" max="10764" width="4.7265625" customWidth="1"/>
    <col min="10765" max="10765" width="6.7265625" customWidth="1"/>
    <col min="10766" max="10766" width="4.7265625" customWidth="1"/>
    <col min="10768" max="10768" width="5.7265625" customWidth="1"/>
    <col min="10769" max="10769" width="6" customWidth="1"/>
    <col min="10770" max="10770" width="5.453125" customWidth="1"/>
    <col min="10771" max="10771" width="6.1796875" customWidth="1"/>
    <col min="10772" max="10772" width="5.54296875" customWidth="1"/>
    <col min="10773" max="10773" width="4.1796875" customWidth="1"/>
    <col min="10774" max="10774" width="4.81640625" customWidth="1"/>
    <col min="10775" max="10775" width="8.7265625" customWidth="1"/>
    <col min="10776" max="10776" width="4.7265625" customWidth="1"/>
    <col min="11009" max="11009" width="1.7265625" customWidth="1"/>
    <col min="11010" max="11011" width="8.7265625" customWidth="1"/>
    <col min="11012" max="11012" width="5.7265625" customWidth="1"/>
    <col min="11013" max="11013" width="6" customWidth="1"/>
    <col min="11014" max="11014" width="5.453125" customWidth="1"/>
    <col min="11015" max="11015" width="6.1796875" customWidth="1"/>
    <col min="11016" max="11016" width="5.54296875" customWidth="1"/>
    <col min="11017" max="11017" width="4.1796875" customWidth="1"/>
    <col min="11018" max="11018" width="4.81640625" customWidth="1"/>
    <col min="11019" max="11020" width="4.7265625" customWidth="1"/>
    <col min="11021" max="11021" width="6.7265625" customWidth="1"/>
    <col min="11022" max="11022" width="4.7265625" customWidth="1"/>
    <col min="11024" max="11024" width="5.7265625" customWidth="1"/>
    <col min="11025" max="11025" width="6" customWidth="1"/>
    <col min="11026" max="11026" width="5.453125" customWidth="1"/>
    <col min="11027" max="11027" width="6.1796875" customWidth="1"/>
    <col min="11028" max="11028" width="5.54296875" customWidth="1"/>
    <col min="11029" max="11029" width="4.1796875" customWidth="1"/>
    <col min="11030" max="11030" width="4.81640625" customWidth="1"/>
    <col min="11031" max="11031" width="8.7265625" customWidth="1"/>
    <col min="11032" max="11032" width="4.7265625" customWidth="1"/>
    <col min="11265" max="11265" width="1.7265625" customWidth="1"/>
    <col min="11266" max="11267" width="8.7265625" customWidth="1"/>
    <col min="11268" max="11268" width="5.7265625" customWidth="1"/>
    <col min="11269" max="11269" width="6" customWidth="1"/>
    <col min="11270" max="11270" width="5.453125" customWidth="1"/>
    <col min="11271" max="11271" width="6.1796875" customWidth="1"/>
    <col min="11272" max="11272" width="5.54296875" customWidth="1"/>
    <col min="11273" max="11273" width="4.1796875" customWidth="1"/>
    <col min="11274" max="11274" width="4.81640625" customWidth="1"/>
    <col min="11275" max="11276" width="4.7265625" customWidth="1"/>
    <col min="11277" max="11277" width="6.7265625" customWidth="1"/>
    <col min="11278" max="11278" width="4.7265625" customWidth="1"/>
    <col min="11280" max="11280" width="5.7265625" customWidth="1"/>
    <col min="11281" max="11281" width="6" customWidth="1"/>
    <col min="11282" max="11282" width="5.453125" customWidth="1"/>
    <col min="11283" max="11283" width="6.1796875" customWidth="1"/>
    <col min="11284" max="11284" width="5.54296875" customWidth="1"/>
    <col min="11285" max="11285" width="4.1796875" customWidth="1"/>
    <col min="11286" max="11286" width="4.81640625" customWidth="1"/>
    <col min="11287" max="11287" width="8.7265625" customWidth="1"/>
    <col min="11288" max="11288" width="4.7265625" customWidth="1"/>
    <col min="11521" max="11521" width="1.7265625" customWidth="1"/>
    <col min="11522" max="11523" width="8.7265625" customWidth="1"/>
    <col min="11524" max="11524" width="5.7265625" customWidth="1"/>
    <col min="11525" max="11525" width="6" customWidth="1"/>
    <col min="11526" max="11526" width="5.453125" customWidth="1"/>
    <col min="11527" max="11527" width="6.1796875" customWidth="1"/>
    <col min="11528" max="11528" width="5.54296875" customWidth="1"/>
    <col min="11529" max="11529" width="4.1796875" customWidth="1"/>
    <col min="11530" max="11530" width="4.81640625" customWidth="1"/>
    <col min="11531" max="11532" width="4.7265625" customWidth="1"/>
    <col min="11533" max="11533" width="6.7265625" customWidth="1"/>
    <col min="11534" max="11534" width="4.7265625" customWidth="1"/>
    <col min="11536" max="11536" width="5.7265625" customWidth="1"/>
    <col min="11537" max="11537" width="6" customWidth="1"/>
    <col min="11538" max="11538" width="5.453125" customWidth="1"/>
    <col min="11539" max="11539" width="6.1796875" customWidth="1"/>
    <col min="11540" max="11540" width="5.54296875" customWidth="1"/>
    <col min="11541" max="11541" width="4.1796875" customWidth="1"/>
    <col min="11542" max="11542" width="4.81640625" customWidth="1"/>
    <col min="11543" max="11543" width="8.7265625" customWidth="1"/>
    <col min="11544" max="11544" width="4.7265625" customWidth="1"/>
    <col min="11777" max="11777" width="1.7265625" customWidth="1"/>
    <col min="11778" max="11779" width="8.7265625" customWidth="1"/>
    <col min="11780" max="11780" width="5.7265625" customWidth="1"/>
    <col min="11781" max="11781" width="6" customWidth="1"/>
    <col min="11782" max="11782" width="5.453125" customWidth="1"/>
    <col min="11783" max="11783" width="6.1796875" customWidth="1"/>
    <col min="11784" max="11784" width="5.54296875" customWidth="1"/>
    <col min="11785" max="11785" width="4.1796875" customWidth="1"/>
    <col min="11786" max="11786" width="4.81640625" customWidth="1"/>
    <col min="11787" max="11788" width="4.7265625" customWidth="1"/>
    <col min="11789" max="11789" width="6.7265625" customWidth="1"/>
    <col min="11790" max="11790" width="4.7265625" customWidth="1"/>
    <col min="11792" max="11792" width="5.7265625" customWidth="1"/>
    <col min="11793" max="11793" width="6" customWidth="1"/>
    <col min="11794" max="11794" width="5.453125" customWidth="1"/>
    <col min="11795" max="11795" width="6.1796875" customWidth="1"/>
    <col min="11796" max="11796" width="5.54296875" customWidth="1"/>
    <col min="11797" max="11797" width="4.1796875" customWidth="1"/>
    <col min="11798" max="11798" width="4.81640625" customWidth="1"/>
    <col min="11799" max="11799" width="8.7265625" customWidth="1"/>
    <col min="11800" max="11800" width="4.7265625" customWidth="1"/>
    <col min="12033" max="12033" width="1.7265625" customWidth="1"/>
    <col min="12034" max="12035" width="8.7265625" customWidth="1"/>
    <col min="12036" max="12036" width="5.7265625" customWidth="1"/>
    <col min="12037" max="12037" width="6" customWidth="1"/>
    <col min="12038" max="12038" width="5.453125" customWidth="1"/>
    <col min="12039" max="12039" width="6.1796875" customWidth="1"/>
    <col min="12040" max="12040" width="5.54296875" customWidth="1"/>
    <col min="12041" max="12041" width="4.1796875" customWidth="1"/>
    <col min="12042" max="12042" width="4.81640625" customWidth="1"/>
    <col min="12043" max="12044" width="4.7265625" customWidth="1"/>
    <col min="12045" max="12045" width="6.7265625" customWidth="1"/>
    <col min="12046" max="12046" width="4.7265625" customWidth="1"/>
    <col min="12048" max="12048" width="5.7265625" customWidth="1"/>
    <col min="12049" max="12049" width="6" customWidth="1"/>
    <col min="12050" max="12050" width="5.453125" customWidth="1"/>
    <col min="12051" max="12051" width="6.1796875" customWidth="1"/>
    <col min="12052" max="12052" width="5.54296875" customWidth="1"/>
    <col min="12053" max="12053" width="4.1796875" customWidth="1"/>
    <col min="12054" max="12054" width="4.81640625" customWidth="1"/>
    <col min="12055" max="12055" width="8.7265625" customWidth="1"/>
    <col min="12056" max="12056" width="4.7265625" customWidth="1"/>
    <col min="12289" max="12289" width="1.7265625" customWidth="1"/>
    <col min="12290" max="12291" width="8.7265625" customWidth="1"/>
    <col min="12292" max="12292" width="5.7265625" customWidth="1"/>
    <col min="12293" max="12293" width="6" customWidth="1"/>
    <col min="12294" max="12294" width="5.453125" customWidth="1"/>
    <col min="12295" max="12295" width="6.1796875" customWidth="1"/>
    <col min="12296" max="12296" width="5.54296875" customWidth="1"/>
    <col min="12297" max="12297" width="4.1796875" customWidth="1"/>
    <col min="12298" max="12298" width="4.81640625" customWidth="1"/>
    <col min="12299" max="12300" width="4.7265625" customWidth="1"/>
    <col min="12301" max="12301" width="6.7265625" customWidth="1"/>
    <col min="12302" max="12302" width="4.7265625" customWidth="1"/>
    <col min="12304" max="12304" width="5.7265625" customWidth="1"/>
    <col min="12305" max="12305" width="6" customWidth="1"/>
    <col min="12306" max="12306" width="5.453125" customWidth="1"/>
    <col min="12307" max="12307" width="6.1796875" customWidth="1"/>
    <col min="12308" max="12308" width="5.54296875" customWidth="1"/>
    <col min="12309" max="12309" width="4.1796875" customWidth="1"/>
    <col min="12310" max="12310" width="4.81640625" customWidth="1"/>
    <col min="12311" max="12311" width="8.7265625" customWidth="1"/>
    <col min="12312" max="12312" width="4.7265625" customWidth="1"/>
    <col min="12545" max="12545" width="1.7265625" customWidth="1"/>
    <col min="12546" max="12547" width="8.7265625" customWidth="1"/>
    <col min="12548" max="12548" width="5.7265625" customWidth="1"/>
    <col min="12549" max="12549" width="6" customWidth="1"/>
    <col min="12550" max="12550" width="5.453125" customWidth="1"/>
    <col min="12551" max="12551" width="6.1796875" customWidth="1"/>
    <col min="12552" max="12552" width="5.54296875" customWidth="1"/>
    <col min="12553" max="12553" width="4.1796875" customWidth="1"/>
    <col min="12554" max="12554" width="4.81640625" customWidth="1"/>
    <col min="12555" max="12556" width="4.7265625" customWidth="1"/>
    <col min="12557" max="12557" width="6.7265625" customWidth="1"/>
    <col min="12558" max="12558" width="4.7265625" customWidth="1"/>
    <col min="12560" max="12560" width="5.7265625" customWidth="1"/>
    <col min="12561" max="12561" width="6" customWidth="1"/>
    <col min="12562" max="12562" width="5.453125" customWidth="1"/>
    <col min="12563" max="12563" width="6.1796875" customWidth="1"/>
    <col min="12564" max="12564" width="5.54296875" customWidth="1"/>
    <col min="12565" max="12565" width="4.1796875" customWidth="1"/>
    <col min="12566" max="12566" width="4.81640625" customWidth="1"/>
    <col min="12567" max="12567" width="8.7265625" customWidth="1"/>
    <col min="12568" max="12568" width="4.7265625" customWidth="1"/>
    <col min="12801" max="12801" width="1.7265625" customWidth="1"/>
    <col min="12802" max="12803" width="8.7265625" customWidth="1"/>
    <col min="12804" max="12804" width="5.7265625" customWidth="1"/>
    <col min="12805" max="12805" width="6" customWidth="1"/>
    <col min="12806" max="12806" width="5.453125" customWidth="1"/>
    <col min="12807" max="12807" width="6.1796875" customWidth="1"/>
    <col min="12808" max="12808" width="5.54296875" customWidth="1"/>
    <col min="12809" max="12809" width="4.1796875" customWidth="1"/>
    <col min="12810" max="12810" width="4.81640625" customWidth="1"/>
    <col min="12811" max="12812" width="4.7265625" customWidth="1"/>
    <col min="12813" max="12813" width="6.7265625" customWidth="1"/>
    <col min="12814" max="12814" width="4.7265625" customWidth="1"/>
    <col min="12816" max="12816" width="5.7265625" customWidth="1"/>
    <col min="12817" max="12817" width="6" customWidth="1"/>
    <col min="12818" max="12818" width="5.453125" customWidth="1"/>
    <col min="12819" max="12819" width="6.1796875" customWidth="1"/>
    <col min="12820" max="12820" width="5.54296875" customWidth="1"/>
    <col min="12821" max="12821" width="4.1796875" customWidth="1"/>
    <col min="12822" max="12822" width="4.81640625" customWidth="1"/>
    <col min="12823" max="12823" width="8.7265625" customWidth="1"/>
    <col min="12824" max="12824" width="4.7265625" customWidth="1"/>
    <col min="13057" max="13057" width="1.7265625" customWidth="1"/>
    <col min="13058" max="13059" width="8.7265625" customWidth="1"/>
    <col min="13060" max="13060" width="5.7265625" customWidth="1"/>
    <col min="13061" max="13061" width="6" customWidth="1"/>
    <col min="13062" max="13062" width="5.453125" customWidth="1"/>
    <col min="13063" max="13063" width="6.1796875" customWidth="1"/>
    <col min="13064" max="13064" width="5.54296875" customWidth="1"/>
    <col min="13065" max="13065" width="4.1796875" customWidth="1"/>
    <col min="13066" max="13066" width="4.81640625" customWidth="1"/>
    <col min="13067" max="13068" width="4.7265625" customWidth="1"/>
    <col min="13069" max="13069" width="6.7265625" customWidth="1"/>
    <col min="13070" max="13070" width="4.7265625" customWidth="1"/>
    <col min="13072" max="13072" width="5.7265625" customWidth="1"/>
    <col min="13073" max="13073" width="6" customWidth="1"/>
    <col min="13074" max="13074" width="5.453125" customWidth="1"/>
    <col min="13075" max="13075" width="6.1796875" customWidth="1"/>
    <col min="13076" max="13076" width="5.54296875" customWidth="1"/>
    <col min="13077" max="13077" width="4.1796875" customWidth="1"/>
    <col min="13078" max="13078" width="4.81640625" customWidth="1"/>
    <col min="13079" max="13079" width="8.7265625" customWidth="1"/>
    <col min="13080" max="13080" width="4.7265625" customWidth="1"/>
    <col min="13313" max="13313" width="1.7265625" customWidth="1"/>
    <col min="13314" max="13315" width="8.7265625" customWidth="1"/>
    <col min="13316" max="13316" width="5.7265625" customWidth="1"/>
    <col min="13317" max="13317" width="6" customWidth="1"/>
    <col min="13318" max="13318" width="5.453125" customWidth="1"/>
    <col min="13319" max="13319" width="6.1796875" customWidth="1"/>
    <col min="13320" max="13320" width="5.54296875" customWidth="1"/>
    <col min="13321" max="13321" width="4.1796875" customWidth="1"/>
    <col min="13322" max="13322" width="4.81640625" customWidth="1"/>
    <col min="13323" max="13324" width="4.7265625" customWidth="1"/>
    <col min="13325" max="13325" width="6.7265625" customWidth="1"/>
    <col min="13326" max="13326" width="4.7265625" customWidth="1"/>
    <col min="13328" max="13328" width="5.7265625" customWidth="1"/>
    <col min="13329" max="13329" width="6" customWidth="1"/>
    <col min="13330" max="13330" width="5.453125" customWidth="1"/>
    <col min="13331" max="13331" width="6.1796875" customWidth="1"/>
    <col min="13332" max="13332" width="5.54296875" customWidth="1"/>
    <col min="13333" max="13333" width="4.1796875" customWidth="1"/>
    <col min="13334" max="13334" width="4.81640625" customWidth="1"/>
    <col min="13335" max="13335" width="8.7265625" customWidth="1"/>
    <col min="13336" max="13336" width="4.7265625" customWidth="1"/>
    <col min="13569" max="13569" width="1.7265625" customWidth="1"/>
    <col min="13570" max="13571" width="8.7265625" customWidth="1"/>
    <col min="13572" max="13572" width="5.7265625" customWidth="1"/>
    <col min="13573" max="13573" width="6" customWidth="1"/>
    <col min="13574" max="13574" width="5.453125" customWidth="1"/>
    <col min="13575" max="13575" width="6.1796875" customWidth="1"/>
    <col min="13576" max="13576" width="5.54296875" customWidth="1"/>
    <col min="13577" max="13577" width="4.1796875" customWidth="1"/>
    <col min="13578" max="13578" width="4.81640625" customWidth="1"/>
    <col min="13579" max="13580" width="4.7265625" customWidth="1"/>
    <col min="13581" max="13581" width="6.7265625" customWidth="1"/>
    <col min="13582" max="13582" width="4.7265625" customWidth="1"/>
    <col min="13584" max="13584" width="5.7265625" customWidth="1"/>
    <col min="13585" max="13585" width="6" customWidth="1"/>
    <col min="13586" max="13586" width="5.453125" customWidth="1"/>
    <col min="13587" max="13587" width="6.1796875" customWidth="1"/>
    <col min="13588" max="13588" width="5.54296875" customWidth="1"/>
    <col min="13589" max="13589" width="4.1796875" customWidth="1"/>
    <col min="13590" max="13590" width="4.81640625" customWidth="1"/>
    <col min="13591" max="13591" width="8.7265625" customWidth="1"/>
    <col min="13592" max="13592" width="4.7265625" customWidth="1"/>
    <col min="13825" max="13825" width="1.7265625" customWidth="1"/>
    <col min="13826" max="13827" width="8.7265625" customWidth="1"/>
    <col min="13828" max="13828" width="5.7265625" customWidth="1"/>
    <col min="13829" max="13829" width="6" customWidth="1"/>
    <col min="13830" max="13830" width="5.453125" customWidth="1"/>
    <col min="13831" max="13831" width="6.1796875" customWidth="1"/>
    <col min="13832" max="13832" width="5.54296875" customWidth="1"/>
    <col min="13833" max="13833" width="4.1796875" customWidth="1"/>
    <col min="13834" max="13834" width="4.81640625" customWidth="1"/>
    <col min="13835" max="13836" width="4.7265625" customWidth="1"/>
    <col min="13837" max="13837" width="6.7265625" customWidth="1"/>
    <col min="13838" max="13838" width="4.7265625" customWidth="1"/>
    <col min="13840" max="13840" width="5.7265625" customWidth="1"/>
    <col min="13841" max="13841" width="6" customWidth="1"/>
    <col min="13842" max="13842" width="5.453125" customWidth="1"/>
    <col min="13843" max="13843" width="6.1796875" customWidth="1"/>
    <col min="13844" max="13844" width="5.54296875" customWidth="1"/>
    <col min="13845" max="13845" width="4.1796875" customWidth="1"/>
    <col min="13846" max="13846" width="4.81640625" customWidth="1"/>
    <col min="13847" max="13847" width="8.7265625" customWidth="1"/>
    <col min="13848" max="13848" width="4.7265625" customWidth="1"/>
    <col min="14081" max="14081" width="1.7265625" customWidth="1"/>
    <col min="14082" max="14083" width="8.7265625" customWidth="1"/>
    <col min="14084" max="14084" width="5.7265625" customWidth="1"/>
    <col min="14085" max="14085" width="6" customWidth="1"/>
    <col min="14086" max="14086" width="5.453125" customWidth="1"/>
    <col min="14087" max="14087" width="6.1796875" customWidth="1"/>
    <col min="14088" max="14088" width="5.54296875" customWidth="1"/>
    <col min="14089" max="14089" width="4.1796875" customWidth="1"/>
    <col min="14090" max="14090" width="4.81640625" customWidth="1"/>
    <col min="14091" max="14092" width="4.7265625" customWidth="1"/>
    <col min="14093" max="14093" width="6.7265625" customWidth="1"/>
    <col min="14094" max="14094" width="4.7265625" customWidth="1"/>
    <col min="14096" max="14096" width="5.7265625" customWidth="1"/>
    <col min="14097" max="14097" width="6" customWidth="1"/>
    <col min="14098" max="14098" width="5.453125" customWidth="1"/>
    <col min="14099" max="14099" width="6.1796875" customWidth="1"/>
    <col min="14100" max="14100" width="5.54296875" customWidth="1"/>
    <col min="14101" max="14101" width="4.1796875" customWidth="1"/>
    <col min="14102" max="14102" width="4.81640625" customWidth="1"/>
    <col min="14103" max="14103" width="8.7265625" customWidth="1"/>
    <col min="14104" max="14104" width="4.7265625" customWidth="1"/>
    <col min="14337" max="14337" width="1.7265625" customWidth="1"/>
    <col min="14338" max="14339" width="8.7265625" customWidth="1"/>
    <col min="14340" max="14340" width="5.7265625" customWidth="1"/>
    <col min="14341" max="14341" width="6" customWidth="1"/>
    <col min="14342" max="14342" width="5.453125" customWidth="1"/>
    <col min="14343" max="14343" width="6.1796875" customWidth="1"/>
    <col min="14344" max="14344" width="5.54296875" customWidth="1"/>
    <col min="14345" max="14345" width="4.1796875" customWidth="1"/>
    <col min="14346" max="14346" width="4.81640625" customWidth="1"/>
    <col min="14347" max="14348" width="4.7265625" customWidth="1"/>
    <col min="14349" max="14349" width="6.7265625" customWidth="1"/>
    <col min="14350" max="14350" width="4.7265625" customWidth="1"/>
    <col min="14352" max="14352" width="5.7265625" customWidth="1"/>
    <col min="14353" max="14353" width="6" customWidth="1"/>
    <col min="14354" max="14354" width="5.453125" customWidth="1"/>
    <col min="14355" max="14355" width="6.1796875" customWidth="1"/>
    <col min="14356" max="14356" width="5.54296875" customWidth="1"/>
    <col min="14357" max="14357" width="4.1796875" customWidth="1"/>
    <col min="14358" max="14358" width="4.81640625" customWidth="1"/>
    <col min="14359" max="14359" width="8.7265625" customWidth="1"/>
    <col min="14360" max="14360" width="4.7265625" customWidth="1"/>
    <col min="14593" max="14593" width="1.7265625" customWidth="1"/>
    <col min="14594" max="14595" width="8.7265625" customWidth="1"/>
    <col min="14596" max="14596" width="5.7265625" customWidth="1"/>
    <col min="14597" max="14597" width="6" customWidth="1"/>
    <col min="14598" max="14598" width="5.453125" customWidth="1"/>
    <col min="14599" max="14599" width="6.1796875" customWidth="1"/>
    <col min="14600" max="14600" width="5.54296875" customWidth="1"/>
    <col min="14601" max="14601" width="4.1796875" customWidth="1"/>
    <col min="14602" max="14602" width="4.81640625" customWidth="1"/>
    <col min="14603" max="14604" width="4.7265625" customWidth="1"/>
    <col min="14605" max="14605" width="6.7265625" customWidth="1"/>
    <col min="14606" max="14606" width="4.7265625" customWidth="1"/>
    <col min="14608" max="14608" width="5.7265625" customWidth="1"/>
    <col min="14609" max="14609" width="6" customWidth="1"/>
    <col min="14610" max="14610" width="5.453125" customWidth="1"/>
    <col min="14611" max="14611" width="6.1796875" customWidth="1"/>
    <col min="14612" max="14612" width="5.54296875" customWidth="1"/>
    <col min="14613" max="14613" width="4.1796875" customWidth="1"/>
    <col min="14614" max="14614" width="4.81640625" customWidth="1"/>
    <col min="14615" max="14615" width="8.7265625" customWidth="1"/>
    <col min="14616" max="14616" width="4.7265625" customWidth="1"/>
    <col min="14849" max="14849" width="1.7265625" customWidth="1"/>
    <col min="14850" max="14851" width="8.7265625" customWidth="1"/>
    <col min="14852" max="14852" width="5.7265625" customWidth="1"/>
    <col min="14853" max="14853" width="6" customWidth="1"/>
    <col min="14854" max="14854" width="5.453125" customWidth="1"/>
    <col min="14855" max="14855" width="6.1796875" customWidth="1"/>
    <col min="14856" max="14856" width="5.54296875" customWidth="1"/>
    <col min="14857" max="14857" width="4.1796875" customWidth="1"/>
    <col min="14858" max="14858" width="4.81640625" customWidth="1"/>
    <col min="14859" max="14860" width="4.7265625" customWidth="1"/>
    <col min="14861" max="14861" width="6.7265625" customWidth="1"/>
    <col min="14862" max="14862" width="4.7265625" customWidth="1"/>
    <col min="14864" max="14864" width="5.7265625" customWidth="1"/>
    <col min="14865" max="14865" width="6" customWidth="1"/>
    <col min="14866" max="14866" width="5.453125" customWidth="1"/>
    <col min="14867" max="14867" width="6.1796875" customWidth="1"/>
    <col min="14868" max="14868" width="5.54296875" customWidth="1"/>
    <col min="14869" max="14869" width="4.1796875" customWidth="1"/>
    <col min="14870" max="14870" width="4.81640625" customWidth="1"/>
    <col min="14871" max="14871" width="8.7265625" customWidth="1"/>
    <col min="14872" max="14872" width="4.7265625" customWidth="1"/>
    <col min="15105" max="15105" width="1.7265625" customWidth="1"/>
    <col min="15106" max="15107" width="8.7265625" customWidth="1"/>
    <col min="15108" max="15108" width="5.7265625" customWidth="1"/>
    <col min="15109" max="15109" width="6" customWidth="1"/>
    <col min="15110" max="15110" width="5.453125" customWidth="1"/>
    <col min="15111" max="15111" width="6.1796875" customWidth="1"/>
    <col min="15112" max="15112" width="5.54296875" customWidth="1"/>
    <col min="15113" max="15113" width="4.1796875" customWidth="1"/>
    <col min="15114" max="15114" width="4.81640625" customWidth="1"/>
    <col min="15115" max="15116" width="4.7265625" customWidth="1"/>
    <col min="15117" max="15117" width="6.7265625" customWidth="1"/>
    <col min="15118" max="15118" width="4.7265625" customWidth="1"/>
    <col min="15120" max="15120" width="5.7265625" customWidth="1"/>
    <col min="15121" max="15121" width="6" customWidth="1"/>
    <col min="15122" max="15122" width="5.453125" customWidth="1"/>
    <col min="15123" max="15123" width="6.1796875" customWidth="1"/>
    <col min="15124" max="15124" width="5.54296875" customWidth="1"/>
    <col min="15125" max="15125" width="4.1796875" customWidth="1"/>
    <col min="15126" max="15126" width="4.81640625" customWidth="1"/>
    <col min="15127" max="15127" width="8.7265625" customWidth="1"/>
    <col min="15128" max="15128" width="4.7265625" customWidth="1"/>
    <col min="15361" max="15361" width="1.7265625" customWidth="1"/>
    <col min="15362" max="15363" width="8.7265625" customWidth="1"/>
    <col min="15364" max="15364" width="5.7265625" customWidth="1"/>
    <col min="15365" max="15365" width="6" customWidth="1"/>
    <col min="15366" max="15366" width="5.453125" customWidth="1"/>
    <col min="15367" max="15367" width="6.1796875" customWidth="1"/>
    <col min="15368" max="15368" width="5.54296875" customWidth="1"/>
    <col min="15369" max="15369" width="4.1796875" customWidth="1"/>
    <col min="15370" max="15370" width="4.81640625" customWidth="1"/>
    <col min="15371" max="15372" width="4.7265625" customWidth="1"/>
    <col min="15373" max="15373" width="6.7265625" customWidth="1"/>
    <col min="15374" max="15374" width="4.7265625" customWidth="1"/>
    <col min="15376" max="15376" width="5.7265625" customWidth="1"/>
    <col min="15377" max="15377" width="6" customWidth="1"/>
    <col min="15378" max="15378" width="5.453125" customWidth="1"/>
    <col min="15379" max="15379" width="6.1796875" customWidth="1"/>
    <col min="15380" max="15380" width="5.54296875" customWidth="1"/>
    <col min="15381" max="15381" width="4.1796875" customWidth="1"/>
    <col min="15382" max="15382" width="4.81640625" customWidth="1"/>
    <col min="15383" max="15383" width="8.7265625" customWidth="1"/>
    <col min="15384" max="15384" width="4.7265625" customWidth="1"/>
    <col min="15617" max="15617" width="1.7265625" customWidth="1"/>
    <col min="15618" max="15619" width="8.7265625" customWidth="1"/>
    <col min="15620" max="15620" width="5.7265625" customWidth="1"/>
    <col min="15621" max="15621" width="6" customWidth="1"/>
    <col min="15622" max="15622" width="5.453125" customWidth="1"/>
    <col min="15623" max="15623" width="6.1796875" customWidth="1"/>
    <col min="15624" max="15624" width="5.54296875" customWidth="1"/>
    <col min="15625" max="15625" width="4.1796875" customWidth="1"/>
    <col min="15626" max="15626" width="4.81640625" customWidth="1"/>
    <col min="15627" max="15628" width="4.7265625" customWidth="1"/>
    <col min="15629" max="15629" width="6.7265625" customWidth="1"/>
    <col min="15630" max="15630" width="4.7265625" customWidth="1"/>
    <col min="15632" max="15632" width="5.7265625" customWidth="1"/>
    <col min="15633" max="15633" width="6" customWidth="1"/>
    <col min="15634" max="15634" width="5.453125" customWidth="1"/>
    <col min="15635" max="15635" width="6.1796875" customWidth="1"/>
    <col min="15636" max="15636" width="5.54296875" customWidth="1"/>
    <col min="15637" max="15637" width="4.1796875" customWidth="1"/>
    <col min="15638" max="15638" width="4.81640625" customWidth="1"/>
    <col min="15639" max="15639" width="8.7265625" customWidth="1"/>
    <col min="15640" max="15640" width="4.7265625" customWidth="1"/>
    <col min="15873" max="15873" width="1.7265625" customWidth="1"/>
    <col min="15874" max="15875" width="8.7265625" customWidth="1"/>
    <col min="15876" max="15876" width="5.7265625" customWidth="1"/>
    <col min="15877" max="15877" width="6" customWidth="1"/>
    <col min="15878" max="15878" width="5.453125" customWidth="1"/>
    <col min="15879" max="15879" width="6.1796875" customWidth="1"/>
    <col min="15880" max="15880" width="5.54296875" customWidth="1"/>
    <col min="15881" max="15881" width="4.1796875" customWidth="1"/>
    <col min="15882" max="15882" width="4.81640625" customWidth="1"/>
    <col min="15883" max="15884" width="4.7265625" customWidth="1"/>
    <col min="15885" max="15885" width="6.7265625" customWidth="1"/>
    <col min="15886" max="15886" width="4.7265625" customWidth="1"/>
    <col min="15888" max="15888" width="5.7265625" customWidth="1"/>
    <col min="15889" max="15889" width="6" customWidth="1"/>
    <col min="15890" max="15890" width="5.453125" customWidth="1"/>
    <col min="15891" max="15891" width="6.1796875" customWidth="1"/>
    <col min="15892" max="15892" width="5.54296875" customWidth="1"/>
    <col min="15893" max="15893" width="4.1796875" customWidth="1"/>
    <col min="15894" max="15894" width="4.81640625" customWidth="1"/>
    <col min="15895" max="15895" width="8.7265625" customWidth="1"/>
    <col min="15896" max="15896" width="4.7265625" customWidth="1"/>
    <col min="16129" max="16129" width="1.7265625" customWidth="1"/>
    <col min="16130" max="16131" width="8.7265625" customWidth="1"/>
    <col min="16132" max="16132" width="5.7265625" customWidth="1"/>
    <col min="16133" max="16133" width="6" customWidth="1"/>
    <col min="16134" max="16134" width="5.453125" customWidth="1"/>
    <col min="16135" max="16135" width="6.1796875" customWidth="1"/>
    <col min="16136" max="16136" width="5.54296875" customWidth="1"/>
    <col min="16137" max="16137" width="4.1796875" customWidth="1"/>
    <col min="16138" max="16138" width="4.81640625" customWidth="1"/>
    <col min="16139" max="16140" width="4.7265625" customWidth="1"/>
    <col min="16141" max="16141" width="6.7265625" customWidth="1"/>
    <col min="16142" max="16142" width="4.7265625" customWidth="1"/>
    <col min="16144" max="16144" width="5.7265625" customWidth="1"/>
    <col min="16145" max="16145" width="6" customWidth="1"/>
    <col min="16146" max="16146" width="5.453125" customWidth="1"/>
    <col min="16147" max="16147" width="6.1796875" customWidth="1"/>
    <col min="16148" max="16148" width="5.54296875" customWidth="1"/>
    <col min="16149" max="16149" width="4.1796875" customWidth="1"/>
    <col min="16150" max="16150" width="4.81640625" customWidth="1"/>
    <col min="16151" max="16151" width="8.7265625" customWidth="1"/>
    <col min="16152" max="16152" width="4.7265625" customWidth="1"/>
  </cols>
  <sheetData>
    <row r="1" spans="1:50" ht="30" customHeight="1" x14ac:dyDescent="0.45">
      <c r="A1" s="111"/>
      <c r="B1" s="112" t="s">
        <v>62</v>
      </c>
      <c r="D1" s="6"/>
      <c r="E1" s="6"/>
      <c r="F1" s="6"/>
      <c r="G1" s="6"/>
      <c r="H1" s="6"/>
      <c r="I1" s="6"/>
      <c r="J1" s="6"/>
      <c r="K1" s="6"/>
      <c r="L1" s="6"/>
      <c r="M1" s="6"/>
      <c r="N1" s="6"/>
      <c r="O1" s="6"/>
      <c r="P1" s="6"/>
      <c r="Q1" s="6"/>
      <c r="R1" s="6"/>
      <c r="S1" s="6"/>
      <c r="T1" s="6"/>
      <c r="U1" s="6"/>
      <c r="V1" s="6"/>
      <c r="W1" s="6"/>
      <c r="X1" s="6"/>
      <c r="Y1" s="249"/>
      <c r="Z1" s="249"/>
      <c r="AA1" s="249"/>
      <c r="AB1" s="249"/>
      <c r="AC1" s="249"/>
      <c r="AD1" s="249"/>
      <c r="AE1" s="249"/>
      <c r="AF1" s="249"/>
      <c r="AG1" s="249"/>
      <c r="AH1" s="249"/>
      <c r="AI1" s="249"/>
      <c r="AJ1" s="249"/>
      <c r="AK1" s="249"/>
      <c r="AL1" s="249"/>
    </row>
    <row r="2" spans="1:50" ht="15" customHeight="1" x14ac:dyDescent="0.25">
      <c r="A2" s="6"/>
      <c r="B2" t="s">
        <v>142</v>
      </c>
      <c r="C2" s="6"/>
      <c r="D2" s="6"/>
      <c r="E2" s="6"/>
      <c r="F2" s="6"/>
      <c r="G2" s="6"/>
      <c r="H2" s="6"/>
      <c r="I2" s="6"/>
      <c r="J2" s="6"/>
      <c r="K2" s="6"/>
      <c r="L2" s="6"/>
      <c r="M2" s="6"/>
      <c r="N2" s="6"/>
      <c r="O2" s="6"/>
      <c r="P2" s="6"/>
      <c r="Q2" s="6"/>
      <c r="R2" s="6"/>
      <c r="S2" s="6"/>
      <c r="T2" s="6"/>
      <c r="U2" s="6"/>
      <c r="V2" s="6"/>
      <c r="W2" s="6"/>
      <c r="X2" s="6"/>
      <c r="Y2" s="249"/>
      <c r="Z2" s="249"/>
      <c r="AA2" s="249"/>
      <c r="AB2" s="249"/>
      <c r="AC2" s="249"/>
      <c r="AD2" s="249"/>
      <c r="AE2" s="249"/>
      <c r="AF2" s="249"/>
      <c r="AG2" s="249"/>
      <c r="AH2" s="249"/>
      <c r="AI2" s="249"/>
      <c r="AJ2" s="249"/>
      <c r="AK2" s="249"/>
      <c r="AL2" s="249"/>
    </row>
    <row r="3" spans="1:50" x14ac:dyDescent="0.25">
      <c r="A3" s="6"/>
      <c r="B3" s="6"/>
      <c r="C3" s="6"/>
      <c r="D3" s="6"/>
      <c r="E3" s="6"/>
      <c r="F3" s="6"/>
      <c r="G3" s="6"/>
      <c r="H3" s="6"/>
      <c r="I3" s="6"/>
      <c r="J3" s="6"/>
      <c r="K3" s="6"/>
      <c r="L3" s="6"/>
      <c r="M3" s="6"/>
      <c r="N3" s="6"/>
      <c r="O3" s="6"/>
      <c r="P3" s="6"/>
      <c r="Q3" s="6"/>
      <c r="R3" s="6"/>
      <c r="S3" s="6"/>
      <c r="T3" s="6"/>
      <c r="U3" s="6"/>
      <c r="V3" s="6"/>
      <c r="W3" s="6"/>
      <c r="X3" s="6"/>
      <c r="Y3" s="249"/>
      <c r="Z3" s="249"/>
      <c r="AA3" s="249"/>
      <c r="AB3" s="249"/>
      <c r="AC3" s="249"/>
      <c r="AD3" s="249"/>
      <c r="AE3" s="249"/>
      <c r="AF3" s="249"/>
      <c r="AG3" s="249"/>
      <c r="AH3" s="249"/>
      <c r="AI3" s="249"/>
      <c r="AJ3" s="249"/>
      <c r="AK3" s="249"/>
      <c r="AL3" s="249"/>
    </row>
    <row r="4" spans="1:50" x14ac:dyDescent="0.25">
      <c r="A4" s="6"/>
      <c r="B4" s="6"/>
      <c r="C4" s="6"/>
      <c r="D4" s="6"/>
      <c r="E4" s="6"/>
      <c r="F4" s="6"/>
      <c r="G4" s="6"/>
      <c r="H4" s="6"/>
      <c r="I4" s="6"/>
      <c r="J4" s="6"/>
      <c r="K4" s="6"/>
      <c r="L4" s="6"/>
      <c r="M4" s="6"/>
      <c r="N4" s="6"/>
      <c r="O4" s="6"/>
      <c r="P4" s="6"/>
      <c r="Q4" s="6"/>
      <c r="R4" s="6"/>
      <c r="S4" s="6"/>
      <c r="T4" s="6"/>
      <c r="U4" s="6"/>
      <c r="V4" s="6"/>
      <c r="W4" s="6"/>
      <c r="X4" s="6"/>
      <c r="Y4" s="249"/>
      <c r="Z4" s="249"/>
      <c r="AA4" s="249"/>
      <c r="AB4" s="249"/>
      <c r="AC4" s="249"/>
      <c r="AD4" s="249"/>
      <c r="AE4" s="249"/>
      <c r="AF4" s="249"/>
      <c r="AG4" s="249"/>
      <c r="AH4" s="249"/>
      <c r="AI4" s="249"/>
      <c r="AJ4" s="249"/>
      <c r="AK4" s="249"/>
      <c r="AL4" s="249"/>
    </row>
    <row r="5" spans="1:50" x14ac:dyDescent="0.25">
      <c r="A5" s="6"/>
      <c r="B5" s="6"/>
      <c r="C5" s="6"/>
      <c r="D5" s="6"/>
      <c r="E5" s="6"/>
      <c r="F5" s="6"/>
      <c r="G5" s="6"/>
      <c r="H5" s="6"/>
      <c r="I5" s="6"/>
      <c r="J5" s="6"/>
      <c r="K5" s="6"/>
      <c r="L5" s="6"/>
      <c r="M5" s="6"/>
      <c r="N5" s="6"/>
      <c r="O5" s="6"/>
      <c r="P5" s="6"/>
      <c r="Q5" s="6"/>
      <c r="R5" s="6"/>
      <c r="S5" s="6"/>
      <c r="T5" s="6"/>
      <c r="U5" s="6"/>
      <c r="V5" s="6"/>
      <c r="W5" s="6"/>
      <c r="X5" s="6"/>
      <c r="Y5" s="249"/>
      <c r="Z5" s="249"/>
      <c r="AA5" s="249"/>
      <c r="AB5" s="249"/>
      <c r="AC5" s="249"/>
      <c r="AD5" s="249"/>
      <c r="AE5" s="249"/>
      <c r="AF5" s="249"/>
      <c r="AG5" s="249"/>
      <c r="AH5" s="249"/>
      <c r="AI5" s="249"/>
      <c r="AJ5" s="249"/>
      <c r="AK5" s="249"/>
      <c r="AL5" s="249"/>
    </row>
    <row r="6" spans="1:50" x14ac:dyDescent="0.25">
      <c r="A6" s="6"/>
      <c r="B6" s="6"/>
      <c r="C6" s="6"/>
      <c r="D6" s="6"/>
      <c r="E6" s="6"/>
      <c r="F6" s="6"/>
      <c r="G6" s="6"/>
      <c r="H6" s="6"/>
      <c r="I6" s="6"/>
      <c r="J6" s="6"/>
      <c r="K6" s="6"/>
      <c r="L6" s="6"/>
      <c r="M6" s="6"/>
      <c r="N6" s="6"/>
      <c r="O6" s="6"/>
      <c r="P6" s="6"/>
      <c r="Q6" s="6"/>
      <c r="R6" s="6"/>
      <c r="S6" s="6"/>
      <c r="T6" s="6"/>
      <c r="U6" s="6"/>
      <c r="V6" s="6"/>
      <c r="W6" s="6"/>
      <c r="X6" s="6"/>
      <c r="Y6" s="249"/>
      <c r="Z6" s="249"/>
      <c r="AA6" s="249"/>
      <c r="AB6" s="249"/>
      <c r="AC6" s="249"/>
      <c r="AD6" s="249"/>
      <c r="AE6" s="249"/>
      <c r="AF6" s="249"/>
      <c r="AG6" s="249"/>
      <c r="AH6" s="249"/>
      <c r="AI6" s="249"/>
      <c r="AJ6" s="249"/>
      <c r="AK6" s="249"/>
      <c r="AL6" s="249"/>
    </row>
    <row r="7" spans="1:50" x14ac:dyDescent="0.25">
      <c r="A7" s="6"/>
      <c r="B7" s="6"/>
      <c r="C7" s="6"/>
      <c r="D7" s="6"/>
      <c r="E7" s="6"/>
      <c r="F7" s="6"/>
      <c r="G7" s="6"/>
      <c r="H7" s="6"/>
      <c r="I7" s="6"/>
      <c r="J7" s="6"/>
      <c r="K7" s="6"/>
      <c r="L7" s="6"/>
      <c r="M7" s="6"/>
      <c r="N7" s="6"/>
      <c r="O7" s="6"/>
      <c r="P7" s="6"/>
      <c r="Q7" s="6"/>
      <c r="R7" s="6"/>
      <c r="S7" s="6"/>
      <c r="T7" s="6"/>
      <c r="U7" s="6"/>
      <c r="V7" s="6"/>
      <c r="W7" s="6"/>
      <c r="X7" s="6"/>
      <c r="Y7" s="249"/>
      <c r="Z7" s="249"/>
      <c r="AA7" s="249"/>
      <c r="AB7" s="249"/>
      <c r="AC7" s="249"/>
      <c r="AD7" s="249"/>
      <c r="AE7" s="249"/>
      <c r="AF7" s="249"/>
      <c r="AG7" s="249"/>
      <c r="AH7" s="249"/>
      <c r="AI7" s="249"/>
      <c r="AJ7" s="249"/>
      <c r="AK7" s="249"/>
      <c r="AL7" s="249"/>
    </row>
    <row r="8" spans="1:50" ht="18" customHeight="1" x14ac:dyDescent="0.35">
      <c r="A8" s="113"/>
      <c r="B8" s="6"/>
      <c r="C8" s="6"/>
      <c r="D8" s="242">
        <v>2026</v>
      </c>
      <c r="E8" s="242"/>
      <c r="F8" s="242"/>
      <c r="G8" s="242"/>
      <c r="H8" s="242"/>
      <c r="I8" s="242"/>
      <c r="J8" s="242"/>
      <c r="K8" s="113"/>
      <c r="L8" s="113"/>
      <c r="M8" s="113"/>
      <c r="N8" s="113"/>
      <c r="O8" s="6"/>
      <c r="P8" s="242">
        <v>2025</v>
      </c>
      <c r="Q8" s="242"/>
      <c r="R8" s="242"/>
      <c r="S8" s="242"/>
      <c r="T8" s="242"/>
      <c r="U8" s="242"/>
      <c r="V8" s="242"/>
      <c r="W8" s="113"/>
      <c r="X8" s="113"/>
      <c r="Y8" s="249"/>
      <c r="Z8" s="249"/>
      <c r="AA8" s="249"/>
      <c r="AB8" s="249"/>
      <c r="AC8" s="249"/>
      <c r="AD8" s="249"/>
      <c r="AE8" s="249"/>
      <c r="AF8" s="249"/>
      <c r="AG8" s="249"/>
      <c r="AH8" s="249"/>
      <c r="AI8" s="249"/>
      <c r="AJ8" s="249"/>
      <c r="AK8" s="249"/>
      <c r="AL8" s="249"/>
    </row>
    <row r="9" spans="1:50" ht="15.75" customHeight="1" x14ac:dyDescent="0.35">
      <c r="A9" s="114"/>
      <c r="B9" s="115"/>
      <c r="C9" s="115"/>
      <c r="D9" s="116" t="s">
        <v>63</v>
      </c>
      <c r="E9" s="116" t="s">
        <v>64</v>
      </c>
      <c r="F9" s="116" t="s">
        <v>65</v>
      </c>
      <c r="G9" s="116" t="s">
        <v>66</v>
      </c>
      <c r="H9" s="116" t="s">
        <v>67</v>
      </c>
      <c r="I9" s="116" t="s">
        <v>68</v>
      </c>
      <c r="J9" s="116" t="s">
        <v>69</v>
      </c>
      <c r="K9" s="114"/>
      <c r="L9" s="114"/>
      <c r="M9" s="115"/>
      <c r="N9" s="115"/>
      <c r="O9" s="115"/>
      <c r="P9" s="116" t="s">
        <v>63</v>
      </c>
      <c r="Q9" s="116" t="s">
        <v>64</v>
      </c>
      <c r="R9" s="116" t="s">
        <v>65</v>
      </c>
      <c r="S9" s="116" t="s">
        <v>66</v>
      </c>
      <c r="T9" s="116" t="s">
        <v>67</v>
      </c>
      <c r="U9" s="116" t="s">
        <v>68</v>
      </c>
      <c r="V9" s="116" t="s">
        <v>69</v>
      </c>
      <c r="W9" s="114"/>
      <c r="X9" s="114"/>
      <c r="Y9" s="117"/>
      <c r="Z9" s="117"/>
      <c r="AA9" s="117"/>
      <c r="AB9" s="117"/>
      <c r="AC9" s="117"/>
      <c r="AD9" s="117"/>
      <c r="AE9" s="117"/>
      <c r="AF9" s="117"/>
      <c r="AG9" s="117"/>
      <c r="AH9" s="117"/>
      <c r="AI9" s="117"/>
      <c r="AJ9" s="117"/>
      <c r="AK9" s="117"/>
      <c r="AL9" s="117"/>
      <c r="AM9" s="118"/>
      <c r="AN9" s="118"/>
      <c r="AO9" s="118"/>
      <c r="AP9" s="118"/>
      <c r="AQ9" s="118"/>
      <c r="AR9" s="118"/>
      <c r="AS9" s="118"/>
      <c r="AT9" s="118"/>
      <c r="AU9" s="118"/>
      <c r="AV9" s="118"/>
      <c r="AW9" s="118"/>
      <c r="AX9" s="118"/>
    </row>
    <row r="10" spans="1:50" ht="20.149999999999999" customHeight="1" x14ac:dyDescent="0.25">
      <c r="A10" s="250"/>
      <c r="B10" s="6"/>
      <c r="C10" s="119" t="s">
        <v>127</v>
      </c>
      <c r="D10" s="120">
        <v>29</v>
      </c>
      <c r="E10" s="121">
        <v>30</v>
      </c>
      <c r="F10" s="121">
        <v>31</v>
      </c>
      <c r="G10" s="121">
        <v>1</v>
      </c>
      <c r="H10" s="121">
        <v>2</v>
      </c>
      <c r="I10" s="121">
        <v>3</v>
      </c>
      <c r="J10" s="122">
        <v>4</v>
      </c>
      <c r="K10" s="250"/>
      <c r="L10" s="250"/>
      <c r="M10" s="244" t="s">
        <v>70</v>
      </c>
      <c r="N10" s="251"/>
      <c r="O10" s="119" t="s">
        <v>127</v>
      </c>
      <c r="P10" s="120">
        <v>30</v>
      </c>
      <c r="Q10" s="121">
        <v>31</v>
      </c>
      <c r="R10" s="121">
        <v>1</v>
      </c>
      <c r="S10" s="121">
        <v>2</v>
      </c>
      <c r="T10" s="121">
        <v>3</v>
      </c>
      <c r="U10" s="121">
        <v>4</v>
      </c>
      <c r="V10" s="122">
        <v>5</v>
      </c>
      <c r="W10" s="250"/>
      <c r="X10" s="250"/>
      <c r="Y10" s="249"/>
      <c r="Z10" s="249"/>
      <c r="AA10" s="249"/>
      <c r="AB10" s="249"/>
      <c r="AC10" s="249"/>
      <c r="AD10" s="249"/>
      <c r="AE10" s="249"/>
      <c r="AF10" s="249"/>
      <c r="AG10" s="249"/>
      <c r="AH10" s="249"/>
      <c r="AI10" s="249"/>
      <c r="AJ10" s="249"/>
      <c r="AK10" s="249"/>
      <c r="AL10" s="249"/>
    </row>
    <row r="11" spans="1:50" ht="20.149999999999999" customHeight="1" x14ac:dyDescent="0.25">
      <c r="A11" s="250"/>
      <c r="B11" s="6"/>
      <c r="C11" s="119" t="s">
        <v>132</v>
      </c>
      <c r="D11" s="123">
        <v>5</v>
      </c>
      <c r="E11" s="124">
        <v>6</v>
      </c>
      <c r="F11" s="124">
        <v>7</v>
      </c>
      <c r="G11" s="124">
        <v>8</v>
      </c>
      <c r="H11" s="124">
        <v>9</v>
      </c>
      <c r="I11" s="124">
        <v>10</v>
      </c>
      <c r="J11" s="125">
        <v>11</v>
      </c>
      <c r="K11" s="250"/>
      <c r="L11" s="250"/>
      <c r="M11" s="244" t="s">
        <v>70</v>
      </c>
      <c r="N11" s="251"/>
      <c r="O11" s="119" t="s">
        <v>132</v>
      </c>
      <c r="P11" s="123">
        <v>6</v>
      </c>
      <c r="Q11" s="124">
        <v>7</v>
      </c>
      <c r="R11" s="124">
        <v>8</v>
      </c>
      <c r="S11" s="124">
        <v>9</v>
      </c>
      <c r="T11" s="124">
        <v>10</v>
      </c>
      <c r="U11" s="124">
        <v>11</v>
      </c>
      <c r="V11" s="125">
        <v>12</v>
      </c>
      <c r="W11" s="250"/>
      <c r="X11" s="250"/>
      <c r="Y11" s="249"/>
      <c r="Z11" s="249"/>
      <c r="AA11" s="249"/>
      <c r="AB11" s="249"/>
      <c r="AC11" s="249"/>
      <c r="AD11" s="249"/>
      <c r="AE11" s="249"/>
      <c r="AF11" s="249"/>
      <c r="AG11" s="249"/>
      <c r="AH11" s="249"/>
      <c r="AI11" s="249"/>
      <c r="AJ11" s="249"/>
      <c r="AK11" s="249"/>
      <c r="AL11" s="249"/>
    </row>
    <row r="12" spans="1:50" ht="20.149999999999999" customHeight="1" x14ac:dyDescent="0.25">
      <c r="A12" s="250"/>
      <c r="B12" s="6"/>
      <c r="C12" s="119" t="s">
        <v>132</v>
      </c>
      <c r="D12" s="126">
        <v>12</v>
      </c>
      <c r="E12" s="127">
        <v>13</v>
      </c>
      <c r="F12" s="127">
        <v>14</v>
      </c>
      <c r="G12" s="127">
        <v>15</v>
      </c>
      <c r="H12" s="127">
        <v>16</v>
      </c>
      <c r="I12" s="127">
        <v>17</v>
      </c>
      <c r="J12" s="128">
        <v>18</v>
      </c>
      <c r="K12" s="250"/>
      <c r="L12" s="250"/>
      <c r="M12" s="244" t="s">
        <v>70</v>
      </c>
      <c r="N12" s="251"/>
      <c r="O12" s="119" t="s">
        <v>132</v>
      </c>
      <c r="P12" s="126">
        <v>13</v>
      </c>
      <c r="Q12" s="127">
        <v>14</v>
      </c>
      <c r="R12" s="127">
        <v>15</v>
      </c>
      <c r="S12" s="127">
        <v>16</v>
      </c>
      <c r="T12" s="127">
        <v>17</v>
      </c>
      <c r="U12" s="127">
        <v>18</v>
      </c>
      <c r="V12" s="128">
        <v>19</v>
      </c>
      <c r="W12" s="250"/>
      <c r="X12" s="250"/>
      <c r="Y12" s="249"/>
      <c r="Z12" s="249"/>
      <c r="AA12" s="249"/>
      <c r="AB12" s="249"/>
      <c r="AC12" s="249"/>
      <c r="AD12" s="249"/>
      <c r="AE12" s="249"/>
      <c r="AF12" s="249"/>
      <c r="AG12" s="249"/>
      <c r="AH12" s="249"/>
      <c r="AI12" s="249"/>
      <c r="AJ12" s="249"/>
      <c r="AK12" s="249"/>
      <c r="AL12" s="249"/>
    </row>
    <row r="13" spans="1:50" ht="20.149999999999999" customHeight="1" x14ac:dyDescent="0.25">
      <c r="A13" s="250"/>
      <c r="B13" s="6"/>
      <c r="C13" s="119" t="s">
        <v>132</v>
      </c>
      <c r="D13" s="129">
        <v>19</v>
      </c>
      <c r="E13" s="130">
        <v>20</v>
      </c>
      <c r="F13" s="130">
        <v>21</v>
      </c>
      <c r="G13" s="130">
        <v>22</v>
      </c>
      <c r="H13" s="130">
        <v>23</v>
      </c>
      <c r="I13" s="130">
        <v>24</v>
      </c>
      <c r="J13" s="131">
        <v>25</v>
      </c>
      <c r="K13" s="250"/>
      <c r="L13" s="250"/>
      <c r="M13" s="244" t="s">
        <v>70</v>
      </c>
      <c r="N13" s="251"/>
      <c r="O13" s="119" t="s">
        <v>132</v>
      </c>
      <c r="P13" s="129">
        <v>20</v>
      </c>
      <c r="Q13" s="130">
        <v>21</v>
      </c>
      <c r="R13" s="130">
        <v>22</v>
      </c>
      <c r="S13" s="130">
        <v>23</v>
      </c>
      <c r="T13" s="130">
        <v>24</v>
      </c>
      <c r="U13" s="130">
        <v>25</v>
      </c>
      <c r="V13" s="131">
        <v>26</v>
      </c>
      <c r="W13" s="250"/>
      <c r="X13" s="250"/>
      <c r="Y13" s="249"/>
      <c r="Z13" s="249"/>
      <c r="AA13" s="249"/>
      <c r="AB13" s="249"/>
      <c r="AC13" s="249"/>
      <c r="AD13" s="249"/>
      <c r="AE13" s="249"/>
      <c r="AF13" s="249"/>
      <c r="AG13" s="249"/>
      <c r="AH13" s="249"/>
      <c r="AI13" s="249"/>
      <c r="AJ13" s="249"/>
      <c r="AK13" s="249"/>
      <c r="AL13" s="249"/>
    </row>
    <row r="14" spans="1:50" ht="20.149999999999999" customHeight="1" x14ac:dyDescent="0.25">
      <c r="A14" s="250"/>
      <c r="B14" s="6"/>
      <c r="C14" s="119" t="s">
        <v>138</v>
      </c>
      <c r="D14" s="132">
        <v>26</v>
      </c>
      <c r="E14" s="133">
        <v>27</v>
      </c>
      <c r="F14" s="133">
        <v>28</v>
      </c>
      <c r="G14" s="133">
        <v>29</v>
      </c>
      <c r="H14" s="133">
        <v>30</v>
      </c>
      <c r="I14" s="133">
        <v>1</v>
      </c>
      <c r="J14" s="134">
        <v>2</v>
      </c>
      <c r="K14" s="250"/>
      <c r="L14" s="250"/>
      <c r="M14" s="244" t="s">
        <v>70</v>
      </c>
      <c r="N14" s="251"/>
      <c r="O14" s="119" t="s">
        <v>138</v>
      </c>
      <c r="P14" s="132">
        <v>27</v>
      </c>
      <c r="Q14" s="133">
        <v>28</v>
      </c>
      <c r="R14" s="133">
        <v>29</v>
      </c>
      <c r="S14" s="133">
        <v>30</v>
      </c>
      <c r="T14" s="133">
        <v>1</v>
      </c>
      <c r="U14" s="133">
        <v>2</v>
      </c>
      <c r="V14" s="134">
        <v>3</v>
      </c>
      <c r="W14" s="250"/>
      <c r="X14" s="250"/>
      <c r="Y14" s="249"/>
      <c r="Z14" s="249"/>
      <c r="AA14" s="249"/>
      <c r="AB14" s="249"/>
      <c r="AC14" s="249"/>
      <c r="AD14" s="249"/>
      <c r="AE14" s="249"/>
      <c r="AF14" s="249"/>
      <c r="AG14" s="249"/>
      <c r="AH14" s="249"/>
      <c r="AI14" s="249"/>
      <c r="AJ14" s="249"/>
      <c r="AK14" s="249"/>
      <c r="AL14" s="249"/>
    </row>
    <row r="15" spans="1:50" ht="20.149999999999999" customHeight="1" x14ac:dyDescent="0.25">
      <c r="A15" s="250"/>
      <c r="B15" s="6"/>
      <c r="C15" s="119" t="s">
        <v>143</v>
      </c>
      <c r="D15" s="135">
        <v>3</v>
      </c>
      <c r="E15" s="136">
        <v>4</v>
      </c>
      <c r="F15" s="136">
        <v>5</v>
      </c>
      <c r="G15" s="136">
        <v>6</v>
      </c>
      <c r="H15" s="136">
        <v>7</v>
      </c>
      <c r="I15" s="136">
        <v>8</v>
      </c>
      <c r="J15" s="137">
        <v>9</v>
      </c>
      <c r="K15" s="250"/>
      <c r="L15" s="250"/>
      <c r="M15" s="244" t="s">
        <v>70</v>
      </c>
      <c r="N15" s="251"/>
      <c r="O15" s="119" t="s">
        <v>143</v>
      </c>
      <c r="P15" s="135">
        <v>4</v>
      </c>
      <c r="Q15" s="136">
        <v>5</v>
      </c>
      <c r="R15" s="136">
        <v>6</v>
      </c>
      <c r="S15" s="136">
        <v>7</v>
      </c>
      <c r="T15" s="136">
        <v>8</v>
      </c>
      <c r="U15" s="136">
        <v>9</v>
      </c>
      <c r="V15" s="137">
        <v>10</v>
      </c>
      <c r="W15" s="250"/>
      <c r="X15" s="250"/>
      <c r="Y15" s="249"/>
      <c r="Z15" s="249"/>
      <c r="AA15" s="249"/>
      <c r="AB15" s="249"/>
      <c r="AC15" s="249"/>
      <c r="AD15" s="249"/>
      <c r="AE15" s="249"/>
      <c r="AF15" s="249"/>
      <c r="AG15" s="249"/>
      <c r="AH15" s="249"/>
      <c r="AI15" s="249"/>
      <c r="AJ15" s="249"/>
      <c r="AK15" s="249"/>
      <c r="AL15" s="249"/>
    </row>
    <row r="16" spans="1:50" x14ac:dyDescent="0.25">
      <c r="A16" s="6"/>
      <c r="B16" s="6"/>
      <c r="C16" s="6"/>
      <c r="D16" s="6"/>
      <c r="E16" s="6"/>
      <c r="F16" s="6"/>
      <c r="G16" s="6"/>
      <c r="H16" s="6"/>
      <c r="I16" s="6"/>
      <c r="J16" s="6"/>
      <c r="K16" s="6"/>
      <c r="L16" s="6"/>
      <c r="M16" s="6"/>
      <c r="N16" s="6"/>
      <c r="O16" s="6"/>
      <c r="P16" s="6"/>
      <c r="Q16" s="6"/>
      <c r="R16" s="6"/>
      <c r="S16" s="6"/>
      <c r="T16" s="6"/>
      <c r="U16" s="6"/>
      <c r="V16" s="6"/>
      <c r="W16" s="6"/>
      <c r="X16" s="6"/>
      <c r="Y16" s="249"/>
      <c r="Z16" s="249"/>
      <c r="AA16" s="249"/>
      <c r="AB16" s="249"/>
      <c r="AC16" s="249"/>
      <c r="AD16" s="249"/>
      <c r="AE16" s="249"/>
      <c r="AF16" s="249"/>
      <c r="AG16" s="249"/>
      <c r="AH16" s="249"/>
      <c r="AI16" s="249"/>
      <c r="AJ16" s="249"/>
      <c r="AK16" s="249"/>
      <c r="AL16" s="249"/>
    </row>
    <row r="17" spans="1:50" x14ac:dyDescent="0.25">
      <c r="A17" s="6"/>
      <c r="B17" s="6"/>
      <c r="C17" s="6"/>
      <c r="D17" s="6"/>
      <c r="E17" s="6"/>
      <c r="F17" s="6"/>
      <c r="G17" s="6"/>
      <c r="H17" s="6"/>
      <c r="I17" s="6"/>
      <c r="J17" s="6"/>
      <c r="K17" s="6"/>
      <c r="L17" s="6"/>
      <c r="M17" s="6"/>
      <c r="N17" s="6"/>
      <c r="O17" s="6"/>
      <c r="P17" s="6"/>
      <c r="Q17" s="6"/>
      <c r="R17" s="6"/>
      <c r="S17" s="6"/>
      <c r="T17" s="6"/>
      <c r="U17" s="6"/>
      <c r="V17" s="6"/>
      <c r="W17" s="6"/>
      <c r="X17" s="6"/>
      <c r="Y17" s="249"/>
      <c r="Z17" s="249"/>
      <c r="AA17" s="249"/>
      <c r="AB17" s="249"/>
      <c r="AC17" s="249"/>
      <c r="AD17" s="249"/>
      <c r="AE17" s="249"/>
      <c r="AF17" s="249"/>
      <c r="AG17" s="249"/>
      <c r="AH17" s="249"/>
      <c r="AI17" s="249"/>
      <c r="AJ17" s="249"/>
      <c r="AK17" s="249"/>
      <c r="AL17" s="249"/>
    </row>
    <row r="18" spans="1:50" ht="13" x14ac:dyDescent="0.3">
      <c r="A18" s="6"/>
      <c r="B18" s="6"/>
      <c r="C18" s="6"/>
      <c r="D18" s="245" t="s">
        <v>71</v>
      </c>
      <c r="E18" s="245"/>
      <c r="F18" s="245"/>
      <c r="G18" s="245"/>
      <c r="H18" s="245"/>
      <c r="I18" s="245"/>
      <c r="J18" s="245"/>
      <c r="K18" s="6"/>
      <c r="L18" s="6"/>
      <c r="M18" s="6"/>
      <c r="N18" s="6"/>
      <c r="O18" s="6"/>
      <c r="P18" s="245" t="s">
        <v>72</v>
      </c>
      <c r="Q18" s="245"/>
      <c r="R18" s="245"/>
      <c r="S18" s="245"/>
      <c r="T18" s="245"/>
      <c r="U18" s="245"/>
      <c r="V18" s="245"/>
      <c r="W18" s="6"/>
      <c r="X18" s="6"/>
      <c r="Y18" s="249"/>
      <c r="Z18" s="249"/>
      <c r="AA18" s="249"/>
      <c r="AB18" s="249"/>
      <c r="AC18" s="249"/>
      <c r="AD18" s="249"/>
      <c r="AE18" s="249"/>
      <c r="AF18" s="249"/>
      <c r="AG18" s="249"/>
      <c r="AH18" s="249"/>
      <c r="AI18" s="249"/>
      <c r="AJ18" s="249"/>
      <c r="AK18" s="249"/>
      <c r="AL18" s="249"/>
    </row>
    <row r="19" spans="1:50" ht="13.15" customHeight="1" x14ac:dyDescent="0.25">
      <c r="A19" s="6"/>
      <c r="B19" s="6"/>
      <c r="C19" s="243" t="s">
        <v>128</v>
      </c>
      <c r="D19" s="243"/>
      <c r="E19" s="243"/>
      <c r="F19" s="243"/>
      <c r="G19" s="6"/>
      <c r="H19" s="6" t="s">
        <v>129</v>
      </c>
      <c r="I19" s="6"/>
      <c r="J19" s="6"/>
      <c r="K19" s="6"/>
      <c r="L19" s="6"/>
      <c r="M19" s="6"/>
      <c r="N19" s="6"/>
      <c r="O19" s="243" t="s">
        <v>133</v>
      </c>
      <c r="P19" s="243"/>
      <c r="Q19" s="243"/>
      <c r="R19" s="243"/>
      <c r="S19" s="6"/>
      <c r="T19" s="6" t="s">
        <v>129</v>
      </c>
      <c r="U19" s="6"/>
      <c r="V19" s="6"/>
      <c r="W19" s="6"/>
      <c r="X19" s="6"/>
      <c r="Y19" s="249"/>
      <c r="Z19" s="249"/>
      <c r="AA19" s="249"/>
      <c r="AB19" s="249"/>
      <c r="AC19" s="249"/>
      <c r="AD19" s="249"/>
      <c r="AE19" s="249"/>
      <c r="AF19" s="249"/>
      <c r="AG19" s="249"/>
      <c r="AH19" s="249"/>
      <c r="AI19" s="249"/>
      <c r="AJ19" s="249"/>
      <c r="AK19" s="249"/>
      <c r="AL19" s="249"/>
    </row>
    <row r="20" spans="1:50" x14ac:dyDescent="0.25">
      <c r="A20" s="138"/>
      <c r="B20" s="138"/>
      <c r="C20" s="243" t="s">
        <v>130</v>
      </c>
      <c r="D20" s="243"/>
      <c r="E20" s="243"/>
      <c r="F20" s="243"/>
      <c r="G20" s="6"/>
      <c r="H20" s="6" t="s">
        <v>131</v>
      </c>
      <c r="I20" s="6"/>
      <c r="J20" s="6"/>
      <c r="K20" s="138"/>
      <c r="L20" s="138"/>
      <c r="M20" s="138"/>
      <c r="N20" s="138"/>
      <c r="O20" s="243" t="s">
        <v>134</v>
      </c>
      <c r="P20" s="243"/>
      <c r="Q20" s="243"/>
      <c r="R20" s="243"/>
      <c r="S20" s="6"/>
      <c r="T20" s="6" t="s">
        <v>131</v>
      </c>
      <c r="U20" s="6"/>
      <c r="V20" s="6"/>
      <c r="W20" s="6"/>
      <c r="X20" s="6"/>
      <c r="Y20" s="139"/>
      <c r="Z20" s="139"/>
      <c r="AA20" s="139"/>
      <c r="AB20" s="139"/>
      <c r="AC20" s="139"/>
      <c r="AD20" s="139"/>
      <c r="AE20" s="139"/>
      <c r="AF20" s="139"/>
      <c r="AG20" s="139"/>
      <c r="AH20" s="139"/>
      <c r="AI20" s="139"/>
      <c r="AJ20" s="139"/>
      <c r="AK20" s="139"/>
      <c r="AL20" s="139"/>
      <c r="AM20" s="1"/>
      <c r="AN20" s="1"/>
      <c r="AO20" s="1"/>
      <c r="AP20" s="1"/>
      <c r="AQ20" s="1"/>
      <c r="AR20" s="1"/>
      <c r="AS20" s="1"/>
      <c r="AT20" s="1"/>
      <c r="AU20" s="1"/>
      <c r="AV20" s="1"/>
      <c r="AW20" s="1"/>
      <c r="AX20" s="1"/>
    </row>
    <row r="21" spans="1:50" x14ac:dyDescent="0.25">
      <c r="A21" s="140"/>
      <c r="B21" s="140"/>
      <c r="C21" s="243" t="s">
        <v>135</v>
      </c>
      <c r="D21" s="243"/>
      <c r="E21" s="243"/>
      <c r="F21" s="243"/>
      <c r="G21" s="6"/>
      <c r="H21" s="6" t="s">
        <v>136</v>
      </c>
      <c r="I21" s="6"/>
      <c r="J21" s="6"/>
      <c r="K21" s="138"/>
      <c r="L21" s="138"/>
      <c r="M21" s="138"/>
      <c r="N21" s="138"/>
      <c r="O21" s="243" t="s">
        <v>137</v>
      </c>
      <c r="P21" s="243"/>
      <c r="Q21" s="243"/>
      <c r="R21" s="243"/>
      <c r="S21" s="141"/>
      <c r="T21" s="141" t="s">
        <v>136</v>
      </c>
      <c r="U21" s="141"/>
      <c r="V21" s="141"/>
      <c r="W21" s="141"/>
      <c r="X21" s="141"/>
      <c r="Y21" s="139"/>
      <c r="Z21" s="139"/>
      <c r="AA21" s="139"/>
      <c r="AB21" s="139"/>
      <c r="AC21" s="139"/>
      <c r="AD21" s="139"/>
      <c r="AE21" s="139"/>
      <c r="AF21" s="139"/>
      <c r="AG21" s="139"/>
      <c r="AH21" s="139"/>
      <c r="AI21" s="139"/>
      <c r="AJ21" s="139"/>
      <c r="AK21" s="139"/>
      <c r="AL21" s="139"/>
      <c r="AM21" s="1"/>
      <c r="AN21" s="1"/>
      <c r="AO21" s="1"/>
      <c r="AP21" s="1"/>
      <c r="AQ21" s="1"/>
      <c r="AR21" s="1"/>
      <c r="AS21" s="1"/>
      <c r="AT21" s="1"/>
      <c r="AU21" s="1"/>
      <c r="AV21" s="1"/>
      <c r="AW21" s="1"/>
      <c r="AX21" s="1"/>
    </row>
    <row r="22" spans="1:50" x14ac:dyDescent="0.25">
      <c r="A22" s="138"/>
      <c r="B22" s="138"/>
      <c r="C22" s="243"/>
      <c r="D22" s="243"/>
      <c r="E22" s="243"/>
      <c r="F22" s="243"/>
      <c r="G22" s="6"/>
      <c r="H22" s="6"/>
      <c r="I22" s="6"/>
      <c r="J22" s="6"/>
      <c r="K22" s="138"/>
      <c r="L22" s="138"/>
      <c r="M22" s="138"/>
      <c r="N22" s="138"/>
      <c r="O22" s="243"/>
      <c r="P22" s="243"/>
      <c r="Q22" s="243"/>
      <c r="R22" s="243"/>
      <c r="S22" s="6"/>
      <c r="T22" s="6"/>
      <c r="U22" s="6"/>
      <c r="V22" s="6"/>
      <c r="W22" s="6"/>
      <c r="X22" s="6"/>
      <c r="Y22" s="139"/>
      <c r="Z22" s="139"/>
      <c r="AA22" s="139"/>
      <c r="AB22" s="139"/>
      <c r="AC22" s="139"/>
      <c r="AD22" s="139"/>
      <c r="AE22" s="139"/>
      <c r="AF22" s="139"/>
      <c r="AG22" s="139"/>
      <c r="AH22" s="139"/>
      <c r="AI22" s="139"/>
      <c r="AJ22" s="139"/>
      <c r="AK22" s="139"/>
      <c r="AL22" s="139"/>
      <c r="AM22" s="1"/>
      <c r="AN22" s="1"/>
      <c r="AO22" s="1"/>
      <c r="AP22" s="1"/>
      <c r="AQ22" s="1"/>
      <c r="AR22" s="1"/>
      <c r="AS22" s="1"/>
      <c r="AT22" s="1"/>
      <c r="AU22" s="1"/>
      <c r="AV22" s="1"/>
      <c r="AW22" s="1"/>
      <c r="AX22" s="1"/>
    </row>
    <row r="23" spans="1:50" x14ac:dyDescent="0.25">
      <c r="A23" s="138"/>
      <c r="B23" s="138"/>
      <c r="C23" s="243"/>
      <c r="D23" s="243"/>
      <c r="E23" s="243"/>
      <c r="F23" s="243"/>
      <c r="G23" s="6"/>
      <c r="H23" s="6"/>
      <c r="I23" s="6"/>
      <c r="J23" s="138"/>
      <c r="K23" s="138"/>
      <c r="L23" s="138"/>
      <c r="M23" s="138"/>
      <c r="N23" s="138"/>
      <c r="O23" s="243"/>
      <c r="P23" s="243"/>
      <c r="Q23" s="243"/>
      <c r="R23" s="243"/>
      <c r="S23" s="6"/>
      <c r="T23" s="6"/>
      <c r="U23" s="6"/>
      <c r="V23" s="6"/>
      <c r="W23" s="6"/>
      <c r="X23" s="138"/>
      <c r="Y23" s="139"/>
      <c r="Z23" s="139"/>
      <c r="AA23" s="139"/>
      <c r="AB23" s="139"/>
      <c r="AC23" s="139"/>
      <c r="AD23" s="139"/>
      <c r="AE23" s="139"/>
      <c r="AF23" s="139"/>
      <c r="AG23" s="139"/>
      <c r="AH23" s="139"/>
      <c r="AI23" s="139"/>
      <c r="AJ23" s="139"/>
      <c r="AK23" s="139"/>
      <c r="AL23" s="139"/>
      <c r="AM23" s="1"/>
      <c r="AN23" s="1"/>
      <c r="AO23" s="1"/>
      <c r="AP23" s="1"/>
      <c r="AQ23" s="1"/>
      <c r="AR23" s="1"/>
      <c r="AS23" s="1"/>
      <c r="AT23" s="1"/>
      <c r="AU23" s="1"/>
      <c r="AV23" s="1"/>
      <c r="AW23" s="1"/>
      <c r="AX23" s="1"/>
    </row>
    <row r="24" spans="1:50" x14ac:dyDescent="0.25">
      <c r="A24" s="6"/>
      <c r="B24" s="6"/>
      <c r="C24" s="243"/>
      <c r="D24" s="243"/>
      <c r="E24" s="243"/>
      <c r="F24" s="243"/>
      <c r="G24" s="6"/>
      <c r="H24" s="6"/>
      <c r="I24" s="6"/>
      <c r="J24" s="6"/>
      <c r="K24" s="6"/>
      <c r="L24" s="6"/>
      <c r="M24" s="6"/>
      <c r="N24" s="6"/>
      <c r="O24" s="243"/>
      <c r="P24" s="243"/>
      <c r="Q24" s="243"/>
      <c r="R24" s="243"/>
      <c r="S24" s="6"/>
      <c r="T24" s="6"/>
      <c r="U24" s="6"/>
      <c r="V24" s="6"/>
      <c r="W24" s="6"/>
      <c r="X24" s="6"/>
      <c r="Y24" s="249"/>
      <c r="Z24" s="249"/>
      <c r="AA24" s="249"/>
      <c r="AB24" s="249"/>
      <c r="AC24" s="249"/>
      <c r="AD24" s="249"/>
      <c r="AE24" s="249"/>
      <c r="AF24" s="249"/>
      <c r="AG24" s="249"/>
      <c r="AH24" s="249"/>
      <c r="AI24" s="249"/>
      <c r="AJ24" s="249"/>
      <c r="AK24" s="249"/>
      <c r="AL24" s="249"/>
    </row>
    <row r="25" spans="1:50" ht="12.75" customHeight="1" x14ac:dyDescent="0.25">
      <c r="Y25" s="249"/>
      <c r="Z25" s="249"/>
      <c r="AA25" s="249"/>
      <c r="AB25" s="249"/>
      <c r="AC25" s="249"/>
      <c r="AD25" s="249"/>
      <c r="AE25" s="249"/>
      <c r="AF25" s="249"/>
      <c r="AG25" s="249"/>
      <c r="AH25" s="249"/>
      <c r="AI25" s="249"/>
      <c r="AJ25" s="249"/>
      <c r="AK25" s="249"/>
      <c r="AL25" s="249"/>
    </row>
    <row r="26" spans="1:50" x14ac:dyDescent="0.25">
      <c r="A26" s="6"/>
      <c r="B26" s="6"/>
      <c r="C26" s="243"/>
      <c r="D26" s="243"/>
      <c r="E26" s="243"/>
      <c r="F26" s="243"/>
      <c r="G26" s="6"/>
      <c r="H26" s="6"/>
      <c r="I26" s="6"/>
      <c r="J26" s="6"/>
      <c r="K26" s="6"/>
      <c r="L26" s="6"/>
      <c r="M26" s="6"/>
      <c r="N26" s="6"/>
      <c r="O26" s="243"/>
      <c r="P26" s="243"/>
      <c r="Q26" s="243"/>
      <c r="R26" s="243"/>
      <c r="S26" s="6"/>
      <c r="T26" s="6"/>
      <c r="U26" s="6"/>
      <c r="V26" s="6"/>
      <c r="W26" s="6"/>
      <c r="X26" s="6"/>
      <c r="Y26" s="249"/>
      <c r="Z26" s="249"/>
      <c r="AA26" s="249"/>
      <c r="AB26" s="249"/>
      <c r="AC26" s="249"/>
      <c r="AD26" s="249"/>
      <c r="AE26" s="249"/>
      <c r="AF26" s="249"/>
      <c r="AG26" s="249"/>
      <c r="AH26" s="249"/>
      <c r="AI26" s="249"/>
      <c r="AJ26" s="249"/>
      <c r="AK26" s="249"/>
      <c r="AL26" s="249"/>
    </row>
    <row r="27" spans="1:50" x14ac:dyDescent="0.25">
      <c r="A27" s="6"/>
      <c r="B27" s="6"/>
      <c r="C27" s="243"/>
      <c r="D27" s="252"/>
      <c r="E27" s="252"/>
      <c r="F27" s="6"/>
      <c r="G27" s="6"/>
      <c r="H27" s="6"/>
      <c r="I27" s="6"/>
      <c r="J27" s="6"/>
      <c r="K27" s="6"/>
      <c r="L27" s="6"/>
      <c r="M27" s="6"/>
      <c r="N27" s="6"/>
      <c r="O27" s="243"/>
      <c r="P27" s="252"/>
      <c r="Q27" s="252"/>
      <c r="R27" s="6"/>
      <c r="S27" s="6"/>
      <c r="T27" s="6"/>
      <c r="U27" s="6"/>
      <c r="V27" s="6"/>
      <c r="W27" s="6"/>
      <c r="X27" s="6"/>
      <c r="Y27" s="249"/>
      <c r="Z27" s="249"/>
      <c r="AA27" s="249"/>
      <c r="AB27" s="249"/>
      <c r="AC27" s="249"/>
      <c r="AD27" s="249"/>
      <c r="AE27" s="249"/>
      <c r="AF27" s="249"/>
      <c r="AG27" s="249"/>
      <c r="AH27" s="249"/>
      <c r="AI27" s="249"/>
      <c r="AJ27" s="249"/>
      <c r="AK27" s="249"/>
      <c r="AL27" s="249"/>
    </row>
    <row r="28" spans="1:50" x14ac:dyDescent="0.25">
      <c r="A28" s="6"/>
      <c r="B28" s="6"/>
      <c r="C28" s="243"/>
      <c r="D28" s="252"/>
      <c r="E28" s="252"/>
      <c r="F28" s="6"/>
      <c r="G28" s="6"/>
      <c r="H28" s="6"/>
      <c r="I28" s="6"/>
      <c r="J28" s="6"/>
      <c r="K28" s="6"/>
      <c r="L28" s="6"/>
      <c r="M28" s="6"/>
      <c r="N28" s="6"/>
      <c r="O28" s="243"/>
      <c r="P28" s="252"/>
      <c r="Q28" s="252"/>
      <c r="R28" s="6"/>
      <c r="S28" s="6"/>
      <c r="T28" s="6"/>
      <c r="U28" s="6"/>
      <c r="V28" s="6"/>
      <c r="W28" s="6"/>
      <c r="X28" s="6"/>
      <c r="Y28" s="249"/>
      <c r="Z28" s="249"/>
      <c r="AA28" s="249"/>
      <c r="AB28" s="249"/>
      <c r="AC28" s="249"/>
      <c r="AD28" s="249"/>
      <c r="AE28" s="249"/>
      <c r="AF28" s="249"/>
      <c r="AG28" s="249"/>
      <c r="AH28" s="249"/>
      <c r="AI28" s="249"/>
      <c r="AJ28" s="249"/>
      <c r="AK28" s="249"/>
      <c r="AL28" s="249"/>
    </row>
    <row r="29" spans="1:50" x14ac:dyDescent="0.25">
      <c r="A29" s="6"/>
      <c r="B29" s="6"/>
      <c r="C29" s="243"/>
      <c r="D29" s="252"/>
      <c r="E29" s="252"/>
      <c r="F29" s="6"/>
      <c r="G29" s="6"/>
      <c r="H29" s="6"/>
      <c r="I29" s="6"/>
      <c r="J29" s="6"/>
      <c r="K29" s="6"/>
      <c r="L29" s="6"/>
      <c r="M29" s="6"/>
      <c r="N29" s="6"/>
      <c r="O29" s="243"/>
      <c r="P29" s="252"/>
      <c r="Q29" s="252"/>
      <c r="R29" s="6"/>
      <c r="T29" s="6"/>
      <c r="U29" s="6"/>
      <c r="V29" s="6"/>
      <c r="W29" s="6"/>
      <c r="X29" s="6"/>
      <c r="Y29" s="249"/>
      <c r="Z29" s="249"/>
      <c r="AA29" s="249"/>
      <c r="AB29" s="249"/>
      <c r="AC29" s="249"/>
      <c r="AD29" s="249"/>
      <c r="AE29" s="249"/>
      <c r="AF29" s="249"/>
      <c r="AG29" s="249"/>
      <c r="AH29" s="249"/>
      <c r="AI29" s="249"/>
      <c r="AJ29" s="249"/>
      <c r="AK29" s="249"/>
      <c r="AL29" s="249"/>
    </row>
    <row r="30" spans="1:50" ht="13" x14ac:dyDescent="0.3">
      <c r="A30" s="6"/>
      <c r="B30" s="6"/>
      <c r="C30" s="253"/>
      <c r="D30" s="6"/>
      <c r="E30" s="6"/>
      <c r="F30" s="6"/>
      <c r="G30" s="142" t="s">
        <v>73</v>
      </c>
      <c r="H30" s="6">
        <v>30</v>
      </c>
      <c r="I30" s="6"/>
      <c r="J30" s="6"/>
      <c r="K30" s="6"/>
      <c r="L30" s="6"/>
      <c r="M30" s="6"/>
      <c r="N30" s="6"/>
      <c r="O30" s="253"/>
      <c r="P30" s="6"/>
      <c r="Q30" s="6"/>
      <c r="R30" s="6"/>
      <c r="S30" s="142" t="s">
        <v>73</v>
      </c>
      <c r="T30" s="6">
        <v>30</v>
      </c>
      <c r="U30" s="6"/>
      <c r="V30" s="6"/>
      <c r="W30" s="6"/>
      <c r="X30" s="6"/>
      <c r="Y30" s="249"/>
      <c r="Z30" s="249"/>
      <c r="AA30" s="249"/>
      <c r="AB30" s="249"/>
      <c r="AC30" s="249"/>
      <c r="AD30" s="249"/>
      <c r="AE30" s="249"/>
      <c r="AF30" s="249"/>
      <c r="AG30" s="249"/>
      <c r="AH30" s="249"/>
      <c r="AI30" s="249"/>
      <c r="AJ30" s="249"/>
      <c r="AK30" s="249"/>
      <c r="AL30" s="249"/>
    </row>
    <row r="31" spans="1:50" ht="13" x14ac:dyDescent="0.3">
      <c r="A31" s="6"/>
      <c r="B31" s="6"/>
      <c r="C31" s="253"/>
      <c r="D31" s="6"/>
      <c r="E31" s="6"/>
      <c r="F31" s="6"/>
      <c r="G31" s="142" t="s">
        <v>74</v>
      </c>
      <c r="H31" s="6">
        <v>12</v>
      </c>
      <c r="I31" s="6"/>
      <c r="J31" s="6"/>
      <c r="K31" s="6"/>
      <c r="L31" s="6"/>
      <c r="M31" s="6"/>
      <c r="N31" s="6"/>
      <c r="O31" s="253"/>
      <c r="P31" s="6"/>
      <c r="Q31" s="6"/>
      <c r="R31" s="6"/>
      <c r="S31" s="142" t="s">
        <v>74</v>
      </c>
      <c r="T31" s="6">
        <v>12</v>
      </c>
      <c r="U31" s="6"/>
      <c r="V31" s="6"/>
      <c r="W31" s="6"/>
      <c r="X31" s="6"/>
      <c r="Y31" s="249"/>
      <c r="Z31" s="249"/>
      <c r="AA31" s="249"/>
      <c r="AB31" s="249"/>
      <c r="AC31" s="249"/>
      <c r="AD31" s="249"/>
      <c r="AE31" s="249"/>
      <c r="AF31" s="249"/>
      <c r="AG31" s="249"/>
      <c r="AH31" s="249"/>
      <c r="AI31" s="249"/>
      <c r="AJ31" s="249"/>
      <c r="AK31" s="249"/>
      <c r="AL31" s="249"/>
    </row>
    <row r="32" spans="1:50" x14ac:dyDescent="0.25">
      <c r="A32" s="6"/>
      <c r="B32" s="6"/>
      <c r="C32" s="253"/>
      <c r="D32" s="6"/>
      <c r="E32" s="6"/>
      <c r="F32" s="6"/>
      <c r="G32" s="6"/>
      <c r="H32" s="6"/>
      <c r="I32" s="6"/>
      <c r="J32" s="6"/>
      <c r="K32" s="6"/>
      <c r="L32" s="6"/>
      <c r="M32" s="6"/>
      <c r="N32" s="6"/>
      <c r="O32" s="253"/>
      <c r="P32" s="6"/>
      <c r="Q32" s="6"/>
      <c r="R32" s="6"/>
      <c r="S32" s="6"/>
      <c r="T32" s="6"/>
      <c r="U32" s="6"/>
      <c r="V32" s="6"/>
      <c r="W32" s="6"/>
      <c r="X32" s="6"/>
      <c r="Y32" s="249"/>
      <c r="Z32" s="249"/>
      <c r="AA32" s="249"/>
      <c r="AB32" s="249"/>
      <c r="AC32" s="249"/>
      <c r="AD32" s="249"/>
      <c r="AE32" s="249"/>
      <c r="AF32" s="249"/>
      <c r="AG32" s="249"/>
      <c r="AH32" s="249"/>
      <c r="AI32" s="249"/>
      <c r="AJ32" s="249"/>
      <c r="AK32" s="249"/>
      <c r="AL32" s="249"/>
    </row>
    <row r="33" spans="1:38" x14ac:dyDescent="0.25">
      <c r="A33" s="6"/>
      <c r="B33" s="6"/>
      <c r="C33" s="253"/>
      <c r="D33" s="6"/>
      <c r="E33" s="6"/>
      <c r="F33" s="6"/>
      <c r="G33" s="6"/>
      <c r="H33" s="6"/>
      <c r="I33" s="6"/>
      <c r="J33" s="6"/>
      <c r="K33" s="6"/>
      <c r="L33" s="6"/>
      <c r="M33" s="6"/>
      <c r="N33" s="6"/>
      <c r="O33" s="253"/>
      <c r="P33" s="6"/>
      <c r="Q33" s="6"/>
      <c r="R33" s="6"/>
      <c r="S33" s="6"/>
      <c r="T33" s="6"/>
      <c r="U33" s="6"/>
      <c r="V33" s="6"/>
      <c r="W33" s="6"/>
      <c r="X33" s="6"/>
      <c r="Y33" s="249"/>
      <c r="Z33" s="249"/>
      <c r="AA33" s="249"/>
      <c r="AB33" s="249"/>
      <c r="AC33" s="249"/>
      <c r="AD33" s="249"/>
      <c r="AE33" s="249"/>
      <c r="AF33" s="249"/>
      <c r="AG33" s="249"/>
      <c r="AH33" s="249"/>
      <c r="AI33" s="249"/>
      <c r="AJ33" s="249"/>
      <c r="AK33" s="249"/>
      <c r="AL33" s="249"/>
    </row>
    <row r="34" spans="1:38" ht="13" x14ac:dyDescent="0.3">
      <c r="A34" s="6"/>
      <c r="B34" s="143"/>
      <c r="C34" s="144"/>
      <c r="D34" s="6"/>
      <c r="E34" s="6"/>
      <c r="F34" s="6"/>
      <c r="G34" s="6"/>
      <c r="H34" s="6"/>
      <c r="I34" s="6"/>
      <c r="J34" s="6"/>
      <c r="K34" s="6"/>
      <c r="L34" s="6"/>
      <c r="M34" s="6"/>
      <c r="N34" s="6"/>
      <c r="O34" s="253"/>
      <c r="P34" s="6"/>
      <c r="Q34" s="6"/>
      <c r="R34" s="6"/>
      <c r="S34" s="6"/>
      <c r="T34" s="6"/>
      <c r="U34" s="6"/>
      <c r="V34" s="6"/>
      <c r="W34" s="6"/>
      <c r="X34" s="6"/>
      <c r="Y34" s="249"/>
      <c r="Z34" s="249"/>
      <c r="AA34" s="249"/>
      <c r="AB34" s="249"/>
      <c r="AC34" s="249"/>
      <c r="AD34" s="249"/>
      <c r="AE34" s="249"/>
      <c r="AF34" s="249"/>
      <c r="AG34" s="249"/>
      <c r="AH34" s="249"/>
      <c r="AI34" s="249"/>
      <c r="AJ34" s="249"/>
      <c r="AK34" s="249"/>
      <c r="AL34" s="249"/>
    </row>
    <row r="35" spans="1:38" ht="13" x14ac:dyDescent="0.3">
      <c r="A35" s="6"/>
      <c r="B35" s="143"/>
      <c r="C35" s="144"/>
      <c r="D35" s="6"/>
      <c r="E35" s="6"/>
      <c r="F35" s="6"/>
      <c r="G35" s="6"/>
      <c r="H35" s="6"/>
      <c r="I35" s="6"/>
      <c r="J35" s="6"/>
      <c r="K35" s="6"/>
      <c r="L35" s="6"/>
      <c r="M35" s="6"/>
      <c r="N35" s="6"/>
      <c r="O35" s="6"/>
      <c r="P35" s="6"/>
      <c r="Q35" s="6"/>
      <c r="R35" s="6"/>
      <c r="S35" s="6"/>
      <c r="T35" s="6"/>
      <c r="U35" s="6"/>
      <c r="V35" s="6"/>
      <c r="W35" s="6"/>
      <c r="X35" s="6"/>
      <c r="Y35" s="249"/>
      <c r="Z35" s="249"/>
      <c r="AA35" s="249"/>
      <c r="AB35" s="249"/>
      <c r="AC35" s="249"/>
      <c r="AD35" s="249"/>
      <c r="AE35" s="249"/>
      <c r="AF35" s="249"/>
      <c r="AG35" s="249"/>
      <c r="AH35" s="249"/>
      <c r="AI35" s="249"/>
      <c r="AJ35" s="249"/>
      <c r="AK35" s="249"/>
      <c r="AL35" s="249"/>
    </row>
    <row r="36" spans="1:38" ht="13" x14ac:dyDescent="0.3">
      <c r="A36" s="6"/>
      <c r="B36" s="6"/>
      <c r="C36" s="144"/>
      <c r="D36" s="6"/>
      <c r="E36" s="6"/>
      <c r="F36" s="6"/>
      <c r="G36" s="6"/>
      <c r="H36" s="6"/>
      <c r="I36" s="6"/>
      <c r="J36" s="6"/>
      <c r="K36" s="6"/>
      <c r="L36" s="6"/>
      <c r="M36" s="6"/>
      <c r="N36" s="6"/>
      <c r="O36" s="6"/>
      <c r="P36" s="6"/>
      <c r="Q36" s="6"/>
      <c r="R36" s="6"/>
      <c r="S36" s="6"/>
      <c r="T36" s="6"/>
      <c r="U36" s="6"/>
      <c r="V36" s="6"/>
      <c r="W36" s="6"/>
      <c r="X36" s="6"/>
      <c r="Y36" s="249"/>
      <c r="Z36" s="249"/>
      <c r="AA36" s="249"/>
      <c r="AB36" s="249"/>
      <c r="AC36" s="249"/>
      <c r="AD36" s="249"/>
      <c r="AE36" s="249"/>
      <c r="AF36" s="249"/>
      <c r="AG36" s="249"/>
      <c r="AH36" s="249"/>
      <c r="AI36" s="249"/>
      <c r="AJ36" s="249"/>
      <c r="AK36" s="249"/>
      <c r="AL36" s="249"/>
    </row>
    <row r="37" spans="1:38" ht="13" x14ac:dyDescent="0.3">
      <c r="A37" s="6"/>
      <c r="C37" s="145" t="s">
        <v>139</v>
      </c>
      <c r="D37" s="6"/>
      <c r="E37" s="6"/>
      <c r="F37" s="6"/>
      <c r="G37" s="6"/>
      <c r="H37" s="6"/>
      <c r="I37" s="6"/>
      <c r="J37" s="6"/>
      <c r="K37" s="6"/>
      <c r="L37" s="6"/>
      <c r="M37" s="6"/>
      <c r="N37" s="6"/>
      <c r="O37" s="6"/>
      <c r="P37" s="6"/>
      <c r="Q37" s="6"/>
      <c r="R37" s="6"/>
      <c r="S37" s="6"/>
      <c r="T37" s="6"/>
      <c r="U37" s="6"/>
      <c r="V37" s="6"/>
      <c r="W37" s="6"/>
      <c r="X37" s="6"/>
      <c r="Y37" s="249"/>
      <c r="Z37" s="249"/>
      <c r="AA37" s="249"/>
      <c r="AB37" s="249"/>
      <c r="AC37" s="249"/>
      <c r="AD37" s="249"/>
      <c r="AE37" s="249"/>
      <c r="AF37" s="249"/>
      <c r="AG37" s="249"/>
      <c r="AH37" s="249"/>
      <c r="AI37" s="249"/>
      <c r="AJ37" s="249"/>
      <c r="AK37" s="249"/>
      <c r="AL37" s="249"/>
    </row>
    <row r="38" spans="1:38" x14ac:dyDescent="0.25">
      <c r="A38" s="6"/>
      <c r="B38" s="6"/>
      <c r="C38" s="6"/>
      <c r="D38" s="6"/>
      <c r="E38" s="6"/>
      <c r="F38" s="6"/>
      <c r="G38" s="6"/>
      <c r="H38" s="6"/>
      <c r="I38" s="6"/>
      <c r="J38" s="6"/>
      <c r="K38" s="6"/>
      <c r="L38" s="6"/>
      <c r="M38" s="6"/>
      <c r="N38" s="6"/>
      <c r="O38" s="6"/>
      <c r="P38" s="6"/>
      <c r="Q38" s="6"/>
      <c r="R38" s="6"/>
      <c r="S38" s="6"/>
      <c r="T38" s="6"/>
      <c r="U38" s="6"/>
      <c r="V38" s="6"/>
      <c r="W38" s="6"/>
      <c r="X38" s="6"/>
      <c r="Y38" s="249"/>
      <c r="Z38" s="249"/>
      <c r="AA38" s="249"/>
      <c r="AB38" s="249"/>
      <c r="AC38" s="249"/>
      <c r="AD38" s="249"/>
      <c r="AE38" s="249"/>
      <c r="AF38" s="249"/>
      <c r="AG38" s="249"/>
      <c r="AH38" s="249"/>
      <c r="AI38" s="249"/>
      <c r="AJ38" s="249"/>
      <c r="AK38" s="249"/>
      <c r="AL38" s="249"/>
    </row>
    <row r="39" spans="1:38" x14ac:dyDescent="0.25">
      <c r="A39" s="6"/>
      <c r="B39" s="6"/>
      <c r="C39" s="6"/>
      <c r="D39" s="6"/>
      <c r="E39" s="6"/>
      <c r="F39" s="6"/>
      <c r="G39" s="6"/>
      <c r="H39" s="6"/>
      <c r="I39" s="6"/>
      <c r="J39" s="6"/>
      <c r="K39" s="6"/>
      <c r="L39" s="6"/>
      <c r="M39" s="6"/>
      <c r="N39" s="6"/>
      <c r="O39" s="6"/>
      <c r="P39" s="6"/>
      <c r="Q39" s="6"/>
      <c r="R39" s="6"/>
      <c r="S39" s="6"/>
      <c r="T39" s="6"/>
      <c r="U39" s="6"/>
      <c r="V39" s="6"/>
      <c r="W39" s="6"/>
      <c r="X39" s="6"/>
      <c r="Y39" s="249"/>
      <c r="Z39" s="249"/>
      <c r="AA39" s="249"/>
      <c r="AB39" s="249"/>
      <c r="AC39" s="249"/>
      <c r="AD39" s="249"/>
      <c r="AE39" s="249"/>
      <c r="AF39" s="249"/>
      <c r="AG39" s="249"/>
      <c r="AH39" s="249"/>
      <c r="AI39" s="249"/>
      <c r="AJ39" s="249"/>
      <c r="AK39" s="249"/>
      <c r="AL39" s="249"/>
    </row>
    <row r="40" spans="1:38" x14ac:dyDescent="0.25">
      <c r="A40" s="6"/>
      <c r="B40" s="6"/>
      <c r="C40" s="6"/>
      <c r="D40" s="6"/>
      <c r="E40" s="6"/>
      <c r="F40" s="6"/>
      <c r="G40" s="6"/>
      <c r="H40" s="6"/>
      <c r="I40" s="6"/>
      <c r="J40" s="6"/>
      <c r="K40" s="6"/>
      <c r="L40" s="6"/>
      <c r="M40" s="6"/>
      <c r="N40" s="6"/>
      <c r="O40" s="6"/>
      <c r="P40" s="6"/>
      <c r="Q40" s="6"/>
      <c r="R40" s="6"/>
      <c r="S40" s="6"/>
      <c r="T40" s="6"/>
      <c r="U40" s="6"/>
      <c r="V40" s="6"/>
      <c r="W40" s="6"/>
      <c r="X40" s="6"/>
      <c r="Y40" s="249"/>
      <c r="Z40" s="249"/>
      <c r="AA40" s="249"/>
      <c r="AB40" s="249"/>
      <c r="AC40" s="249"/>
      <c r="AD40" s="249"/>
      <c r="AE40" s="249"/>
      <c r="AF40" s="249"/>
      <c r="AG40" s="249"/>
      <c r="AH40" s="249"/>
      <c r="AI40" s="249"/>
      <c r="AJ40" s="249"/>
      <c r="AK40" s="249"/>
      <c r="AL40" s="249"/>
    </row>
    <row r="41" spans="1:38" x14ac:dyDescent="0.25">
      <c r="A41" s="6"/>
      <c r="B41" s="6"/>
      <c r="C41" s="6"/>
      <c r="D41" s="6"/>
      <c r="E41" s="6"/>
      <c r="F41" s="6"/>
      <c r="G41" s="6"/>
      <c r="H41" s="6"/>
      <c r="I41" s="6"/>
      <c r="J41" s="6"/>
      <c r="K41" s="6"/>
      <c r="L41" s="6"/>
      <c r="M41" s="6"/>
      <c r="N41" s="6"/>
      <c r="O41" s="6"/>
      <c r="P41" s="6"/>
      <c r="Q41" s="6"/>
      <c r="R41" s="6"/>
      <c r="S41" s="6"/>
      <c r="T41" s="6"/>
      <c r="U41" s="6"/>
      <c r="V41" s="6"/>
      <c r="W41" s="6"/>
      <c r="X41" s="6"/>
      <c r="Y41" s="249"/>
      <c r="Z41" s="249"/>
      <c r="AA41" s="249"/>
      <c r="AB41" s="249"/>
      <c r="AC41" s="249"/>
      <c r="AD41" s="249"/>
      <c r="AE41" s="249"/>
      <c r="AF41" s="249"/>
      <c r="AG41" s="249"/>
      <c r="AH41" s="249"/>
      <c r="AI41" s="249"/>
      <c r="AJ41" s="249"/>
      <c r="AK41" s="249"/>
      <c r="AL41" s="249"/>
    </row>
    <row r="42" spans="1:38" x14ac:dyDescent="0.25">
      <c r="A42" s="6"/>
      <c r="B42" s="6"/>
      <c r="C42" s="6"/>
      <c r="D42" s="6"/>
      <c r="E42" s="6"/>
      <c r="F42" s="6"/>
      <c r="G42" s="6"/>
      <c r="H42" s="6"/>
      <c r="I42" s="6"/>
      <c r="J42" s="6"/>
      <c r="K42" s="6"/>
      <c r="L42" s="6"/>
      <c r="M42" s="6"/>
      <c r="N42" s="6"/>
      <c r="O42" s="6"/>
      <c r="P42" s="6"/>
      <c r="Q42" s="6"/>
      <c r="R42" s="6"/>
      <c r="S42" s="6"/>
      <c r="T42" s="6"/>
      <c r="U42" s="6"/>
      <c r="V42" s="6"/>
      <c r="W42" s="6"/>
      <c r="X42" s="6"/>
      <c r="Y42" s="249"/>
      <c r="Z42" s="249"/>
      <c r="AA42" s="249"/>
      <c r="AB42" s="249"/>
      <c r="AC42" s="249"/>
      <c r="AD42" s="249"/>
      <c r="AE42" s="249"/>
      <c r="AF42" s="249"/>
      <c r="AG42" s="249"/>
      <c r="AH42" s="249"/>
      <c r="AI42" s="249"/>
      <c r="AJ42" s="249"/>
      <c r="AK42" s="249"/>
      <c r="AL42" s="249"/>
    </row>
    <row r="43" spans="1:38" ht="12.75" customHeight="1" x14ac:dyDescent="0.25">
      <c r="A43" s="6"/>
      <c r="X43" s="6"/>
      <c r="Y43" s="249"/>
      <c r="Z43" s="249"/>
      <c r="AA43" s="249"/>
      <c r="AB43" s="249"/>
      <c r="AC43" s="249"/>
      <c r="AD43" s="249"/>
      <c r="AE43" s="249"/>
      <c r="AF43" s="249"/>
      <c r="AG43" s="249"/>
      <c r="AH43" s="249"/>
      <c r="AI43" s="249"/>
      <c r="AJ43" s="249"/>
      <c r="AK43" s="249"/>
      <c r="AL43" s="249"/>
    </row>
    <row r="44" spans="1:38" ht="41.25" customHeight="1" x14ac:dyDescent="0.25">
      <c r="A44" s="6"/>
      <c r="B44" s="246" t="s">
        <v>123</v>
      </c>
      <c r="C44" s="246"/>
      <c r="D44" s="246"/>
      <c r="E44" s="246"/>
      <c r="F44" s="246"/>
      <c r="G44" s="246"/>
      <c r="H44" s="246"/>
      <c r="I44" s="246"/>
      <c r="J44" s="246"/>
      <c r="K44" s="246"/>
      <c r="L44" s="246"/>
      <c r="M44" s="246"/>
      <c r="N44" s="246"/>
      <c r="O44" s="246"/>
      <c r="P44" s="246"/>
      <c r="Q44" s="246"/>
      <c r="R44" s="246"/>
      <c r="S44" s="246"/>
      <c r="T44" s="246"/>
      <c r="U44" s="246"/>
      <c r="V44" s="246"/>
      <c r="W44" s="246"/>
      <c r="X44" s="6"/>
      <c r="Y44" s="249"/>
      <c r="Z44" s="249"/>
      <c r="AA44" s="249"/>
      <c r="AB44" s="249"/>
      <c r="AC44" s="249"/>
      <c r="AD44" s="249"/>
      <c r="AE44" s="249"/>
      <c r="AF44" s="249"/>
      <c r="AG44" s="249"/>
      <c r="AH44" s="249"/>
      <c r="AI44" s="249"/>
      <c r="AJ44" s="249"/>
      <c r="AK44" s="249"/>
      <c r="AL44" s="249"/>
    </row>
    <row r="45" spans="1:38" x14ac:dyDescent="0.25">
      <c r="A45" s="6"/>
      <c r="B45" s="6"/>
      <c r="C45" s="6"/>
      <c r="D45" s="6"/>
      <c r="E45" s="6"/>
      <c r="F45" s="6"/>
      <c r="G45" s="6"/>
      <c r="H45" s="6"/>
      <c r="I45" s="6"/>
      <c r="J45" s="6"/>
      <c r="K45" s="6"/>
      <c r="L45" s="6"/>
      <c r="M45" s="6"/>
      <c r="N45" s="6"/>
      <c r="O45" s="6"/>
      <c r="P45" s="6"/>
      <c r="Q45" s="6"/>
      <c r="R45" s="6"/>
      <c r="S45" s="6"/>
      <c r="T45" s="6"/>
      <c r="U45" s="6"/>
      <c r="V45" s="6"/>
      <c r="W45" s="6"/>
      <c r="X45" s="6"/>
      <c r="Y45" s="249"/>
      <c r="Z45" s="249"/>
      <c r="AA45" s="249"/>
      <c r="AB45" s="249"/>
      <c r="AC45" s="249"/>
      <c r="AD45" s="249"/>
      <c r="AE45" s="249"/>
      <c r="AF45" s="249"/>
      <c r="AG45" s="249"/>
      <c r="AH45" s="249"/>
      <c r="AI45" s="249"/>
      <c r="AJ45" s="249"/>
      <c r="AK45" s="249"/>
      <c r="AL45" s="249"/>
    </row>
    <row r="46" spans="1:38" x14ac:dyDescent="0.25">
      <c r="A46" s="249"/>
      <c r="B46" s="249"/>
      <c r="C46" s="249"/>
      <c r="D46" s="249"/>
      <c r="E46" s="249"/>
      <c r="F46" s="249"/>
      <c r="G46" s="249"/>
      <c r="H46" s="249"/>
      <c r="I46" s="249"/>
      <c r="J46" s="249"/>
      <c r="K46" s="249"/>
      <c r="L46" s="249"/>
      <c r="M46" s="249"/>
      <c r="N46" s="249"/>
      <c r="O46" s="249"/>
      <c r="P46" s="249"/>
      <c r="Q46" s="249"/>
      <c r="R46" s="249"/>
      <c r="S46" s="249"/>
      <c r="T46" s="249"/>
      <c r="U46" s="249"/>
      <c r="V46" s="249"/>
      <c r="W46" s="249"/>
      <c r="X46" s="249"/>
      <c r="Y46" s="249"/>
      <c r="Z46" s="249"/>
      <c r="AA46" s="249"/>
      <c r="AB46" s="249"/>
      <c r="AC46" s="249"/>
      <c r="AD46" s="249"/>
      <c r="AE46" s="249"/>
      <c r="AF46" s="249"/>
      <c r="AG46" s="249"/>
      <c r="AH46" s="249"/>
      <c r="AI46" s="249"/>
      <c r="AJ46" s="249"/>
      <c r="AK46" s="249"/>
      <c r="AL46" s="249"/>
    </row>
    <row r="47" spans="1:38" x14ac:dyDescent="0.25">
      <c r="A47" s="249"/>
      <c r="B47" s="249"/>
      <c r="C47" s="249"/>
      <c r="D47" s="249"/>
      <c r="E47" s="249"/>
      <c r="F47" s="249"/>
      <c r="G47" s="249"/>
      <c r="H47" s="249"/>
      <c r="I47" s="249"/>
      <c r="J47" s="249"/>
      <c r="K47" s="249"/>
      <c r="L47" s="249"/>
      <c r="M47" s="249"/>
      <c r="N47" s="249"/>
      <c r="O47" s="249"/>
      <c r="P47" s="249"/>
      <c r="Q47" s="249"/>
      <c r="R47" s="249"/>
      <c r="S47" s="249"/>
      <c r="T47" s="249"/>
      <c r="U47" s="249"/>
      <c r="V47" s="249"/>
      <c r="W47" s="249"/>
      <c r="X47" s="249"/>
      <c r="Y47" s="249"/>
      <c r="Z47" s="249"/>
      <c r="AA47" s="249"/>
      <c r="AB47" s="249"/>
      <c r="AC47" s="249"/>
      <c r="AD47" s="249"/>
      <c r="AE47" s="249"/>
      <c r="AF47" s="249"/>
      <c r="AG47" s="249"/>
      <c r="AH47" s="249"/>
      <c r="AI47" s="249"/>
      <c r="AJ47" s="249"/>
      <c r="AK47" s="249"/>
      <c r="AL47" s="249"/>
    </row>
    <row r="48" spans="1:38" x14ac:dyDescent="0.25">
      <c r="A48" s="249"/>
      <c r="B48" s="249"/>
      <c r="C48" s="249"/>
      <c r="D48" s="249"/>
      <c r="E48" s="249"/>
      <c r="F48" s="249"/>
      <c r="G48" s="249"/>
      <c r="H48" s="249"/>
      <c r="I48" s="249"/>
      <c r="J48" s="249"/>
      <c r="K48" s="249"/>
      <c r="L48" s="249"/>
      <c r="M48" s="249"/>
      <c r="N48" s="249"/>
      <c r="O48" s="249"/>
      <c r="P48" s="249"/>
      <c r="Q48" s="249"/>
      <c r="R48" s="249"/>
      <c r="S48" s="249"/>
      <c r="T48" s="249"/>
      <c r="U48" s="249"/>
      <c r="V48" s="249"/>
      <c r="W48" s="249"/>
      <c r="X48" s="249"/>
      <c r="Y48" s="249"/>
      <c r="Z48" s="249"/>
      <c r="AA48" s="249"/>
      <c r="AB48" s="249"/>
      <c r="AC48" s="249"/>
      <c r="AD48" s="249"/>
      <c r="AE48" s="249"/>
      <c r="AF48" s="249"/>
      <c r="AG48" s="249"/>
      <c r="AH48" s="249"/>
      <c r="AI48" s="249"/>
      <c r="AJ48" s="249"/>
      <c r="AK48" s="249"/>
      <c r="AL48" s="249"/>
    </row>
    <row r="49" spans="1:38" x14ac:dyDescent="0.25">
      <c r="A49" s="249"/>
      <c r="B49" s="249"/>
      <c r="C49" s="249"/>
      <c r="D49" s="249"/>
      <c r="E49" s="249"/>
      <c r="F49" s="249"/>
      <c r="G49" s="249"/>
      <c r="H49" s="249"/>
      <c r="I49" s="249"/>
      <c r="J49" s="249"/>
      <c r="K49" s="249"/>
      <c r="L49" s="249"/>
      <c r="M49" s="249"/>
      <c r="N49" s="249"/>
      <c r="O49" s="249"/>
      <c r="P49" s="249"/>
      <c r="Q49" s="249"/>
      <c r="R49" s="249"/>
      <c r="S49" s="249"/>
      <c r="T49" s="249"/>
      <c r="U49" s="249"/>
      <c r="V49" s="249"/>
      <c r="W49" s="249"/>
      <c r="X49" s="249"/>
      <c r="Y49" s="249"/>
      <c r="Z49" s="249"/>
      <c r="AA49" s="249"/>
      <c r="AB49" s="249"/>
      <c r="AC49" s="249"/>
      <c r="AD49" s="249"/>
      <c r="AE49" s="249"/>
      <c r="AF49" s="249"/>
      <c r="AG49" s="249"/>
      <c r="AH49" s="249"/>
      <c r="AI49" s="249"/>
      <c r="AJ49" s="249"/>
      <c r="AK49" s="249"/>
      <c r="AL49" s="249"/>
    </row>
    <row r="50" spans="1:38" x14ac:dyDescent="0.25">
      <c r="A50" s="249"/>
      <c r="B50" s="249"/>
      <c r="C50" s="249"/>
      <c r="D50" s="249"/>
      <c r="E50" s="249"/>
      <c r="F50" s="249"/>
      <c r="G50" s="249"/>
      <c r="H50" s="249"/>
      <c r="I50" s="249"/>
      <c r="J50" s="249"/>
      <c r="K50" s="249"/>
      <c r="L50" s="249"/>
      <c r="M50" s="249"/>
      <c r="N50" s="249"/>
      <c r="O50" s="249"/>
      <c r="P50" s="249"/>
      <c r="Q50" s="249"/>
      <c r="R50" s="249"/>
      <c r="S50" s="249"/>
      <c r="T50" s="249"/>
      <c r="U50" s="249"/>
      <c r="V50" s="249"/>
      <c r="W50" s="249"/>
      <c r="X50" s="249"/>
      <c r="Y50" s="249"/>
      <c r="Z50" s="249"/>
      <c r="AA50" s="249"/>
      <c r="AB50" s="249"/>
      <c r="AC50" s="249"/>
      <c r="AD50" s="249"/>
      <c r="AE50" s="249"/>
      <c r="AF50" s="249"/>
      <c r="AG50" s="249"/>
      <c r="AH50" s="249"/>
      <c r="AI50" s="249"/>
      <c r="AJ50" s="249"/>
      <c r="AK50" s="249"/>
      <c r="AL50" s="249"/>
    </row>
    <row r="51" spans="1:38" x14ac:dyDescent="0.25">
      <c r="A51" s="249"/>
      <c r="B51" s="249"/>
      <c r="C51" s="249"/>
      <c r="D51" s="249"/>
      <c r="E51" s="249"/>
      <c r="F51" s="249"/>
      <c r="G51" s="249"/>
      <c r="H51" s="249"/>
      <c r="I51" s="249"/>
      <c r="J51" s="249"/>
      <c r="K51" s="249"/>
      <c r="L51" s="249"/>
      <c r="M51" s="249"/>
      <c r="N51" s="249"/>
      <c r="O51" s="249"/>
      <c r="P51" s="249"/>
      <c r="Q51" s="249"/>
      <c r="R51" s="249"/>
      <c r="S51" s="249"/>
      <c r="T51" s="249"/>
      <c r="U51" s="249"/>
      <c r="V51" s="249"/>
      <c r="W51" s="249"/>
      <c r="X51" s="249"/>
      <c r="Y51" s="249"/>
      <c r="Z51" s="249"/>
      <c r="AA51" s="249"/>
      <c r="AB51" s="249"/>
      <c r="AC51" s="249"/>
      <c r="AD51" s="249"/>
      <c r="AE51" s="249"/>
      <c r="AF51" s="249"/>
      <c r="AG51" s="249"/>
      <c r="AH51" s="249"/>
      <c r="AI51" s="249"/>
      <c r="AJ51" s="249"/>
      <c r="AK51" s="249"/>
      <c r="AL51" s="249"/>
    </row>
    <row r="52" spans="1:38" x14ac:dyDescent="0.25">
      <c r="A52" s="249"/>
      <c r="B52" s="249"/>
      <c r="C52" s="249"/>
      <c r="D52" s="249"/>
      <c r="E52" s="249"/>
      <c r="F52" s="249"/>
      <c r="G52" s="249"/>
      <c r="H52" s="249"/>
      <c r="I52" s="249"/>
      <c r="J52" s="249"/>
      <c r="K52" s="249"/>
      <c r="L52" s="249"/>
      <c r="M52" s="249"/>
      <c r="N52" s="249"/>
      <c r="O52" s="249"/>
      <c r="P52" s="249"/>
      <c r="Q52" s="249"/>
      <c r="R52" s="249"/>
      <c r="S52" s="249"/>
      <c r="T52" s="249"/>
      <c r="U52" s="249"/>
      <c r="V52" s="249"/>
      <c r="W52" s="249"/>
      <c r="X52" s="249"/>
      <c r="Y52" s="249"/>
      <c r="Z52" s="249"/>
      <c r="AA52" s="249"/>
      <c r="AB52" s="249"/>
      <c r="AC52" s="249"/>
      <c r="AD52" s="249"/>
      <c r="AE52" s="249"/>
      <c r="AF52" s="249"/>
      <c r="AG52" s="249"/>
      <c r="AH52" s="249"/>
      <c r="AI52" s="249"/>
      <c r="AJ52" s="249"/>
      <c r="AK52" s="249"/>
      <c r="AL52" s="249"/>
    </row>
    <row r="53" spans="1:38" x14ac:dyDescent="0.25">
      <c r="A53" s="249"/>
      <c r="B53" s="249"/>
      <c r="C53" s="249"/>
      <c r="D53" s="249"/>
      <c r="E53" s="249"/>
      <c r="F53" s="249"/>
      <c r="G53" s="249"/>
      <c r="H53" s="249"/>
      <c r="I53" s="249"/>
      <c r="J53" s="249"/>
      <c r="K53" s="249"/>
      <c r="L53" s="249"/>
      <c r="M53" s="249"/>
      <c r="N53" s="249"/>
      <c r="O53" s="249"/>
      <c r="P53" s="249"/>
      <c r="Q53" s="249"/>
      <c r="R53" s="249"/>
      <c r="S53" s="249"/>
      <c r="T53" s="249"/>
      <c r="U53" s="249"/>
      <c r="V53" s="249"/>
      <c r="W53" s="249"/>
      <c r="X53" s="249"/>
      <c r="Y53" s="249"/>
      <c r="Z53" s="249"/>
      <c r="AA53" s="249"/>
      <c r="AB53" s="249"/>
      <c r="AC53" s="249"/>
      <c r="AD53" s="249"/>
      <c r="AE53" s="249"/>
      <c r="AF53" s="249"/>
      <c r="AG53" s="249"/>
      <c r="AH53" s="249"/>
      <c r="AI53" s="249"/>
      <c r="AJ53" s="249"/>
      <c r="AK53" s="249"/>
      <c r="AL53" s="249"/>
    </row>
    <row r="54" spans="1:38" x14ac:dyDescent="0.25">
      <c r="A54" s="249"/>
      <c r="B54" s="249"/>
      <c r="C54" s="249"/>
      <c r="D54" s="249"/>
      <c r="E54" s="249"/>
      <c r="F54" s="249"/>
      <c r="G54" s="249"/>
      <c r="H54" s="249"/>
      <c r="I54" s="249"/>
      <c r="J54" s="249"/>
      <c r="K54" s="249"/>
      <c r="L54" s="249"/>
      <c r="M54" s="249"/>
      <c r="N54" s="249"/>
      <c r="O54" s="249"/>
      <c r="P54" s="249"/>
      <c r="Q54" s="249"/>
      <c r="R54" s="249"/>
      <c r="S54" s="249"/>
      <c r="T54" s="249"/>
      <c r="U54" s="249"/>
      <c r="V54" s="249"/>
      <c r="W54" s="249"/>
      <c r="X54" s="249"/>
      <c r="Y54" s="249"/>
      <c r="Z54" s="249"/>
      <c r="AA54" s="249"/>
      <c r="AB54" s="249"/>
      <c r="AC54" s="249"/>
      <c r="AD54" s="249"/>
      <c r="AE54" s="249"/>
      <c r="AF54" s="249"/>
      <c r="AG54" s="249"/>
      <c r="AH54" s="249"/>
      <c r="AI54" s="249"/>
      <c r="AJ54" s="249"/>
      <c r="AK54" s="249"/>
      <c r="AL54" s="249"/>
    </row>
    <row r="55" spans="1:38" x14ac:dyDescent="0.25">
      <c r="A55" s="249"/>
      <c r="B55" s="249"/>
      <c r="C55" s="249"/>
      <c r="D55" s="249"/>
      <c r="E55" s="249"/>
      <c r="F55" s="249"/>
      <c r="G55" s="249"/>
      <c r="H55" s="249"/>
      <c r="I55" s="249"/>
      <c r="J55" s="249"/>
      <c r="K55" s="249"/>
      <c r="L55" s="249"/>
      <c r="M55" s="249"/>
      <c r="N55" s="249"/>
      <c r="O55" s="249"/>
      <c r="P55" s="249"/>
      <c r="Q55" s="249"/>
      <c r="R55" s="249"/>
      <c r="S55" s="249"/>
      <c r="T55" s="249"/>
      <c r="U55" s="249"/>
      <c r="V55" s="249"/>
      <c r="W55" s="249"/>
      <c r="X55" s="249"/>
      <c r="Y55" s="249"/>
      <c r="Z55" s="249"/>
      <c r="AA55" s="249"/>
      <c r="AB55" s="249"/>
      <c r="AC55" s="249"/>
      <c r="AD55" s="249"/>
      <c r="AE55" s="249"/>
      <c r="AF55" s="249"/>
      <c r="AG55" s="249"/>
      <c r="AH55" s="249"/>
      <c r="AI55" s="249"/>
      <c r="AJ55" s="249"/>
      <c r="AK55" s="249"/>
      <c r="AL55" s="249"/>
    </row>
    <row r="56" spans="1:38" x14ac:dyDescent="0.25">
      <c r="A56" s="249"/>
      <c r="B56" s="249"/>
      <c r="C56" s="249"/>
      <c r="D56" s="249"/>
      <c r="E56" s="249"/>
      <c r="F56" s="249"/>
      <c r="G56" s="249"/>
      <c r="H56" s="249"/>
      <c r="I56" s="249"/>
      <c r="J56" s="249"/>
      <c r="K56" s="249"/>
      <c r="L56" s="249"/>
      <c r="M56" s="249"/>
      <c r="N56" s="249"/>
      <c r="O56" s="249"/>
      <c r="P56" s="249"/>
      <c r="Q56" s="249"/>
      <c r="R56" s="249"/>
      <c r="S56" s="249"/>
      <c r="T56" s="249"/>
      <c r="U56" s="249"/>
      <c r="V56" s="249"/>
      <c r="W56" s="249"/>
      <c r="X56" s="249"/>
      <c r="Y56" s="249"/>
      <c r="Z56" s="249"/>
      <c r="AA56" s="249"/>
      <c r="AB56" s="249"/>
      <c r="AC56" s="249"/>
      <c r="AD56" s="249"/>
      <c r="AE56" s="249"/>
      <c r="AF56" s="249"/>
      <c r="AG56" s="249"/>
      <c r="AH56" s="249"/>
      <c r="AI56" s="249"/>
      <c r="AJ56" s="249"/>
      <c r="AK56" s="249"/>
      <c r="AL56" s="249"/>
    </row>
    <row r="57" spans="1:38" x14ac:dyDescent="0.25">
      <c r="A57" s="249"/>
      <c r="B57" s="249"/>
      <c r="C57" s="249"/>
      <c r="D57" s="249"/>
      <c r="E57" s="249"/>
      <c r="F57" s="249"/>
      <c r="G57" s="249"/>
      <c r="H57" s="249"/>
      <c r="I57" s="249"/>
      <c r="J57" s="249"/>
      <c r="K57" s="249"/>
      <c r="L57" s="249"/>
      <c r="M57" s="249"/>
      <c r="N57" s="249"/>
      <c r="O57" s="249"/>
      <c r="P57" s="249"/>
      <c r="Q57" s="249"/>
      <c r="R57" s="249"/>
      <c r="S57" s="249"/>
      <c r="T57" s="249"/>
      <c r="U57" s="249"/>
      <c r="V57" s="249"/>
      <c r="W57" s="249"/>
      <c r="X57" s="249"/>
      <c r="Y57" s="249"/>
      <c r="Z57" s="249"/>
      <c r="AA57" s="249"/>
      <c r="AB57" s="249"/>
      <c r="AC57" s="249"/>
      <c r="AD57" s="249"/>
      <c r="AE57" s="249"/>
      <c r="AF57" s="249"/>
      <c r="AG57" s="249"/>
      <c r="AH57" s="249"/>
      <c r="AI57" s="249"/>
      <c r="AJ57" s="249"/>
      <c r="AK57" s="249"/>
      <c r="AL57" s="249"/>
    </row>
    <row r="58" spans="1:38" x14ac:dyDescent="0.25">
      <c r="A58" s="249"/>
      <c r="B58" s="249"/>
      <c r="C58" s="249"/>
      <c r="D58" s="249"/>
      <c r="E58" s="249"/>
      <c r="F58" s="249"/>
      <c r="G58" s="249"/>
      <c r="H58" s="249"/>
      <c r="I58" s="249"/>
      <c r="J58" s="249"/>
      <c r="K58" s="249"/>
      <c r="L58" s="249"/>
      <c r="M58" s="249"/>
      <c r="N58" s="249"/>
      <c r="O58" s="249"/>
      <c r="P58" s="249"/>
      <c r="Q58" s="249"/>
      <c r="R58" s="249"/>
      <c r="S58" s="249"/>
      <c r="T58" s="249"/>
      <c r="U58" s="249"/>
      <c r="V58" s="249"/>
      <c r="W58" s="249"/>
      <c r="X58" s="249"/>
      <c r="Y58" s="249"/>
      <c r="Z58" s="249"/>
      <c r="AA58" s="249"/>
      <c r="AB58" s="249"/>
      <c r="AC58" s="249"/>
      <c r="AD58" s="249"/>
      <c r="AE58" s="249"/>
      <c r="AF58" s="249"/>
      <c r="AG58" s="249"/>
      <c r="AH58" s="249"/>
      <c r="AI58" s="249"/>
      <c r="AJ58" s="249"/>
      <c r="AK58" s="249"/>
      <c r="AL58" s="249"/>
    </row>
  </sheetData>
  <mergeCells count="31">
    <mergeCell ref="M11:N11"/>
    <mergeCell ref="M10:N10"/>
    <mergeCell ref="C24:F24"/>
    <mergeCell ref="C27:E27"/>
    <mergeCell ref="B44:W44"/>
    <mergeCell ref="C29:E29"/>
    <mergeCell ref="C26:F26"/>
    <mergeCell ref="C28:E28"/>
    <mergeCell ref="M14:N14"/>
    <mergeCell ref="M13:N13"/>
    <mergeCell ref="O29:Q29"/>
    <mergeCell ref="O28:Q28"/>
    <mergeCell ref="O27:Q27"/>
    <mergeCell ref="O26:R26"/>
    <mergeCell ref="O24:R24"/>
    <mergeCell ref="P8:V8"/>
    <mergeCell ref="C23:F23"/>
    <mergeCell ref="C22:F22"/>
    <mergeCell ref="M15:N15"/>
    <mergeCell ref="C21:F21"/>
    <mergeCell ref="C20:F20"/>
    <mergeCell ref="C19:F19"/>
    <mergeCell ref="D18:J18"/>
    <mergeCell ref="O23:R23"/>
    <mergeCell ref="O22:R22"/>
    <mergeCell ref="O21:R21"/>
    <mergeCell ref="O20:R20"/>
    <mergeCell ref="O19:R19"/>
    <mergeCell ref="P18:V18"/>
    <mergeCell ref="D8:J8"/>
    <mergeCell ref="M12:N12"/>
  </mergeCells>
  <phoneticPr fontId="0" type="noConversion"/>
  <printOptions gridLinesSet="0"/>
  <pageMargins left="0" right="0" top="0" bottom="0" header="0.5" footer="0.5"/>
  <pageSetup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7">
    <tabColor theme="5" tint="-0.249977111117893"/>
    <outlinePr summaryBelow="0" summaryRight="0"/>
    <pageSetUpPr autoPageBreaks="0" fitToPage="1"/>
  </sheetPr>
  <dimension ref="A1:AX100"/>
  <sheetViews>
    <sheetView showGridLines="0" topLeftCell="A2" zoomScaleNormal="100" zoomScaleSheetLayoutView="100" workbookViewId="0">
      <selection activeCell="E24" sqref="E24"/>
    </sheetView>
  </sheetViews>
  <sheetFormatPr defaultRowHeight="12.5" x14ac:dyDescent="0.25"/>
  <cols>
    <col min="1" max="1" width="4.453125" customWidth="1"/>
    <col min="2" max="2" width="3.453125" customWidth="1"/>
    <col min="3" max="3" width="6.81640625" customWidth="1"/>
    <col min="4" max="4" width="9.1796875" customWidth="1"/>
    <col min="5" max="5" width="39" customWidth="1"/>
    <col min="6" max="6" width="24.54296875" customWidth="1"/>
    <col min="7" max="11" width="9.1796875" customWidth="1"/>
    <col min="12" max="12" width="18.453125" customWidth="1"/>
    <col min="13" max="50" width="9.1796875" customWidth="1"/>
  </cols>
  <sheetData>
    <row r="1" spans="1:50" ht="15" customHeight="1" x14ac:dyDescent="0.35">
      <c r="A1" s="10"/>
      <c r="B1" s="10" t="s">
        <v>118</v>
      </c>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row>
    <row r="2" spans="1:50" ht="84" customHeight="1" x14ac:dyDescent="0.5">
      <c r="A2" s="10"/>
      <c r="B2" s="11"/>
      <c r="C2" s="12"/>
      <c r="D2" s="10"/>
      <c r="E2" s="10"/>
      <c r="F2" s="10"/>
      <c r="G2" s="10"/>
      <c r="H2" s="10"/>
      <c r="I2" s="10"/>
      <c r="J2" s="10"/>
      <c r="K2" s="13"/>
      <c r="L2" s="10"/>
      <c r="M2" s="13"/>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row>
    <row r="3" spans="1:50" ht="15" customHeight="1" x14ac:dyDescent="0.5">
      <c r="A3" s="10"/>
      <c r="B3" s="11"/>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row>
    <row r="4" spans="1:50" ht="15" customHeight="1" x14ac:dyDescent="0.35">
      <c r="A4" s="14" t="s">
        <v>119</v>
      </c>
      <c r="B4" s="15"/>
      <c r="C4" s="15"/>
      <c r="D4" s="15"/>
      <c r="E4" s="15"/>
      <c r="F4" s="15"/>
      <c r="G4" s="15"/>
      <c r="H4" s="15"/>
      <c r="I4" s="15"/>
      <c r="J4" s="15"/>
      <c r="K4" s="15"/>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row>
    <row r="5" spans="1:50" ht="15" customHeight="1" x14ac:dyDescent="0.35">
      <c r="A5" s="248" t="str">
        <f>HYPERLINK("http://www.str.com/data-insights/resources/glossary", "For all STR definitions, please visit www.str.com/data-insights/resources/glossary")</f>
        <v>For all STR definitions, please visit www.str.com/data-insights/resources/glossary</v>
      </c>
      <c r="B5" s="248"/>
      <c r="C5" s="248"/>
      <c r="D5" s="248"/>
      <c r="E5" s="248"/>
      <c r="F5" s="248"/>
      <c r="G5" s="15"/>
      <c r="H5" s="15"/>
      <c r="I5" s="15"/>
      <c r="J5" s="15"/>
      <c r="K5" s="15"/>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row>
    <row r="6" spans="1:50" ht="15" customHeight="1" x14ac:dyDescent="0.35">
      <c r="A6" s="15"/>
      <c r="B6" s="15"/>
      <c r="C6" s="15"/>
      <c r="D6" s="15"/>
      <c r="E6" s="15"/>
      <c r="F6" s="15"/>
      <c r="G6" s="15"/>
      <c r="H6" s="15"/>
      <c r="I6" s="15"/>
      <c r="J6" s="15"/>
      <c r="K6" s="15"/>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row>
    <row r="7" spans="1:50" ht="15" customHeight="1" x14ac:dyDescent="0.35">
      <c r="A7" s="15"/>
      <c r="B7" s="15"/>
      <c r="C7" s="15"/>
      <c r="D7" s="15"/>
      <c r="E7" s="15"/>
      <c r="F7" s="15"/>
      <c r="G7" s="15"/>
      <c r="H7" s="15"/>
      <c r="I7" s="15"/>
      <c r="J7" s="15"/>
      <c r="K7" s="15"/>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row>
    <row r="8" spans="1:50" ht="15" customHeight="1" x14ac:dyDescent="0.35">
      <c r="A8" s="14" t="s">
        <v>120</v>
      </c>
      <c r="B8" s="15"/>
      <c r="C8" s="15"/>
      <c r="D8" s="15"/>
      <c r="E8" s="15"/>
      <c r="F8" s="15"/>
      <c r="G8" s="15"/>
      <c r="H8" s="15"/>
      <c r="I8" s="15"/>
      <c r="J8" s="15"/>
      <c r="K8" s="15"/>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row>
    <row r="9" spans="1:50" ht="15" customHeight="1" x14ac:dyDescent="0.35">
      <c r="A9" s="248" t="str">
        <f>HYPERLINK("http://www.str.com/data-insights/resources/FAQ", "For all STR FAQs, please click here or visit http://www.str.com/data-insights/resources/FAQ")</f>
        <v>For all STR FAQs, please click here or visit http://www.str.com/data-insights/resources/FAQ</v>
      </c>
      <c r="B9" s="248"/>
      <c r="C9" s="248"/>
      <c r="D9" s="248"/>
      <c r="E9" s="248"/>
      <c r="F9" s="248"/>
      <c r="G9" s="15"/>
      <c r="H9" s="15"/>
      <c r="I9" s="15"/>
      <c r="J9" s="15"/>
      <c r="K9" s="15"/>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row>
    <row r="10" spans="1:50" ht="15" customHeight="1" x14ac:dyDescent="0.35">
      <c r="A10" s="15"/>
      <c r="B10" s="15"/>
      <c r="C10" s="15"/>
      <c r="D10" s="15"/>
      <c r="E10" s="15"/>
      <c r="F10" s="15"/>
      <c r="G10" s="15"/>
      <c r="H10" s="15"/>
      <c r="I10" s="15"/>
      <c r="J10" s="15"/>
      <c r="K10" s="15"/>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row>
    <row r="11" spans="1:50" ht="15" customHeight="1" x14ac:dyDescent="0.35">
      <c r="A11" s="15"/>
      <c r="B11" s="15"/>
      <c r="C11" s="15"/>
      <c r="D11" s="15"/>
      <c r="E11" s="15"/>
      <c r="F11" s="15"/>
      <c r="G11" s="15"/>
      <c r="H11" s="15"/>
      <c r="I11" s="15"/>
      <c r="J11" s="15"/>
      <c r="K11" s="15"/>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row>
    <row r="12" spans="1:50" ht="15" customHeight="1" x14ac:dyDescent="0.35">
      <c r="A12" s="248" t="str">
        <f>HYPERLINK("http://www.str.com/contact", "For additional support, please contact your regional office")</f>
        <v>For additional support, please contact your regional office</v>
      </c>
      <c r="B12" s="248"/>
      <c r="C12" s="248"/>
      <c r="D12" s="248"/>
      <c r="E12" s="248"/>
      <c r="F12" s="248"/>
      <c r="G12" s="248"/>
      <c r="H12" s="248"/>
      <c r="I12" s="248"/>
      <c r="J12" s="248"/>
      <c r="K12" s="15"/>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row>
    <row r="13" spans="1:50" ht="15" customHeight="1" x14ac:dyDescent="0.35">
      <c r="A13" s="15"/>
      <c r="B13" s="15"/>
      <c r="C13" s="15"/>
      <c r="D13" s="15"/>
      <c r="E13" s="15"/>
      <c r="F13" s="15"/>
      <c r="G13" s="15"/>
      <c r="H13" s="15"/>
      <c r="I13" s="15"/>
      <c r="J13" s="15"/>
      <c r="K13" s="15"/>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row>
    <row r="14" spans="1:50" ht="16.5" customHeight="1" x14ac:dyDescent="0.35">
      <c r="A14" s="247" t="str">
        <f>HYPERLINK("http://www.hotelnewsnow.com/", "For the latest in industry news, visit HotelNewsNow.com.")</f>
        <v>For the latest in industry news, visit HotelNewsNow.com.</v>
      </c>
      <c r="B14" s="247"/>
      <c r="C14" s="247"/>
      <c r="D14" s="247"/>
      <c r="E14" s="247"/>
      <c r="F14" s="247"/>
      <c r="G14" s="247"/>
      <c r="H14" s="247"/>
      <c r="I14" s="247"/>
      <c r="J14" s="16"/>
      <c r="K14" s="15"/>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row>
    <row r="15" spans="1:50" ht="15" customHeight="1" x14ac:dyDescent="0.35">
      <c r="A15" s="247" t="str">
        <f>HYPERLINK("http://www.hoteldataconference.com/", "To learn more about the Hotel Data Conference, visit HotelDataConference.com.")</f>
        <v>To learn more about the Hotel Data Conference, visit HotelDataConference.com.</v>
      </c>
      <c r="B15" s="247"/>
      <c r="C15" s="247"/>
      <c r="D15" s="247"/>
      <c r="E15" s="247"/>
      <c r="F15" s="247"/>
      <c r="G15" s="247"/>
      <c r="H15" s="247"/>
      <c r="I15" s="247"/>
      <c r="J15" s="16"/>
      <c r="K15" s="16"/>
      <c r="L15" s="16"/>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row>
    <row r="16" spans="1:50" ht="15" customHeight="1" x14ac:dyDescent="0.35">
      <c r="A16" s="10"/>
      <c r="B16" s="10"/>
      <c r="C16" s="17"/>
      <c r="D16" s="17"/>
      <c r="E16" s="17"/>
      <c r="F16" s="17"/>
      <c r="G16" s="17"/>
      <c r="H16" s="17"/>
      <c r="I16" s="17"/>
      <c r="J16" s="17"/>
      <c r="K16" s="17"/>
      <c r="L16" s="17"/>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row>
    <row r="17" spans="1:50" ht="15" customHeight="1" x14ac:dyDescent="0.35">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row>
    <row r="18" spans="1:50" ht="15" customHeight="1" x14ac:dyDescent="0.35">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row>
    <row r="19" spans="1:50" ht="15" customHeight="1" x14ac:dyDescent="0.35">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row>
    <row r="20" spans="1:50" ht="15" customHeight="1" x14ac:dyDescent="0.35">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row>
    <row r="21" spans="1:50" ht="15" customHeight="1" x14ac:dyDescent="0.35">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row>
    <row r="22" spans="1:50" ht="15" customHeight="1" x14ac:dyDescent="0.35">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row>
    <row r="23" spans="1:50" ht="15" customHeight="1" x14ac:dyDescent="0.35">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row>
    <row r="24" spans="1:50" ht="15" customHeight="1" x14ac:dyDescent="0.35">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row>
    <row r="25" spans="1:50" ht="15" customHeight="1" x14ac:dyDescent="0.35">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row>
    <row r="26" spans="1:50" ht="15" customHeight="1" x14ac:dyDescent="0.35">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row>
    <row r="27" spans="1:50" ht="15" customHeight="1" x14ac:dyDescent="0.35">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row>
    <row r="28" spans="1:50" ht="15" customHeight="1" x14ac:dyDescent="0.35">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row>
    <row r="29" spans="1:50" ht="15" customHeight="1" x14ac:dyDescent="0.35">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row>
    <row r="30" spans="1:50" ht="15" customHeight="1" x14ac:dyDescent="0.35">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row>
    <row r="31" spans="1:50" ht="15" customHeight="1" x14ac:dyDescent="0.35">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row>
    <row r="32" spans="1:50" ht="15" customHeight="1" x14ac:dyDescent="0.35">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row>
    <row r="33" spans="1:50" ht="15" customHeight="1" x14ac:dyDescent="0.35">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row>
    <row r="34" spans="1:50" ht="15" customHeight="1" x14ac:dyDescent="0.35">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row>
    <row r="35" spans="1:50" ht="15" customHeight="1" x14ac:dyDescent="0.35">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row>
    <row r="36" spans="1:50" ht="15" customHeight="1" x14ac:dyDescent="0.3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row>
    <row r="37" spans="1:50" ht="15" customHeight="1" x14ac:dyDescent="0.35">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row>
    <row r="38" spans="1:50" ht="15" customHeight="1" x14ac:dyDescent="0.35">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row>
    <row r="39" spans="1:50" ht="15" customHeight="1" x14ac:dyDescent="0.35">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row>
    <row r="40" spans="1:50" ht="15" customHeight="1" x14ac:dyDescent="0.35">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row>
    <row r="41" spans="1:50" ht="15" customHeight="1" x14ac:dyDescent="0.35">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row>
    <row r="42" spans="1:50" ht="15" customHeight="1" x14ac:dyDescent="0.35">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row>
    <row r="43" spans="1:50" ht="15" customHeight="1" x14ac:dyDescent="0.35">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row>
    <row r="44" spans="1:50" ht="15" customHeight="1" x14ac:dyDescent="0.35">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row>
    <row r="45" spans="1:50" ht="15" customHeight="1" x14ac:dyDescent="0.35">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row>
    <row r="46" spans="1:50" ht="15" customHeight="1" x14ac:dyDescent="0.35">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row>
    <row r="47" spans="1:50" ht="15" customHeight="1" x14ac:dyDescent="0.35">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row>
    <row r="48" spans="1:50" ht="15" customHeight="1" x14ac:dyDescent="0.35">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row>
    <row r="49" spans="1:50" ht="15" customHeight="1" x14ac:dyDescent="0.3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row>
    <row r="50" spans="1:50" ht="15" customHeight="1" x14ac:dyDescent="0.35">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row>
    <row r="51" spans="1:50" ht="15" customHeight="1" x14ac:dyDescent="0.35">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row>
    <row r="52" spans="1:50" ht="15" customHeight="1" x14ac:dyDescent="0.35">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row>
    <row r="53" spans="1:50" ht="15" customHeight="1" x14ac:dyDescent="0.3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row>
    <row r="54" spans="1:50" ht="15" customHeight="1" x14ac:dyDescent="0.35">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row>
    <row r="55" spans="1:50" ht="15" customHeight="1" x14ac:dyDescent="0.35">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row>
    <row r="56" spans="1:50" ht="15" customHeight="1" x14ac:dyDescent="0.35">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row>
    <row r="57" spans="1:50" ht="15" customHeight="1" x14ac:dyDescent="0.35">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row>
    <row r="58" spans="1:50" ht="15" customHeight="1" x14ac:dyDescent="0.3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row>
    <row r="59" spans="1:50" ht="15" customHeight="1" x14ac:dyDescent="0.35">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row>
    <row r="60" spans="1:50" ht="15" customHeight="1" x14ac:dyDescent="0.3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row>
    <row r="61" spans="1:50" ht="15" customHeight="1" x14ac:dyDescent="0.35">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row>
    <row r="62" spans="1:50" ht="15" customHeight="1" x14ac:dyDescent="0.35">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row>
    <row r="63" spans="1:50" ht="15" customHeight="1" x14ac:dyDescent="0.35">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row>
    <row r="64" spans="1:50" ht="15" customHeight="1" x14ac:dyDescent="0.35">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row>
    <row r="65" spans="1:50" ht="15" customHeight="1" x14ac:dyDescent="0.35">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row>
    <row r="66" spans="1:50" ht="15" customHeight="1" x14ac:dyDescent="0.35">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row>
    <row r="67" spans="1:50" ht="15" customHeight="1" x14ac:dyDescent="0.3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row>
    <row r="68" spans="1:50" ht="15" customHeight="1" x14ac:dyDescent="0.3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row>
    <row r="69" spans="1:50" ht="15" customHeight="1" x14ac:dyDescent="0.3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row>
    <row r="70" spans="1:50" ht="15" customHeight="1" x14ac:dyDescent="0.3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row>
    <row r="71" spans="1:50" ht="15" customHeight="1" x14ac:dyDescent="0.35">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row>
    <row r="72" spans="1:50" ht="15" customHeight="1" x14ac:dyDescent="0.35">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row>
    <row r="73" spans="1:50" ht="15" customHeight="1" x14ac:dyDescent="0.35">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row>
    <row r="74" spans="1:50" ht="15" customHeight="1" x14ac:dyDescent="0.35">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row>
    <row r="75" spans="1:50" ht="15" customHeight="1" x14ac:dyDescent="0.3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row>
    <row r="76" spans="1:50" ht="15" customHeight="1" x14ac:dyDescent="0.3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row>
    <row r="77" spans="1:50" ht="15" customHeight="1" x14ac:dyDescent="0.35">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row>
    <row r="78" spans="1:50" ht="15" customHeight="1" x14ac:dyDescent="0.3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row>
    <row r="79" spans="1:50" ht="15" customHeight="1" x14ac:dyDescent="0.3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row>
    <row r="80" spans="1:50" ht="15" customHeight="1" x14ac:dyDescent="0.35">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row>
    <row r="81" spans="1:50" ht="15" customHeight="1" x14ac:dyDescent="0.35">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row>
    <row r="82" spans="1:50" ht="15" customHeight="1" x14ac:dyDescent="0.35">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row>
    <row r="83" spans="1:50" ht="15" customHeight="1" x14ac:dyDescent="0.35">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row>
    <row r="84" spans="1:50" ht="15" customHeight="1" x14ac:dyDescent="0.35">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row>
    <row r="85" spans="1:50" ht="15" customHeight="1" x14ac:dyDescent="0.3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10"/>
    </row>
    <row r="86" spans="1:50" ht="15" customHeight="1" x14ac:dyDescent="0.35">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row>
    <row r="87" spans="1:50" ht="15" customHeight="1" x14ac:dyDescent="0.35">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row>
    <row r="88" spans="1:50" ht="15" customHeight="1" x14ac:dyDescent="0.35">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row>
    <row r="89" spans="1:50" ht="15" customHeight="1" x14ac:dyDescent="0.35">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row>
    <row r="90" spans="1:50" ht="15" customHeight="1" x14ac:dyDescent="0.35">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row>
    <row r="91" spans="1:50" ht="15" customHeight="1" x14ac:dyDescent="0.35">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10"/>
    </row>
    <row r="92" spans="1:50" ht="15" customHeight="1" x14ac:dyDescent="0.35">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10"/>
    </row>
    <row r="93" spans="1:50" ht="15" customHeight="1" x14ac:dyDescent="0.35">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10"/>
    </row>
    <row r="94" spans="1:50" ht="15" customHeight="1" x14ac:dyDescent="0.35">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row>
    <row r="95" spans="1:50" ht="15" customHeight="1" x14ac:dyDescent="0.35">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row>
    <row r="96" spans="1:50" ht="15" customHeight="1" x14ac:dyDescent="0.35">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row>
    <row r="97" spans="1:50" ht="15" customHeight="1" x14ac:dyDescent="0.3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c r="AW97" s="10"/>
      <c r="AX97" s="10"/>
    </row>
    <row r="98" spans="1:50" ht="15" customHeight="1" x14ac:dyDescent="0.35">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c r="AW98" s="10"/>
      <c r="AX98" s="10"/>
    </row>
    <row r="99" spans="1:50" ht="15" customHeight="1" x14ac:dyDescent="0.35">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row>
    <row r="100" spans="1:50" ht="15" customHeight="1" x14ac:dyDescent="0.3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row>
  </sheetData>
  <sheetProtection password="DD2A" sheet="1" objects="1" scenarios="1"/>
  <mergeCells count="6">
    <mergeCell ref="A15:I15"/>
    <mergeCell ref="A5:F5"/>
    <mergeCell ref="G12:J12"/>
    <mergeCell ref="A9:F9"/>
    <mergeCell ref="A12:F12"/>
    <mergeCell ref="A14:I14"/>
  </mergeCells>
  <phoneticPr fontId="0" type="noConversion"/>
  <printOptions gridLinesSet="0"/>
  <pageMargins left="0" right="0" top="0" bottom="0" header="0.5" footer="0.5"/>
  <pageSetup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8">
    <tabColor theme="7" tint="0.79998168889431442"/>
  </sheetPr>
  <dimension ref="A1:BE52"/>
  <sheetViews>
    <sheetView zoomScale="70" zoomScaleNormal="70" workbookViewId="0">
      <selection activeCell="I55" sqref="I54:I55"/>
    </sheetView>
  </sheetViews>
  <sheetFormatPr defaultRowHeight="12.5" x14ac:dyDescent="0.25"/>
  <sheetData>
    <row r="1" spans="1:1" ht="13" x14ac:dyDescent="0.3">
      <c r="A1" s="8" t="s">
        <v>121</v>
      </c>
    </row>
    <row r="2" spans="1:1" ht="13" x14ac:dyDescent="0.3">
      <c r="A2" s="8" t="s">
        <v>122</v>
      </c>
    </row>
    <row r="23" spans="7:57" x14ac:dyDescent="0.25">
      <c r="G23" s="169">
        <v>149.54823851953299</v>
      </c>
      <c r="H23" s="170">
        <v>162.10981441048</v>
      </c>
      <c r="I23" s="170">
        <v>167.90792452830101</v>
      </c>
      <c r="J23" s="170">
        <v>178.07869320843</v>
      </c>
      <c r="K23" s="170">
        <v>165.196611226611</v>
      </c>
      <c r="L23" s="171">
        <v>165.68737708399701</v>
      </c>
      <c r="M23" s="168"/>
      <c r="N23" s="177">
        <v>213.96109957708501</v>
      </c>
      <c r="O23" s="178">
        <v>225.756306039273</v>
      </c>
      <c r="P23" s="179">
        <v>219.967752830188</v>
      </c>
      <c r="Q23" s="168"/>
      <c r="R23" s="185">
        <v>185.23524631378601</v>
      </c>
      <c r="S23" s="154"/>
      <c r="T23" s="146">
        <v>-8.2761913726351004</v>
      </c>
      <c r="U23" s="147">
        <v>-9.1180584417177801</v>
      </c>
      <c r="V23" s="147">
        <v>-10.5663150210151</v>
      </c>
      <c r="W23" s="147">
        <v>-0.368644972952894</v>
      </c>
      <c r="X23" s="147">
        <v>-2.5758844719604599</v>
      </c>
      <c r="Y23" s="148">
        <v>-6.68361154483192</v>
      </c>
      <c r="Z23" s="149"/>
      <c r="AA23" s="150">
        <v>10.048325830844201</v>
      </c>
      <c r="AB23" s="151">
        <v>7.4180494677078697</v>
      </c>
      <c r="AC23" s="152">
        <v>8.5578568008362108</v>
      </c>
      <c r="AD23" s="149"/>
      <c r="AE23" s="153">
        <v>-0.55540873522400103</v>
      </c>
      <c r="AG23" s="169">
        <v>151.902901744719</v>
      </c>
      <c r="AH23" s="170">
        <v>161.08194368400399</v>
      </c>
      <c r="AI23" s="170">
        <v>161.171641266119</v>
      </c>
      <c r="AJ23" s="170">
        <v>172.70823350253801</v>
      </c>
      <c r="AK23" s="170">
        <v>157.303623579271</v>
      </c>
      <c r="AL23" s="171">
        <v>161.45460430534399</v>
      </c>
      <c r="AM23" s="168"/>
      <c r="AN23" s="177">
        <v>184.96527628434799</v>
      </c>
      <c r="AO23" s="178">
        <v>187.55493044369601</v>
      </c>
      <c r="AP23" s="179">
        <v>186.27283622920501</v>
      </c>
      <c r="AQ23" s="168"/>
      <c r="AR23" s="185">
        <v>170.014470342224</v>
      </c>
      <c r="AS23" s="154"/>
      <c r="AT23" s="146">
        <v>-3.5212452051995502</v>
      </c>
      <c r="AU23" s="147">
        <v>-5.4888801151028899</v>
      </c>
      <c r="AV23" s="147">
        <v>-12.1879010908363</v>
      </c>
      <c r="AW23" s="147">
        <v>2.76755042829953</v>
      </c>
      <c r="AX23" s="147">
        <v>-1.3450990663883899</v>
      </c>
      <c r="AY23" s="148">
        <v>-4.3327836007918998</v>
      </c>
      <c r="AZ23" s="149"/>
      <c r="BA23" s="150">
        <v>5.7652291700455001</v>
      </c>
      <c r="BB23" s="151">
        <v>3.7428308383475302</v>
      </c>
      <c r="BC23" s="152">
        <v>4.7256935853219399</v>
      </c>
      <c r="BD23" s="149"/>
      <c r="BE23" s="153">
        <v>-1.06859776764221</v>
      </c>
    </row>
    <row r="24" spans="7:57" x14ac:dyDescent="0.25">
      <c r="G24" s="172">
        <v>90.485304268846505</v>
      </c>
      <c r="H24" s="168">
        <v>105.191224698425</v>
      </c>
      <c r="I24" s="168">
        <v>107.453819231463</v>
      </c>
      <c r="J24" s="168">
        <v>106.614501065684</v>
      </c>
      <c r="K24" s="168">
        <v>96.666585585585494</v>
      </c>
      <c r="L24" s="173">
        <v>102.340253663553</v>
      </c>
      <c r="M24" s="168"/>
      <c r="N24" s="180">
        <v>115.371658058771</v>
      </c>
      <c r="O24" s="188">
        <v>123.583521406727</v>
      </c>
      <c r="P24" s="181">
        <v>119.790052653229</v>
      </c>
      <c r="Q24" s="168"/>
      <c r="R24" s="186">
        <v>108.316144873637</v>
      </c>
      <c r="S24" s="154"/>
      <c r="T24" s="155">
        <v>4.3157371024824496</v>
      </c>
      <c r="U24" s="149">
        <v>1.76788431622464</v>
      </c>
      <c r="V24" s="149">
        <v>0.91880266781160502</v>
      </c>
      <c r="W24" s="149">
        <v>3.0405422844594501</v>
      </c>
      <c r="X24" s="149">
        <v>0.55878017386590895</v>
      </c>
      <c r="Y24" s="156">
        <v>1.81950703281417</v>
      </c>
      <c r="Z24" s="149"/>
      <c r="AA24" s="157">
        <v>3.4638359198811699</v>
      </c>
      <c r="AB24" s="158">
        <v>4.2504997055676004</v>
      </c>
      <c r="AC24" s="159">
        <v>3.8724114847318698</v>
      </c>
      <c r="AD24" s="149"/>
      <c r="AE24" s="160">
        <v>2.6856088812586401</v>
      </c>
      <c r="AG24" s="172">
        <v>86.578311298076898</v>
      </c>
      <c r="AH24" s="168">
        <v>94.591973896830297</v>
      </c>
      <c r="AI24" s="168">
        <v>96.348260181408605</v>
      </c>
      <c r="AJ24" s="168">
        <v>98.206434396737805</v>
      </c>
      <c r="AK24" s="168">
        <v>92.285924977595599</v>
      </c>
      <c r="AL24" s="173">
        <v>93.906196705364295</v>
      </c>
      <c r="AM24" s="168"/>
      <c r="AN24" s="180">
        <v>101.17728215993</v>
      </c>
      <c r="AO24" s="188">
        <v>104.610196253814</v>
      </c>
      <c r="AP24" s="181">
        <v>102.921173892125</v>
      </c>
      <c r="AQ24" s="168"/>
      <c r="AR24" s="186">
        <v>96.825388649916405</v>
      </c>
      <c r="AS24" s="154"/>
      <c r="AT24" s="155">
        <v>2.2552055155967601</v>
      </c>
      <c r="AU24" s="149">
        <v>0.96984996155106695</v>
      </c>
      <c r="AV24" s="149">
        <v>-2.2422625409434498</v>
      </c>
      <c r="AW24" s="149">
        <v>2.1884311164824002</v>
      </c>
      <c r="AX24" s="149">
        <v>0.80236013403668904</v>
      </c>
      <c r="AY24" s="156">
        <v>0.53738365982331304</v>
      </c>
      <c r="AZ24" s="149"/>
      <c r="BA24" s="157">
        <v>2.6463367899857002</v>
      </c>
      <c r="BB24" s="158">
        <v>3.56354418343737</v>
      </c>
      <c r="BC24" s="159">
        <v>3.1294802532171802</v>
      </c>
      <c r="BD24" s="149"/>
      <c r="BE24" s="160">
        <v>1.4805726492622</v>
      </c>
    </row>
    <row r="25" spans="7:57" x14ac:dyDescent="0.25">
      <c r="G25" s="172">
        <v>79.020223865877696</v>
      </c>
      <c r="H25" s="168">
        <v>87.605978952934905</v>
      </c>
      <c r="I25" s="168">
        <v>87.768862400000003</v>
      </c>
      <c r="J25" s="168">
        <v>88.268763370332906</v>
      </c>
      <c r="K25" s="168">
        <v>82.907593107104901</v>
      </c>
      <c r="L25" s="173">
        <v>85.420560463361994</v>
      </c>
      <c r="M25" s="168"/>
      <c r="N25" s="180">
        <v>92.642971112181002</v>
      </c>
      <c r="O25" s="188">
        <v>94.5232820364606</v>
      </c>
      <c r="P25" s="181">
        <v>93.6205067730004</v>
      </c>
      <c r="Q25" s="168"/>
      <c r="R25" s="186">
        <v>88.027716698515306</v>
      </c>
      <c r="S25" s="154"/>
      <c r="T25" s="155">
        <v>4.6277326083536403</v>
      </c>
      <c r="U25" s="149">
        <v>6.2174686797240097</v>
      </c>
      <c r="V25" s="149">
        <v>2.56054351497438</v>
      </c>
      <c r="W25" s="149">
        <v>4.0401301451481801</v>
      </c>
      <c r="X25" s="149">
        <v>0.50030010155995996</v>
      </c>
      <c r="Y25" s="156">
        <v>3.4009362333816102</v>
      </c>
      <c r="Z25" s="149"/>
      <c r="AA25" s="157">
        <v>-2.8133224069251201</v>
      </c>
      <c r="AB25" s="158">
        <v>-2.4315050911725602</v>
      </c>
      <c r="AC25" s="159">
        <v>-2.6110993794569399</v>
      </c>
      <c r="AD25" s="149"/>
      <c r="AE25" s="160">
        <v>1.13169454270777</v>
      </c>
      <c r="AG25" s="172">
        <v>77.352551909809804</v>
      </c>
      <c r="AH25" s="168">
        <v>81.818544082710005</v>
      </c>
      <c r="AI25" s="168">
        <v>82.727681642368296</v>
      </c>
      <c r="AJ25" s="168">
        <v>83.700850801048603</v>
      </c>
      <c r="AK25" s="168">
        <v>81.315385026099904</v>
      </c>
      <c r="AL25" s="173">
        <v>81.489397740130002</v>
      </c>
      <c r="AM25" s="168"/>
      <c r="AN25" s="180">
        <v>87.858032428417005</v>
      </c>
      <c r="AO25" s="188">
        <v>88.710349175859804</v>
      </c>
      <c r="AP25" s="181">
        <v>88.292680687007703</v>
      </c>
      <c r="AQ25" s="168"/>
      <c r="AR25" s="186">
        <v>83.623580989950995</v>
      </c>
      <c r="AS25" s="154"/>
      <c r="AT25" s="155">
        <v>-0.14217633788371301</v>
      </c>
      <c r="AU25" s="149">
        <v>-0.37884836722153697</v>
      </c>
      <c r="AV25" s="149">
        <v>-3.2729244725983602</v>
      </c>
      <c r="AW25" s="149">
        <v>1.04038029739533</v>
      </c>
      <c r="AX25" s="149">
        <v>0.91127813705720495</v>
      </c>
      <c r="AY25" s="156">
        <v>-0.41748033986139399</v>
      </c>
      <c r="AZ25" s="149"/>
      <c r="BA25" s="157">
        <v>-1.3681204284727999</v>
      </c>
      <c r="BB25" s="158">
        <v>-1.5708706310964999</v>
      </c>
      <c r="BC25" s="159">
        <v>-1.4657847160783399</v>
      </c>
      <c r="BD25" s="149"/>
      <c r="BE25" s="160">
        <v>-0.72987817796869503</v>
      </c>
    </row>
    <row r="26" spans="7:57" x14ac:dyDescent="0.25">
      <c r="G26" s="172">
        <v>89.1137681446111</v>
      </c>
      <c r="H26" s="168">
        <v>96.001738703501005</v>
      </c>
      <c r="I26" s="168">
        <v>96.104065596449999</v>
      </c>
      <c r="J26" s="168">
        <v>96.972236181297205</v>
      </c>
      <c r="K26" s="168">
        <v>92.206337692746999</v>
      </c>
      <c r="L26" s="173">
        <v>94.348063597972896</v>
      </c>
      <c r="M26" s="168"/>
      <c r="N26" s="180">
        <v>93.092828523489899</v>
      </c>
      <c r="O26" s="188">
        <v>91.820485031371305</v>
      </c>
      <c r="P26" s="181">
        <v>92.450030988679202</v>
      </c>
      <c r="Q26" s="168"/>
      <c r="R26" s="186">
        <v>93.832399622718796</v>
      </c>
      <c r="S26" s="154"/>
      <c r="T26" s="155">
        <v>5.3590061428659004</v>
      </c>
      <c r="U26" s="149">
        <v>5.2885622713520801</v>
      </c>
      <c r="V26" s="149">
        <v>3.50852256490694</v>
      </c>
      <c r="W26" s="149">
        <v>5.0288614885682996</v>
      </c>
      <c r="X26" s="149">
        <v>3.93099318414265</v>
      </c>
      <c r="Y26" s="156">
        <v>4.5798908003736001</v>
      </c>
      <c r="Z26" s="149"/>
      <c r="AA26" s="157">
        <v>2.8657757960767198</v>
      </c>
      <c r="AB26" s="158">
        <v>1.9307841825813501</v>
      </c>
      <c r="AC26" s="159">
        <v>2.39284527913345</v>
      </c>
      <c r="AD26" s="149"/>
      <c r="AE26" s="160">
        <v>3.98476777938499</v>
      </c>
      <c r="AG26" s="172">
        <v>85.262412914449399</v>
      </c>
      <c r="AH26" s="168">
        <v>89.909010605126298</v>
      </c>
      <c r="AI26" s="168">
        <v>89.986236387505599</v>
      </c>
      <c r="AJ26" s="168">
        <v>90.061586057122</v>
      </c>
      <c r="AK26" s="168">
        <v>87.455635891370093</v>
      </c>
      <c r="AL26" s="173">
        <v>88.6275836452688</v>
      </c>
      <c r="AM26" s="168"/>
      <c r="AN26" s="180">
        <v>89.120077732303898</v>
      </c>
      <c r="AO26" s="188">
        <v>88.481713937123004</v>
      </c>
      <c r="AP26" s="181">
        <v>88.798085539113899</v>
      </c>
      <c r="AQ26" s="168"/>
      <c r="AR26" s="186">
        <v>88.676644496617499</v>
      </c>
      <c r="AS26" s="154"/>
      <c r="AT26" s="155">
        <v>2.7925787838339802</v>
      </c>
      <c r="AU26" s="149">
        <v>5.0113339355544397</v>
      </c>
      <c r="AV26" s="149">
        <v>3.0227885840605699</v>
      </c>
      <c r="AW26" s="149">
        <v>2.8085905035469398</v>
      </c>
      <c r="AX26" s="149">
        <v>1.7375311866896399</v>
      </c>
      <c r="AY26" s="156">
        <v>3.1052282753690901</v>
      </c>
      <c r="AZ26" s="149"/>
      <c r="BA26" s="157">
        <v>2.4237708551612198</v>
      </c>
      <c r="BB26" s="158">
        <v>1.8730032484394299</v>
      </c>
      <c r="BC26" s="159">
        <v>2.1458056339751899</v>
      </c>
      <c r="BD26" s="149"/>
      <c r="BE26" s="160">
        <v>2.8183073913794701</v>
      </c>
    </row>
    <row r="27" spans="7:57" x14ac:dyDescent="0.25">
      <c r="G27" s="172">
        <v>89.179071481208496</v>
      </c>
      <c r="H27" s="168">
        <v>91.898406322881499</v>
      </c>
      <c r="I27" s="168">
        <v>92.239258072467294</v>
      </c>
      <c r="J27" s="168">
        <v>91.799686008540505</v>
      </c>
      <c r="K27" s="168">
        <v>93.318713298790996</v>
      </c>
      <c r="L27" s="173">
        <v>91.817881116947703</v>
      </c>
      <c r="M27" s="168"/>
      <c r="N27" s="180">
        <v>122.256724700761</v>
      </c>
      <c r="O27" s="188">
        <v>141.049838751625</v>
      </c>
      <c r="P27" s="181">
        <v>131.864426273101</v>
      </c>
      <c r="Q27" s="168"/>
      <c r="R27" s="186">
        <v>103.580361243458</v>
      </c>
      <c r="S27" s="154"/>
      <c r="T27" s="155">
        <v>-0.73706838198872404</v>
      </c>
      <c r="U27" s="149">
        <v>-2.4836974809326899</v>
      </c>
      <c r="V27" s="149">
        <v>-1.4601837695164099</v>
      </c>
      <c r="W27" s="149">
        <v>-1.9367104929393</v>
      </c>
      <c r="X27" s="149">
        <v>-0.35284443601843901</v>
      </c>
      <c r="Y27" s="156">
        <v>-1.4127869605083401</v>
      </c>
      <c r="Z27" s="149"/>
      <c r="AA27" s="157">
        <v>1.09243407686925</v>
      </c>
      <c r="AB27" s="158">
        <v>-3.51963357623133</v>
      </c>
      <c r="AC27" s="159">
        <v>-1.39046503992556</v>
      </c>
      <c r="AD27" s="149"/>
      <c r="AE27" s="160">
        <v>-0.99519740970299098</v>
      </c>
      <c r="AG27" s="172">
        <v>121.682971563183</v>
      </c>
      <c r="AH27" s="168">
        <v>117.616019615856</v>
      </c>
      <c r="AI27" s="168">
        <v>119.22091588785</v>
      </c>
      <c r="AJ27" s="168">
        <v>127.20773448878499</v>
      </c>
      <c r="AK27" s="168">
        <v>118.012322744014</v>
      </c>
      <c r="AL27" s="173">
        <v>120.702512417834</v>
      </c>
      <c r="AM27" s="168"/>
      <c r="AN27" s="180">
        <v>127.40618798423201</v>
      </c>
      <c r="AO27" s="188">
        <v>135.08255853525699</v>
      </c>
      <c r="AP27" s="181">
        <v>131.24150173433901</v>
      </c>
      <c r="AQ27" s="168"/>
      <c r="AR27" s="186">
        <v>123.909092169522</v>
      </c>
      <c r="AS27" s="154"/>
      <c r="AT27" s="155">
        <v>10.051898514245799</v>
      </c>
      <c r="AU27" s="149">
        <v>3.5171732881190398</v>
      </c>
      <c r="AV27" s="149">
        <v>2.48550035549802</v>
      </c>
      <c r="AW27" s="149">
        <v>21.420351113773599</v>
      </c>
      <c r="AX27" s="149">
        <v>9.2231495141207809</v>
      </c>
      <c r="AY27" s="156">
        <v>9.0954208907689509</v>
      </c>
      <c r="AZ27" s="149"/>
      <c r="BA27" s="157">
        <v>1.5632210021175399</v>
      </c>
      <c r="BB27" s="158">
        <v>2.3758250586438798</v>
      </c>
      <c r="BC27" s="159">
        <v>2.0576628914970998</v>
      </c>
      <c r="BD27" s="149"/>
      <c r="BE27" s="160">
        <v>6.6299156343565899</v>
      </c>
    </row>
    <row r="28" spans="7:57" x14ac:dyDescent="0.25">
      <c r="G28" s="172">
        <v>88.066948808920401</v>
      </c>
      <c r="H28" s="168">
        <v>97.753405483405402</v>
      </c>
      <c r="I28" s="168">
        <v>103.848255462184</v>
      </c>
      <c r="J28" s="168">
        <v>101.010448803191</v>
      </c>
      <c r="K28" s="168">
        <v>95.278572976878607</v>
      </c>
      <c r="L28" s="173">
        <v>97.899200503852896</v>
      </c>
      <c r="M28" s="168"/>
      <c r="N28" s="180">
        <v>96.731270796460095</v>
      </c>
      <c r="O28" s="188">
        <v>103.412778724855</v>
      </c>
      <c r="P28" s="181">
        <v>100.13468565474101</v>
      </c>
      <c r="Q28" s="168"/>
      <c r="R28" s="186">
        <v>98.567732938610106</v>
      </c>
      <c r="S28" s="154"/>
      <c r="T28" s="155">
        <v>-3.6211631287653998</v>
      </c>
      <c r="U28" s="149">
        <v>-0.95393101094207799</v>
      </c>
      <c r="V28" s="149">
        <v>0.622664145917184</v>
      </c>
      <c r="W28" s="149">
        <v>2.5194504156572899</v>
      </c>
      <c r="X28" s="149">
        <v>4.9772497130066401E-2</v>
      </c>
      <c r="Y28" s="156">
        <v>4.8356113131138898E-2</v>
      </c>
      <c r="Z28" s="149"/>
      <c r="AA28" s="157">
        <v>-3.0850474252809401</v>
      </c>
      <c r="AB28" s="158">
        <v>1.2834798359202</v>
      </c>
      <c r="AC28" s="159">
        <v>-0.81332954975948002</v>
      </c>
      <c r="AD28" s="149"/>
      <c r="AE28" s="160">
        <v>-0.220612541277632</v>
      </c>
      <c r="AG28" s="172">
        <v>90.782449215872006</v>
      </c>
      <c r="AH28" s="168">
        <v>95.210365577775704</v>
      </c>
      <c r="AI28" s="168">
        <v>98.228174045221294</v>
      </c>
      <c r="AJ28" s="168">
        <v>103.354228181374</v>
      </c>
      <c r="AK28" s="168">
        <v>94.746477435164294</v>
      </c>
      <c r="AL28" s="173">
        <v>96.553448667044805</v>
      </c>
      <c r="AM28" s="168"/>
      <c r="AN28" s="180">
        <v>98.326774812489006</v>
      </c>
      <c r="AO28" s="188">
        <v>99.781856308009594</v>
      </c>
      <c r="AP28" s="181">
        <v>99.059669292701898</v>
      </c>
      <c r="AQ28" s="168"/>
      <c r="AR28" s="186">
        <v>97.333449864608099</v>
      </c>
      <c r="AS28" s="154"/>
      <c r="AT28" s="155">
        <v>-8.7080003369148798E-2</v>
      </c>
      <c r="AU28" s="149">
        <v>1.00885149813117</v>
      </c>
      <c r="AV28" s="149">
        <v>-3.8442086971207101</v>
      </c>
      <c r="AW28" s="149">
        <v>8.7543471331676503</v>
      </c>
      <c r="AX28" s="149">
        <v>2.5448800104671201</v>
      </c>
      <c r="AY28" s="156">
        <v>1.64475772782706</v>
      </c>
      <c r="AZ28" s="149"/>
      <c r="BA28" s="157">
        <v>0.98244033592933999</v>
      </c>
      <c r="BB28" s="158">
        <v>1.7630897673714001</v>
      </c>
      <c r="BC28" s="159">
        <v>1.3847931702872101</v>
      </c>
      <c r="BD28" s="149"/>
      <c r="BE28" s="160">
        <v>1.5585149260070399</v>
      </c>
    </row>
    <row r="29" spans="7:57" x14ac:dyDescent="0.25">
      <c r="G29" s="172">
        <v>112.47022222222201</v>
      </c>
      <c r="H29" s="168">
        <v>118.312044566067</v>
      </c>
      <c r="I29" s="168">
        <v>120.516165966386</v>
      </c>
      <c r="J29" s="168">
        <v>121.809567375886</v>
      </c>
      <c r="K29" s="168">
        <v>121.177909530083</v>
      </c>
      <c r="L29" s="173">
        <v>119.453608504277</v>
      </c>
      <c r="M29" s="168"/>
      <c r="N29" s="180">
        <v>142.925287146763</v>
      </c>
      <c r="O29" s="188">
        <v>165.650114054451</v>
      </c>
      <c r="P29" s="181">
        <v>155.49981473941301</v>
      </c>
      <c r="Q29" s="168"/>
      <c r="R29" s="186">
        <v>129.89771662832501</v>
      </c>
      <c r="S29" s="154"/>
      <c r="T29" s="155">
        <v>-7.3424081833460404</v>
      </c>
      <c r="U29" s="149">
        <v>-6.7108259251440403</v>
      </c>
      <c r="V29" s="149">
        <v>-5.9558381885016702</v>
      </c>
      <c r="W29" s="149">
        <v>-4.5141912876615304</v>
      </c>
      <c r="X29" s="149">
        <v>-5.7313123389078298</v>
      </c>
      <c r="Y29" s="156">
        <v>-5.8342189471638903</v>
      </c>
      <c r="Z29" s="149"/>
      <c r="AA29" s="157">
        <v>-3.76220083114127</v>
      </c>
      <c r="AB29" s="158">
        <v>-3.2339804806776198</v>
      </c>
      <c r="AC29" s="159">
        <v>-4.3196713706646603</v>
      </c>
      <c r="AD29" s="149"/>
      <c r="AE29" s="160">
        <v>-6.8590934717009402</v>
      </c>
      <c r="AG29" s="172">
        <v>134.35358008468299</v>
      </c>
      <c r="AH29" s="168">
        <v>129.21293510486399</v>
      </c>
      <c r="AI29" s="168">
        <v>133.948867059593</v>
      </c>
      <c r="AJ29" s="168">
        <v>145.73183190357199</v>
      </c>
      <c r="AK29" s="168">
        <v>135.36518499617199</v>
      </c>
      <c r="AL29" s="173">
        <v>135.82843946400999</v>
      </c>
      <c r="AM29" s="168"/>
      <c r="AN29" s="180">
        <v>149.4591543267</v>
      </c>
      <c r="AO29" s="188">
        <v>157.86106472948001</v>
      </c>
      <c r="AP29" s="181">
        <v>153.79624615212401</v>
      </c>
      <c r="AQ29" s="168"/>
      <c r="AR29" s="186">
        <v>141.17610074626799</v>
      </c>
      <c r="AS29" s="154"/>
      <c r="AT29" s="155">
        <v>-1.54137699764647</v>
      </c>
      <c r="AU29" s="149">
        <v>-5.92371036753923</v>
      </c>
      <c r="AV29" s="149">
        <v>-8.4542009715419901</v>
      </c>
      <c r="AW29" s="149">
        <v>9.6790149151729494</v>
      </c>
      <c r="AX29" s="149">
        <v>0.63115832235514402</v>
      </c>
      <c r="AY29" s="156">
        <v>-1.2511782836882399</v>
      </c>
      <c r="AZ29" s="149"/>
      <c r="BA29" s="157">
        <v>-2.6522319707804298</v>
      </c>
      <c r="BB29" s="158">
        <v>-2.94181546580029</v>
      </c>
      <c r="BC29" s="159">
        <v>-2.8695998566266998</v>
      </c>
      <c r="BD29" s="149"/>
      <c r="BE29" s="160">
        <v>-2.14937176422728</v>
      </c>
    </row>
    <row r="30" spans="7:57" x14ac:dyDescent="0.25">
      <c r="G30" s="172">
        <v>95.017756357670194</v>
      </c>
      <c r="H30" s="168">
        <v>105.376512985118</v>
      </c>
      <c r="I30" s="168">
        <v>109.0538317757</v>
      </c>
      <c r="J30" s="168">
        <v>103.86307220518501</v>
      </c>
      <c r="K30" s="168">
        <v>98.418939346811797</v>
      </c>
      <c r="L30" s="173">
        <v>102.94327936215799</v>
      </c>
      <c r="M30" s="168"/>
      <c r="N30" s="180">
        <v>107.12167866492101</v>
      </c>
      <c r="O30" s="188">
        <v>108.552892483349</v>
      </c>
      <c r="P30" s="181">
        <v>107.84846513126099</v>
      </c>
      <c r="Q30" s="168"/>
      <c r="R30" s="186">
        <v>104.296050901661</v>
      </c>
      <c r="S30" s="154"/>
      <c r="T30" s="155">
        <v>0.72556097854281998</v>
      </c>
      <c r="U30" s="149">
        <v>3.1267422730300298</v>
      </c>
      <c r="V30" s="149">
        <v>2.6431922763785698</v>
      </c>
      <c r="W30" s="149">
        <v>-1.3839097398009099</v>
      </c>
      <c r="X30" s="149">
        <v>-3.69780033134978</v>
      </c>
      <c r="Y30" s="156">
        <v>0.301379931837709</v>
      </c>
      <c r="Z30" s="149"/>
      <c r="AA30" s="157">
        <v>-0.49031141993898802</v>
      </c>
      <c r="AB30" s="158">
        <v>-0.69418736517381796</v>
      </c>
      <c r="AC30" s="159">
        <v>-0.55376147572718104</v>
      </c>
      <c r="AD30" s="149"/>
      <c r="AE30" s="160">
        <v>2.3598271167115902E-3</v>
      </c>
      <c r="AG30" s="172">
        <v>95.439097107057293</v>
      </c>
      <c r="AH30" s="168">
        <v>101.511254138116</v>
      </c>
      <c r="AI30" s="168">
        <v>103.041157284368</v>
      </c>
      <c r="AJ30" s="168">
        <v>102.64144193994601</v>
      </c>
      <c r="AK30" s="168">
        <v>99.658693246684805</v>
      </c>
      <c r="AL30" s="173">
        <v>100.608347403897</v>
      </c>
      <c r="AM30" s="168"/>
      <c r="AN30" s="180">
        <v>108.617282495924</v>
      </c>
      <c r="AO30" s="188">
        <v>108.99152919511999</v>
      </c>
      <c r="AP30" s="181">
        <v>108.801153918648</v>
      </c>
      <c r="AQ30" s="168"/>
      <c r="AR30" s="186">
        <v>103.12191480748901</v>
      </c>
      <c r="AS30" s="154"/>
      <c r="AT30" s="155">
        <v>-0.41207815305439099</v>
      </c>
      <c r="AU30" s="149">
        <v>2.1695588362352298</v>
      </c>
      <c r="AV30" s="149">
        <v>-0.40549470229625301</v>
      </c>
      <c r="AW30" s="149">
        <v>1.2204385487114899</v>
      </c>
      <c r="AX30" s="149">
        <v>0.24280882540981299</v>
      </c>
      <c r="AY30" s="156">
        <v>0.61470726924520702</v>
      </c>
      <c r="AZ30" s="149"/>
      <c r="BA30" s="157">
        <v>-0.53692324801713698</v>
      </c>
      <c r="BB30" s="158">
        <v>0.185486071303889</v>
      </c>
      <c r="BC30" s="159">
        <v>-0.18506583311503999</v>
      </c>
      <c r="BD30" s="149"/>
      <c r="BE30" s="160">
        <v>0.325725577525251</v>
      </c>
    </row>
    <row r="31" spans="7:57" x14ac:dyDescent="0.25">
      <c r="G31" s="172">
        <v>86.633379348426203</v>
      </c>
      <c r="H31" s="168">
        <v>91.370367797302805</v>
      </c>
      <c r="I31" s="168">
        <v>89.613440902021694</v>
      </c>
      <c r="J31" s="168">
        <v>92.591992779783297</v>
      </c>
      <c r="K31" s="168">
        <v>97.591125779244507</v>
      </c>
      <c r="L31" s="173">
        <v>91.958540601930693</v>
      </c>
      <c r="M31" s="168"/>
      <c r="N31" s="180">
        <v>94.462580218326096</v>
      </c>
      <c r="O31" s="188">
        <v>121.99798908594801</v>
      </c>
      <c r="P31" s="181">
        <v>109.551885466507</v>
      </c>
      <c r="Q31" s="168"/>
      <c r="R31" s="186">
        <v>98.146512753089596</v>
      </c>
      <c r="S31" s="154"/>
      <c r="T31" s="155">
        <v>0.47187174099194901</v>
      </c>
      <c r="U31" s="149">
        <v>-0.857180938438037</v>
      </c>
      <c r="V31" s="149">
        <v>0.64110651603941005</v>
      </c>
      <c r="W31" s="149">
        <v>3.15831219977908</v>
      </c>
      <c r="X31" s="149">
        <v>9.2224983702848302</v>
      </c>
      <c r="Y31" s="156">
        <v>2.7711562050951799</v>
      </c>
      <c r="Z31" s="149"/>
      <c r="AA31" s="157">
        <v>-9.6152437366651604</v>
      </c>
      <c r="AB31" s="158">
        <v>5.2319137026627196</v>
      </c>
      <c r="AC31" s="159">
        <v>-0.98282582895145298</v>
      </c>
      <c r="AD31" s="149"/>
      <c r="AE31" s="160">
        <v>0.97559951569998804</v>
      </c>
      <c r="AG31" s="172">
        <v>106.431383097732</v>
      </c>
      <c r="AH31" s="168">
        <v>104.721251364132</v>
      </c>
      <c r="AI31" s="168">
        <v>111.540685574755</v>
      </c>
      <c r="AJ31" s="168">
        <v>113.12918161325101</v>
      </c>
      <c r="AK31" s="168">
        <v>105.247010267767</v>
      </c>
      <c r="AL31" s="173">
        <v>108.217164529003</v>
      </c>
      <c r="AM31" s="168"/>
      <c r="AN31" s="180">
        <v>125.914436730123</v>
      </c>
      <c r="AO31" s="188">
        <v>117.09422325652299</v>
      </c>
      <c r="AP31" s="181">
        <v>121.55242330478001</v>
      </c>
      <c r="AQ31" s="168"/>
      <c r="AR31" s="186">
        <v>112.741234077961</v>
      </c>
      <c r="AS31" s="154"/>
      <c r="AT31" s="155">
        <v>14.0677210184293</v>
      </c>
      <c r="AU31" s="149">
        <v>10.6651853631822</v>
      </c>
      <c r="AV31" s="149">
        <v>17.728513798714701</v>
      </c>
      <c r="AW31" s="149">
        <v>21.7527879540079</v>
      </c>
      <c r="AX31" s="149">
        <v>11.090288730998701</v>
      </c>
      <c r="AY31" s="156">
        <v>15.0167608940265</v>
      </c>
      <c r="AZ31" s="149"/>
      <c r="BA31" s="157">
        <v>19.5753688481512</v>
      </c>
      <c r="BB31" s="158">
        <v>8.0533308826961303</v>
      </c>
      <c r="BC31" s="159">
        <v>13.7694297918116</v>
      </c>
      <c r="BD31" s="149"/>
      <c r="BE31" s="160">
        <v>14.5954552585383</v>
      </c>
    </row>
    <row r="32" spans="7:57" x14ac:dyDescent="0.25">
      <c r="G32" s="172">
        <v>82.860716029292107</v>
      </c>
      <c r="H32" s="168">
        <v>87.588442184154104</v>
      </c>
      <c r="I32" s="168">
        <v>90.810796460176903</v>
      </c>
      <c r="J32" s="168">
        <v>89.256435546874997</v>
      </c>
      <c r="K32" s="168">
        <v>89.155514485514402</v>
      </c>
      <c r="L32" s="173">
        <v>88.383259993464705</v>
      </c>
      <c r="M32" s="168"/>
      <c r="N32" s="180">
        <v>116.74397923875399</v>
      </c>
      <c r="O32" s="188">
        <v>114.751875</v>
      </c>
      <c r="P32" s="181">
        <v>115.80823853211</v>
      </c>
      <c r="Q32" s="168"/>
      <c r="R32" s="186">
        <v>97.933133607837505</v>
      </c>
      <c r="S32" s="154"/>
      <c r="T32" s="155">
        <v>-4.9469674641640502</v>
      </c>
      <c r="U32" s="149">
        <v>-5.8715565744418896</v>
      </c>
      <c r="V32" s="149">
        <v>-3.8537694437438699</v>
      </c>
      <c r="W32" s="149">
        <v>-5.2093411718483198</v>
      </c>
      <c r="X32" s="149">
        <v>-3.3377215584495499</v>
      </c>
      <c r="Y32" s="156">
        <v>-4.5356818181835399</v>
      </c>
      <c r="Z32" s="149"/>
      <c r="AA32" s="157">
        <v>5.9363752909229603</v>
      </c>
      <c r="AB32" s="158">
        <v>0.80968996391386305</v>
      </c>
      <c r="AC32" s="159">
        <v>3.4219284120302502</v>
      </c>
      <c r="AD32" s="149"/>
      <c r="AE32" s="160">
        <v>-1.22169886920655</v>
      </c>
      <c r="AG32" s="172">
        <v>83.873181522446302</v>
      </c>
      <c r="AH32" s="168">
        <v>86.098418781061895</v>
      </c>
      <c r="AI32" s="168">
        <v>87.510562517025306</v>
      </c>
      <c r="AJ32" s="168">
        <v>87.829634405339803</v>
      </c>
      <c r="AK32" s="168">
        <v>87.256814715118793</v>
      </c>
      <c r="AL32" s="173">
        <v>86.558844980386397</v>
      </c>
      <c r="AM32" s="168"/>
      <c r="AN32" s="180">
        <v>99.716948874296406</v>
      </c>
      <c r="AO32" s="188">
        <v>98.227933508729905</v>
      </c>
      <c r="AP32" s="181">
        <v>98.979758436944905</v>
      </c>
      <c r="AQ32" s="168"/>
      <c r="AR32" s="186">
        <v>90.647905077477802</v>
      </c>
      <c r="AS32" s="154"/>
      <c r="AT32" s="155">
        <v>-3.8196259134485899</v>
      </c>
      <c r="AU32" s="149">
        <v>-4.32961736526258</v>
      </c>
      <c r="AV32" s="149">
        <v>-3.9465821222051298</v>
      </c>
      <c r="AW32" s="149">
        <v>-3.1654133510365798</v>
      </c>
      <c r="AX32" s="149">
        <v>-4.7010247372718998</v>
      </c>
      <c r="AY32" s="156">
        <v>-3.9895069374090699</v>
      </c>
      <c r="AZ32" s="149"/>
      <c r="BA32" s="157">
        <v>-8.4823874089714493E-2</v>
      </c>
      <c r="BB32" s="158">
        <v>-2.5591509511720698</v>
      </c>
      <c r="BC32" s="159">
        <v>-1.30336172032515</v>
      </c>
      <c r="BD32" s="149"/>
      <c r="BE32" s="160">
        <v>-3.0939313693781298</v>
      </c>
    </row>
    <row r="33" spans="7:57" x14ac:dyDescent="0.25">
      <c r="G33" s="172">
        <v>98.290027002700199</v>
      </c>
      <c r="H33" s="168">
        <v>103.624905552375</v>
      </c>
      <c r="I33" s="168">
        <v>107.328613963039</v>
      </c>
      <c r="J33" s="168">
        <v>106.902645854657</v>
      </c>
      <c r="K33" s="168">
        <v>106.65615092290901</v>
      </c>
      <c r="L33" s="173">
        <v>105.168271332248</v>
      </c>
      <c r="M33" s="168"/>
      <c r="N33" s="180">
        <v>112.667090184354</v>
      </c>
      <c r="O33" s="188">
        <v>112.159351955307</v>
      </c>
      <c r="P33" s="181">
        <v>112.427729786673</v>
      </c>
      <c r="Q33" s="168"/>
      <c r="R33" s="186">
        <v>107.391367045729</v>
      </c>
      <c r="S33" s="154"/>
      <c r="T33" s="155">
        <v>10.3974578348514</v>
      </c>
      <c r="U33" s="149">
        <v>5.6008821559026298</v>
      </c>
      <c r="V33" s="149">
        <v>5.1005540801662104</v>
      </c>
      <c r="W33" s="149">
        <v>4.3911772917712497</v>
      </c>
      <c r="X33" s="149">
        <v>10.093590324123999</v>
      </c>
      <c r="Y33" s="156">
        <v>6.89985746071061</v>
      </c>
      <c r="Z33" s="149"/>
      <c r="AA33" s="157">
        <v>6.9512112319350496</v>
      </c>
      <c r="AB33" s="158">
        <v>1.9022145046249701</v>
      </c>
      <c r="AC33" s="159">
        <v>4.4462331551498204</v>
      </c>
      <c r="AD33" s="149"/>
      <c r="AE33" s="160">
        <v>6.2447706880249596</v>
      </c>
      <c r="AG33" s="172">
        <v>94.353544207317</v>
      </c>
      <c r="AH33" s="168">
        <v>98.031691270275104</v>
      </c>
      <c r="AI33" s="168">
        <v>101.843436044428</v>
      </c>
      <c r="AJ33" s="168">
        <v>106.338616309012</v>
      </c>
      <c r="AK33" s="168">
        <v>101.708105062082</v>
      </c>
      <c r="AL33" s="173">
        <v>100.887391904853</v>
      </c>
      <c r="AM33" s="168"/>
      <c r="AN33" s="180">
        <v>108.111498321635</v>
      </c>
      <c r="AO33" s="188">
        <v>108.644138491547</v>
      </c>
      <c r="AP33" s="181">
        <v>108.369392413033</v>
      </c>
      <c r="AQ33" s="168"/>
      <c r="AR33" s="186">
        <v>103.33938691289799</v>
      </c>
      <c r="AS33" s="154"/>
      <c r="AT33" s="155">
        <v>4.0663578956701603</v>
      </c>
      <c r="AU33" s="149">
        <v>1.37942125980856</v>
      </c>
      <c r="AV33" s="149">
        <v>-0.13771245223439099</v>
      </c>
      <c r="AW33" s="149">
        <v>8.5322218769145692</v>
      </c>
      <c r="AX33" s="149">
        <v>6.6549992730934902</v>
      </c>
      <c r="AY33" s="156">
        <v>4.0971981519231004</v>
      </c>
      <c r="AZ33" s="149"/>
      <c r="BA33" s="157">
        <v>3.9748979013993999</v>
      </c>
      <c r="BB33" s="158">
        <v>1.6322454333857299</v>
      </c>
      <c r="BC33" s="159">
        <v>2.8182667123412699</v>
      </c>
      <c r="BD33" s="149"/>
      <c r="BE33" s="160">
        <v>3.8308421414639402</v>
      </c>
    </row>
    <row r="34" spans="7:57" x14ac:dyDescent="0.25">
      <c r="G34" s="172">
        <v>98.579104866743904</v>
      </c>
      <c r="H34" s="168">
        <v>107.91378258808599</v>
      </c>
      <c r="I34" s="168">
        <v>110.273776585552</v>
      </c>
      <c r="J34" s="168">
        <v>111.488024420024</v>
      </c>
      <c r="K34" s="168">
        <v>105.828190789473</v>
      </c>
      <c r="L34" s="173">
        <v>107.43227469529999</v>
      </c>
      <c r="M34" s="168"/>
      <c r="N34" s="180">
        <v>124.13804257197501</v>
      </c>
      <c r="O34" s="188">
        <v>131.75501316386701</v>
      </c>
      <c r="P34" s="181">
        <v>128.09386100568099</v>
      </c>
      <c r="Q34" s="168"/>
      <c r="R34" s="186">
        <v>113.933842364897</v>
      </c>
      <c r="S34" s="154"/>
      <c r="T34" s="155">
        <v>1.1721535452087799</v>
      </c>
      <c r="U34" s="149">
        <v>-1.2781658716550199</v>
      </c>
      <c r="V34" s="149">
        <v>-2.99266553834119</v>
      </c>
      <c r="W34" s="149">
        <v>0.70339206500106</v>
      </c>
      <c r="X34" s="149">
        <v>0.34591828449939899</v>
      </c>
      <c r="Y34" s="156">
        <v>-0.67161454302315804</v>
      </c>
      <c r="Z34" s="149"/>
      <c r="AA34" s="157">
        <v>2.75157688116678</v>
      </c>
      <c r="AB34" s="158">
        <v>-0.293358591406365</v>
      </c>
      <c r="AC34" s="159">
        <v>0.95449816873892901</v>
      </c>
      <c r="AD34" s="149"/>
      <c r="AE34" s="160">
        <v>-0.22147355895732801</v>
      </c>
      <c r="AG34" s="172">
        <v>99.810669544756195</v>
      </c>
      <c r="AH34" s="168">
        <v>104.38094929311301</v>
      </c>
      <c r="AI34" s="168">
        <v>106.198241694844</v>
      </c>
      <c r="AJ34" s="168">
        <v>110.644674924054</v>
      </c>
      <c r="AK34" s="168">
        <v>103.786097206986</v>
      </c>
      <c r="AL34" s="173">
        <v>105.19307714146299</v>
      </c>
      <c r="AM34" s="168"/>
      <c r="AN34" s="180">
        <v>113.756929533709</v>
      </c>
      <c r="AO34" s="188">
        <v>116.522596719779</v>
      </c>
      <c r="AP34" s="181">
        <v>115.15525331364201</v>
      </c>
      <c r="AQ34" s="168"/>
      <c r="AR34" s="186">
        <v>108.29578262879301</v>
      </c>
      <c r="AS34" s="154"/>
      <c r="AT34" s="155">
        <v>0.82247583384143996</v>
      </c>
      <c r="AU34" s="149">
        <v>-0.28943240434402401</v>
      </c>
      <c r="AV34" s="149">
        <v>-2.7090991512093598</v>
      </c>
      <c r="AW34" s="149">
        <v>7.20862253114809</v>
      </c>
      <c r="AX34" s="149">
        <v>2.77312885273059</v>
      </c>
      <c r="AY34" s="156">
        <v>1.5543734285000199</v>
      </c>
      <c r="AZ34" s="149"/>
      <c r="BA34" s="157">
        <v>2.4365231244728398</v>
      </c>
      <c r="BB34" s="158">
        <v>1.23357930545491</v>
      </c>
      <c r="BC34" s="159">
        <v>1.8245363576692799</v>
      </c>
      <c r="BD34" s="149"/>
      <c r="BE34" s="160">
        <v>1.6404837982618701</v>
      </c>
    </row>
    <row r="35" spans="7:57" x14ac:dyDescent="0.25">
      <c r="G35" s="172">
        <v>88.534341085271294</v>
      </c>
      <c r="H35" s="168">
        <v>93.806323268206</v>
      </c>
      <c r="I35" s="168">
        <v>95.057054794520496</v>
      </c>
      <c r="J35" s="168">
        <v>93.808226086956495</v>
      </c>
      <c r="K35" s="168">
        <v>91.362657200811299</v>
      </c>
      <c r="L35" s="173">
        <v>92.840349730976101</v>
      </c>
      <c r="M35" s="168"/>
      <c r="N35" s="180">
        <v>90.974725274725202</v>
      </c>
      <c r="O35" s="188">
        <v>97.602854077253198</v>
      </c>
      <c r="P35" s="181">
        <v>94.328371335504798</v>
      </c>
      <c r="Q35" s="168"/>
      <c r="R35" s="186">
        <v>93.229355662787299</v>
      </c>
      <c r="S35" s="154"/>
      <c r="T35" s="155">
        <v>-6.0279028529917502</v>
      </c>
      <c r="U35" s="149">
        <v>-8.0999248805315602</v>
      </c>
      <c r="V35" s="149">
        <v>-6.3969887411575099</v>
      </c>
      <c r="W35" s="149">
        <v>-7.5160122958880597</v>
      </c>
      <c r="X35" s="149">
        <v>-8.77254656351246</v>
      </c>
      <c r="Y35" s="156">
        <v>-7.4085774616746898</v>
      </c>
      <c r="Z35" s="149"/>
      <c r="AA35" s="157">
        <v>-15.6082835110034</v>
      </c>
      <c r="AB35" s="158">
        <v>-20.771251668108199</v>
      </c>
      <c r="AC35" s="159">
        <v>-18.3224349748875</v>
      </c>
      <c r="AD35" s="149"/>
      <c r="AE35" s="160">
        <v>-10.5611712568664</v>
      </c>
      <c r="AG35" s="172">
        <v>86.618474810213897</v>
      </c>
      <c r="AH35" s="168">
        <v>90.840084033613394</v>
      </c>
      <c r="AI35" s="168">
        <v>90.412552960347597</v>
      </c>
      <c r="AJ35" s="168">
        <v>93.470439330543897</v>
      </c>
      <c r="AK35" s="168">
        <v>88.195565268065195</v>
      </c>
      <c r="AL35" s="173">
        <v>90.113156880525906</v>
      </c>
      <c r="AM35" s="168"/>
      <c r="AN35" s="180">
        <v>93.405629506378204</v>
      </c>
      <c r="AO35" s="188">
        <v>96.399517666853598</v>
      </c>
      <c r="AP35" s="181">
        <v>94.894224762966999</v>
      </c>
      <c r="AQ35" s="168"/>
      <c r="AR35" s="186">
        <v>91.494919406834299</v>
      </c>
      <c r="AS35" s="154"/>
      <c r="AT35" s="155">
        <v>-11.9193299648652</v>
      </c>
      <c r="AU35" s="149">
        <v>-10.810891137931799</v>
      </c>
      <c r="AV35" s="149">
        <v>-18.0542328406457</v>
      </c>
      <c r="AW35" s="149">
        <v>-10.231376894672399</v>
      </c>
      <c r="AX35" s="149">
        <v>-13.0514587182703</v>
      </c>
      <c r="AY35" s="156">
        <v>-12.841807723334</v>
      </c>
      <c r="AZ35" s="149"/>
      <c r="BA35" s="157">
        <v>-15.5922417536481</v>
      </c>
      <c r="BB35" s="158">
        <v>-17.323585445850899</v>
      </c>
      <c r="BC35" s="159">
        <v>-16.4522923705665</v>
      </c>
      <c r="BD35" s="149"/>
      <c r="BE35" s="160">
        <v>-13.959073459054601</v>
      </c>
    </row>
    <row r="36" spans="7:57" x14ac:dyDescent="0.25">
      <c r="G36" s="172">
        <v>88.027235294117602</v>
      </c>
      <c r="H36" s="168">
        <v>92.083821428571397</v>
      </c>
      <c r="I36" s="168">
        <v>94.839194528875296</v>
      </c>
      <c r="J36" s="168">
        <v>95.898532110091693</v>
      </c>
      <c r="K36" s="168">
        <v>91.849579524679996</v>
      </c>
      <c r="L36" s="173">
        <v>93.098858281986196</v>
      </c>
      <c r="M36" s="168"/>
      <c r="N36" s="180">
        <v>93.883774954627896</v>
      </c>
      <c r="O36" s="188">
        <v>96.945104895104805</v>
      </c>
      <c r="P36" s="181">
        <v>95.443063223508403</v>
      </c>
      <c r="Q36" s="168"/>
      <c r="R36" s="186">
        <v>93.776998969603198</v>
      </c>
      <c r="S36" s="154"/>
      <c r="T36" s="155">
        <v>-8.1389299970996998</v>
      </c>
      <c r="U36" s="149">
        <v>-9.0009893129151699</v>
      </c>
      <c r="V36" s="149">
        <v>-5.90285103932582</v>
      </c>
      <c r="W36" s="149">
        <v>-1.3016591557319499</v>
      </c>
      <c r="X36" s="149">
        <v>-1.8394075964915999</v>
      </c>
      <c r="Y36" s="156">
        <v>-5.0230910355996103</v>
      </c>
      <c r="Z36" s="149"/>
      <c r="AA36" s="157">
        <v>-5.7074068415644197</v>
      </c>
      <c r="AB36" s="158">
        <v>-2.7060671863974299</v>
      </c>
      <c r="AC36" s="159">
        <v>-4.1767834172565799</v>
      </c>
      <c r="AD36" s="149"/>
      <c r="AE36" s="160">
        <v>-4.7420077536871901</v>
      </c>
      <c r="AG36" s="172">
        <v>86.648063063063006</v>
      </c>
      <c r="AH36" s="168">
        <v>89.021679012345601</v>
      </c>
      <c r="AI36" s="168">
        <v>90.351317635270505</v>
      </c>
      <c r="AJ36" s="168">
        <v>93.193523670082897</v>
      </c>
      <c r="AK36" s="168">
        <v>89.612237417943106</v>
      </c>
      <c r="AL36" s="173">
        <v>89.930799830723601</v>
      </c>
      <c r="AM36" s="168"/>
      <c r="AN36" s="180">
        <v>92.530531400966098</v>
      </c>
      <c r="AO36" s="188">
        <v>93.204579345088106</v>
      </c>
      <c r="AP36" s="181">
        <v>92.860490752157801</v>
      </c>
      <c r="AQ36" s="168"/>
      <c r="AR36" s="186">
        <v>90.810336122010796</v>
      </c>
      <c r="AS36" s="154"/>
      <c r="AT36" s="155">
        <v>-4.45624359386834</v>
      </c>
      <c r="AU36" s="149">
        <v>-5.9819047448850799</v>
      </c>
      <c r="AV36" s="149">
        <v>-7.0704645777016202</v>
      </c>
      <c r="AW36" s="149">
        <v>-0.91730889437502505</v>
      </c>
      <c r="AX36" s="149">
        <v>-2.2624036737428401</v>
      </c>
      <c r="AY36" s="156">
        <v>-4.0654607403785299</v>
      </c>
      <c r="AZ36" s="149"/>
      <c r="BA36" s="157">
        <v>-3.6934102371495898</v>
      </c>
      <c r="BB36" s="158">
        <v>-2.97073786152801</v>
      </c>
      <c r="BC36" s="159">
        <v>-3.3397714881320799</v>
      </c>
      <c r="BD36" s="149"/>
      <c r="BE36" s="160">
        <v>-3.8648421136212301</v>
      </c>
    </row>
    <row r="37" spans="7:57" x14ac:dyDescent="0.25">
      <c r="G37" s="172">
        <v>87.153079276971198</v>
      </c>
      <c r="H37" s="168">
        <v>92.636857323522605</v>
      </c>
      <c r="I37" s="168">
        <v>96.146000323991501</v>
      </c>
      <c r="J37" s="168">
        <v>95.224559352035598</v>
      </c>
      <c r="K37" s="168">
        <v>95.403649326643702</v>
      </c>
      <c r="L37" s="173">
        <v>93.648445713632896</v>
      </c>
      <c r="M37" s="168"/>
      <c r="N37" s="180">
        <v>108.28958214992601</v>
      </c>
      <c r="O37" s="188">
        <v>115.60818107131099</v>
      </c>
      <c r="P37" s="181">
        <v>112.033938674288</v>
      </c>
      <c r="Q37" s="168"/>
      <c r="R37" s="186">
        <v>100.122492544051</v>
      </c>
      <c r="S37" s="154"/>
      <c r="T37" s="155">
        <v>0.87722164936353797</v>
      </c>
      <c r="U37" s="149">
        <v>1.90431793104979</v>
      </c>
      <c r="V37" s="149">
        <v>2.7487932418804801</v>
      </c>
      <c r="W37" s="149">
        <v>1.8259173270592499</v>
      </c>
      <c r="X37" s="149">
        <v>0.49980717788101098</v>
      </c>
      <c r="Y37" s="156">
        <v>1.56410042319722</v>
      </c>
      <c r="Z37" s="149"/>
      <c r="AA37" s="157">
        <v>0.54918350919602998</v>
      </c>
      <c r="AB37" s="158">
        <v>0.36611962143063598</v>
      </c>
      <c r="AC37" s="159">
        <v>0.45561817275613697</v>
      </c>
      <c r="AD37" s="149"/>
      <c r="AE37" s="160">
        <v>1.24662280136782</v>
      </c>
      <c r="AG37" s="172">
        <v>95.143633349204094</v>
      </c>
      <c r="AH37" s="168">
        <v>95.550679638897904</v>
      </c>
      <c r="AI37" s="168">
        <v>96.329387632115697</v>
      </c>
      <c r="AJ37" s="168">
        <v>103.625041017284</v>
      </c>
      <c r="AK37" s="168">
        <v>97.105269170624297</v>
      </c>
      <c r="AL37" s="173">
        <v>97.722680869586299</v>
      </c>
      <c r="AM37" s="168"/>
      <c r="AN37" s="180">
        <v>105.580248525695</v>
      </c>
      <c r="AO37" s="188">
        <v>108.2919397308</v>
      </c>
      <c r="AP37" s="181">
        <v>106.942655332055</v>
      </c>
      <c r="AQ37" s="168"/>
      <c r="AR37" s="186">
        <v>100.770391571113</v>
      </c>
      <c r="AS37" s="154"/>
      <c r="AT37" s="155">
        <v>-0.44550330562214402</v>
      </c>
      <c r="AU37" s="149">
        <v>-0.33115253404697298</v>
      </c>
      <c r="AV37" s="149">
        <v>-7.1965117391178604</v>
      </c>
      <c r="AW37" s="149">
        <v>8.5976944936381194</v>
      </c>
      <c r="AX37" s="149">
        <v>-0.848088218758006</v>
      </c>
      <c r="AY37" s="156">
        <v>-0.161777887313031</v>
      </c>
      <c r="AZ37" s="149"/>
      <c r="BA37" s="157">
        <v>-3.0143962981116799</v>
      </c>
      <c r="BB37" s="158">
        <v>-2.7307687805960699</v>
      </c>
      <c r="BC37" s="159">
        <v>-2.8720677635140901</v>
      </c>
      <c r="BD37" s="149"/>
      <c r="BE37" s="160">
        <v>-1.08414887937697</v>
      </c>
    </row>
    <row r="38" spans="7:57" x14ac:dyDescent="0.25">
      <c r="G38" s="172">
        <v>125.85324938373</v>
      </c>
      <c r="H38" s="168">
        <v>151.09222888061399</v>
      </c>
      <c r="I38" s="168">
        <v>161.43174952493399</v>
      </c>
      <c r="J38" s="168">
        <v>156.54685385530999</v>
      </c>
      <c r="K38" s="168">
        <v>134.39945601964001</v>
      </c>
      <c r="L38" s="173">
        <v>147.95425736089399</v>
      </c>
      <c r="M38" s="168"/>
      <c r="N38" s="180">
        <v>120.119583422498</v>
      </c>
      <c r="O38" s="188">
        <v>121.66939918160899</v>
      </c>
      <c r="P38" s="181">
        <v>120.921447751174</v>
      </c>
      <c r="Q38" s="168"/>
      <c r="R38" s="186">
        <v>140.95912942004301</v>
      </c>
      <c r="S38" s="154"/>
      <c r="T38" s="155">
        <v>2.9541643392303101</v>
      </c>
      <c r="U38" s="149">
        <v>1.09422195038467</v>
      </c>
      <c r="V38" s="149">
        <v>0.989162781728955</v>
      </c>
      <c r="W38" s="149">
        <v>-0.42483659410788499</v>
      </c>
      <c r="X38" s="149">
        <v>-8.1938660408588095</v>
      </c>
      <c r="Y38" s="156">
        <v>-0.94000624068040595</v>
      </c>
      <c r="Z38" s="149"/>
      <c r="AA38" s="157">
        <v>-23.849789155814999</v>
      </c>
      <c r="AB38" s="158">
        <v>-40.592081833669198</v>
      </c>
      <c r="AC38" s="159">
        <v>-34.146511926041597</v>
      </c>
      <c r="AD38" s="149"/>
      <c r="AE38" s="160">
        <v>-11.612956084128699</v>
      </c>
      <c r="AG38" s="172">
        <v>114.59616662471601</v>
      </c>
      <c r="AH38" s="168">
        <v>126.899020846555</v>
      </c>
      <c r="AI38" s="168">
        <v>135.021377369585</v>
      </c>
      <c r="AJ38" s="168">
        <v>137.68475192972599</v>
      </c>
      <c r="AK38" s="168">
        <v>123.335820501067</v>
      </c>
      <c r="AL38" s="173">
        <v>128.19220467875999</v>
      </c>
      <c r="AM38" s="168"/>
      <c r="AN38" s="180">
        <v>117.164105124036</v>
      </c>
      <c r="AO38" s="188">
        <v>117.60377073724101</v>
      </c>
      <c r="AP38" s="181">
        <v>117.38638215949599</v>
      </c>
      <c r="AQ38" s="168"/>
      <c r="AR38" s="186">
        <v>125.029451297039</v>
      </c>
      <c r="AS38" s="154"/>
      <c r="AT38" s="155">
        <v>3.2281366563851601</v>
      </c>
      <c r="AU38" s="149">
        <v>0.11647984382788</v>
      </c>
      <c r="AV38" s="149">
        <v>-1.7417054859602501</v>
      </c>
      <c r="AW38" s="149">
        <v>3.84103905605531</v>
      </c>
      <c r="AX38" s="149">
        <v>-0.29145040447651199</v>
      </c>
      <c r="AY38" s="156">
        <v>1.07075704745872</v>
      </c>
      <c r="AZ38" s="149"/>
      <c r="BA38" s="157">
        <v>-5.8371564324491798</v>
      </c>
      <c r="BB38" s="158">
        <v>-17.234687065265401</v>
      </c>
      <c r="BC38" s="159">
        <v>-12.0869120865993</v>
      </c>
      <c r="BD38" s="149"/>
      <c r="BE38" s="160">
        <v>-2.9753559400749698</v>
      </c>
    </row>
    <row r="39" spans="7:57" x14ac:dyDescent="0.25">
      <c r="G39" s="174">
        <v>85.4531833638503</v>
      </c>
      <c r="H39" s="175">
        <v>90.479861193733797</v>
      </c>
      <c r="I39" s="175">
        <v>90.092762410003701</v>
      </c>
      <c r="J39" s="175">
        <v>91.138200405231103</v>
      </c>
      <c r="K39" s="175">
        <v>92.143217137292993</v>
      </c>
      <c r="L39" s="176">
        <v>90.1097527116723</v>
      </c>
      <c r="M39" s="168"/>
      <c r="N39" s="182">
        <v>93.236379774072006</v>
      </c>
      <c r="O39" s="183">
        <v>110.90519327467</v>
      </c>
      <c r="P39" s="184">
        <v>102.653039108952</v>
      </c>
      <c r="Q39" s="168"/>
      <c r="R39" s="187">
        <v>94.196614095882495</v>
      </c>
      <c r="S39" s="154"/>
      <c r="T39" s="161">
        <v>1.0868162140639099</v>
      </c>
      <c r="U39" s="162">
        <v>0.65256878678385299</v>
      </c>
      <c r="V39" s="162">
        <v>0.96123319928050599</v>
      </c>
      <c r="W39" s="162">
        <v>1.8303937420880101</v>
      </c>
      <c r="X39" s="162">
        <v>4.8729485234372403</v>
      </c>
      <c r="Y39" s="163">
        <v>1.88689490555248</v>
      </c>
      <c r="Z39" s="149"/>
      <c r="AA39" s="164">
        <v>-7.0356659508157096</v>
      </c>
      <c r="AB39" s="165">
        <v>3.2265060885897499</v>
      </c>
      <c r="AC39" s="166">
        <v>-1.27292057688807</v>
      </c>
      <c r="AD39" s="149"/>
      <c r="AE39" s="167">
        <v>0.53585245477239896</v>
      </c>
      <c r="AG39" s="174">
        <v>96.2783013904547</v>
      </c>
      <c r="AH39" s="175">
        <v>96.191178804193797</v>
      </c>
      <c r="AI39" s="175">
        <v>99.869851742031102</v>
      </c>
      <c r="AJ39" s="175">
        <v>101.8376026545</v>
      </c>
      <c r="AK39" s="175">
        <v>96.371713410447299</v>
      </c>
      <c r="AL39" s="176">
        <v>98.1084677936432</v>
      </c>
      <c r="AM39" s="168"/>
      <c r="AN39" s="182">
        <v>110.934785245284</v>
      </c>
      <c r="AO39" s="183">
        <v>106.294956147677</v>
      </c>
      <c r="AP39" s="184">
        <v>108.613270922578</v>
      </c>
      <c r="AQ39" s="168"/>
      <c r="AR39" s="187">
        <v>101.549029511607</v>
      </c>
      <c r="AS39" s="154"/>
      <c r="AT39" s="161">
        <v>7.8825455028037998</v>
      </c>
      <c r="AU39" s="162">
        <v>5.8881808371107498</v>
      </c>
      <c r="AV39" s="162">
        <v>8.4884395801896204</v>
      </c>
      <c r="AW39" s="162">
        <v>13.410070139312401</v>
      </c>
      <c r="AX39" s="162">
        <v>6.3822889335726503</v>
      </c>
      <c r="AY39" s="163">
        <v>8.4085773023165302</v>
      </c>
      <c r="AZ39" s="149"/>
      <c r="BA39" s="164">
        <v>11.7203156922599</v>
      </c>
      <c r="BB39" s="165">
        <v>4.9618722630617897</v>
      </c>
      <c r="BC39" s="166">
        <v>8.3170785054302296</v>
      </c>
      <c r="BD39" s="149"/>
      <c r="BE39" s="167">
        <v>8.4054332630093693</v>
      </c>
    </row>
    <row r="40" spans="7:57" x14ac:dyDescent="0.25">
      <c r="G40" s="189">
        <v>1458.99999999999</v>
      </c>
      <c r="H40" s="190">
        <v>1832</v>
      </c>
      <c r="I40" s="190">
        <v>2067</v>
      </c>
      <c r="J40" s="190">
        <v>2135</v>
      </c>
      <c r="K40" s="190">
        <v>1924</v>
      </c>
      <c r="L40" s="191">
        <v>9417</v>
      </c>
      <c r="M40" s="192"/>
      <c r="N40" s="193">
        <v>2601</v>
      </c>
      <c r="O40" s="194">
        <v>2698.99999999999</v>
      </c>
      <c r="P40" s="195">
        <v>5299.99999999999</v>
      </c>
      <c r="Q40" s="192"/>
      <c r="R40" s="196">
        <v>14717</v>
      </c>
      <c r="S40" s="154"/>
      <c r="T40" s="146">
        <v>37.771482530689298</v>
      </c>
      <c r="U40" s="147">
        <v>-2.50133049494411</v>
      </c>
      <c r="V40" s="147">
        <v>-13.8031693077564</v>
      </c>
      <c r="W40" s="147">
        <v>3.2897919690372501</v>
      </c>
      <c r="X40" s="147">
        <v>17.747858017135801</v>
      </c>
      <c r="Y40" s="148">
        <v>4.2049352661281301</v>
      </c>
      <c r="Z40" s="149"/>
      <c r="AA40" s="150">
        <v>12.7927146574154</v>
      </c>
      <c r="AB40" s="151">
        <v>7.5727381426863198</v>
      </c>
      <c r="AC40" s="152">
        <v>10.0726895119418</v>
      </c>
      <c r="AD40" s="149"/>
      <c r="AE40" s="153">
        <v>6.2445856194051403</v>
      </c>
      <c r="AG40" s="189">
        <v>4355.99999999999</v>
      </c>
      <c r="AH40" s="190">
        <v>5114</v>
      </c>
      <c r="AI40" s="190">
        <v>5117.99999999999</v>
      </c>
      <c r="AJ40" s="190">
        <v>5909.99999999999</v>
      </c>
      <c r="AK40" s="190">
        <v>5190.99999999999</v>
      </c>
      <c r="AL40" s="191">
        <v>25689</v>
      </c>
      <c r="AM40" s="192"/>
      <c r="AN40" s="193">
        <v>6695.99999999999</v>
      </c>
      <c r="AO40" s="194">
        <v>6829</v>
      </c>
      <c r="AP40" s="195">
        <v>13525</v>
      </c>
      <c r="AQ40" s="192"/>
      <c r="AR40" s="196">
        <v>39214</v>
      </c>
      <c r="AS40" s="154"/>
      <c r="AT40" s="146">
        <v>6.9744597249508802</v>
      </c>
      <c r="AU40" s="147">
        <v>6.1436280614362797</v>
      </c>
      <c r="AV40" s="147">
        <v>-6.1950146627565896</v>
      </c>
      <c r="AW40" s="147">
        <v>38.732394366197099</v>
      </c>
      <c r="AX40" s="147">
        <v>22.342682064576898</v>
      </c>
      <c r="AY40" s="148">
        <v>12.4294279837191</v>
      </c>
      <c r="AZ40" s="149"/>
      <c r="BA40" s="150">
        <v>15.587778353184801</v>
      </c>
      <c r="BB40" s="151">
        <v>15.374218618009699</v>
      </c>
      <c r="BC40" s="152">
        <v>15.4798497267759</v>
      </c>
      <c r="BD40" s="149"/>
      <c r="BE40" s="153">
        <v>13.463152107867201</v>
      </c>
    </row>
    <row r="41" spans="7:57" x14ac:dyDescent="0.25">
      <c r="G41" s="197">
        <v>3302.99999999999</v>
      </c>
      <c r="H41" s="192">
        <v>4890.99999999999</v>
      </c>
      <c r="I41" s="192">
        <v>5543</v>
      </c>
      <c r="J41" s="192">
        <v>5161</v>
      </c>
      <c r="K41" s="192">
        <v>4440</v>
      </c>
      <c r="L41" s="198">
        <v>23337.999999999902</v>
      </c>
      <c r="M41" s="192"/>
      <c r="N41" s="199">
        <v>5615</v>
      </c>
      <c r="O41" s="200">
        <v>6540</v>
      </c>
      <c r="P41" s="201">
        <v>12155</v>
      </c>
      <c r="Q41" s="192"/>
      <c r="R41" s="202">
        <v>35492.999999999898</v>
      </c>
      <c r="S41" s="154"/>
      <c r="T41" s="155">
        <v>4.0642722117202199</v>
      </c>
      <c r="U41" s="149">
        <v>0.12282497441146301</v>
      </c>
      <c r="V41" s="149">
        <v>-1.7546969159872301</v>
      </c>
      <c r="W41" s="149">
        <v>-2.71442035815268</v>
      </c>
      <c r="X41" s="149">
        <v>-0.55991041433370603</v>
      </c>
      <c r="Y41" s="156">
        <v>-0.56665672532060796</v>
      </c>
      <c r="Z41" s="149"/>
      <c r="AA41" s="157">
        <v>3.4450994841562199</v>
      </c>
      <c r="AB41" s="158">
        <v>1.71073094867807</v>
      </c>
      <c r="AC41" s="159">
        <v>2.50463821892393</v>
      </c>
      <c r="AD41" s="149"/>
      <c r="AE41" s="160">
        <v>0.46420787455065199</v>
      </c>
      <c r="AG41" s="197">
        <v>13312</v>
      </c>
      <c r="AH41" s="192">
        <v>16090</v>
      </c>
      <c r="AI41" s="192">
        <v>16427</v>
      </c>
      <c r="AJ41" s="192">
        <v>16676</v>
      </c>
      <c r="AK41" s="192">
        <v>15622</v>
      </c>
      <c r="AL41" s="198">
        <v>78127</v>
      </c>
      <c r="AM41" s="192"/>
      <c r="AN41" s="199">
        <v>18408</v>
      </c>
      <c r="AO41" s="200">
        <v>19006</v>
      </c>
      <c r="AP41" s="201">
        <v>37414</v>
      </c>
      <c r="AQ41" s="192"/>
      <c r="AR41" s="202">
        <v>115541</v>
      </c>
      <c r="AS41" s="154"/>
      <c r="AT41" s="155">
        <v>3.1618102913825101</v>
      </c>
      <c r="AU41" s="149">
        <v>6.9387212548185504</v>
      </c>
      <c r="AV41" s="149">
        <v>-8.33147321428571</v>
      </c>
      <c r="AW41" s="149">
        <v>-3.1816070599163901</v>
      </c>
      <c r="AX41" s="149">
        <v>-4.5460100207747702</v>
      </c>
      <c r="AY41" s="156">
        <v>-1.6775736219481501</v>
      </c>
      <c r="AZ41" s="149"/>
      <c r="BA41" s="157">
        <v>1.85359375864549</v>
      </c>
      <c r="BB41" s="158">
        <v>3.7445414847161498</v>
      </c>
      <c r="BC41" s="159">
        <v>2.8054845712087402</v>
      </c>
      <c r="BD41" s="149"/>
      <c r="BE41" s="160">
        <v>-0.26930679395440699</v>
      </c>
    </row>
    <row r="42" spans="7:57" x14ac:dyDescent="0.25">
      <c r="G42" s="197">
        <v>1521</v>
      </c>
      <c r="H42" s="192">
        <v>1891</v>
      </c>
      <c r="I42" s="192">
        <v>1999.99999999999</v>
      </c>
      <c r="J42" s="192">
        <v>1981.99999999999</v>
      </c>
      <c r="K42" s="192">
        <v>1885.99999999999</v>
      </c>
      <c r="L42" s="198">
        <v>9280</v>
      </c>
      <c r="M42" s="192"/>
      <c r="N42" s="199">
        <v>2076.99999999999</v>
      </c>
      <c r="O42" s="200">
        <v>2249</v>
      </c>
      <c r="P42" s="201">
        <v>4325.99999999999</v>
      </c>
      <c r="Q42" s="192"/>
      <c r="R42" s="202">
        <v>13606</v>
      </c>
      <c r="S42" s="154"/>
      <c r="T42" s="155">
        <v>10.2173913043478</v>
      </c>
      <c r="U42" s="149">
        <v>5.1724137931034404</v>
      </c>
      <c r="V42" s="149">
        <v>2.4065540194572401</v>
      </c>
      <c r="W42" s="149">
        <v>-0.45203415369161198</v>
      </c>
      <c r="X42" s="149">
        <v>1.3978494623655899</v>
      </c>
      <c r="Y42" s="156">
        <v>3.3177466043197499</v>
      </c>
      <c r="Z42" s="149"/>
      <c r="AA42" s="157">
        <v>-1.51730678046467</v>
      </c>
      <c r="AB42" s="158">
        <v>-0.96873623954205101</v>
      </c>
      <c r="AC42" s="159">
        <v>-1.2328767123287601</v>
      </c>
      <c r="AD42" s="149"/>
      <c r="AE42" s="160">
        <v>1.8260739410267901</v>
      </c>
      <c r="AG42" s="197">
        <v>5943</v>
      </c>
      <c r="AH42" s="192">
        <v>6818.99999999999</v>
      </c>
      <c r="AI42" s="192">
        <v>6722</v>
      </c>
      <c r="AJ42" s="192">
        <v>6865.99999999999</v>
      </c>
      <c r="AK42" s="192">
        <v>6705</v>
      </c>
      <c r="AL42" s="198">
        <v>33055</v>
      </c>
      <c r="AM42" s="192"/>
      <c r="AN42" s="199">
        <v>7403.99999999999</v>
      </c>
      <c r="AO42" s="200">
        <v>7704.99999999999</v>
      </c>
      <c r="AP42" s="201">
        <v>15109</v>
      </c>
      <c r="AQ42" s="192"/>
      <c r="AR42" s="202">
        <v>48164</v>
      </c>
      <c r="AS42" s="154"/>
      <c r="AT42" s="155">
        <v>-1.0818908122503299</v>
      </c>
      <c r="AU42" s="149">
        <v>4.5538178472861004</v>
      </c>
      <c r="AV42" s="149">
        <v>-4.7740473154837701</v>
      </c>
      <c r="AW42" s="149">
        <v>-1.30803507258875</v>
      </c>
      <c r="AX42" s="149">
        <v>-4.8126064735945402</v>
      </c>
      <c r="AY42" s="156">
        <v>-1.5927359333134801</v>
      </c>
      <c r="AZ42" s="149"/>
      <c r="BA42" s="157">
        <v>-0.81714668452779604</v>
      </c>
      <c r="BB42" s="158">
        <v>1.3815789473684199</v>
      </c>
      <c r="BC42" s="159">
        <v>0.29206770660471199</v>
      </c>
      <c r="BD42" s="149"/>
      <c r="BE42" s="160">
        <v>-1.00914602815743</v>
      </c>
    </row>
    <row r="43" spans="7:57" x14ac:dyDescent="0.25">
      <c r="G43" s="197">
        <v>2931.99999999999</v>
      </c>
      <c r="H43" s="192">
        <v>3656</v>
      </c>
      <c r="I43" s="192">
        <v>3831</v>
      </c>
      <c r="J43" s="192">
        <v>3838.99999999999</v>
      </c>
      <c r="K43" s="192">
        <v>3501.99999999999</v>
      </c>
      <c r="L43" s="198">
        <v>17760</v>
      </c>
      <c r="M43" s="192"/>
      <c r="N43" s="199">
        <v>3278</v>
      </c>
      <c r="O43" s="200">
        <v>3346.99999999999</v>
      </c>
      <c r="P43" s="201">
        <v>6625</v>
      </c>
      <c r="Q43" s="192"/>
      <c r="R43" s="202">
        <v>24385</v>
      </c>
      <c r="S43" s="154"/>
      <c r="T43" s="155">
        <v>18.512530315278902</v>
      </c>
      <c r="U43" s="149">
        <v>20.381955877510698</v>
      </c>
      <c r="V43" s="149">
        <v>17.732022126613298</v>
      </c>
      <c r="W43" s="149">
        <v>18.305084745762699</v>
      </c>
      <c r="X43" s="149">
        <v>19.1967324710687</v>
      </c>
      <c r="Y43" s="156">
        <v>18.8118811881188</v>
      </c>
      <c r="Z43" s="149"/>
      <c r="AA43" s="157">
        <v>13.938129996524101</v>
      </c>
      <c r="AB43" s="158">
        <v>15.5333103210217</v>
      </c>
      <c r="AC43" s="159">
        <v>14.7384828541738</v>
      </c>
      <c r="AD43" s="149"/>
      <c r="AE43" s="160">
        <v>17.6768651674548</v>
      </c>
      <c r="AG43" s="197">
        <v>9772</v>
      </c>
      <c r="AH43" s="192">
        <v>11353</v>
      </c>
      <c r="AI43" s="192">
        <v>11045</v>
      </c>
      <c r="AJ43" s="192">
        <v>10959</v>
      </c>
      <c r="AK43" s="192">
        <v>10568</v>
      </c>
      <c r="AL43" s="198">
        <v>53697</v>
      </c>
      <c r="AM43" s="192"/>
      <c r="AN43" s="199">
        <v>10751</v>
      </c>
      <c r="AO43" s="200">
        <v>10942</v>
      </c>
      <c r="AP43" s="201">
        <v>21693</v>
      </c>
      <c r="AQ43" s="192"/>
      <c r="AR43" s="202">
        <v>75390</v>
      </c>
      <c r="AS43" s="154"/>
      <c r="AT43" s="155">
        <v>10.181531176006301</v>
      </c>
      <c r="AU43" s="149">
        <v>23.482706112682099</v>
      </c>
      <c r="AV43" s="149">
        <v>13.1775796700481</v>
      </c>
      <c r="AW43" s="149">
        <v>10.6969696969696</v>
      </c>
      <c r="AX43" s="149">
        <v>5.4164588528678301</v>
      </c>
      <c r="AY43" s="156">
        <v>12.4615159067585</v>
      </c>
      <c r="AZ43" s="149"/>
      <c r="BA43" s="157">
        <v>8.0068314245529404</v>
      </c>
      <c r="BB43" s="158">
        <v>8.9623580959968105</v>
      </c>
      <c r="BC43" s="159">
        <v>8.4866973394678897</v>
      </c>
      <c r="BD43" s="149"/>
      <c r="BE43" s="160">
        <v>11.288251184624199</v>
      </c>
    </row>
    <row r="44" spans="7:57" x14ac:dyDescent="0.25">
      <c r="G44" s="197">
        <v>2714</v>
      </c>
      <c r="H44" s="192">
        <v>3858.99999999999</v>
      </c>
      <c r="I44" s="192">
        <v>4056.99999999999</v>
      </c>
      <c r="J44" s="192">
        <v>3981</v>
      </c>
      <c r="K44" s="192">
        <v>3473.99999999999</v>
      </c>
      <c r="L44" s="198">
        <v>18084.999999999902</v>
      </c>
      <c r="M44" s="192"/>
      <c r="N44" s="199">
        <v>3676</v>
      </c>
      <c r="O44" s="200">
        <v>3844.99999999999</v>
      </c>
      <c r="P44" s="201">
        <v>7520.99999999999</v>
      </c>
      <c r="Q44" s="192"/>
      <c r="R44" s="202">
        <v>25605.999999999902</v>
      </c>
      <c r="S44" s="154"/>
      <c r="T44" s="155">
        <v>-14.303757499210599</v>
      </c>
      <c r="U44" s="149">
        <v>-5.0676506765067604</v>
      </c>
      <c r="V44" s="149">
        <v>-5.3650571495218102</v>
      </c>
      <c r="W44" s="149">
        <v>-5.7974443918599103</v>
      </c>
      <c r="X44" s="149">
        <v>-4.95212038303693</v>
      </c>
      <c r="Y44" s="156">
        <v>-6.7783505154639103</v>
      </c>
      <c r="Z44" s="149"/>
      <c r="AA44" s="157">
        <v>-2.7770431102882802</v>
      </c>
      <c r="AB44" s="158">
        <v>-0.825380448800619</v>
      </c>
      <c r="AC44" s="159">
        <v>-1.7889788456516</v>
      </c>
      <c r="AD44" s="149"/>
      <c r="AE44" s="160">
        <v>-5.3662502771823402</v>
      </c>
      <c r="AG44" s="197">
        <v>11885.9999999999</v>
      </c>
      <c r="AH44" s="192">
        <v>14682</v>
      </c>
      <c r="AI44" s="192">
        <v>13910</v>
      </c>
      <c r="AJ44" s="192">
        <v>13732</v>
      </c>
      <c r="AK44" s="192">
        <v>13032</v>
      </c>
      <c r="AL44" s="198">
        <v>67241.999999999898</v>
      </c>
      <c r="AM44" s="192"/>
      <c r="AN44" s="199">
        <v>14714</v>
      </c>
      <c r="AO44" s="200">
        <v>14691.9999999999</v>
      </c>
      <c r="AP44" s="201">
        <v>29406</v>
      </c>
      <c r="AQ44" s="192"/>
      <c r="AR44" s="202">
        <v>96648</v>
      </c>
      <c r="AS44" s="154"/>
      <c r="AT44" s="155">
        <v>-9.2394624312767206</v>
      </c>
      <c r="AU44" s="149">
        <v>6.7471281081866996</v>
      </c>
      <c r="AV44" s="149">
        <v>-0.56472943026663802</v>
      </c>
      <c r="AW44" s="149">
        <v>-0.65832308471388201</v>
      </c>
      <c r="AX44" s="149">
        <v>-12.212866284944401</v>
      </c>
      <c r="AY44" s="156">
        <v>-3.2586645949328799</v>
      </c>
      <c r="AZ44" s="149"/>
      <c r="BA44" s="157">
        <v>-8.5803044423734001</v>
      </c>
      <c r="BB44" s="158">
        <v>-2.8628099173553698</v>
      </c>
      <c r="BC44" s="159">
        <v>-5.8103779628443304</v>
      </c>
      <c r="BD44" s="149"/>
      <c r="BE44" s="160">
        <v>-4.0495597009739104</v>
      </c>
    </row>
    <row r="45" spans="7:57" x14ac:dyDescent="0.25">
      <c r="G45" s="197">
        <v>1972.99999999999</v>
      </c>
      <c r="H45" s="192">
        <v>2772</v>
      </c>
      <c r="I45" s="192">
        <v>2974.99999999999</v>
      </c>
      <c r="J45" s="192">
        <v>3008</v>
      </c>
      <c r="K45" s="192">
        <v>2768</v>
      </c>
      <c r="L45" s="198">
        <v>13496</v>
      </c>
      <c r="M45" s="192"/>
      <c r="N45" s="199">
        <v>2824.99999999999</v>
      </c>
      <c r="O45" s="200">
        <v>2932.99999999999</v>
      </c>
      <c r="P45" s="201">
        <v>5757.99999999999</v>
      </c>
      <c r="Q45" s="192"/>
      <c r="R45" s="202">
        <v>19254</v>
      </c>
      <c r="S45" s="154"/>
      <c r="T45" s="155">
        <v>-0.90406830738322397</v>
      </c>
      <c r="U45" s="149">
        <v>1.38990490124359</v>
      </c>
      <c r="V45" s="149">
        <v>2.0233196159122002</v>
      </c>
      <c r="W45" s="149">
        <v>3.5456110154905298</v>
      </c>
      <c r="X45" s="149">
        <v>3.8259564891222801</v>
      </c>
      <c r="Y45" s="156">
        <v>2.1495610051468299</v>
      </c>
      <c r="Z45" s="149"/>
      <c r="AA45" s="157">
        <v>-0.66807313642756605</v>
      </c>
      <c r="AB45" s="158">
        <v>3.2382963745160098</v>
      </c>
      <c r="AC45" s="159">
        <v>1.2840809146877701</v>
      </c>
      <c r="AD45" s="149"/>
      <c r="AE45" s="160">
        <v>1.8891887601206501</v>
      </c>
      <c r="AG45" s="197">
        <v>9501</v>
      </c>
      <c r="AH45" s="192">
        <v>11051</v>
      </c>
      <c r="AI45" s="192">
        <v>10526</v>
      </c>
      <c r="AJ45" s="192">
        <v>10255</v>
      </c>
      <c r="AK45" s="192">
        <v>9794</v>
      </c>
      <c r="AL45" s="198">
        <v>51127</v>
      </c>
      <c r="AM45" s="192"/>
      <c r="AN45" s="199">
        <v>11466</v>
      </c>
      <c r="AO45" s="200">
        <v>11636</v>
      </c>
      <c r="AP45" s="201">
        <v>23102</v>
      </c>
      <c r="AQ45" s="192"/>
      <c r="AR45" s="202">
        <v>74229</v>
      </c>
      <c r="AS45" s="154"/>
      <c r="AT45" s="155">
        <v>3.7566888719012699</v>
      </c>
      <c r="AU45" s="149">
        <v>13.2971088784088</v>
      </c>
      <c r="AV45" s="149">
        <v>4.5698390621895397</v>
      </c>
      <c r="AW45" s="149">
        <v>4.1645505332656096</v>
      </c>
      <c r="AX45" s="149">
        <v>-7.8558660269075098</v>
      </c>
      <c r="AY45" s="156">
        <v>3.3892135649430699</v>
      </c>
      <c r="AZ45" s="149"/>
      <c r="BA45" s="157">
        <v>0.53485313459009198</v>
      </c>
      <c r="BB45" s="158">
        <v>5.0559768869628003</v>
      </c>
      <c r="BC45" s="159">
        <v>2.7623326364485501</v>
      </c>
      <c r="BD45" s="149"/>
      <c r="BE45" s="160">
        <v>3.1932936662403302</v>
      </c>
    </row>
    <row r="46" spans="7:57" x14ac:dyDescent="0.25">
      <c r="G46" s="197">
        <v>1529.99999999999</v>
      </c>
      <c r="H46" s="192">
        <v>2558</v>
      </c>
      <c r="I46" s="192">
        <v>2855.99999999999</v>
      </c>
      <c r="J46" s="192">
        <v>2820</v>
      </c>
      <c r="K46" s="192">
        <v>2277</v>
      </c>
      <c r="L46" s="198">
        <v>12041</v>
      </c>
      <c r="M46" s="192"/>
      <c r="N46" s="199">
        <v>2194</v>
      </c>
      <c r="O46" s="200">
        <v>2718</v>
      </c>
      <c r="P46" s="201">
        <v>4912</v>
      </c>
      <c r="Q46" s="192"/>
      <c r="R46" s="202">
        <v>16953</v>
      </c>
      <c r="S46" s="154"/>
      <c r="T46" s="155">
        <v>-15.094339622641501</v>
      </c>
      <c r="U46" s="149">
        <v>3.6466774716369499</v>
      </c>
      <c r="V46" s="149">
        <v>3.7037037037037002</v>
      </c>
      <c r="W46" s="149">
        <v>-2.0152883947185498</v>
      </c>
      <c r="X46" s="149">
        <v>-10.9154929577464</v>
      </c>
      <c r="Y46" s="156">
        <v>-3.34724674907689</v>
      </c>
      <c r="Z46" s="149"/>
      <c r="AA46" s="157">
        <v>-15.745007680491501</v>
      </c>
      <c r="AB46" s="158">
        <v>-35.424091233071898</v>
      </c>
      <c r="AC46" s="159">
        <v>-27.902539263173299</v>
      </c>
      <c r="AD46" s="149"/>
      <c r="AE46" s="160">
        <v>-12.028436510819301</v>
      </c>
      <c r="AG46" s="197">
        <v>6848.99999999999</v>
      </c>
      <c r="AH46" s="192">
        <v>9107</v>
      </c>
      <c r="AI46" s="192">
        <v>9162</v>
      </c>
      <c r="AJ46" s="192">
        <v>9209</v>
      </c>
      <c r="AK46" s="192">
        <v>7837.99999999999</v>
      </c>
      <c r="AL46" s="198">
        <v>42165</v>
      </c>
      <c r="AM46" s="192"/>
      <c r="AN46" s="199">
        <v>8644</v>
      </c>
      <c r="AO46" s="200">
        <v>9223</v>
      </c>
      <c r="AP46" s="201">
        <v>17867</v>
      </c>
      <c r="AQ46" s="192"/>
      <c r="AR46" s="202">
        <v>60032</v>
      </c>
      <c r="AS46" s="154"/>
      <c r="AT46" s="155">
        <v>-15.818584070796399</v>
      </c>
      <c r="AU46" s="149">
        <v>2.3143467026176801</v>
      </c>
      <c r="AV46" s="149">
        <v>5.6747404844290603</v>
      </c>
      <c r="AW46" s="149">
        <v>11.2332407295567</v>
      </c>
      <c r="AX46" s="149">
        <v>-10.718760678892799</v>
      </c>
      <c r="AY46" s="156">
        <v>-1.4030164854436999</v>
      </c>
      <c r="AZ46" s="149"/>
      <c r="BA46" s="157">
        <v>-10.5638903259182</v>
      </c>
      <c r="BB46" s="158">
        <v>-14.5543820641096</v>
      </c>
      <c r="BC46" s="159">
        <v>-12.6692409208661</v>
      </c>
      <c r="BD46" s="149"/>
      <c r="BE46" s="160">
        <v>-5.0487156775907804</v>
      </c>
    </row>
    <row r="47" spans="7:57" x14ac:dyDescent="0.25">
      <c r="G47" s="197">
        <v>2438</v>
      </c>
      <c r="H47" s="192">
        <v>3426.99999999999</v>
      </c>
      <c r="I47" s="192">
        <v>3638</v>
      </c>
      <c r="J47" s="192">
        <v>3586.99999999999</v>
      </c>
      <c r="K47" s="192">
        <v>3215</v>
      </c>
      <c r="L47" s="198">
        <v>16305</v>
      </c>
      <c r="M47" s="192"/>
      <c r="N47" s="199">
        <v>3056</v>
      </c>
      <c r="O47" s="200">
        <v>3152.99999999999</v>
      </c>
      <c r="P47" s="201">
        <v>6208.99999999999</v>
      </c>
      <c r="Q47" s="192"/>
      <c r="R47" s="202">
        <v>22514</v>
      </c>
      <c r="S47" s="154"/>
      <c r="T47" s="155">
        <v>-12.7415891195418</v>
      </c>
      <c r="U47" s="149">
        <v>-10.358357311012201</v>
      </c>
      <c r="V47" s="149">
        <v>-13.3396855645545</v>
      </c>
      <c r="W47" s="149">
        <v>-15.8771106941838</v>
      </c>
      <c r="X47" s="149">
        <v>-17.352185089974199</v>
      </c>
      <c r="Y47" s="156">
        <v>-14.043966471611499</v>
      </c>
      <c r="Z47" s="149"/>
      <c r="AA47" s="157">
        <v>-22.278738555442501</v>
      </c>
      <c r="AB47" s="158">
        <v>-13.4742041712403</v>
      </c>
      <c r="AC47" s="159">
        <v>-18.043822597676801</v>
      </c>
      <c r="AD47" s="149"/>
      <c r="AE47" s="160">
        <v>-15.185533998869801</v>
      </c>
      <c r="AG47" s="197">
        <v>10854</v>
      </c>
      <c r="AH47" s="192">
        <v>12989</v>
      </c>
      <c r="AI47" s="192">
        <v>12417</v>
      </c>
      <c r="AJ47" s="192">
        <v>12289</v>
      </c>
      <c r="AK47" s="192">
        <v>11387</v>
      </c>
      <c r="AL47" s="198">
        <v>59936</v>
      </c>
      <c r="AM47" s="192"/>
      <c r="AN47" s="199">
        <v>13494</v>
      </c>
      <c r="AO47" s="200">
        <v>13033</v>
      </c>
      <c r="AP47" s="201">
        <v>26527</v>
      </c>
      <c r="AQ47" s="192"/>
      <c r="AR47" s="202">
        <v>86463</v>
      </c>
      <c r="AS47" s="154"/>
      <c r="AT47" s="155">
        <v>-8.2191780821917799</v>
      </c>
      <c r="AU47" s="149">
        <v>2.9239302694136202</v>
      </c>
      <c r="AV47" s="149">
        <v>-7.5634631132286101</v>
      </c>
      <c r="AW47" s="149">
        <v>-7.4553806762557402</v>
      </c>
      <c r="AX47" s="149">
        <v>-18.5129526263059</v>
      </c>
      <c r="AY47" s="156">
        <v>-7.9776453970398498</v>
      </c>
      <c r="AZ47" s="149"/>
      <c r="BA47" s="157">
        <v>-10.4816239883242</v>
      </c>
      <c r="BB47" s="158">
        <v>-8.1989152637881197</v>
      </c>
      <c r="BC47" s="159">
        <v>-9.3744661952102692</v>
      </c>
      <c r="BD47" s="149"/>
      <c r="BE47" s="160">
        <v>-8.4107496583794994</v>
      </c>
    </row>
    <row r="48" spans="7:57" x14ac:dyDescent="0.25">
      <c r="G48" s="197">
        <v>1811</v>
      </c>
      <c r="H48" s="192">
        <v>2447</v>
      </c>
      <c r="I48" s="192">
        <v>2572</v>
      </c>
      <c r="J48" s="192">
        <v>2769.99999999999</v>
      </c>
      <c r="K48" s="192">
        <v>2727</v>
      </c>
      <c r="L48" s="198">
        <v>12327</v>
      </c>
      <c r="M48" s="192"/>
      <c r="N48" s="199">
        <v>3022.99999999999</v>
      </c>
      <c r="O48" s="200">
        <v>3664.99999999999</v>
      </c>
      <c r="P48" s="201">
        <v>6687.99999999999</v>
      </c>
      <c r="Q48" s="192"/>
      <c r="R48" s="202">
        <v>19015</v>
      </c>
      <c r="S48" s="154"/>
      <c r="T48" s="155">
        <v>3.5448827901658002</v>
      </c>
      <c r="U48" s="149">
        <v>2.8151260504201598</v>
      </c>
      <c r="V48" s="149">
        <v>3.0036043251902198</v>
      </c>
      <c r="W48" s="149">
        <v>8.1608746583365797</v>
      </c>
      <c r="X48" s="149">
        <v>10.5391163356303</v>
      </c>
      <c r="Y48" s="156">
        <v>5.7748412562210296</v>
      </c>
      <c r="Z48" s="149"/>
      <c r="AA48" s="157">
        <v>-2.5467440361057299</v>
      </c>
      <c r="AB48" s="158">
        <v>2.06070732386521</v>
      </c>
      <c r="AC48" s="159">
        <v>-7.4704915583445303E-2</v>
      </c>
      <c r="AD48" s="149"/>
      <c r="AE48" s="160">
        <v>3.6409222216166102</v>
      </c>
      <c r="AG48" s="197">
        <v>9833</v>
      </c>
      <c r="AH48" s="192">
        <v>10996</v>
      </c>
      <c r="AI48" s="192">
        <v>10648</v>
      </c>
      <c r="AJ48" s="192">
        <v>10203</v>
      </c>
      <c r="AK48" s="192">
        <v>9934</v>
      </c>
      <c r="AL48" s="198">
        <v>51614</v>
      </c>
      <c r="AM48" s="192"/>
      <c r="AN48" s="199">
        <v>13395</v>
      </c>
      <c r="AO48" s="200">
        <v>13106</v>
      </c>
      <c r="AP48" s="201">
        <v>26501</v>
      </c>
      <c r="AQ48" s="192"/>
      <c r="AR48" s="202">
        <v>78115</v>
      </c>
      <c r="AS48" s="154"/>
      <c r="AT48" s="155">
        <v>8.7961938481965003</v>
      </c>
      <c r="AU48" s="149">
        <v>19.743003375803099</v>
      </c>
      <c r="AV48" s="149">
        <v>23.929236499068899</v>
      </c>
      <c r="AW48" s="149">
        <v>16.180824413573198</v>
      </c>
      <c r="AX48" s="149">
        <v>-4.1767145750940404</v>
      </c>
      <c r="AY48" s="156">
        <v>12.297115008050101</v>
      </c>
      <c r="AZ48" s="149"/>
      <c r="BA48" s="157">
        <v>15.344872126065599</v>
      </c>
      <c r="BB48" s="158">
        <v>11.8545702824955</v>
      </c>
      <c r="BC48" s="159">
        <v>13.5919417059579</v>
      </c>
      <c r="BD48" s="149"/>
      <c r="BE48" s="160">
        <v>12.733071638861601</v>
      </c>
    </row>
    <row r="49" spans="7:57" x14ac:dyDescent="0.25">
      <c r="G49" s="197">
        <v>1229</v>
      </c>
      <c r="H49" s="192">
        <v>1868</v>
      </c>
      <c r="I49" s="192">
        <v>2034</v>
      </c>
      <c r="J49" s="192">
        <v>2048</v>
      </c>
      <c r="K49" s="192">
        <v>2001.99999999999</v>
      </c>
      <c r="L49" s="198">
        <v>9181</v>
      </c>
      <c r="M49" s="192"/>
      <c r="N49" s="199">
        <v>2600.99999999999</v>
      </c>
      <c r="O49" s="200">
        <v>2304</v>
      </c>
      <c r="P49" s="201">
        <v>4904.99999999999</v>
      </c>
      <c r="Q49" s="192"/>
      <c r="R49" s="202">
        <v>14086</v>
      </c>
      <c r="S49" s="154"/>
      <c r="T49" s="155">
        <v>-15.474552957359</v>
      </c>
      <c r="U49" s="149">
        <v>-3.0114226375908602</v>
      </c>
      <c r="V49" s="149">
        <v>-6.35359116022099</v>
      </c>
      <c r="W49" s="149">
        <v>-11.5716753022452</v>
      </c>
      <c r="X49" s="149">
        <v>-7.4861367837338202</v>
      </c>
      <c r="Y49" s="156">
        <v>-8.4828548644338095</v>
      </c>
      <c r="Z49" s="149"/>
      <c r="AA49" s="157">
        <v>-0.76306753147653505</v>
      </c>
      <c r="AB49" s="158">
        <v>-8.1705858907931397</v>
      </c>
      <c r="AC49" s="159">
        <v>-4.3859649122807003</v>
      </c>
      <c r="AD49" s="149"/>
      <c r="AE49" s="160">
        <v>-7.09668909114892</v>
      </c>
      <c r="AG49" s="197">
        <v>6148</v>
      </c>
      <c r="AH49" s="192">
        <v>7646</v>
      </c>
      <c r="AI49" s="192">
        <v>7342</v>
      </c>
      <c r="AJ49" s="192">
        <v>6592</v>
      </c>
      <c r="AK49" s="192">
        <v>6686.99999999999</v>
      </c>
      <c r="AL49" s="198">
        <v>34415</v>
      </c>
      <c r="AM49" s="192"/>
      <c r="AN49" s="199">
        <v>8528</v>
      </c>
      <c r="AO49" s="200">
        <v>8362</v>
      </c>
      <c r="AP49" s="201">
        <v>16890</v>
      </c>
      <c r="AQ49" s="192"/>
      <c r="AR49" s="202">
        <v>51305</v>
      </c>
      <c r="AS49" s="154"/>
      <c r="AT49" s="155">
        <v>-11.641276228801299</v>
      </c>
      <c r="AU49" s="149">
        <v>10.2364475201845</v>
      </c>
      <c r="AV49" s="149">
        <v>10.755770101071001</v>
      </c>
      <c r="AW49" s="149">
        <v>-8.8243430152143798</v>
      </c>
      <c r="AX49" s="149">
        <v>-17.627494456762701</v>
      </c>
      <c r="AY49" s="156">
        <v>-4.0589891555852899</v>
      </c>
      <c r="AZ49" s="149"/>
      <c r="BA49" s="157">
        <v>-8.53710853710853</v>
      </c>
      <c r="BB49" s="158">
        <v>-3.7301404559060498</v>
      </c>
      <c r="BC49" s="159">
        <v>-6.2187673514714001</v>
      </c>
      <c r="BD49" s="149"/>
      <c r="BE49" s="160">
        <v>-4.7809060707856199</v>
      </c>
    </row>
    <row r="50" spans="7:57" x14ac:dyDescent="0.25">
      <c r="G50" s="197">
        <v>1111</v>
      </c>
      <c r="H50" s="192">
        <v>1746.99999999999</v>
      </c>
      <c r="I50" s="192">
        <v>1948</v>
      </c>
      <c r="J50" s="192">
        <v>1953.99999999999</v>
      </c>
      <c r="K50" s="192">
        <v>1841.99999999999</v>
      </c>
      <c r="L50" s="198">
        <v>8602</v>
      </c>
      <c r="M50" s="192"/>
      <c r="N50" s="199">
        <v>2006.99999999999</v>
      </c>
      <c r="O50" s="200">
        <v>1789.99999999999</v>
      </c>
      <c r="P50" s="201">
        <v>3796.99999999999</v>
      </c>
      <c r="Q50" s="192"/>
      <c r="R50" s="202">
        <v>12399</v>
      </c>
      <c r="S50" s="154"/>
      <c r="T50" s="155">
        <v>-5.6074766355140104</v>
      </c>
      <c r="U50" s="149">
        <v>5.75060532687651</v>
      </c>
      <c r="V50" s="149">
        <v>10.9971509971509</v>
      </c>
      <c r="W50" s="149">
        <v>8.4952803997779007</v>
      </c>
      <c r="X50" s="149">
        <v>15.4858934169278</v>
      </c>
      <c r="Y50" s="156">
        <v>7.7944862155388401</v>
      </c>
      <c r="Z50" s="149"/>
      <c r="AA50" s="157">
        <v>19.109792284866401</v>
      </c>
      <c r="AB50" s="158">
        <v>12.0851596743894</v>
      </c>
      <c r="AC50" s="159">
        <v>15.6916514320536</v>
      </c>
      <c r="AD50" s="149"/>
      <c r="AE50" s="160">
        <v>10.095897709110201</v>
      </c>
      <c r="AG50" s="197">
        <v>3936</v>
      </c>
      <c r="AH50" s="192">
        <v>5486.99999999999</v>
      </c>
      <c r="AI50" s="192">
        <v>5582</v>
      </c>
      <c r="AJ50" s="192">
        <v>5824.99999999999</v>
      </c>
      <c r="AK50" s="192">
        <v>5235</v>
      </c>
      <c r="AL50" s="198">
        <v>26065</v>
      </c>
      <c r="AM50" s="192"/>
      <c r="AN50" s="199">
        <v>6553.99999999999</v>
      </c>
      <c r="AO50" s="200">
        <v>6151.99999999999</v>
      </c>
      <c r="AP50" s="201">
        <v>12706</v>
      </c>
      <c r="AQ50" s="192"/>
      <c r="AR50" s="202">
        <v>38771</v>
      </c>
      <c r="AS50" s="154"/>
      <c r="AT50" s="155">
        <v>-7.6706544686840203</v>
      </c>
      <c r="AU50" s="149">
        <v>-2.1576319543509199</v>
      </c>
      <c r="AV50" s="149">
        <v>-6.8735402068735398</v>
      </c>
      <c r="AW50" s="149">
        <v>1.11091824336052</v>
      </c>
      <c r="AX50" s="149">
        <v>-5.6246619794483497</v>
      </c>
      <c r="AY50" s="156">
        <v>-4.0775770065874202</v>
      </c>
      <c r="AZ50" s="149"/>
      <c r="BA50" s="157">
        <v>5.6415215989684002</v>
      </c>
      <c r="BB50" s="158">
        <v>4.7327204630575403</v>
      </c>
      <c r="BC50" s="159">
        <v>5.1995363470773297</v>
      </c>
      <c r="BD50" s="149"/>
      <c r="BE50" s="160">
        <v>-1.2228987796489199</v>
      </c>
    </row>
    <row r="51" spans="7:57" x14ac:dyDescent="0.25">
      <c r="G51" s="197">
        <v>13808</v>
      </c>
      <c r="H51" s="192">
        <v>18987</v>
      </c>
      <c r="I51" s="192">
        <v>20876</v>
      </c>
      <c r="J51" s="192">
        <v>20475</v>
      </c>
      <c r="K51" s="192">
        <v>18240</v>
      </c>
      <c r="L51" s="198">
        <v>92386</v>
      </c>
      <c r="M51" s="192"/>
      <c r="N51" s="199">
        <v>20389</v>
      </c>
      <c r="O51" s="200">
        <v>22030</v>
      </c>
      <c r="P51" s="201">
        <v>42419</v>
      </c>
      <c r="Q51" s="192"/>
      <c r="R51" s="202">
        <v>134805</v>
      </c>
      <c r="S51" s="154"/>
      <c r="T51" s="155">
        <v>8.89589905362776</v>
      </c>
      <c r="U51" s="149">
        <v>6.1793982775975804</v>
      </c>
      <c r="V51" s="149">
        <v>3.3465346534653402</v>
      </c>
      <c r="W51" s="149">
        <v>3.5712479133997599</v>
      </c>
      <c r="X51" s="149">
        <v>5.6778679026651204</v>
      </c>
      <c r="Y51" s="156">
        <v>5.2340217106537104</v>
      </c>
      <c r="Z51" s="149"/>
      <c r="AA51" s="157">
        <v>5.3531752183124004</v>
      </c>
      <c r="AB51" s="158">
        <v>-1.3434841021047901</v>
      </c>
      <c r="AC51" s="159">
        <v>1.76570784252572</v>
      </c>
      <c r="AD51" s="149"/>
      <c r="AE51" s="160">
        <v>4.1174289818805301</v>
      </c>
      <c r="AG51" s="197">
        <v>51423</v>
      </c>
      <c r="AH51" s="192">
        <v>62457</v>
      </c>
      <c r="AI51" s="192">
        <v>62401</v>
      </c>
      <c r="AJ51" s="192">
        <v>63862</v>
      </c>
      <c r="AK51" s="192">
        <v>59255</v>
      </c>
      <c r="AL51" s="198">
        <v>299398</v>
      </c>
      <c r="AM51" s="192"/>
      <c r="AN51" s="199">
        <v>66954</v>
      </c>
      <c r="AO51" s="200">
        <v>68471</v>
      </c>
      <c r="AP51" s="201">
        <v>135425</v>
      </c>
      <c r="AQ51" s="192"/>
      <c r="AR51" s="202">
        <v>434823</v>
      </c>
      <c r="AS51" s="154"/>
      <c r="AT51" s="155">
        <v>0.96204818094359201</v>
      </c>
      <c r="AU51" s="149">
        <v>8.8157917661201797</v>
      </c>
      <c r="AV51" s="149">
        <v>0.360261833153738</v>
      </c>
      <c r="AW51" s="149">
        <v>7.9680129841586496</v>
      </c>
      <c r="AX51" s="149">
        <v>0.13688444249163401</v>
      </c>
      <c r="AY51" s="156">
        <v>3.65889969878475</v>
      </c>
      <c r="AZ51" s="149"/>
      <c r="BA51" s="157">
        <v>3.0886247459506002</v>
      </c>
      <c r="BB51" s="158">
        <v>3.8824493263745601</v>
      </c>
      <c r="BC51" s="159">
        <v>3.4884609506342601</v>
      </c>
      <c r="BD51" s="149"/>
      <c r="BE51" s="160">
        <v>3.6057566298934902</v>
      </c>
    </row>
    <row r="52" spans="7:57" x14ac:dyDescent="0.25">
      <c r="G52" s="197">
        <v>387</v>
      </c>
      <c r="H52" s="192">
        <v>563</v>
      </c>
      <c r="I52" s="192">
        <v>584</v>
      </c>
      <c r="J52" s="192">
        <v>575</v>
      </c>
      <c r="K52" s="192">
        <v>493</v>
      </c>
      <c r="L52" s="198">
        <v>2602</v>
      </c>
      <c r="M52" s="192"/>
      <c r="N52" s="199">
        <v>455</v>
      </c>
      <c r="O52" s="200">
        <v>466</v>
      </c>
      <c r="P52" s="201">
        <v>921</v>
      </c>
      <c r="Q52" s="192"/>
      <c r="R52" s="202">
        <v>3523</v>
      </c>
      <c r="S52" s="154"/>
      <c r="T52" s="155">
        <v>-15.3172866520787</v>
      </c>
      <c r="U52" s="149">
        <v>-14.3074581430745</v>
      </c>
      <c r="V52" s="149">
        <v>-15.484804630969601</v>
      </c>
      <c r="W52" s="149">
        <v>-12.4809741248097</v>
      </c>
      <c r="X52" s="149">
        <v>-15.726495726495701</v>
      </c>
      <c r="Y52" s="156">
        <v>-14.604529044962201</v>
      </c>
      <c r="Z52" s="149"/>
      <c r="AA52" s="157">
        <v>-15.427509293680201</v>
      </c>
      <c r="AB52" s="158">
        <v>-13.2216014897579</v>
      </c>
      <c r="AC52" s="159">
        <v>-14.3255813953488</v>
      </c>
      <c r="AD52" s="149"/>
      <c r="AE52" s="160">
        <v>-14.531780688985901</v>
      </c>
      <c r="AG52" s="197">
        <v>1449</v>
      </c>
      <c r="AH52" s="192">
        <v>1904</v>
      </c>
      <c r="AI52" s="192">
        <v>1841</v>
      </c>
      <c r="AJ52" s="192">
        <v>1912</v>
      </c>
      <c r="AK52" s="192">
        <v>1716</v>
      </c>
      <c r="AL52" s="198">
        <v>8822</v>
      </c>
      <c r="AM52" s="192"/>
      <c r="AN52" s="199">
        <v>1803</v>
      </c>
      <c r="AO52" s="200">
        <v>1783</v>
      </c>
      <c r="AP52" s="201">
        <v>3586</v>
      </c>
      <c r="AQ52" s="192"/>
      <c r="AR52" s="202">
        <v>12408</v>
      </c>
      <c r="AS52" s="154"/>
      <c r="AT52" s="155">
        <v>-16.097278517660602</v>
      </c>
      <c r="AU52" s="149">
        <v>-1.65289256198347</v>
      </c>
      <c r="AV52" s="149">
        <v>-9.9315068493150598</v>
      </c>
      <c r="AW52" s="149">
        <v>-1.34158926728586</v>
      </c>
      <c r="AX52" s="149">
        <v>-14.1141141141141</v>
      </c>
      <c r="AY52" s="156">
        <v>-8.5139479415119705</v>
      </c>
      <c r="AZ52" s="149"/>
      <c r="BA52" s="157">
        <v>-9.6240601503759304</v>
      </c>
      <c r="BB52" s="158">
        <v>-7.6644225789746203</v>
      </c>
      <c r="BC52" s="159">
        <v>-8.6602139582271995</v>
      </c>
      <c r="BD52" s="149"/>
      <c r="BE52" s="160">
        <v>-8.5562679637408703</v>
      </c>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9">
    <tabColor theme="7" tint="0.79998168889431442"/>
  </sheetPr>
  <dimension ref="G23:BE52"/>
  <sheetViews>
    <sheetView topLeftCell="A16" zoomScale="130" zoomScaleNormal="130" workbookViewId="0">
      <selection activeCell="I55" sqref="I54:I55"/>
    </sheetView>
  </sheetViews>
  <sheetFormatPr defaultRowHeight="12.5" x14ac:dyDescent="0.25"/>
  <sheetData>
    <row r="23" spans="7:57" x14ac:dyDescent="0.25">
      <c r="G23" s="169">
        <v>149.54823851953299</v>
      </c>
      <c r="H23" s="170">
        <v>162.10981441048</v>
      </c>
      <c r="I23" s="170">
        <v>167.90792452830101</v>
      </c>
      <c r="J23" s="170">
        <v>178.07869320843</v>
      </c>
      <c r="K23" s="170">
        <v>165.196611226611</v>
      </c>
      <c r="L23" s="171">
        <v>165.68737708399701</v>
      </c>
      <c r="M23" s="168"/>
      <c r="N23" s="177">
        <v>213.96109957708501</v>
      </c>
      <c r="O23" s="178">
        <v>225.756306039273</v>
      </c>
      <c r="P23" s="179">
        <v>219.967752830188</v>
      </c>
      <c r="Q23" s="168"/>
      <c r="R23" s="185">
        <v>185.23524631378601</v>
      </c>
      <c r="S23" s="154"/>
      <c r="T23" s="146">
        <v>-8.2761913726351004</v>
      </c>
      <c r="U23" s="147">
        <v>-9.1180584417177801</v>
      </c>
      <c r="V23" s="147">
        <v>-10.5663150210151</v>
      </c>
      <c r="W23" s="147">
        <v>-0.368644972952894</v>
      </c>
      <c r="X23" s="147">
        <v>-2.5758844719604599</v>
      </c>
      <c r="Y23" s="148">
        <v>-6.68361154483192</v>
      </c>
      <c r="Z23" s="149"/>
      <c r="AA23" s="150">
        <v>10.048325830844201</v>
      </c>
      <c r="AB23" s="151">
        <v>7.4180494677078697</v>
      </c>
      <c r="AC23" s="152">
        <v>8.5578568008362108</v>
      </c>
      <c r="AD23" s="149"/>
      <c r="AE23" s="153">
        <v>-0.55540873522400103</v>
      </c>
      <c r="AG23" s="169">
        <v>151.902901744719</v>
      </c>
      <c r="AH23" s="170">
        <v>161.08194368400399</v>
      </c>
      <c r="AI23" s="170">
        <v>161.171641266119</v>
      </c>
      <c r="AJ23" s="170">
        <v>172.70823350253801</v>
      </c>
      <c r="AK23" s="170">
        <v>157.303623579271</v>
      </c>
      <c r="AL23" s="171">
        <v>161.45460430534399</v>
      </c>
      <c r="AM23" s="168"/>
      <c r="AN23" s="177">
        <v>184.96527628434799</v>
      </c>
      <c r="AO23" s="178">
        <v>187.55493044369601</v>
      </c>
      <c r="AP23" s="179">
        <v>186.27283622920501</v>
      </c>
      <c r="AQ23" s="168"/>
      <c r="AR23" s="185">
        <v>170.014470342224</v>
      </c>
      <c r="AS23" s="154"/>
      <c r="AT23" s="146">
        <v>-3.5212452051995502</v>
      </c>
      <c r="AU23" s="147">
        <v>-5.4888801151028899</v>
      </c>
      <c r="AV23" s="147">
        <v>-12.1879010908363</v>
      </c>
      <c r="AW23" s="147">
        <v>2.76755042829953</v>
      </c>
      <c r="AX23" s="147">
        <v>-1.3450990663883899</v>
      </c>
      <c r="AY23" s="148">
        <v>-4.3327836007918998</v>
      </c>
      <c r="AZ23" s="149"/>
      <c r="BA23" s="150">
        <v>5.7652291700455001</v>
      </c>
      <c r="BB23" s="151">
        <v>3.7428308383475302</v>
      </c>
      <c r="BC23" s="152">
        <v>4.7256935853219399</v>
      </c>
      <c r="BD23" s="149"/>
      <c r="BE23" s="153">
        <v>-1.06859776764221</v>
      </c>
    </row>
    <row r="24" spans="7:57" x14ac:dyDescent="0.25">
      <c r="G24" s="172">
        <v>90.485304268846505</v>
      </c>
      <c r="H24" s="168">
        <v>105.191224698425</v>
      </c>
      <c r="I24" s="168">
        <v>107.453819231463</v>
      </c>
      <c r="J24" s="168">
        <v>106.614501065684</v>
      </c>
      <c r="K24" s="168">
        <v>96.666585585585494</v>
      </c>
      <c r="L24" s="173">
        <v>102.340253663553</v>
      </c>
      <c r="M24" s="168"/>
      <c r="N24" s="180">
        <v>115.371658058771</v>
      </c>
      <c r="O24" s="188">
        <v>123.583521406727</v>
      </c>
      <c r="P24" s="181">
        <v>119.790052653229</v>
      </c>
      <c r="Q24" s="168"/>
      <c r="R24" s="186">
        <v>108.316144873637</v>
      </c>
      <c r="S24" s="154"/>
      <c r="T24" s="155">
        <v>4.3157371024824496</v>
      </c>
      <c r="U24" s="149">
        <v>1.76788431622464</v>
      </c>
      <c r="V24" s="149">
        <v>0.91880266781160502</v>
      </c>
      <c r="W24" s="149">
        <v>3.0405422844594501</v>
      </c>
      <c r="X24" s="149">
        <v>0.55878017386590895</v>
      </c>
      <c r="Y24" s="156">
        <v>1.81950703281417</v>
      </c>
      <c r="Z24" s="149"/>
      <c r="AA24" s="157">
        <v>3.4638359198811699</v>
      </c>
      <c r="AB24" s="158">
        <v>4.2504997055676004</v>
      </c>
      <c r="AC24" s="159">
        <v>3.8724114847318698</v>
      </c>
      <c r="AD24" s="149"/>
      <c r="AE24" s="160">
        <v>2.6856088812586401</v>
      </c>
      <c r="AG24" s="172">
        <v>86.578311298076898</v>
      </c>
      <c r="AH24" s="168">
        <v>94.591973896830297</v>
      </c>
      <c r="AI24" s="168">
        <v>96.348260181408605</v>
      </c>
      <c r="AJ24" s="168">
        <v>98.206434396737805</v>
      </c>
      <c r="AK24" s="168">
        <v>92.285924977595599</v>
      </c>
      <c r="AL24" s="173">
        <v>93.906196705364295</v>
      </c>
      <c r="AM24" s="168"/>
      <c r="AN24" s="180">
        <v>101.17728215993</v>
      </c>
      <c r="AO24" s="188">
        <v>104.610196253814</v>
      </c>
      <c r="AP24" s="181">
        <v>102.921173892125</v>
      </c>
      <c r="AQ24" s="168"/>
      <c r="AR24" s="186">
        <v>96.825388649916405</v>
      </c>
      <c r="AS24" s="154"/>
      <c r="AT24" s="155">
        <v>2.2552055155967601</v>
      </c>
      <c r="AU24" s="149">
        <v>0.96984996155106695</v>
      </c>
      <c r="AV24" s="149">
        <v>-2.2422625409434498</v>
      </c>
      <c r="AW24" s="149">
        <v>2.1884311164824002</v>
      </c>
      <c r="AX24" s="149">
        <v>0.80236013403668904</v>
      </c>
      <c r="AY24" s="156">
        <v>0.53738365982331304</v>
      </c>
      <c r="AZ24" s="149"/>
      <c r="BA24" s="157">
        <v>2.6463367899857002</v>
      </c>
      <c r="BB24" s="158">
        <v>3.56354418343737</v>
      </c>
      <c r="BC24" s="159">
        <v>3.1294802532171802</v>
      </c>
      <c r="BD24" s="149"/>
      <c r="BE24" s="160">
        <v>1.4805726492622</v>
      </c>
    </row>
    <row r="25" spans="7:57" x14ac:dyDescent="0.25">
      <c r="G25" s="172">
        <v>79.020223865877696</v>
      </c>
      <c r="H25" s="168">
        <v>87.605978952934905</v>
      </c>
      <c r="I25" s="168">
        <v>87.768862400000003</v>
      </c>
      <c r="J25" s="168">
        <v>88.268763370332906</v>
      </c>
      <c r="K25" s="168">
        <v>82.907593107104901</v>
      </c>
      <c r="L25" s="173">
        <v>85.420560463361994</v>
      </c>
      <c r="M25" s="168"/>
      <c r="N25" s="180">
        <v>92.642971112181002</v>
      </c>
      <c r="O25" s="188">
        <v>94.5232820364606</v>
      </c>
      <c r="P25" s="181">
        <v>93.6205067730004</v>
      </c>
      <c r="Q25" s="168"/>
      <c r="R25" s="186">
        <v>88.027716698515306</v>
      </c>
      <c r="S25" s="154"/>
      <c r="T25" s="155">
        <v>4.6277326083536403</v>
      </c>
      <c r="U25" s="149">
        <v>6.2174686797240097</v>
      </c>
      <c r="V25" s="149">
        <v>2.56054351497438</v>
      </c>
      <c r="W25" s="149">
        <v>4.0401301451481801</v>
      </c>
      <c r="X25" s="149">
        <v>0.50030010155995996</v>
      </c>
      <c r="Y25" s="156">
        <v>3.4009362333816102</v>
      </c>
      <c r="Z25" s="149"/>
      <c r="AA25" s="157">
        <v>-2.8133224069251201</v>
      </c>
      <c r="AB25" s="158">
        <v>-2.4315050911725602</v>
      </c>
      <c r="AC25" s="159">
        <v>-2.6110993794569399</v>
      </c>
      <c r="AD25" s="149"/>
      <c r="AE25" s="160">
        <v>1.13169454270777</v>
      </c>
      <c r="AG25" s="172">
        <v>77.352551909809804</v>
      </c>
      <c r="AH25" s="168">
        <v>81.818544082710005</v>
      </c>
      <c r="AI25" s="168">
        <v>82.727681642368296</v>
      </c>
      <c r="AJ25" s="168">
        <v>83.700850801048603</v>
      </c>
      <c r="AK25" s="168">
        <v>81.315385026099904</v>
      </c>
      <c r="AL25" s="173">
        <v>81.489397740130002</v>
      </c>
      <c r="AM25" s="168"/>
      <c r="AN25" s="180">
        <v>87.858032428417005</v>
      </c>
      <c r="AO25" s="188">
        <v>88.710349175859804</v>
      </c>
      <c r="AP25" s="181">
        <v>88.292680687007703</v>
      </c>
      <c r="AQ25" s="168"/>
      <c r="AR25" s="186">
        <v>83.623580989950995</v>
      </c>
      <c r="AS25" s="154"/>
      <c r="AT25" s="155">
        <v>-0.14217633788371301</v>
      </c>
      <c r="AU25" s="149">
        <v>-0.37884836722153697</v>
      </c>
      <c r="AV25" s="149">
        <v>-3.2729244725983602</v>
      </c>
      <c r="AW25" s="149">
        <v>1.04038029739533</v>
      </c>
      <c r="AX25" s="149">
        <v>0.91127813705720495</v>
      </c>
      <c r="AY25" s="156">
        <v>-0.41748033986139399</v>
      </c>
      <c r="AZ25" s="149"/>
      <c r="BA25" s="157">
        <v>-1.3681204284727999</v>
      </c>
      <c r="BB25" s="158">
        <v>-1.5708706310964999</v>
      </c>
      <c r="BC25" s="159">
        <v>-1.4657847160783399</v>
      </c>
      <c r="BD25" s="149"/>
      <c r="BE25" s="160">
        <v>-0.72987817796869503</v>
      </c>
    </row>
    <row r="26" spans="7:57" x14ac:dyDescent="0.25">
      <c r="G26" s="172">
        <v>89.1137681446111</v>
      </c>
      <c r="H26" s="168">
        <v>96.001738703501005</v>
      </c>
      <c r="I26" s="168">
        <v>96.104065596449999</v>
      </c>
      <c r="J26" s="168">
        <v>96.972236181297205</v>
      </c>
      <c r="K26" s="168">
        <v>92.206337692746999</v>
      </c>
      <c r="L26" s="173">
        <v>94.348063597972896</v>
      </c>
      <c r="M26" s="168"/>
      <c r="N26" s="180">
        <v>93.092828523489899</v>
      </c>
      <c r="O26" s="188">
        <v>91.820485031371305</v>
      </c>
      <c r="P26" s="181">
        <v>92.450030988679202</v>
      </c>
      <c r="Q26" s="168"/>
      <c r="R26" s="186">
        <v>93.832399622718796</v>
      </c>
      <c r="S26" s="154"/>
      <c r="T26" s="155">
        <v>5.3590061428659004</v>
      </c>
      <c r="U26" s="149">
        <v>5.2885622713520801</v>
      </c>
      <c r="V26" s="149">
        <v>3.50852256490694</v>
      </c>
      <c r="W26" s="149">
        <v>5.0288614885682996</v>
      </c>
      <c r="X26" s="149">
        <v>3.93099318414265</v>
      </c>
      <c r="Y26" s="156">
        <v>4.5798908003736001</v>
      </c>
      <c r="Z26" s="149"/>
      <c r="AA26" s="157">
        <v>2.8657757960767198</v>
      </c>
      <c r="AB26" s="158">
        <v>1.9307841825813501</v>
      </c>
      <c r="AC26" s="159">
        <v>2.39284527913345</v>
      </c>
      <c r="AD26" s="149"/>
      <c r="AE26" s="160">
        <v>3.98476777938499</v>
      </c>
      <c r="AG26" s="172">
        <v>85.262412914449399</v>
      </c>
      <c r="AH26" s="168">
        <v>89.909010605126298</v>
      </c>
      <c r="AI26" s="168">
        <v>89.986236387505599</v>
      </c>
      <c r="AJ26" s="168">
        <v>90.061586057122</v>
      </c>
      <c r="AK26" s="168">
        <v>87.455635891370093</v>
      </c>
      <c r="AL26" s="173">
        <v>88.6275836452688</v>
      </c>
      <c r="AM26" s="168"/>
      <c r="AN26" s="180">
        <v>89.120077732303898</v>
      </c>
      <c r="AO26" s="188">
        <v>88.481713937123004</v>
      </c>
      <c r="AP26" s="181">
        <v>88.798085539113899</v>
      </c>
      <c r="AQ26" s="168"/>
      <c r="AR26" s="186">
        <v>88.676644496617499</v>
      </c>
      <c r="AS26" s="154"/>
      <c r="AT26" s="155">
        <v>2.7925787838339802</v>
      </c>
      <c r="AU26" s="149">
        <v>5.0113339355544397</v>
      </c>
      <c r="AV26" s="149">
        <v>3.0227885840605699</v>
      </c>
      <c r="AW26" s="149">
        <v>2.8085905035469398</v>
      </c>
      <c r="AX26" s="149">
        <v>1.7375311866896399</v>
      </c>
      <c r="AY26" s="156">
        <v>3.1052282753690901</v>
      </c>
      <c r="AZ26" s="149"/>
      <c r="BA26" s="157">
        <v>2.4237708551612198</v>
      </c>
      <c r="BB26" s="158">
        <v>1.8730032484394299</v>
      </c>
      <c r="BC26" s="159">
        <v>2.1458056339751899</v>
      </c>
      <c r="BD26" s="149"/>
      <c r="BE26" s="160">
        <v>2.8183073913794701</v>
      </c>
    </row>
    <row r="27" spans="7:57" x14ac:dyDescent="0.25">
      <c r="G27" s="172">
        <v>89.179071481208496</v>
      </c>
      <c r="H27" s="168">
        <v>91.898406322881499</v>
      </c>
      <c r="I27" s="168">
        <v>92.239258072467294</v>
      </c>
      <c r="J27" s="168">
        <v>91.799686008540505</v>
      </c>
      <c r="K27" s="168">
        <v>93.318713298790996</v>
      </c>
      <c r="L27" s="173">
        <v>91.817881116947703</v>
      </c>
      <c r="M27" s="168"/>
      <c r="N27" s="180">
        <v>122.256724700761</v>
      </c>
      <c r="O27" s="188">
        <v>141.049838751625</v>
      </c>
      <c r="P27" s="181">
        <v>131.864426273101</v>
      </c>
      <c r="Q27" s="168"/>
      <c r="R27" s="186">
        <v>103.580361243458</v>
      </c>
      <c r="S27" s="154"/>
      <c r="T27" s="155">
        <v>-0.73706838198872404</v>
      </c>
      <c r="U27" s="149">
        <v>-2.4836974809326899</v>
      </c>
      <c r="V27" s="149">
        <v>-1.4601837695164099</v>
      </c>
      <c r="W27" s="149">
        <v>-1.9367104929393</v>
      </c>
      <c r="X27" s="149">
        <v>-0.35284443601843901</v>
      </c>
      <c r="Y27" s="156">
        <v>-1.4127869605083401</v>
      </c>
      <c r="Z27" s="149"/>
      <c r="AA27" s="157">
        <v>1.09243407686925</v>
      </c>
      <c r="AB27" s="158">
        <v>-3.51963357623133</v>
      </c>
      <c r="AC27" s="159">
        <v>-1.39046503992556</v>
      </c>
      <c r="AD27" s="149"/>
      <c r="AE27" s="160">
        <v>-0.99519740970299098</v>
      </c>
      <c r="AG27" s="172">
        <v>121.682971563183</v>
      </c>
      <c r="AH27" s="168">
        <v>117.616019615856</v>
      </c>
      <c r="AI27" s="168">
        <v>119.22091588785</v>
      </c>
      <c r="AJ27" s="168">
        <v>127.20773448878499</v>
      </c>
      <c r="AK27" s="168">
        <v>118.012322744014</v>
      </c>
      <c r="AL27" s="173">
        <v>120.702512417834</v>
      </c>
      <c r="AM27" s="168"/>
      <c r="AN27" s="180">
        <v>127.40618798423201</v>
      </c>
      <c r="AO27" s="188">
        <v>135.08255853525699</v>
      </c>
      <c r="AP27" s="181">
        <v>131.24150173433901</v>
      </c>
      <c r="AQ27" s="168"/>
      <c r="AR27" s="186">
        <v>123.909092169522</v>
      </c>
      <c r="AS27" s="154"/>
      <c r="AT27" s="155">
        <v>10.051898514245799</v>
      </c>
      <c r="AU27" s="149">
        <v>3.5171732881190398</v>
      </c>
      <c r="AV27" s="149">
        <v>2.48550035549802</v>
      </c>
      <c r="AW27" s="149">
        <v>21.420351113773599</v>
      </c>
      <c r="AX27" s="149">
        <v>9.2231495141207809</v>
      </c>
      <c r="AY27" s="156">
        <v>9.0954208907689509</v>
      </c>
      <c r="AZ27" s="149"/>
      <c r="BA27" s="157">
        <v>1.5632210021175399</v>
      </c>
      <c r="BB27" s="158">
        <v>2.3758250586438798</v>
      </c>
      <c r="BC27" s="159">
        <v>2.0576628914970998</v>
      </c>
      <c r="BD27" s="149"/>
      <c r="BE27" s="160">
        <v>6.6299156343565899</v>
      </c>
    </row>
    <row r="28" spans="7:57" x14ac:dyDescent="0.25">
      <c r="G28" s="172">
        <v>88.066948808920401</v>
      </c>
      <c r="H28" s="168">
        <v>97.753405483405402</v>
      </c>
      <c r="I28" s="168">
        <v>103.848255462184</v>
      </c>
      <c r="J28" s="168">
        <v>101.010448803191</v>
      </c>
      <c r="K28" s="168">
        <v>95.278572976878607</v>
      </c>
      <c r="L28" s="173">
        <v>97.899200503852896</v>
      </c>
      <c r="M28" s="168"/>
      <c r="N28" s="180">
        <v>96.731270796460095</v>
      </c>
      <c r="O28" s="188">
        <v>103.412778724855</v>
      </c>
      <c r="P28" s="181">
        <v>100.13468565474101</v>
      </c>
      <c r="Q28" s="168"/>
      <c r="R28" s="186">
        <v>98.567732938610106</v>
      </c>
      <c r="S28" s="154"/>
      <c r="T28" s="155">
        <v>-3.6211631287653998</v>
      </c>
      <c r="U28" s="149">
        <v>-0.95393101094207799</v>
      </c>
      <c r="V28" s="149">
        <v>0.622664145917184</v>
      </c>
      <c r="W28" s="149">
        <v>2.5194504156572899</v>
      </c>
      <c r="X28" s="149">
        <v>4.9772497130066401E-2</v>
      </c>
      <c r="Y28" s="156">
        <v>4.8356113131138898E-2</v>
      </c>
      <c r="Z28" s="149"/>
      <c r="AA28" s="157">
        <v>-3.0850474252809401</v>
      </c>
      <c r="AB28" s="158">
        <v>1.2834798359202</v>
      </c>
      <c r="AC28" s="159">
        <v>-0.81332954975948002</v>
      </c>
      <c r="AD28" s="149"/>
      <c r="AE28" s="160">
        <v>-0.220612541277632</v>
      </c>
      <c r="AG28" s="172">
        <v>90.782449215872006</v>
      </c>
      <c r="AH28" s="168">
        <v>95.210365577775704</v>
      </c>
      <c r="AI28" s="168">
        <v>98.228174045221294</v>
      </c>
      <c r="AJ28" s="168">
        <v>103.354228181374</v>
      </c>
      <c r="AK28" s="168">
        <v>94.746477435164294</v>
      </c>
      <c r="AL28" s="173">
        <v>96.553448667044805</v>
      </c>
      <c r="AM28" s="168"/>
      <c r="AN28" s="180">
        <v>98.326774812489006</v>
      </c>
      <c r="AO28" s="188">
        <v>99.781856308009594</v>
      </c>
      <c r="AP28" s="181">
        <v>99.059669292701898</v>
      </c>
      <c r="AQ28" s="168"/>
      <c r="AR28" s="186">
        <v>97.333449864608099</v>
      </c>
      <c r="AS28" s="154"/>
      <c r="AT28" s="155">
        <v>-8.7080003369148798E-2</v>
      </c>
      <c r="AU28" s="149">
        <v>1.00885149813117</v>
      </c>
      <c r="AV28" s="149">
        <v>-3.8442086971207101</v>
      </c>
      <c r="AW28" s="149">
        <v>8.7543471331676503</v>
      </c>
      <c r="AX28" s="149">
        <v>2.5448800104671201</v>
      </c>
      <c r="AY28" s="156">
        <v>1.64475772782706</v>
      </c>
      <c r="AZ28" s="149"/>
      <c r="BA28" s="157">
        <v>0.98244033592933999</v>
      </c>
      <c r="BB28" s="158">
        <v>1.7630897673714001</v>
      </c>
      <c r="BC28" s="159">
        <v>1.3847931702872101</v>
      </c>
      <c r="BD28" s="149"/>
      <c r="BE28" s="160">
        <v>1.5585149260070399</v>
      </c>
    </row>
    <row r="29" spans="7:57" x14ac:dyDescent="0.25">
      <c r="G29" s="172">
        <v>112.47022222222201</v>
      </c>
      <c r="H29" s="168">
        <v>118.312044566067</v>
      </c>
      <c r="I29" s="168">
        <v>120.516165966386</v>
      </c>
      <c r="J29" s="168">
        <v>121.809567375886</v>
      </c>
      <c r="K29" s="168">
        <v>121.177909530083</v>
      </c>
      <c r="L29" s="173">
        <v>119.453608504277</v>
      </c>
      <c r="M29" s="168"/>
      <c r="N29" s="180">
        <v>142.925287146763</v>
      </c>
      <c r="O29" s="188">
        <v>165.650114054451</v>
      </c>
      <c r="P29" s="181">
        <v>155.49981473941301</v>
      </c>
      <c r="Q29" s="168"/>
      <c r="R29" s="186">
        <v>129.89771662832501</v>
      </c>
      <c r="S29" s="154"/>
      <c r="T29" s="155">
        <v>-7.3424081833460404</v>
      </c>
      <c r="U29" s="149">
        <v>-6.7108259251440403</v>
      </c>
      <c r="V29" s="149">
        <v>-5.9558381885016702</v>
      </c>
      <c r="W29" s="149">
        <v>-4.5141912876615304</v>
      </c>
      <c r="X29" s="149">
        <v>-5.7313123389078298</v>
      </c>
      <c r="Y29" s="156">
        <v>-5.8342189471638903</v>
      </c>
      <c r="Z29" s="149"/>
      <c r="AA29" s="157">
        <v>-3.76220083114127</v>
      </c>
      <c r="AB29" s="158">
        <v>-3.2339804806776198</v>
      </c>
      <c r="AC29" s="159">
        <v>-4.3196713706646603</v>
      </c>
      <c r="AD29" s="149"/>
      <c r="AE29" s="160">
        <v>-6.8590934717009402</v>
      </c>
      <c r="AG29" s="172">
        <v>134.35358008468299</v>
      </c>
      <c r="AH29" s="168">
        <v>129.21293510486399</v>
      </c>
      <c r="AI29" s="168">
        <v>133.948867059593</v>
      </c>
      <c r="AJ29" s="168">
        <v>145.73183190357199</v>
      </c>
      <c r="AK29" s="168">
        <v>135.36518499617199</v>
      </c>
      <c r="AL29" s="173">
        <v>135.82843946400999</v>
      </c>
      <c r="AM29" s="168"/>
      <c r="AN29" s="180">
        <v>149.4591543267</v>
      </c>
      <c r="AO29" s="188">
        <v>157.86106472948001</v>
      </c>
      <c r="AP29" s="181">
        <v>153.79624615212401</v>
      </c>
      <c r="AQ29" s="168"/>
      <c r="AR29" s="186">
        <v>141.17610074626799</v>
      </c>
      <c r="AS29" s="154"/>
      <c r="AT29" s="155">
        <v>-1.54137699764647</v>
      </c>
      <c r="AU29" s="149">
        <v>-5.92371036753923</v>
      </c>
      <c r="AV29" s="149">
        <v>-8.4542009715419901</v>
      </c>
      <c r="AW29" s="149">
        <v>9.6790149151729494</v>
      </c>
      <c r="AX29" s="149">
        <v>0.63115832235514402</v>
      </c>
      <c r="AY29" s="156">
        <v>-1.2511782836882399</v>
      </c>
      <c r="AZ29" s="149"/>
      <c r="BA29" s="157">
        <v>-2.6522319707804298</v>
      </c>
      <c r="BB29" s="158">
        <v>-2.94181546580029</v>
      </c>
      <c r="BC29" s="159">
        <v>-2.8695998566266998</v>
      </c>
      <c r="BD29" s="149"/>
      <c r="BE29" s="160">
        <v>-2.14937176422728</v>
      </c>
    </row>
    <row r="30" spans="7:57" x14ac:dyDescent="0.25">
      <c r="G30" s="172">
        <v>95.017756357670194</v>
      </c>
      <c r="H30" s="168">
        <v>105.376512985118</v>
      </c>
      <c r="I30" s="168">
        <v>109.0538317757</v>
      </c>
      <c r="J30" s="168">
        <v>103.86307220518501</v>
      </c>
      <c r="K30" s="168">
        <v>98.418939346811797</v>
      </c>
      <c r="L30" s="173">
        <v>102.94327936215799</v>
      </c>
      <c r="M30" s="168"/>
      <c r="N30" s="180">
        <v>107.12167866492101</v>
      </c>
      <c r="O30" s="188">
        <v>108.552892483349</v>
      </c>
      <c r="P30" s="181">
        <v>107.84846513126099</v>
      </c>
      <c r="Q30" s="168"/>
      <c r="R30" s="186">
        <v>104.296050901661</v>
      </c>
      <c r="S30" s="154"/>
      <c r="T30" s="155">
        <v>0.72556097854281998</v>
      </c>
      <c r="U30" s="149">
        <v>3.1267422730300298</v>
      </c>
      <c r="V30" s="149">
        <v>2.6431922763785698</v>
      </c>
      <c r="W30" s="149">
        <v>-1.3839097398009099</v>
      </c>
      <c r="X30" s="149">
        <v>-3.69780033134978</v>
      </c>
      <c r="Y30" s="156">
        <v>0.301379931837709</v>
      </c>
      <c r="Z30" s="149"/>
      <c r="AA30" s="157">
        <v>-0.49031141993898802</v>
      </c>
      <c r="AB30" s="158">
        <v>-0.69418736517381796</v>
      </c>
      <c r="AC30" s="159">
        <v>-0.55376147572718104</v>
      </c>
      <c r="AD30" s="149"/>
      <c r="AE30" s="160">
        <v>2.3598271167115902E-3</v>
      </c>
      <c r="AG30" s="172">
        <v>95.439097107057293</v>
      </c>
      <c r="AH30" s="168">
        <v>101.511254138116</v>
      </c>
      <c r="AI30" s="168">
        <v>103.041157284368</v>
      </c>
      <c r="AJ30" s="168">
        <v>102.64144193994601</v>
      </c>
      <c r="AK30" s="168">
        <v>99.658693246684805</v>
      </c>
      <c r="AL30" s="173">
        <v>100.608347403897</v>
      </c>
      <c r="AM30" s="168"/>
      <c r="AN30" s="180">
        <v>108.617282495924</v>
      </c>
      <c r="AO30" s="188">
        <v>108.99152919511999</v>
      </c>
      <c r="AP30" s="181">
        <v>108.801153918648</v>
      </c>
      <c r="AQ30" s="168"/>
      <c r="AR30" s="186">
        <v>103.12191480748901</v>
      </c>
      <c r="AS30" s="154"/>
      <c r="AT30" s="155">
        <v>-0.41207815305439099</v>
      </c>
      <c r="AU30" s="149">
        <v>2.1695588362352298</v>
      </c>
      <c r="AV30" s="149">
        <v>-0.40549470229625301</v>
      </c>
      <c r="AW30" s="149">
        <v>1.2204385487114899</v>
      </c>
      <c r="AX30" s="149">
        <v>0.24280882540981299</v>
      </c>
      <c r="AY30" s="156">
        <v>0.61470726924520702</v>
      </c>
      <c r="AZ30" s="149"/>
      <c r="BA30" s="157">
        <v>-0.53692324801713698</v>
      </c>
      <c r="BB30" s="158">
        <v>0.185486071303889</v>
      </c>
      <c r="BC30" s="159">
        <v>-0.18506583311503999</v>
      </c>
      <c r="BD30" s="149"/>
      <c r="BE30" s="160">
        <v>0.325725577525251</v>
      </c>
    </row>
    <row r="31" spans="7:57" x14ac:dyDescent="0.25">
      <c r="G31" s="172">
        <v>86.633379348426203</v>
      </c>
      <c r="H31" s="168">
        <v>91.370367797302805</v>
      </c>
      <c r="I31" s="168">
        <v>89.613440902021694</v>
      </c>
      <c r="J31" s="168">
        <v>92.591992779783297</v>
      </c>
      <c r="K31" s="168">
        <v>97.591125779244507</v>
      </c>
      <c r="L31" s="173">
        <v>91.958540601930693</v>
      </c>
      <c r="M31" s="168"/>
      <c r="N31" s="180">
        <v>94.462580218326096</v>
      </c>
      <c r="O31" s="188">
        <v>121.99798908594801</v>
      </c>
      <c r="P31" s="181">
        <v>109.551885466507</v>
      </c>
      <c r="Q31" s="168"/>
      <c r="R31" s="186">
        <v>98.146512753089596</v>
      </c>
      <c r="S31" s="154"/>
      <c r="T31" s="155">
        <v>0.47187174099194901</v>
      </c>
      <c r="U31" s="149">
        <v>-0.857180938438037</v>
      </c>
      <c r="V31" s="149">
        <v>0.64110651603941005</v>
      </c>
      <c r="W31" s="149">
        <v>3.15831219977908</v>
      </c>
      <c r="X31" s="149">
        <v>9.2224983702848302</v>
      </c>
      <c r="Y31" s="156">
        <v>2.7711562050951799</v>
      </c>
      <c r="Z31" s="149"/>
      <c r="AA31" s="157">
        <v>-9.6152437366651604</v>
      </c>
      <c r="AB31" s="158">
        <v>5.2319137026627196</v>
      </c>
      <c r="AC31" s="159">
        <v>-0.98282582895145298</v>
      </c>
      <c r="AD31" s="149"/>
      <c r="AE31" s="160">
        <v>0.97559951569998804</v>
      </c>
      <c r="AG31" s="172">
        <v>106.431383097732</v>
      </c>
      <c r="AH31" s="168">
        <v>104.721251364132</v>
      </c>
      <c r="AI31" s="168">
        <v>111.540685574755</v>
      </c>
      <c r="AJ31" s="168">
        <v>113.12918161325101</v>
      </c>
      <c r="AK31" s="168">
        <v>105.247010267767</v>
      </c>
      <c r="AL31" s="173">
        <v>108.217164529003</v>
      </c>
      <c r="AM31" s="168"/>
      <c r="AN31" s="180">
        <v>125.914436730123</v>
      </c>
      <c r="AO31" s="188">
        <v>117.09422325652299</v>
      </c>
      <c r="AP31" s="181">
        <v>121.55242330478001</v>
      </c>
      <c r="AQ31" s="168"/>
      <c r="AR31" s="186">
        <v>112.741234077961</v>
      </c>
      <c r="AS31" s="154"/>
      <c r="AT31" s="155">
        <v>14.0677210184293</v>
      </c>
      <c r="AU31" s="149">
        <v>10.6651853631822</v>
      </c>
      <c r="AV31" s="149">
        <v>17.728513798714701</v>
      </c>
      <c r="AW31" s="149">
        <v>21.7527879540079</v>
      </c>
      <c r="AX31" s="149">
        <v>11.090288730998701</v>
      </c>
      <c r="AY31" s="156">
        <v>15.0167608940265</v>
      </c>
      <c r="AZ31" s="149"/>
      <c r="BA31" s="157">
        <v>19.5753688481512</v>
      </c>
      <c r="BB31" s="158">
        <v>8.0533308826961303</v>
      </c>
      <c r="BC31" s="159">
        <v>13.7694297918116</v>
      </c>
      <c r="BD31" s="149"/>
      <c r="BE31" s="160">
        <v>14.5954552585383</v>
      </c>
    </row>
    <row r="32" spans="7:57" x14ac:dyDescent="0.25">
      <c r="G32" s="172">
        <v>82.860716029292107</v>
      </c>
      <c r="H32" s="168">
        <v>87.588442184154104</v>
      </c>
      <c r="I32" s="168">
        <v>90.810796460176903</v>
      </c>
      <c r="J32" s="168">
        <v>89.256435546874997</v>
      </c>
      <c r="K32" s="168">
        <v>89.155514485514402</v>
      </c>
      <c r="L32" s="173">
        <v>88.383259993464705</v>
      </c>
      <c r="M32" s="168"/>
      <c r="N32" s="180">
        <v>116.74397923875399</v>
      </c>
      <c r="O32" s="188">
        <v>114.751875</v>
      </c>
      <c r="P32" s="181">
        <v>115.80823853211</v>
      </c>
      <c r="Q32" s="168"/>
      <c r="R32" s="186">
        <v>97.933133607837505</v>
      </c>
      <c r="S32" s="154"/>
      <c r="T32" s="155">
        <v>-4.9469674641640502</v>
      </c>
      <c r="U32" s="149">
        <v>-5.8715565744418896</v>
      </c>
      <c r="V32" s="149">
        <v>-3.8537694437438699</v>
      </c>
      <c r="W32" s="149">
        <v>-5.2093411718483198</v>
      </c>
      <c r="X32" s="149">
        <v>-3.3377215584495499</v>
      </c>
      <c r="Y32" s="156">
        <v>-4.5356818181835399</v>
      </c>
      <c r="Z32" s="149"/>
      <c r="AA32" s="157">
        <v>5.9363752909229603</v>
      </c>
      <c r="AB32" s="158">
        <v>0.80968996391386305</v>
      </c>
      <c r="AC32" s="159">
        <v>3.4219284120302502</v>
      </c>
      <c r="AD32" s="149"/>
      <c r="AE32" s="160">
        <v>-1.22169886920655</v>
      </c>
      <c r="AG32" s="172">
        <v>83.873181522446302</v>
      </c>
      <c r="AH32" s="168">
        <v>86.098418781061895</v>
      </c>
      <c r="AI32" s="168">
        <v>87.510562517025306</v>
      </c>
      <c r="AJ32" s="168">
        <v>87.829634405339803</v>
      </c>
      <c r="AK32" s="168">
        <v>87.256814715118793</v>
      </c>
      <c r="AL32" s="173">
        <v>86.558844980386397</v>
      </c>
      <c r="AM32" s="168"/>
      <c r="AN32" s="180">
        <v>99.716948874296406</v>
      </c>
      <c r="AO32" s="188">
        <v>98.227933508729905</v>
      </c>
      <c r="AP32" s="181">
        <v>98.979758436944905</v>
      </c>
      <c r="AQ32" s="168"/>
      <c r="AR32" s="186">
        <v>90.647905077477802</v>
      </c>
      <c r="AS32" s="154"/>
      <c r="AT32" s="155">
        <v>-3.8196259134485899</v>
      </c>
      <c r="AU32" s="149">
        <v>-4.32961736526258</v>
      </c>
      <c r="AV32" s="149">
        <v>-3.9465821222051298</v>
      </c>
      <c r="AW32" s="149">
        <v>-3.1654133510365798</v>
      </c>
      <c r="AX32" s="149">
        <v>-4.7010247372718998</v>
      </c>
      <c r="AY32" s="156">
        <v>-3.9895069374090699</v>
      </c>
      <c r="AZ32" s="149"/>
      <c r="BA32" s="157">
        <v>-8.4823874089714493E-2</v>
      </c>
      <c r="BB32" s="158">
        <v>-2.5591509511720698</v>
      </c>
      <c r="BC32" s="159">
        <v>-1.30336172032515</v>
      </c>
      <c r="BD32" s="149"/>
      <c r="BE32" s="160">
        <v>-3.0939313693781298</v>
      </c>
    </row>
    <row r="33" spans="7:57" x14ac:dyDescent="0.25">
      <c r="G33" s="172">
        <v>98.290027002700199</v>
      </c>
      <c r="H33" s="168">
        <v>103.624905552375</v>
      </c>
      <c r="I33" s="168">
        <v>107.328613963039</v>
      </c>
      <c r="J33" s="168">
        <v>106.902645854657</v>
      </c>
      <c r="K33" s="168">
        <v>106.65615092290901</v>
      </c>
      <c r="L33" s="173">
        <v>105.168271332248</v>
      </c>
      <c r="M33" s="168"/>
      <c r="N33" s="180">
        <v>112.667090184354</v>
      </c>
      <c r="O33" s="188">
        <v>112.159351955307</v>
      </c>
      <c r="P33" s="181">
        <v>112.427729786673</v>
      </c>
      <c r="Q33" s="168"/>
      <c r="R33" s="186">
        <v>107.391367045729</v>
      </c>
      <c r="S33" s="154"/>
      <c r="T33" s="155">
        <v>10.3974578348514</v>
      </c>
      <c r="U33" s="149">
        <v>5.6008821559026298</v>
      </c>
      <c r="V33" s="149">
        <v>5.1005540801662104</v>
      </c>
      <c r="W33" s="149">
        <v>4.3911772917712497</v>
      </c>
      <c r="X33" s="149">
        <v>10.093590324123999</v>
      </c>
      <c r="Y33" s="156">
        <v>6.89985746071061</v>
      </c>
      <c r="Z33" s="149"/>
      <c r="AA33" s="157">
        <v>6.9512112319350496</v>
      </c>
      <c r="AB33" s="158">
        <v>1.9022145046249701</v>
      </c>
      <c r="AC33" s="159">
        <v>4.4462331551498204</v>
      </c>
      <c r="AD33" s="149"/>
      <c r="AE33" s="160">
        <v>6.2447706880249596</v>
      </c>
      <c r="AG33" s="172">
        <v>94.353544207317</v>
      </c>
      <c r="AH33" s="168">
        <v>98.031691270275104</v>
      </c>
      <c r="AI33" s="168">
        <v>101.843436044428</v>
      </c>
      <c r="AJ33" s="168">
        <v>106.338616309012</v>
      </c>
      <c r="AK33" s="168">
        <v>101.708105062082</v>
      </c>
      <c r="AL33" s="173">
        <v>100.887391904853</v>
      </c>
      <c r="AM33" s="168"/>
      <c r="AN33" s="180">
        <v>108.111498321635</v>
      </c>
      <c r="AO33" s="188">
        <v>108.644138491547</v>
      </c>
      <c r="AP33" s="181">
        <v>108.369392413033</v>
      </c>
      <c r="AQ33" s="168"/>
      <c r="AR33" s="186">
        <v>103.33938691289799</v>
      </c>
      <c r="AS33" s="154"/>
      <c r="AT33" s="155">
        <v>4.0663578956701603</v>
      </c>
      <c r="AU33" s="149">
        <v>1.37942125980856</v>
      </c>
      <c r="AV33" s="149">
        <v>-0.13771245223439099</v>
      </c>
      <c r="AW33" s="149">
        <v>8.5322218769145692</v>
      </c>
      <c r="AX33" s="149">
        <v>6.6549992730934902</v>
      </c>
      <c r="AY33" s="156">
        <v>4.0971981519231004</v>
      </c>
      <c r="AZ33" s="149"/>
      <c r="BA33" s="157">
        <v>3.9748979013993999</v>
      </c>
      <c r="BB33" s="158">
        <v>1.6322454333857299</v>
      </c>
      <c r="BC33" s="159">
        <v>2.8182667123412699</v>
      </c>
      <c r="BD33" s="149"/>
      <c r="BE33" s="160">
        <v>3.8308421414639402</v>
      </c>
    </row>
    <row r="34" spans="7:57" x14ac:dyDescent="0.25">
      <c r="G34" s="172">
        <v>98.579104866743904</v>
      </c>
      <c r="H34" s="168">
        <v>107.91378258808599</v>
      </c>
      <c r="I34" s="168">
        <v>110.273776585552</v>
      </c>
      <c r="J34" s="168">
        <v>111.488024420024</v>
      </c>
      <c r="K34" s="168">
        <v>105.828190789473</v>
      </c>
      <c r="L34" s="173">
        <v>107.43227469529999</v>
      </c>
      <c r="M34" s="168"/>
      <c r="N34" s="180">
        <v>124.13804257197501</v>
      </c>
      <c r="O34" s="188">
        <v>131.75501316386701</v>
      </c>
      <c r="P34" s="181">
        <v>128.09386100568099</v>
      </c>
      <c r="Q34" s="168"/>
      <c r="R34" s="186">
        <v>113.933842364897</v>
      </c>
      <c r="S34" s="154"/>
      <c r="T34" s="155">
        <v>1.1721535452087799</v>
      </c>
      <c r="U34" s="149">
        <v>-1.2781658716550199</v>
      </c>
      <c r="V34" s="149">
        <v>-2.99266553834119</v>
      </c>
      <c r="W34" s="149">
        <v>0.70339206500106</v>
      </c>
      <c r="X34" s="149">
        <v>0.34591828449939899</v>
      </c>
      <c r="Y34" s="156">
        <v>-0.67161454302315804</v>
      </c>
      <c r="Z34" s="149"/>
      <c r="AA34" s="157">
        <v>2.75157688116678</v>
      </c>
      <c r="AB34" s="158">
        <v>-0.293358591406365</v>
      </c>
      <c r="AC34" s="159">
        <v>0.95449816873892901</v>
      </c>
      <c r="AD34" s="149"/>
      <c r="AE34" s="160">
        <v>-0.22147355895732801</v>
      </c>
      <c r="AG34" s="172">
        <v>99.810669544756195</v>
      </c>
      <c r="AH34" s="168">
        <v>104.38094929311301</v>
      </c>
      <c r="AI34" s="168">
        <v>106.198241694844</v>
      </c>
      <c r="AJ34" s="168">
        <v>110.644674924054</v>
      </c>
      <c r="AK34" s="168">
        <v>103.786097206986</v>
      </c>
      <c r="AL34" s="173">
        <v>105.19307714146299</v>
      </c>
      <c r="AM34" s="168"/>
      <c r="AN34" s="180">
        <v>113.756929533709</v>
      </c>
      <c r="AO34" s="188">
        <v>116.522596719779</v>
      </c>
      <c r="AP34" s="181">
        <v>115.15525331364201</v>
      </c>
      <c r="AQ34" s="168"/>
      <c r="AR34" s="186">
        <v>108.29578262879301</v>
      </c>
      <c r="AS34" s="154"/>
      <c r="AT34" s="155">
        <v>0.82247583384143996</v>
      </c>
      <c r="AU34" s="149">
        <v>-0.28943240434402401</v>
      </c>
      <c r="AV34" s="149">
        <v>-2.7090991512093598</v>
      </c>
      <c r="AW34" s="149">
        <v>7.20862253114809</v>
      </c>
      <c r="AX34" s="149">
        <v>2.77312885273059</v>
      </c>
      <c r="AY34" s="156">
        <v>1.5543734285000199</v>
      </c>
      <c r="AZ34" s="149"/>
      <c r="BA34" s="157">
        <v>2.4365231244728398</v>
      </c>
      <c r="BB34" s="158">
        <v>1.23357930545491</v>
      </c>
      <c r="BC34" s="159">
        <v>1.8245363576692799</v>
      </c>
      <c r="BD34" s="149"/>
      <c r="BE34" s="160">
        <v>1.6404837982618701</v>
      </c>
    </row>
    <row r="35" spans="7:57" x14ac:dyDescent="0.25">
      <c r="G35" s="172">
        <v>88.534341085271294</v>
      </c>
      <c r="H35" s="168">
        <v>93.806323268206</v>
      </c>
      <c r="I35" s="168">
        <v>95.057054794520496</v>
      </c>
      <c r="J35" s="168">
        <v>93.808226086956495</v>
      </c>
      <c r="K35" s="168">
        <v>91.362657200811299</v>
      </c>
      <c r="L35" s="173">
        <v>92.840349730976101</v>
      </c>
      <c r="M35" s="168"/>
      <c r="N35" s="180">
        <v>90.974725274725202</v>
      </c>
      <c r="O35" s="188">
        <v>97.602854077253198</v>
      </c>
      <c r="P35" s="181">
        <v>94.328371335504798</v>
      </c>
      <c r="Q35" s="168"/>
      <c r="R35" s="186">
        <v>93.229355662787299</v>
      </c>
      <c r="S35" s="154"/>
      <c r="T35" s="155">
        <v>-6.0279028529917502</v>
      </c>
      <c r="U35" s="149">
        <v>-8.0999248805315602</v>
      </c>
      <c r="V35" s="149">
        <v>-6.3969887411575099</v>
      </c>
      <c r="W35" s="149">
        <v>-7.5160122958880597</v>
      </c>
      <c r="X35" s="149">
        <v>-8.77254656351246</v>
      </c>
      <c r="Y35" s="156">
        <v>-7.4085774616746898</v>
      </c>
      <c r="Z35" s="149"/>
      <c r="AA35" s="157">
        <v>-15.6082835110034</v>
      </c>
      <c r="AB35" s="158">
        <v>-20.771251668108199</v>
      </c>
      <c r="AC35" s="159">
        <v>-18.3224349748875</v>
      </c>
      <c r="AD35" s="149"/>
      <c r="AE35" s="160">
        <v>-10.5611712568664</v>
      </c>
      <c r="AG35" s="172">
        <v>86.618474810213897</v>
      </c>
      <c r="AH35" s="168">
        <v>90.840084033613394</v>
      </c>
      <c r="AI35" s="168">
        <v>90.412552960347597</v>
      </c>
      <c r="AJ35" s="168">
        <v>93.470439330543897</v>
      </c>
      <c r="AK35" s="168">
        <v>88.195565268065195</v>
      </c>
      <c r="AL35" s="173">
        <v>90.113156880525906</v>
      </c>
      <c r="AM35" s="168"/>
      <c r="AN35" s="180">
        <v>93.405629506378204</v>
      </c>
      <c r="AO35" s="188">
        <v>96.399517666853598</v>
      </c>
      <c r="AP35" s="181">
        <v>94.894224762966999</v>
      </c>
      <c r="AQ35" s="168"/>
      <c r="AR35" s="186">
        <v>91.494919406834299</v>
      </c>
      <c r="AS35" s="154"/>
      <c r="AT35" s="155">
        <v>-11.9193299648652</v>
      </c>
      <c r="AU35" s="149">
        <v>-10.810891137931799</v>
      </c>
      <c r="AV35" s="149">
        <v>-18.0542328406457</v>
      </c>
      <c r="AW35" s="149">
        <v>-10.231376894672399</v>
      </c>
      <c r="AX35" s="149">
        <v>-13.0514587182703</v>
      </c>
      <c r="AY35" s="156">
        <v>-12.841807723334</v>
      </c>
      <c r="AZ35" s="149"/>
      <c r="BA35" s="157">
        <v>-15.5922417536481</v>
      </c>
      <c r="BB35" s="158">
        <v>-17.323585445850899</v>
      </c>
      <c r="BC35" s="159">
        <v>-16.4522923705665</v>
      </c>
      <c r="BD35" s="149"/>
      <c r="BE35" s="160">
        <v>-13.959073459054601</v>
      </c>
    </row>
    <row r="36" spans="7:57" x14ac:dyDescent="0.25">
      <c r="G36" s="172">
        <v>88.027235294117602</v>
      </c>
      <c r="H36" s="168">
        <v>92.083821428571397</v>
      </c>
      <c r="I36" s="168">
        <v>94.839194528875296</v>
      </c>
      <c r="J36" s="168">
        <v>95.898532110091693</v>
      </c>
      <c r="K36" s="168">
        <v>91.849579524679996</v>
      </c>
      <c r="L36" s="173">
        <v>93.098858281986196</v>
      </c>
      <c r="M36" s="168"/>
      <c r="N36" s="180">
        <v>93.883774954627896</v>
      </c>
      <c r="O36" s="188">
        <v>96.945104895104805</v>
      </c>
      <c r="P36" s="181">
        <v>95.443063223508403</v>
      </c>
      <c r="Q36" s="168"/>
      <c r="R36" s="186">
        <v>93.776998969603198</v>
      </c>
      <c r="S36" s="154"/>
      <c r="T36" s="155">
        <v>-8.1389299970996998</v>
      </c>
      <c r="U36" s="149">
        <v>-9.0009893129151699</v>
      </c>
      <c r="V36" s="149">
        <v>-5.90285103932582</v>
      </c>
      <c r="W36" s="149">
        <v>-1.3016591557319499</v>
      </c>
      <c r="X36" s="149">
        <v>-1.8394075964915999</v>
      </c>
      <c r="Y36" s="156">
        <v>-5.0230910355996103</v>
      </c>
      <c r="Z36" s="149"/>
      <c r="AA36" s="157">
        <v>-5.7074068415644197</v>
      </c>
      <c r="AB36" s="158">
        <v>-2.7060671863974299</v>
      </c>
      <c r="AC36" s="159">
        <v>-4.1767834172565799</v>
      </c>
      <c r="AD36" s="149"/>
      <c r="AE36" s="160">
        <v>-4.7420077536871901</v>
      </c>
      <c r="AG36" s="172">
        <v>86.648063063063006</v>
      </c>
      <c r="AH36" s="168">
        <v>89.021679012345601</v>
      </c>
      <c r="AI36" s="168">
        <v>90.351317635270505</v>
      </c>
      <c r="AJ36" s="168">
        <v>93.193523670082897</v>
      </c>
      <c r="AK36" s="168">
        <v>89.612237417943106</v>
      </c>
      <c r="AL36" s="173">
        <v>89.930799830723601</v>
      </c>
      <c r="AM36" s="168"/>
      <c r="AN36" s="180">
        <v>92.530531400966098</v>
      </c>
      <c r="AO36" s="188">
        <v>93.204579345088106</v>
      </c>
      <c r="AP36" s="181">
        <v>92.860490752157801</v>
      </c>
      <c r="AQ36" s="168"/>
      <c r="AR36" s="186">
        <v>90.810336122010796</v>
      </c>
      <c r="AS36" s="154"/>
      <c r="AT36" s="155">
        <v>-4.45624359386834</v>
      </c>
      <c r="AU36" s="149">
        <v>-5.9819047448850799</v>
      </c>
      <c r="AV36" s="149">
        <v>-7.0704645777016202</v>
      </c>
      <c r="AW36" s="149">
        <v>-0.91730889437502505</v>
      </c>
      <c r="AX36" s="149">
        <v>-2.2624036737428401</v>
      </c>
      <c r="AY36" s="156">
        <v>-4.0654607403785299</v>
      </c>
      <c r="AZ36" s="149"/>
      <c r="BA36" s="157">
        <v>-3.6934102371495898</v>
      </c>
      <c r="BB36" s="158">
        <v>-2.97073786152801</v>
      </c>
      <c r="BC36" s="159">
        <v>-3.3397714881320799</v>
      </c>
      <c r="BD36" s="149"/>
      <c r="BE36" s="160">
        <v>-3.8648421136212301</v>
      </c>
    </row>
    <row r="37" spans="7:57" x14ac:dyDescent="0.25">
      <c r="G37" s="172">
        <v>87.153079276971198</v>
      </c>
      <c r="H37" s="168">
        <v>92.636857323522605</v>
      </c>
      <c r="I37" s="168">
        <v>96.146000323991501</v>
      </c>
      <c r="J37" s="168">
        <v>95.224559352035598</v>
      </c>
      <c r="K37" s="168">
        <v>95.403649326643702</v>
      </c>
      <c r="L37" s="173">
        <v>93.648445713632896</v>
      </c>
      <c r="M37" s="168"/>
      <c r="N37" s="180">
        <v>108.28958214992601</v>
      </c>
      <c r="O37" s="188">
        <v>115.60818107131099</v>
      </c>
      <c r="P37" s="181">
        <v>112.033938674288</v>
      </c>
      <c r="Q37" s="168"/>
      <c r="R37" s="186">
        <v>100.122492544051</v>
      </c>
      <c r="S37" s="154"/>
      <c r="T37" s="155">
        <v>0.87722164936353797</v>
      </c>
      <c r="U37" s="149">
        <v>1.90431793104979</v>
      </c>
      <c r="V37" s="149">
        <v>2.7487932418804801</v>
      </c>
      <c r="W37" s="149">
        <v>1.8259173270592499</v>
      </c>
      <c r="X37" s="149">
        <v>0.49980717788101098</v>
      </c>
      <c r="Y37" s="156">
        <v>1.56410042319722</v>
      </c>
      <c r="Z37" s="149"/>
      <c r="AA37" s="157">
        <v>0.54918350919602998</v>
      </c>
      <c r="AB37" s="158">
        <v>0.36611962143063598</v>
      </c>
      <c r="AC37" s="159">
        <v>0.45561817275613697</v>
      </c>
      <c r="AD37" s="149"/>
      <c r="AE37" s="160">
        <v>1.24662280136782</v>
      </c>
      <c r="AG37" s="172">
        <v>95.143633349204094</v>
      </c>
      <c r="AH37" s="168">
        <v>95.550679638897904</v>
      </c>
      <c r="AI37" s="168">
        <v>96.329387632115697</v>
      </c>
      <c r="AJ37" s="168">
        <v>103.625041017284</v>
      </c>
      <c r="AK37" s="168">
        <v>97.105269170624297</v>
      </c>
      <c r="AL37" s="173">
        <v>97.722680869586299</v>
      </c>
      <c r="AM37" s="168"/>
      <c r="AN37" s="180">
        <v>105.580248525695</v>
      </c>
      <c r="AO37" s="188">
        <v>108.2919397308</v>
      </c>
      <c r="AP37" s="181">
        <v>106.942655332055</v>
      </c>
      <c r="AQ37" s="168"/>
      <c r="AR37" s="186">
        <v>100.770391571113</v>
      </c>
      <c r="AS37" s="154"/>
      <c r="AT37" s="155">
        <v>-0.44550330562214402</v>
      </c>
      <c r="AU37" s="149">
        <v>-0.33115253404697298</v>
      </c>
      <c r="AV37" s="149">
        <v>-7.1965117391178604</v>
      </c>
      <c r="AW37" s="149">
        <v>8.5976944936381194</v>
      </c>
      <c r="AX37" s="149">
        <v>-0.848088218758006</v>
      </c>
      <c r="AY37" s="156">
        <v>-0.161777887313031</v>
      </c>
      <c r="AZ37" s="149"/>
      <c r="BA37" s="157">
        <v>-3.0143962981116799</v>
      </c>
      <c r="BB37" s="158">
        <v>-2.7307687805960699</v>
      </c>
      <c r="BC37" s="159">
        <v>-2.8720677635140901</v>
      </c>
      <c r="BD37" s="149"/>
      <c r="BE37" s="160">
        <v>-1.08414887937697</v>
      </c>
    </row>
    <row r="38" spans="7:57" x14ac:dyDescent="0.25">
      <c r="G38" s="172">
        <v>125.85324938373</v>
      </c>
      <c r="H38" s="168">
        <v>151.09222888061399</v>
      </c>
      <c r="I38" s="168">
        <v>161.43174952493399</v>
      </c>
      <c r="J38" s="168">
        <v>156.54685385530999</v>
      </c>
      <c r="K38" s="168">
        <v>134.39945601964001</v>
      </c>
      <c r="L38" s="173">
        <v>147.95425736089399</v>
      </c>
      <c r="M38" s="168"/>
      <c r="N38" s="180">
        <v>120.119583422498</v>
      </c>
      <c r="O38" s="188">
        <v>121.66939918160899</v>
      </c>
      <c r="P38" s="181">
        <v>120.921447751174</v>
      </c>
      <c r="Q38" s="168"/>
      <c r="R38" s="186">
        <v>140.95912942004301</v>
      </c>
      <c r="S38" s="154"/>
      <c r="T38" s="155">
        <v>2.9541643392303101</v>
      </c>
      <c r="U38" s="149">
        <v>1.09422195038467</v>
      </c>
      <c r="V38" s="149">
        <v>0.989162781728955</v>
      </c>
      <c r="W38" s="149">
        <v>-0.42483659410788499</v>
      </c>
      <c r="X38" s="149">
        <v>-8.1938660408588095</v>
      </c>
      <c r="Y38" s="156">
        <v>-0.94000624068040595</v>
      </c>
      <c r="Z38" s="149"/>
      <c r="AA38" s="157">
        <v>-23.849789155814999</v>
      </c>
      <c r="AB38" s="158">
        <v>-40.592081833669198</v>
      </c>
      <c r="AC38" s="159">
        <v>-34.146511926041597</v>
      </c>
      <c r="AD38" s="149"/>
      <c r="AE38" s="160">
        <v>-11.612956084128699</v>
      </c>
      <c r="AG38" s="172">
        <v>114.59616662471601</v>
      </c>
      <c r="AH38" s="168">
        <v>126.899020846555</v>
      </c>
      <c r="AI38" s="168">
        <v>135.021377369585</v>
      </c>
      <c r="AJ38" s="168">
        <v>137.68475192972599</v>
      </c>
      <c r="AK38" s="168">
        <v>123.335820501067</v>
      </c>
      <c r="AL38" s="173">
        <v>128.19220467875999</v>
      </c>
      <c r="AM38" s="168"/>
      <c r="AN38" s="180">
        <v>117.164105124036</v>
      </c>
      <c r="AO38" s="188">
        <v>117.60377073724101</v>
      </c>
      <c r="AP38" s="181">
        <v>117.38638215949599</v>
      </c>
      <c r="AQ38" s="168"/>
      <c r="AR38" s="186">
        <v>125.029451297039</v>
      </c>
      <c r="AS38" s="154"/>
      <c r="AT38" s="155">
        <v>3.2281366563851601</v>
      </c>
      <c r="AU38" s="149">
        <v>0.11647984382788</v>
      </c>
      <c r="AV38" s="149">
        <v>-1.7417054859602501</v>
      </c>
      <c r="AW38" s="149">
        <v>3.84103905605531</v>
      </c>
      <c r="AX38" s="149">
        <v>-0.29145040447651199</v>
      </c>
      <c r="AY38" s="156">
        <v>1.07075704745872</v>
      </c>
      <c r="AZ38" s="149"/>
      <c r="BA38" s="157">
        <v>-5.8371564324491798</v>
      </c>
      <c r="BB38" s="158">
        <v>-17.234687065265401</v>
      </c>
      <c r="BC38" s="159">
        <v>-12.0869120865993</v>
      </c>
      <c r="BD38" s="149"/>
      <c r="BE38" s="160">
        <v>-2.9753559400749698</v>
      </c>
    </row>
    <row r="39" spans="7:57" x14ac:dyDescent="0.25">
      <c r="G39" s="174">
        <v>85.4531833638503</v>
      </c>
      <c r="H39" s="175">
        <v>90.479861193733797</v>
      </c>
      <c r="I39" s="175">
        <v>90.092762410003701</v>
      </c>
      <c r="J39" s="175">
        <v>91.138200405231103</v>
      </c>
      <c r="K39" s="175">
        <v>92.143217137292993</v>
      </c>
      <c r="L39" s="176">
        <v>90.1097527116723</v>
      </c>
      <c r="M39" s="168"/>
      <c r="N39" s="182">
        <v>93.236379774072006</v>
      </c>
      <c r="O39" s="183">
        <v>110.90519327467</v>
      </c>
      <c r="P39" s="184">
        <v>102.653039108952</v>
      </c>
      <c r="Q39" s="168"/>
      <c r="R39" s="187">
        <v>94.196614095882495</v>
      </c>
      <c r="S39" s="154"/>
      <c r="T39" s="161">
        <v>1.0868162140639099</v>
      </c>
      <c r="U39" s="162">
        <v>0.65256878678385299</v>
      </c>
      <c r="V39" s="162">
        <v>0.96123319928050599</v>
      </c>
      <c r="W39" s="162">
        <v>1.8303937420880101</v>
      </c>
      <c r="X39" s="162">
        <v>4.8729485234372403</v>
      </c>
      <c r="Y39" s="163">
        <v>1.88689490555248</v>
      </c>
      <c r="Z39" s="149"/>
      <c r="AA39" s="164">
        <v>-7.0356659508157096</v>
      </c>
      <c r="AB39" s="165">
        <v>3.2265060885897499</v>
      </c>
      <c r="AC39" s="166">
        <v>-1.27292057688807</v>
      </c>
      <c r="AD39" s="149"/>
      <c r="AE39" s="167">
        <v>0.53585245477239896</v>
      </c>
      <c r="AG39" s="174">
        <v>96.2783013904547</v>
      </c>
      <c r="AH39" s="175">
        <v>96.191178804193797</v>
      </c>
      <c r="AI39" s="175">
        <v>99.869851742031102</v>
      </c>
      <c r="AJ39" s="175">
        <v>101.8376026545</v>
      </c>
      <c r="AK39" s="175">
        <v>96.371713410447299</v>
      </c>
      <c r="AL39" s="176">
        <v>98.1084677936432</v>
      </c>
      <c r="AM39" s="168"/>
      <c r="AN39" s="182">
        <v>110.934785245284</v>
      </c>
      <c r="AO39" s="183">
        <v>106.294956147677</v>
      </c>
      <c r="AP39" s="184">
        <v>108.613270922578</v>
      </c>
      <c r="AQ39" s="168"/>
      <c r="AR39" s="187">
        <v>101.549029511607</v>
      </c>
      <c r="AS39" s="154"/>
      <c r="AT39" s="161">
        <v>7.8825455028037998</v>
      </c>
      <c r="AU39" s="162">
        <v>5.8881808371107498</v>
      </c>
      <c r="AV39" s="162">
        <v>8.4884395801896204</v>
      </c>
      <c r="AW39" s="162">
        <v>13.410070139312401</v>
      </c>
      <c r="AX39" s="162">
        <v>6.3822889335726503</v>
      </c>
      <c r="AY39" s="163">
        <v>8.4085773023165302</v>
      </c>
      <c r="AZ39" s="149"/>
      <c r="BA39" s="164">
        <v>11.7203156922599</v>
      </c>
      <c r="BB39" s="165">
        <v>4.9618722630617897</v>
      </c>
      <c r="BC39" s="166">
        <v>8.3170785054302296</v>
      </c>
      <c r="BD39" s="149"/>
      <c r="BE39" s="167">
        <v>8.4054332630093693</v>
      </c>
    </row>
    <row r="40" spans="7:57" x14ac:dyDescent="0.25">
      <c r="G40" s="189">
        <v>218190.88</v>
      </c>
      <c r="H40" s="190">
        <v>296985.18</v>
      </c>
      <c r="I40" s="190">
        <v>347065.679999999</v>
      </c>
      <c r="J40" s="190">
        <v>380198.00999999902</v>
      </c>
      <c r="K40" s="190">
        <v>317838.27999999898</v>
      </c>
      <c r="L40" s="191">
        <v>1560278.03</v>
      </c>
      <c r="M40" s="192"/>
      <c r="N40" s="193">
        <v>556512.81999999902</v>
      </c>
      <c r="O40" s="194">
        <v>609316.26999999897</v>
      </c>
      <c r="P40" s="195">
        <v>1165829.0900000001</v>
      </c>
      <c r="Q40" s="192"/>
      <c r="R40" s="196">
        <v>2726107.12</v>
      </c>
      <c r="S40" s="154"/>
      <c r="T40" s="146">
        <v>26.3692509795329</v>
      </c>
      <c r="U40" s="147">
        <v>-11.3913161603123</v>
      </c>
      <c r="V40" s="147">
        <v>-22.910997976829901</v>
      </c>
      <c r="W40" s="147">
        <v>2.9090193433698901</v>
      </c>
      <c r="X40" s="147">
        <v>14.7148092264064</v>
      </c>
      <c r="Y40" s="148">
        <v>-2.7597178176034198</v>
      </c>
      <c r="Z40" s="149"/>
      <c r="AA40" s="150">
        <v>24.126494139647001</v>
      </c>
      <c r="AB40" s="151">
        <v>15.5525370718786</v>
      </c>
      <c r="AC40" s="152">
        <v>19.492552657202801</v>
      </c>
      <c r="AD40" s="149"/>
      <c r="AE40" s="153">
        <v>5.6544939101724196</v>
      </c>
      <c r="AG40" s="189">
        <v>661689.04</v>
      </c>
      <c r="AH40" s="190">
        <v>823773.06</v>
      </c>
      <c r="AI40" s="190">
        <v>824876.46</v>
      </c>
      <c r="AJ40" s="190">
        <v>1020705.66</v>
      </c>
      <c r="AK40" s="190">
        <v>816563.11</v>
      </c>
      <c r="AL40" s="191">
        <v>4147607.33</v>
      </c>
      <c r="AM40" s="192"/>
      <c r="AN40" s="193">
        <v>1238527.49</v>
      </c>
      <c r="AO40" s="194">
        <v>1280812.6200000001</v>
      </c>
      <c r="AP40" s="195">
        <v>2519340.11</v>
      </c>
      <c r="AQ40" s="192"/>
      <c r="AR40" s="196">
        <v>6666947.4400000004</v>
      </c>
      <c r="AS40" s="154"/>
      <c r="AT40" s="146">
        <v>3.2076266910979099</v>
      </c>
      <c r="AU40" s="147">
        <v>0.31753156732332599</v>
      </c>
      <c r="AV40" s="147">
        <v>-17.627873493933301</v>
      </c>
      <c r="AW40" s="147">
        <v>42.571883340668997</v>
      </c>
      <c r="AX40" s="147">
        <v>20.697051790331699</v>
      </c>
      <c r="AY40" s="148">
        <v>7.55810416557647</v>
      </c>
      <c r="AZ40" s="149"/>
      <c r="BA40" s="150">
        <v>22.2516786678102</v>
      </c>
      <c r="BB40" s="151">
        <v>19.692480451947102</v>
      </c>
      <c r="BC40" s="152">
        <v>20.937073577653599</v>
      </c>
      <c r="BD40" s="149"/>
      <c r="BE40" s="153">
        <v>12.250687397346001</v>
      </c>
    </row>
    <row r="41" spans="7:57" x14ac:dyDescent="0.25">
      <c r="G41" s="197">
        <v>298872.96000000002</v>
      </c>
      <c r="H41" s="192">
        <v>514490.28</v>
      </c>
      <c r="I41" s="192">
        <v>595616.52</v>
      </c>
      <c r="J41" s="192">
        <v>550237.43999999994</v>
      </c>
      <c r="K41" s="192">
        <v>429199.64</v>
      </c>
      <c r="L41" s="198">
        <v>2388416.84</v>
      </c>
      <c r="M41" s="192"/>
      <c r="N41" s="199">
        <v>647811.86</v>
      </c>
      <c r="O41" s="200">
        <v>808236.23</v>
      </c>
      <c r="P41" s="201">
        <v>1456048.09</v>
      </c>
      <c r="Q41" s="192"/>
      <c r="R41" s="202">
        <v>3844464.93</v>
      </c>
      <c r="S41" s="154"/>
      <c r="T41" s="155">
        <v>8.55541261798977</v>
      </c>
      <c r="U41" s="149">
        <v>1.8928806940951299</v>
      </c>
      <c r="V41" s="149">
        <v>-0.85201645025173101</v>
      </c>
      <c r="W41" s="149">
        <v>0.243588827539161</v>
      </c>
      <c r="X41" s="149">
        <v>-4.2589088545044902E-3</v>
      </c>
      <c r="Y41" s="156">
        <v>1.2425399485244399</v>
      </c>
      <c r="Z41" s="149"/>
      <c r="AA41" s="157">
        <v>7.0282679974452398</v>
      </c>
      <c r="AB41" s="158">
        <v>6.0339452681822898</v>
      </c>
      <c r="AC41" s="159">
        <v>6.4740396016963997</v>
      </c>
      <c r="AD41" s="149"/>
      <c r="AE41" s="160">
        <v>3.1622835637157198</v>
      </c>
      <c r="AG41" s="197">
        <v>1152530.48</v>
      </c>
      <c r="AH41" s="192">
        <v>1521984.86</v>
      </c>
      <c r="AI41" s="192">
        <v>1582712.87</v>
      </c>
      <c r="AJ41" s="192">
        <v>1637690.5</v>
      </c>
      <c r="AK41" s="192">
        <v>1441690.72</v>
      </c>
      <c r="AL41" s="198">
        <v>7336609.4299999997</v>
      </c>
      <c r="AM41" s="192"/>
      <c r="AN41" s="199">
        <v>1862471.41</v>
      </c>
      <c r="AO41" s="200">
        <v>1988221.39</v>
      </c>
      <c r="AP41" s="201">
        <v>3850692.8</v>
      </c>
      <c r="AQ41" s="192"/>
      <c r="AR41" s="202">
        <v>11187302.23</v>
      </c>
      <c r="AS41" s="154"/>
      <c r="AT41" s="155">
        <v>5.4883211270632399</v>
      </c>
      <c r="AU41" s="149">
        <v>7.9758664017916097</v>
      </c>
      <c r="AV41" s="149">
        <v>-10.3869222522365</v>
      </c>
      <c r="AW41" s="149">
        <v>-1.0628032223374</v>
      </c>
      <c r="AX41" s="149">
        <v>-3.7801252588340901</v>
      </c>
      <c r="AY41" s="156">
        <v>-1.14920496865069</v>
      </c>
      <c r="AZ41" s="149"/>
      <c r="BA41" s="157">
        <v>4.5489828822031102</v>
      </c>
      <c r="BB41" s="158">
        <v>7.4415240584285298</v>
      </c>
      <c r="BC41" s="159">
        <v>6.0227619100889598</v>
      </c>
      <c r="BD41" s="149"/>
      <c r="BE41" s="160">
        <v>1.2072785725738999</v>
      </c>
    </row>
    <row r="42" spans="7:57" x14ac:dyDescent="0.25">
      <c r="G42" s="197">
        <v>120189.7605</v>
      </c>
      <c r="H42" s="192">
        <v>165662.9062</v>
      </c>
      <c r="I42" s="192">
        <v>175537.7248</v>
      </c>
      <c r="J42" s="192">
        <v>174948.68900000001</v>
      </c>
      <c r="K42" s="192">
        <v>156363.7206</v>
      </c>
      <c r="L42" s="198">
        <v>792702.80110000004</v>
      </c>
      <c r="M42" s="192"/>
      <c r="N42" s="199">
        <v>192419.451</v>
      </c>
      <c r="O42" s="200">
        <v>212582.86129999999</v>
      </c>
      <c r="P42" s="201">
        <v>405002.31229999999</v>
      </c>
      <c r="Q42" s="192"/>
      <c r="R42" s="202">
        <v>1197705.1133999999</v>
      </c>
      <c r="S42" s="154"/>
      <c r="T42" s="155">
        <v>15.3179574618158</v>
      </c>
      <c r="U42" s="149">
        <v>11.7114756803993</v>
      </c>
      <c r="V42" s="149">
        <v>5.0287183973112004</v>
      </c>
      <c r="W42" s="149">
        <v>3.5698332233469099</v>
      </c>
      <c r="X42" s="149">
        <v>1.90514300620542</v>
      </c>
      <c r="Y42" s="156">
        <v>6.8315172840994602</v>
      </c>
      <c r="Z42" s="149"/>
      <c r="AA42" s="157">
        <v>-4.28794245575319</v>
      </c>
      <c r="AB42" s="158">
        <v>-3.37668645973012</v>
      </c>
      <c r="AC42" s="159">
        <v>-3.81178445560063</v>
      </c>
      <c r="AD42" s="149"/>
      <c r="AE42" s="160">
        <v>2.9784340628709698</v>
      </c>
      <c r="AG42" s="197">
        <v>459706.21600000001</v>
      </c>
      <c r="AH42" s="192">
        <v>557920.65209999995</v>
      </c>
      <c r="AI42" s="192">
        <v>556095.47600000002</v>
      </c>
      <c r="AJ42" s="192">
        <v>574690.0416</v>
      </c>
      <c r="AK42" s="192">
        <v>545219.65659999999</v>
      </c>
      <c r="AL42" s="198">
        <v>2693632.0422999999</v>
      </c>
      <c r="AM42" s="192"/>
      <c r="AN42" s="199">
        <v>650500.87210000004</v>
      </c>
      <c r="AO42" s="200">
        <v>683513.24040000001</v>
      </c>
      <c r="AP42" s="201">
        <v>1334014.1125</v>
      </c>
      <c r="AQ42" s="192"/>
      <c r="AR42" s="202">
        <v>4027646.1548000001</v>
      </c>
      <c r="AS42" s="154"/>
      <c r="AT42" s="155">
        <v>-1.22252895739728</v>
      </c>
      <c r="AU42" s="149">
        <v>4.1577174155038801</v>
      </c>
      <c r="AV42" s="149">
        <v>-7.8907208251602503</v>
      </c>
      <c r="AW42" s="149">
        <v>-0.28126331437165503</v>
      </c>
      <c r="AX42" s="149">
        <v>-3.9451845671538099</v>
      </c>
      <c r="AY42" s="156">
        <v>-2.0035669137873802</v>
      </c>
      <c r="AZ42" s="149"/>
      <c r="BA42" s="157">
        <v>-2.1740875622789799</v>
      </c>
      <c r="BB42" s="158">
        <v>-0.210994501657703</v>
      </c>
      <c r="BC42" s="159">
        <v>-1.1779980932776399</v>
      </c>
      <c r="BD42" s="149"/>
      <c r="BE42" s="160">
        <v>-1.73165866948277</v>
      </c>
    </row>
    <row r="43" spans="7:57" x14ac:dyDescent="0.25">
      <c r="G43" s="197">
        <v>261281.56820000001</v>
      </c>
      <c r="H43" s="192">
        <v>350982.3567</v>
      </c>
      <c r="I43" s="192">
        <v>368174.6753</v>
      </c>
      <c r="J43" s="192">
        <v>372276.41470000002</v>
      </c>
      <c r="K43" s="192">
        <v>322906.59460000001</v>
      </c>
      <c r="L43" s="198">
        <v>1675621.6095</v>
      </c>
      <c r="M43" s="192"/>
      <c r="N43" s="199">
        <v>305158.29190000001</v>
      </c>
      <c r="O43" s="200">
        <v>307323.16340000002</v>
      </c>
      <c r="P43" s="201">
        <v>612481.45530000003</v>
      </c>
      <c r="Q43" s="192"/>
      <c r="R43" s="202">
        <v>2288103.0647999998</v>
      </c>
      <c r="S43" s="154"/>
      <c r="T43" s="155">
        <v>24.863624094940501</v>
      </c>
      <c r="U43" s="149">
        <v>26.748430577564399</v>
      </c>
      <c r="V43" s="149">
        <v>21.862676689046801</v>
      </c>
      <c r="W43" s="149">
        <v>24.254483591560401</v>
      </c>
      <c r="X43" s="149">
        <v>23.882347900227199</v>
      </c>
      <c r="Y43" s="156">
        <v>24.253335604404199</v>
      </c>
      <c r="Z43" s="149"/>
      <c r="AA43" s="157">
        <v>17.2033413484669</v>
      </c>
      <c r="AB43" s="158">
        <v>17.7640092023126</v>
      </c>
      <c r="AC43" s="159">
        <v>17.483997224499301</v>
      </c>
      <c r="AD43" s="149"/>
      <c r="AE43" s="160">
        <v>22.366014974437899</v>
      </c>
      <c r="AG43" s="197">
        <v>833184.299</v>
      </c>
      <c r="AH43" s="192">
        <v>1020736.9974</v>
      </c>
      <c r="AI43" s="192">
        <v>993897.98089999997</v>
      </c>
      <c r="AJ43" s="192">
        <v>986984.9216</v>
      </c>
      <c r="AK43" s="192">
        <v>924231.16009999998</v>
      </c>
      <c r="AL43" s="198">
        <v>4759035.3590000002</v>
      </c>
      <c r="AM43" s="192"/>
      <c r="AN43" s="199">
        <v>958129.95570000005</v>
      </c>
      <c r="AO43" s="200">
        <v>968166.91390000004</v>
      </c>
      <c r="AP43" s="201">
        <v>1926296.8696000001</v>
      </c>
      <c r="AQ43" s="192"/>
      <c r="AR43" s="202">
        <v>6685332.2286</v>
      </c>
      <c r="AS43" s="154"/>
      <c r="AT43" s="155">
        <v>13.258437239330799</v>
      </c>
      <c r="AU43" s="149">
        <v>29.6708368686479</v>
      </c>
      <c r="AV43" s="149">
        <v>16.598698628030402</v>
      </c>
      <c r="AW43" s="149">
        <v>13.805994275592999</v>
      </c>
      <c r="AX43" s="149">
        <v>7.2481027013402599</v>
      </c>
      <c r="AY43" s="156">
        <v>15.9537026976039</v>
      </c>
      <c r="AZ43" s="149"/>
      <c r="BA43" s="157">
        <v>10.6246695262043</v>
      </c>
      <c r="BB43" s="158">
        <v>11.003226602711001</v>
      </c>
      <c r="BC43" s="159">
        <v>10.8146110030918</v>
      </c>
      <c r="BD43" s="149"/>
      <c r="BE43" s="160">
        <v>14.4246961934974</v>
      </c>
    </row>
    <row r="44" spans="7:57" x14ac:dyDescent="0.25">
      <c r="G44" s="197">
        <v>242032</v>
      </c>
      <c r="H44" s="192">
        <v>354635.95</v>
      </c>
      <c r="I44" s="192">
        <v>374214.67</v>
      </c>
      <c r="J44" s="192">
        <v>365454.55</v>
      </c>
      <c r="K44" s="192">
        <v>324189.21000000002</v>
      </c>
      <c r="L44" s="198">
        <v>1660526.38</v>
      </c>
      <c r="M44" s="192"/>
      <c r="N44" s="199">
        <v>449415.72</v>
      </c>
      <c r="O44" s="200">
        <v>542336.63</v>
      </c>
      <c r="P44" s="201">
        <v>991752.35</v>
      </c>
      <c r="Q44" s="192"/>
      <c r="R44" s="202">
        <v>2652278.73</v>
      </c>
      <c r="S44" s="154"/>
      <c r="T44" s="155">
        <v>-14.9353974072363</v>
      </c>
      <c r="U44" s="149">
        <v>-7.4254830452445804</v>
      </c>
      <c r="V44" s="149">
        <v>-6.7469012253156198</v>
      </c>
      <c r="W44" s="149">
        <v>-7.6218751709397399</v>
      </c>
      <c r="X44" s="149">
        <v>-5.28749153781889</v>
      </c>
      <c r="Y44" s="156">
        <v>-8.0953738237522401</v>
      </c>
      <c r="Z44" s="149"/>
      <c r="AA44" s="157">
        <v>-1.7149463986851601</v>
      </c>
      <c r="AB44" s="158">
        <v>-4.3159636576243203</v>
      </c>
      <c r="AC44" s="159">
        <v>-3.1545687601567201</v>
      </c>
      <c r="AD44" s="149"/>
      <c r="AE44" s="160">
        <v>-6.3080429031286398</v>
      </c>
      <c r="AG44" s="197">
        <v>1446323.8</v>
      </c>
      <c r="AH44" s="192">
        <v>1726838.4</v>
      </c>
      <c r="AI44" s="192">
        <v>1658362.94</v>
      </c>
      <c r="AJ44" s="192">
        <v>1746816.61</v>
      </c>
      <c r="AK44" s="192">
        <v>1537936.59</v>
      </c>
      <c r="AL44" s="198">
        <v>8116278.3399999999</v>
      </c>
      <c r="AM44" s="192"/>
      <c r="AN44" s="199">
        <v>1874654.65</v>
      </c>
      <c r="AO44" s="200">
        <v>1984632.95</v>
      </c>
      <c r="AP44" s="201">
        <v>3859287.6</v>
      </c>
      <c r="AQ44" s="192"/>
      <c r="AR44" s="202">
        <v>11975565.939999999</v>
      </c>
      <c r="AS44" s="154"/>
      <c r="AT44" s="155">
        <v>-0.11630530388470001</v>
      </c>
      <c r="AU44" s="149">
        <v>10.501609583842001</v>
      </c>
      <c r="AV44" s="149">
        <v>1.9067345732345</v>
      </c>
      <c r="AW44" s="149">
        <v>20.621012912851</v>
      </c>
      <c r="AX44" s="149">
        <v>-4.1161276882437097</v>
      </c>
      <c r="AY44" s="156">
        <v>5.5403670355084502</v>
      </c>
      <c r="AZ44" s="149"/>
      <c r="BA44" s="157">
        <v>-7.1512125613446598</v>
      </c>
      <c r="BB44" s="158">
        <v>-0.55500021410935596</v>
      </c>
      <c r="BC44" s="159">
        <v>-3.87227306254439</v>
      </c>
      <c r="BD44" s="149"/>
      <c r="BE44" s="160">
        <v>2.3118735416452001</v>
      </c>
    </row>
    <row r="45" spans="7:57" x14ac:dyDescent="0.25">
      <c r="G45" s="197">
        <v>173756.09</v>
      </c>
      <c r="H45" s="192">
        <v>270972.44</v>
      </c>
      <c r="I45" s="192">
        <v>308948.56</v>
      </c>
      <c r="J45" s="192">
        <v>303839.43</v>
      </c>
      <c r="K45" s="192">
        <v>263731.09000000003</v>
      </c>
      <c r="L45" s="198">
        <v>1321247.6100000001</v>
      </c>
      <c r="M45" s="192"/>
      <c r="N45" s="199">
        <v>273265.84000000003</v>
      </c>
      <c r="O45" s="200">
        <v>303309.68</v>
      </c>
      <c r="P45" s="201">
        <v>576575.52</v>
      </c>
      <c r="Q45" s="192"/>
      <c r="R45" s="202">
        <v>1897823.13</v>
      </c>
      <c r="S45" s="154"/>
      <c r="T45" s="155">
        <v>-4.4924936479428101</v>
      </c>
      <c r="U45" s="149">
        <v>0.42271515642595398</v>
      </c>
      <c r="V45" s="149">
        <v>2.6585822476349801</v>
      </c>
      <c r="W45" s="149">
        <v>6.1543913426151899</v>
      </c>
      <c r="X45" s="149">
        <v>3.8776332603360899</v>
      </c>
      <c r="Y45" s="156">
        <v>2.1989565624294398</v>
      </c>
      <c r="Z45" s="149"/>
      <c r="AA45" s="157">
        <v>-3.7325101886141501</v>
      </c>
      <c r="AB45" s="158">
        <v>4.5633390914304597</v>
      </c>
      <c r="AC45" s="159">
        <v>0.46030755540631602</v>
      </c>
      <c r="AD45" s="149"/>
      <c r="AE45" s="160">
        <v>1.66440843150978</v>
      </c>
      <c r="AG45" s="197">
        <v>862524.05</v>
      </c>
      <c r="AH45" s="192">
        <v>1052169.75</v>
      </c>
      <c r="AI45" s="192">
        <v>1033949.76</v>
      </c>
      <c r="AJ45" s="192">
        <v>1059897.6100000001</v>
      </c>
      <c r="AK45" s="192">
        <v>927947</v>
      </c>
      <c r="AL45" s="198">
        <v>4936488.17</v>
      </c>
      <c r="AM45" s="192"/>
      <c r="AN45" s="199">
        <v>1127414.8</v>
      </c>
      <c r="AO45" s="200">
        <v>1161061.68</v>
      </c>
      <c r="AP45" s="201">
        <v>2288476.48</v>
      </c>
      <c r="AQ45" s="192"/>
      <c r="AR45" s="202">
        <v>7224964.6500000004</v>
      </c>
      <c r="AS45" s="154"/>
      <c r="AT45" s="155">
        <v>3.6663375437358998</v>
      </c>
      <c r="AU45" s="149">
        <v>14.4401084586679</v>
      </c>
      <c r="AV45" s="149">
        <v>0.54995621439571996</v>
      </c>
      <c r="AW45" s="149">
        <v>13.2834768766515</v>
      </c>
      <c r="AX45" s="149">
        <v>-5.5109083806082397</v>
      </c>
      <c r="AY45" s="156">
        <v>5.0897156447920997</v>
      </c>
      <c r="AZ45" s="149"/>
      <c r="BA45" s="157">
        <v>1.5225480834516201</v>
      </c>
      <c r="BB45" s="158">
        <v>6.9082080654689104</v>
      </c>
      <c r="BC45" s="159">
        <v>4.18537840042592</v>
      </c>
      <c r="BD45" s="149"/>
      <c r="BE45" s="160">
        <v>4.8015765506669803</v>
      </c>
    </row>
    <row r="46" spans="7:57" x14ac:dyDescent="0.25">
      <c r="G46" s="197">
        <v>172079.44</v>
      </c>
      <c r="H46" s="192">
        <v>302642.21000000002</v>
      </c>
      <c r="I46" s="192">
        <v>344194.17</v>
      </c>
      <c r="J46" s="192">
        <v>343502.98</v>
      </c>
      <c r="K46" s="192">
        <v>275922.09999999998</v>
      </c>
      <c r="L46" s="198">
        <v>1438340.9</v>
      </c>
      <c r="M46" s="192"/>
      <c r="N46" s="199">
        <v>313578.08</v>
      </c>
      <c r="O46" s="200">
        <v>450237.00999999902</v>
      </c>
      <c r="P46" s="201">
        <v>763815.08999999904</v>
      </c>
      <c r="Q46" s="192"/>
      <c r="R46" s="202">
        <v>2202155.9900000002</v>
      </c>
      <c r="S46" s="154"/>
      <c r="T46" s="155">
        <v>-21.328459778312599</v>
      </c>
      <c r="U46" s="149">
        <v>-3.3088706306800901</v>
      </c>
      <c r="V46" s="149">
        <v>-2.4727210843720999</v>
      </c>
      <c r="W46" s="149">
        <v>-6.4385057092444402</v>
      </c>
      <c r="X46" s="149">
        <v>-16.021204301914299</v>
      </c>
      <c r="Y46" s="156">
        <v>-8.9861799921978207</v>
      </c>
      <c r="Z46" s="149"/>
      <c r="AA46" s="157">
        <v>-18.914849701814099</v>
      </c>
      <c r="AB46" s="158">
        <v>-37.512463517814602</v>
      </c>
      <c r="AC46" s="159">
        <v>-31.016912633598199</v>
      </c>
      <c r="AD46" s="149"/>
      <c r="AE46" s="160">
        <v>-18.062488279059</v>
      </c>
      <c r="AG46" s="197">
        <v>920187.67</v>
      </c>
      <c r="AH46" s="192">
        <v>1176742.2</v>
      </c>
      <c r="AI46" s="192">
        <v>1227239.52</v>
      </c>
      <c r="AJ46" s="192">
        <v>1342044.44</v>
      </c>
      <c r="AK46" s="192">
        <v>1060992.32</v>
      </c>
      <c r="AL46" s="198">
        <v>5727206.1500000004</v>
      </c>
      <c r="AM46" s="192"/>
      <c r="AN46" s="199">
        <v>1291924.93</v>
      </c>
      <c r="AO46" s="200">
        <v>1455952.6</v>
      </c>
      <c r="AP46" s="201">
        <v>2747877.53</v>
      </c>
      <c r="AQ46" s="192"/>
      <c r="AR46" s="202">
        <v>8475083.6799999997</v>
      </c>
      <c r="AS46" s="154"/>
      <c r="AT46" s="155">
        <v>-17.1161370522223</v>
      </c>
      <c r="AU46" s="149">
        <v>-3.7464588604853102</v>
      </c>
      <c r="AV46" s="149">
        <v>-3.2592144522800099</v>
      </c>
      <c r="AW46" s="149">
        <v>21.999522690400699</v>
      </c>
      <c r="AX46" s="149">
        <v>-10.1552547066158</v>
      </c>
      <c r="AY46" s="156">
        <v>-2.6366405315495101</v>
      </c>
      <c r="AZ46" s="149"/>
      <c r="BA46" s="157">
        <v>-12.9359434201165</v>
      </c>
      <c r="BB46" s="158">
        <v>-17.068034467396298</v>
      </c>
      <c r="BC46" s="159">
        <v>-15.175284258191899</v>
      </c>
      <c r="BD46" s="149"/>
      <c r="BE46" s="160">
        <v>-7.0895717725878198</v>
      </c>
    </row>
    <row r="47" spans="7:57" x14ac:dyDescent="0.25">
      <c r="G47" s="197">
        <v>231653.29</v>
      </c>
      <c r="H47" s="192">
        <v>361125.31</v>
      </c>
      <c r="I47" s="192">
        <v>396737.84</v>
      </c>
      <c r="J47" s="192">
        <v>372556.84</v>
      </c>
      <c r="K47" s="192">
        <v>316416.89</v>
      </c>
      <c r="L47" s="198">
        <v>1678490.17</v>
      </c>
      <c r="M47" s="192"/>
      <c r="N47" s="199">
        <v>327363.84999999998</v>
      </c>
      <c r="O47" s="200">
        <v>342267.27</v>
      </c>
      <c r="P47" s="201">
        <v>669631.12</v>
      </c>
      <c r="Q47" s="192"/>
      <c r="R47" s="202">
        <v>2348121.29</v>
      </c>
      <c r="S47" s="154"/>
      <c r="T47" s="155">
        <v>-12.1084761396967</v>
      </c>
      <c r="U47" s="149">
        <v>-7.55549417481717</v>
      </c>
      <c r="V47" s="149">
        <v>-11.049086826711401</v>
      </c>
      <c r="W47" s="149">
        <v>-17.041295552688901</v>
      </c>
      <c r="X47" s="149">
        <v>-20.408336263570501</v>
      </c>
      <c r="Y47" s="156">
        <v>-13.7849122363533</v>
      </c>
      <c r="Z47" s="149"/>
      <c r="AA47" s="157">
        <v>-22.659814776025801</v>
      </c>
      <c r="AB47" s="158">
        <v>-14.0748553134997</v>
      </c>
      <c r="AC47" s="159">
        <v>-18.497664335109501</v>
      </c>
      <c r="AD47" s="149"/>
      <c r="AE47" s="160">
        <v>-15.183532524102199</v>
      </c>
      <c r="AG47" s="197">
        <v>1035895.96</v>
      </c>
      <c r="AH47" s="192">
        <v>1318529.68</v>
      </c>
      <c r="AI47" s="192">
        <v>1279462.05</v>
      </c>
      <c r="AJ47" s="192">
        <v>1261360.68</v>
      </c>
      <c r="AK47" s="192">
        <v>1134813.54</v>
      </c>
      <c r="AL47" s="198">
        <v>6030061.9100000001</v>
      </c>
      <c r="AM47" s="192"/>
      <c r="AN47" s="199">
        <v>1465681.61</v>
      </c>
      <c r="AO47" s="200">
        <v>1420486.6</v>
      </c>
      <c r="AP47" s="201">
        <v>2886168.21</v>
      </c>
      <c r="AQ47" s="192"/>
      <c r="AR47" s="202">
        <v>8916230.1199999992</v>
      </c>
      <c r="AS47" s="154"/>
      <c r="AT47" s="155">
        <v>-8.5973867980088201</v>
      </c>
      <c r="AU47" s="149">
        <v>5.1569254931742803</v>
      </c>
      <c r="AV47" s="149">
        <v>-7.9382883732905896</v>
      </c>
      <c r="AW47" s="149">
        <v>-6.3259304672704602</v>
      </c>
      <c r="AX47" s="149">
        <v>-18.3150948837167</v>
      </c>
      <c r="AY47" s="156">
        <v>-7.4119772939648501</v>
      </c>
      <c r="AZ47" s="149"/>
      <c r="BA47" s="157">
        <v>-10.962268960378299</v>
      </c>
      <c r="BB47" s="158">
        <v>-8.0286370382965604</v>
      </c>
      <c r="BC47" s="159">
        <v>-9.5421830943610608</v>
      </c>
      <c r="BD47" s="149"/>
      <c r="BE47" s="160">
        <v>-8.1124200437532004</v>
      </c>
    </row>
    <row r="48" spans="7:57" x14ac:dyDescent="0.25">
      <c r="G48" s="197">
        <v>156893.04999999999</v>
      </c>
      <c r="H48" s="192">
        <v>223583.29</v>
      </c>
      <c r="I48" s="192">
        <v>230485.77</v>
      </c>
      <c r="J48" s="192">
        <v>256479.82</v>
      </c>
      <c r="K48" s="192">
        <v>266131</v>
      </c>
      <c r="L48" s="198">
        <v>1133572.93</v>
      </c>
      <c r="M48" s="192"/>
      <c r="N48" s="199">
        <v>285560.38</v>
      </c>
      <c r="O48" s="200">
        <v>447122.63</v>
      </c>
      <c r="P48" s="201">
        <v>732683.01</v>
      </c>
      <c r="Q48" s="192"/>
      <c r="R48" s="202">
        <v>1866255.94</v>
      </c>
      <c r="S48" s="154"/>
      <c r="T48" s="155">
        <v>4.0334818312958296</v>
      </c>
      <c r="U48" s="149">
        <v>1.9338143880849199</v>
      </c>
      <c r="V48" s="149">
        <v>3.6639671442744701</v>
      </c>
      <c r="W48" s="149">
        <v>11.576932758058501</v>
      </c>
      <c r="X48" s="149">
        <v>20.733584538211002</v>
      </c>
      <c r="Y48" s="156">
        <v>8.7060273331223801</v>
      </c>
      <c r="Z48" s="149"/>
      <c r="AA48" s="157">
        <v>-11.9171121263503</v>
      </c>
      <c r="AB48" s="158">
        <v>7.4004354553770098</v>
      </c>
      <c r="AC48" s="159">
        <v>-1.0567965253290399</v>
      </c>
      <c r="AD48" s="149"/>
      <c r="AE48" s="160">
        <v>4.6520425568777002</v>
      </c>
      <c r="AG48" s="197">
        <v>1046539.79</v>
      </c>
      <c r="AH48" s="192">
        <v>1151514.8799999999</v>
      </c>
      <c r="AI48" s="192">
        <v>1187685.22</v>
      </c>
      <c r="AJ48" s="192">
        <v>1154257.04</v>
      </c>
      <c r="AK48" s="192">
        <v>1045523.8</v>
      </c>
      <c r="AL48" s="198">
        <v>5585520.7300000004</v>
      </c>
      <c r="AM48" s="192"/>
      <c r="AN48" s="199">
        <v>1686623.88</v>
      </c>
      <c r="AO48" s="200">
        <v>1534636.89</v>
      </c>
      <c r="AP48" s="201">
        <v>3221260.77</v>
      </c>
      <c r="AQ48" s="192"/>
      <c r="AR48" s="202">
        <v>8806781.5</v>
      </c>
      <c r="AS48" s="154"/>
      <c r="AT48" s="155">
        <v>24.101338877430301</v>
      </c>
      <c r="AU48" s="149">
        <v>32.513816645273998</v>
      </c>
      <c r="AV48" s="149">
        <v>45.900048292448197</v>
      </c>
      <c r="AW48" s="149">
        <v>41.453392791476098</v>
      </c>
      <c r="AX48" s="149">
        <v>6.4503644500570401</v>
      </c>
      <c r="AY48" s="156">
        <v>29.160504259699</v>
      </c>
      <c r="AZ48" s="149"/>
      <c r="BA48" s="157">
        <v>37.924056292171301</v>
      </c>
      <c r="BB48" s="158">
        <v>20.862588934762702</v>
      </c>
      <c r="BC48" s="159">
        <v>29.232904368315499</v>
      </c>
      <c r="BD48" s="149"/>
      <c r="BE48" s="160">
        <v>29.186976671487599</v>
      </c>
    </row>
    <row r="49" spans="7:57" x14ac:dyDescent="0.25">
      <c r="G49" s="197">
        <v>101835.82</v>
      </c>
      <c r="H49" s="192">
        <v>163615.21</v>
      </c>
      <c r="I49" s="192">
        <v>184709.16</v>
      </c>
      <c r="J49" s="192">
        <v>182797.18</v>
      </c>
      <c r="K49" s="192">
        <v>178489.34</v>
      </c>
      <c r="L49" s="198">
        <v>811446.71</v>
      </c>
      <c r="M49" s="192"/>
      <c r="N49" s="199">
        <v>303651.09000000003</v>
      </c>
      <c r="O49" s="200">
        <v>264388.32</v>
      </c>
      <c r="P49" s="201">
        <v>568039.41</v>
      </c>
      <c r="Q49" s="192"/>
      <c r="R49" s="202">
        <v>1379486.12</v>
      </c>
      <c r="S49" s="154"/>
      <c r="T49" s="155">
        <v>-19.6559993214976</v>
      </c>
      <c r="U49" s="149">
        <v>-8.7061618281710604</v>
      </c>
      <c r="V49" s="149">
        <v>-9.9625078492518497</v>
      </c>
      <c r="W49" s="149">
        <v>-16.178208428301101</v>
      </c>
      <c r="X49" s="149">
        <v>-10.573991940857599</v>
      </c>
      <c r="Y49" s="156">
        <v>-12.633781376868299</v>
      </c>
      <c r="Z49" s="149"/>
      <c r="AA49" s="157">
        <v>5.1280092070547898</v>
      </c>
      <c r="AB49" s="158">
        <v>-7.4270523408299898</v>
      </c>
      <c r="AC49" s="159">
        <v>-1.1141210797254499</v>
      </c>
      <c r="AD49" s="149"/>
      <c r="AE49" s="160">
        <v>-8.2316877899778103</v>
      </c>
      <c r="AG49" s="197">
        <v>515652.32</v>
      </c>
      <c r="AH49" s="192">
        <v>658308.51</v>
      </c>
      <c r="AI49" s="192">
        <v>642502.55000000005</v>
      </c>
      <c r="AJ49" s="192">
        <v>578972.94999999995</v>
      </c>
      <c r="AK49" s="192">
        <v>583486.31999999995</v>
      </c>
      <c r="AL49" s="198">
        <v>2978922.65</v>
      </c>
      <c r="AM49" s="192"/>
      <c r="AN49" s="199">
        <v>850386.14</v>
      </c>
      <c r="AO49" s="200">
        <v>821381.98</v>
      </c>
      <c r="AP49" s="201">
        <v>1671768.12</v>
      </c>
      <c r="AQ49" s="192"/>
      <c r="AR49" s="202">
        <v>4650690.7699999996</v>
      </c>
      <c r="AS49" s="154"/>
      <c r="AT49" s="155">
        <v>-15.016248938758499</v>
      </c>
      <c r="AU49" s="149">
        <v>5.4636311455020499</v>
      </c>
      <c r="AV49" s="149">
        <v>6.3847026789515597</v>
      </c>
      <c r="AW49" s="149">
        <v>-11.7104294343061</v>
      </c>
      <c r="AX49" s="149">
        <v>-21.499846319061</v>
      </c>
      <c r="AY49" s="156">
        <v>-7.8865624390436002</v>
      </c>
      <c r="AZ49" s="149"/>
      <c r="BA49" s="157">
        <v>-8.6146909050018294</v>
      </c>
      <c r="BB49" s="158">
        <v>-6.1938314821207499</v>
      </c>
      <c r="BC49" s="159">
        <v>-7.4410760386614001</v>
      </c>
      <c r="BD49" s="149"/>
      <c r="BE49" s="160">
        <v>-7.7269194874992104</v>
      </c>
    </row>
    <row r="50" spans="7:57" x14ac:dyDescent="0.25">
      <c r="G50" s="197">
        <v>109200.22</v>
      </c>
      <c r="H50" s="192">
        <v>181032.71</v>
      </c>
      <c r="I50" s="192">
        <v>209076.14</v>
      </c>
      <c r="J50" s="192">
        <v>208887.77</v>
      </c>
      <c r="K50" s="192">
        <v>196460.63</v>
      </c>
      <c r="L50" s="198">
        <v>904657.47</v>
      </c>
      <c r="M50" s="192"/>
      <c r="N50" s="199">
        <v>226122.85</v>
      </c>
      <c r="O50" s="200">
        <v>200765.24</v>
      </c>
      <c r="P50" s="201">
        <v>426888.09</v>
      </c>
      <c r="Q50" s="192"/>
      <c r="R50" s="202">
        <v>1331545.56</v>
      </c>
      <c r="S50" s="154"/>
      <c r="T50" s="155">
        <v>4.2069461805606903</v>
      </c>
      <c r="U50" s="149">
        <v>11.6735721103885</v>
      </c>
      <c r="V50" s="149">
        <v>16.658620711204399</v>
      </c>
      <c r="W50" s="149">
        <v>13.2595005153364</v>
      </c>
      <c r="X50" s="149">
        <v>27.142566380587098</v>
      </c>
      <c r="Y50" s="156">
        <v>15.2321521149163</v>
      </c>
      <c r="Z50" s="149"/>
      <c r="AA50" s="157">
        <v>27.3893655445066</v>
      </c>
      <c r="AB50" s="158">
        <v>14.217259839247699</v>
      </c>
      <c r="AC50" s="159">
        <v>20.8355719957659</v>
      </c>
      <c r="AD50" s="149"/>
      <c r="AE50" s="160">
        <v>16.971134057966701</v>
      </c>
      <c r="AG50" s="197">
        <v>371375.55</v>
      </c>
      <c r="AH50" s="192">
        <v>537899.89</v>
      </c>
      <c r="AI50" s="192">
        <v>568490.06000000006</v>
      </c>
      <c r="AJ50" s="192">
        <v>619422.43999999994</v>
      </c>
      <c r="AK50" s="192">
        <v>532441.93000000005</v>
      </c>
      <c r="AL50" s="198">
        <v>2629629.87</v>
      </c>
      <c r="AM50" s="192"/>
      <c r="AN50" s="199">
        <v>708562.76</v>
      </c>
      <c r="AO50" s="200">
        <v>668378.74</v>
      </c>
      <c r="AP50" s="201">
        <v>1376941.5</v>
      </c>
      <c r="AQ50" s="192"/>
      <c r="AR50" s="202">
        <v>4006571.37</v>
      </c>
      <c r="AS50" s="154"/>
      <c r="AT50" s="155">
        <v>-3.91621283665076</v>
      </c>
      <c r="AU50" s="149">
        <v>-0.80797352842909698</v>
      </c>
      <c r="AV50" s="149">
        <v>-7.0017869383337201</v>
      </c>
      <c r="AW50" s="149">
        <v>9.7379261296697397</v>
      </c>
      <c r="AX50" s="149">
        <v>0.65601607979888599</v>
      </c>
      <c r="AY50" s="156">
        <v>-0.147445264421454</v>
      </c>
      <c r="AZ50" s="149"/>
      <c r="BA50" s="157">
        <v>9.8406642240121904</v>
      </c>
      <c r="BB50" s="158">
        <v>6.4422155100764398</v>
      </c>
      <c r="BC50" s="159">
        <v>8.1643398614843701</v>
      </c>
      <c r="BD50" s="149"/>
      <c r="BE50" s="160">
        <v>2.5610960400167699</v>
      </c>
    </row>
    <row r="51" spans="7:57" x14ac:dyDescent="0.25">
      <c r="G51" s="197">
        <v>1361180.28</v>
      </c>
      <c r="H51" s="192">
        <v>2048958.99</v>
      </c>
      <c r="I51" s="192">
        <v>2302075.36</v>
      </c>
      <c r="J51" s="192">
        <v>2282717.2999999998</v>
      </c>
      <c r="K51" s="192">
        <v>1930306.2</v>
      </c>
      <c r="L51" s="198">
        <v>9925238.1300000008</v>
      </c>
      <c r="M51" s="192"/>
      <c r="N51" s="199">
        <v>2531050.5499999998</v>
      </c>
      <c r="O51" s="200">
        <v>2902562.94</v>
      </c>
      <c r="P51" s="201">
        <v>5433613.4900000002</v>
      </c>
      <c r="Q51" s="192"/>
      <c r="R51" s="202">
        <v>15358851.619999999</v>
      </c>
      <c r="S51" s="154"/>
      <c r="T51" s="155">
        <v>10.1723261949718</v>
      </c>
      <c r="U51" s="149">
        <v>4.8222494460846601</v>
      </c>
      <c r="V51" s="149">
        <v>0.25371852582124799</v>
      </c>
      <c r="W51" s="149">
        <v>4.2997598528451899</v>
      </c>
      <c r="X51" s="149">
        <v>6.04342697040956</v>
      </c>
      <c r="Y51" s="156">
        <v>4.5272547166368096</v>
      </c>
      <c r="Z51" s="149"/>
      <c r="AA51" s="157">
        <v>8.2520488311946192</v>
      </c>
      <c r="AB51" s="158">
        <v>-1.6329014674734501</v>
      </c>
      <c r="AC51" s="159">
        <v>2.7370596602868398</v>
      </c>
      <c r="AD51" s="149"/>
      <c r="AE51" s="160">
        <v>3.8868364064194898</v>
      </c>
      <c r="AG51" s="197">
        <v>5132564.0599999996</v>
      </c>
      <c r="AH51" s="192">
        <v>6519320.9500000002</v>
      </c>
      <c r="AI51" s="192">
        <v>6626876.4800000004</v>
      </c>
      <c r="AJ51" s="192">
        <v>7065990.2300000004</v>
      </c>
      <c r="AK51" s="192">
        <v>6149845.1900000004</v>
      </c>
      <c r="AL51" s="198">
        <v>31494596.91</v>
      </c>
      <c r="AM51" s="192"/>
      <c r="AN51" s="199">
        <v>7616481.46</v>
      </c>
      <c r="AO51" s="200">
        <v>7978418.7199999997</v>
      </c>
      <c r="AP51" s="201">
        <v>15594900.18</v>
      </c>
      <c r="AQ51" s="192"/>
      <c r="AR51" s="202">
        <v>47089497.090000004</v>
      </c>
      <c r="AS51" s="154"/>
      <c r="AT51" s="155">
        <v>1.7924366285832001</v>
      </c>
      <c r="AU51" s="149">
        <v>8.5008436037055102</v>
      </c>
      <c r="AV51" s="149">
        <v>-2.35859716831972</v>
      </c>
      <c r="AW51" s="149">
        <v>15.751019494567601</v>
      </c>
      <c r="AX51" s="149">
        <v>2.9138092771918598</v>
      </c>
      <c r="AY51" s="156">
        <v>5.27014609197815</v>
      </c>
      <c r="AZ51" s="149"/>
      <c r="BA51" s="157">
        <v>5.6004029265867201</v>
      </c>
      <c r="BB51" s="158">
        <v>5.1639217232643997</v>
      </c>
      <c r="BC51" s="159">
        <v>5.3766455466709697</v>
      </c>
      <c r="BD51" s="149"/>
      <c r="BE51" s="160">
        <v>5.3053922814735204</v>
      </c>
    </row>
    <row r="52" spans="7:57" x14ac:dyDescent="0.25">
      <c r="G52" s="197">
        <v>34262.79</v>
      </c>
      <c r="H52" s="192">
        <v>52812.959999999897</v>
      </c>
      <c r="I52" s="192">
        <v>55513.32</v>
      </c>
      <c r="J52" s="192">
        <v>53939.73</v>
      </c>
      <c r="K52" s="192">
        <v>45041.789999999899</v>
      </c>
      <c r="L52" s="198">
        <v>241570.59</v>
      </c>
      <c r="M52" s="192"/>
      <c r="N52" s="199">
        <v>41393.5</v>
      </c>
      <c r="O52" s="200">
        <v>45482.93</v>
      </c>
      <c r="P52" s="201">
        <v>86876.43</v>
      </c>
      <c r="Q52" s="192"/>
      <c r="R52" s="202">
        <v>328447.02</v>
      </c>
      <c r="S52" s="154"/>
      <c r="T52" s="155">
        <v>-20.421878345968899</v>
      </c>
      <c r="U52" s="149">
        <v>-21.248489661703601</v>
      </c>
      <c r="V52" s="149">
        <v>-20.891232163293701</v>
      </c>
      <c r="W52" s="149">
        <v>-19.058914870830399</v>
      </c>
      <c r="X52" s="149">
        <v>-23.119428129592499</v>
      </c>
      <c r="Y52" s="156">
        <v>-20.931118659428101</v>
      </c>
      <c r="Z52" s="149"/>
      <c r="AA52" s="157">
        <v>-28.6278234154397</v>
      </c>
      <c r="AB52" s="158">
        <v>-31.246561037874201</v>
      </c>
      <c r="AC52" s="159">
        <v>-30.023221034298899</v>
      </c>
      <c r="AD52" s="149"/>
      <c r="AE52" s="160">
        <v>-23.558225700616301</v>
      </c>
      <c r="AG52" s="197">
        <v>125510.17</v>
      </c>
      <c r="AH52" s="192">
        <v>172959.52</v>
      </c>
      <c r="AI52" s="192">
        <v>166449.51</v>
      </c>
      <c r="AJ52" s="192">
        <v>178715.48</v>
      </c>
      <c r="AK52" s="192">
        <v>151343.59</v>
      </c>
      <c r="AL52" s="198">
        <v>794978.27</v>
      </c>
      <c r="AM52" s="192"/>
      <c r="AN52" s="199">
        <v>168410.35</v>
      </c>
      <c r="AO52" s="200">
        <v>171880.34</v>
      </c>
      <c r="AP52" s="201">
        <v>340290.69</v>
      </c>
      <c r="AQ52" s="192"/>
      <c r="AR52" s="202">
        <v>1135268.96</v>
      </c>
      <c r="AS52" s="154"/>
      <c r="AT52" s="155">
        <v>-26.0979207406425</v>
      </c>
      <c r="AU52" s="149">
        <v>-12.285091284412299</v>
      </c>
      <c r="AV52" s="149">
        <v>-26.192682318800799</v>
      </c>
      <c r="AW52" s="149">
        <v>-11.4357031076437</v>
      </c>
      <c r="AX52" s="149">
        <v>-25.323475055331301</v>
      </c>
      <c r="AY52" s="156">
        <v>-20.262410840532201</v>
      </c>
      <c r="AZ52" s="149"/>
      <c r="BA52" s="157">
        <v>-23.715695178860901</v>
      </c>
      <c r="BB52" s="158">
        <v>-23.6602552304258</v>
      </c>
      <c r="BC52" s="159">
        <v>-23.6877026084696</v>
      </c>
      <c r="BD52" s="149"/>
      <c r="BE52" s="160">
        <v>-21.3209656923834</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7a85900e-6fd2-45c2-923c-a8c58575d173" xsi:nil="true"/>
    <_ip_UnifiedCompliancePolicyProperties xmlns="http://schemas.microsoft.com/sharepoint/v3" xsi:nil="true"/>
    <lcf76f155ced4ddcb4097134ff3c332f xmlns="e3f431ef-2a63-4b2b-860e-646449a1814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029547A1AC0C9458D6DA3BF670E8E42" ma:contentTypeVersion="21" ma:contentTypeDescription="Create a new document." ma:contentTypeScope="" ma:versionID="39f8717354861d66dfe600d1c4783cdc">
  <xsd:schema xmlns:xsd="http://www.w3.org/2001/XMLSchema" xmlns:xs="http://www.w3.org/2001/XMLSchema" xmlns:p="http://schemas.microsoft.com/office/2006/metadata/properties" xmlns:ns1="http://schemas.microsoft.com/sharepoint/v3" xmlns:ns2="e3f431ef-2a63-4b2b-860e-646449a1814e" xmlns:ns3="7a85900e-6fd2-45c2-923c-a8c58575d173" targetNamespace="http://schemas.microsoft.com/office/2006/metadata/properties" ma:root="true" ma:fieldsID="1ba4f6d1896390fcbd2dbce51fb85c30" ns1:_="" ns2:_="" ns3:_="">
    <xsd:import namespace="http://schemas.microsoft.com/sharepoint/v3"/>
    <xsd:import namespace="e3f431ef-2a63-4b2b-860e-646449a1814e"/>
    <xsd:import namespace="7a85900e-6fd2-45c2-923c-a8c58575d17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1:_ip_UnifiedCompliancePolicyProperties" minOccurs="0"/>
                <xsd:element ref="ns1:_ip_UnifiedCompliancePolicyUIAction" minOccurs="0"/>
                <xsd:element ref="ns2:MediaServiceSearchProperties"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f431ef-2a63-4b2b-860e-646449a181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3530d2e-5552-4983-b860-cdec4d7960db"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Location" ma:index="27" nillable="true" ma:displayName="Location" ma:indexed="true" ma:internalName="MediaServiceLocation" ma:readOnly="true">
      <xsd:simpleType>
        <xsd:restriction base="dms:Text"/>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a85900e-6fd2-45c2-923c-a8c58575d173"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1b41aab-c18e-4f90-8b01-22265f85669d}" ma:internalName="TaxCatchAll" ma:showField="CatchAllData" ma:web="7a85900e-6fd2-45c2-923c-a8c58575d1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09EBC9-AC9B-41C1-B4C4-BFDA1F422BC1}">
  <ds:schemaRefs>
    <ds:schemaRef ds:uri="http://schemas.microsoft.com/office/2006/metadata/properties"/>
    <ds:schemaRef ds:uri="http://www.w3.org/2000/xmlns/"/>
    <ds:schemaRef ds:uri="http://schemas.microsoft.com/sharepoint/v3"/>
    <ds:schemaRef ds:uri="http://www.w3.org/2001/XMLSchema-instance"/>
    <ds:schemaRef ds:uri="7a85900e-6fd2-45c2-923c-a8c58575d173"/>
    <ds:schemaRef ds:uri="e3f431ef-2a63-4b2b-860e-646449a1814e"/>
    <ds:schemaRef ds:uri="http://schemas.microsoft.com/office/infopath/2007/PartnerControls"/>
  </ds:schemaRefs>
</ds:datastoreItem>
</file>

<file path=customXml/itemProps2.xml><?xml version="1.0" encoding="utf-8"?>
<ds:datastoreItem xmlns:ds="http://schemas.openxmlformats.org/officeDocument/2006/customXml" ds:itemID="{DD76D074-13AA-49D0-9CF5-7C3E583D8790}">
  <ds:schemaRefs>
    <ds:schemaRef ds:uri="http://schemas.microsoft.com/sharepoint/v3/contenttype/forms"/>
  </ds:schemaRefs>
</ds:datastoreItem>
</file>

<file path=customXml/itemProps3.xml><?xml version="1.0" encoding="utf-8"?>
<ds:datastoreItem xmlns:ds="http://schemas.openxmlformats.org/officeDocument/2006/customXml" ds:itemID="{C6A6ED90-1BA9-47DA-B209-8692D0BF0E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3f431ef-2a63-4b2b-860e-646449a1814e"/>
    <ds:schemaRef ds:uri="7a85900e-6fd2-45c2-923c-a8c58575d1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a0e7531-20dc-49a7-b88e-b68840ca4168}" enabled="0" method="" siteId="{8a0e7531-20dc-49a7-b88e-b68840ca416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6</vt:i4>
      </vt:variant>
    </vt:vector>
  </HeadingPairs>
  <TitlesOfParts>
    <vt:vector size="22" baseType="lpstr">
      <vt:lpstr>Current Week View</vt:lpstr>
      <vt:lpstr>Rolling-28 Day View</vt:lpstr>
      <vt:lpstr>Occupancy Raw Data</vt:lpstr>
      <vt:lpstr>ADR Raw Data</vt:lpstr>
      <vt:lpstr>RevPAR Raw Data</vt:lpstr>
      <vt:lpstr>Translation Table</vt:lpstr>
      <vt:lpstr>Help</vt:lpstr>
      <vt:lpstr>Market Maps -&gt;</vt:lpstr>
      <vt:lpstr>Washington, DC Market</vt:lpstr>
      <vt:lpstr>Norfolk &amp; Virginia Beach, VA</vt:lpstr>
      <vt:lpstr>Virginia Area</vt:lpstr>
      <vt:lpstr>VA Shenandoah Valley Regional</vt:lpstr>
      <vt:lpstr>Virginia South Central</vt:lpstr>
      <vt:lpstr>Richmond-Petersburg, VA</vt:lpstr>
      <vt:lpstr>Bristol &amp; Kingsport TN&amp;VA, MSA</vt:lpstr>
      <vt:lpstr>Virginia Tourism Regions</vt:lpstr>
      <vt:lpstr>'Current Week View'!Print_Area</vt:lpstr>
      <vt:lpstr>Help!Print_Area</vt:lpstr>
      <vt:lpstr>'Rolling-28 Day View'!Print_Area</vt:lpstr>
      <vt:lpstr>'Translation Table'!Print_Area</vt:lpstr>
      <vt:lpstr>'Current Week View'!Print_Titles</vt:lpstr>
      <vt:lpstr>'Rolling-28 Day View'!Print_Titles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2004-07-20T21:40:42Z</dcterms:created>
  <dcterms:modified xsi:type="dcterms:W3CDTF">2026-04-30T14:59:41Z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By">
    <vt:lpwstr>SoftArtisans OfficeWriter for Excel 11.0.0.825 (http://officewriter.softartisans.com)</vt:lpwstr>
  </property>
  <property fmtid="{D5CDD505-2E9C-101B-9397-08002B2CF9AE}" pid="3" name="ContentTypeId">
    <vt:lpwstr>0x010100F029547A1AC0C9458D6DA3BF670E8E42</vt:lpwstr>
  </property>
  <property fmtid="{D5CDD505-2E9C-101B-9397-08002B2CF9AE}" pid="4" name="MediaServiceImageTags">
    <vt:lpwstr/>
  </property>
</Properties>
</file>