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30" documentId="8_{F49B12F0-E5B0-4314-86E9-FAAA55039203}" xr6:coauthVersionLast="47" xr6:coauthVersionMax="47" xr10:uidLastSave="{BB47D3E5-EDC2-436C-AC56-E5C4AF5117D3}"/>
  <workbookProtection workbookAlgorithmName="SHA-512" workbookHashValue="vTz+1GcQRtFIMw908yu6/HR2Bnkzb8UA6ktBgw1rK2i6dos9KPpY8rsI7Rhfj+RR6gF/wJneQe7GQ7HyxEx5Mw==" workbookSaltValue="l73h4qURxL1XxIdsPZQf4g==" workbookSpinCount="100000" lockStructure="1"/>
  <bookViews>
    <workbookView xWindow="-28920" yWindow="1725" windowWidth="29040" windowHeight="15720" tabRatio="602" xr2:uid="{00000000-000D-0000-FFFF-FFFF00000000}"/>
  </bookViews>
  <sheets>
    <sheet name="Current Week View" sheetId="22" r:id="rId1"/>
    <sheet name="Rolling-28 Day View" sheetId="28" r:id="rId2"/>
    <sheet name="Occupancy Raw Data" sheetId="25" state="hidden" r:id="rId3"/>
    <sheet name="ADR Raw Data" sheetId="26" state="hidden" r:id="rId4"/>
    <sheet name="RevPAR Raw Data" sheetId="27" state="hidden" r:id="rId5"/>
    <sheet name="Translation Table" sheetId="2" r:id="rId6"/>
    <sheet name="Help" sheetId="21" r:id="rId7"/>
    <sheet name="Market Maps -&gt;" sheetId="29" r:id="rId8"/>
    <sheet name="Washington, DC Market" sheetId="30" r:id="rId9"/>
    <sheet name="Norfolk &amp; Virginia Beach, VA" sheetId="31" r:id="rId10"/>
    <sheet name="Virginia Area" sheetId="32" r:id="rId11"/>
    <sheet name="VA Shenandoah Valley Regional" sheetId="36" r:id="rId12"/>
    <sheet name="Virginia South Central" sheetId="37" r:id="rId13"/>
    <sheet name="Richmond-Petersburg, VA" sheetId="33" r:id="rId14"/>
    <sheet name="Bristol &amp; Kingsport TN&amp;VA, MSA" sheetId="34" r:id="rId15"/>
    <sheet name="Virginia Tourism Regions" sheetId="35" r:id="rId16"/>
  </sheets>
  <definedNames>
    <definedName name="_xlnm.Print_Area" localSheetId="0">'Current Week View'!$A$1:$AG$147</definedName>
    <definedName name="_xlnm.Print_Area" localSheetId="6">Help!$A$1:$O$31</definedName>
    <definedName name="_xlnm.Print_Area" localSheetId="1">'Rolling-28 Day View'!$A$1:$AG$147</definedName>
    <definedName name="_xlnm.Print_Area" localSheetId="5">'Translation Table'!$A$1:$X$43</definedName>
    <definedName name="_xlnm.Print_Titles" localSheetId="0">'Current Week View'!$A:$A,'Current Week View'!$1:$3</definedName>
    <definedName name="_xlnm.Print_Titles" localSheetId="1">'Rolling-28 Day View'!$A:$A,'Rolling-28 Day View'!$1:$3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8" i="28" l="1"/>
  <c r="AF138" i="28"/>
  <c r="AE138" i="28"/>
  <c r="AD138" i="28"/>
  <c r="AC138" i="28"/>
  <c r="AB138" i="28"/>
  <c r="AA138" i="28"/>
  <c r="Z138" i="28"/>
  <c r="Y138" i="28"/>
  <c r="X138" i="28"/>
  <c r="V138" i="28"/>
  <c r="U138" i="28"/>
  <c r="T138" i="28"/>
  <c r="S138" i="28"/>
  <c r="R138" i="28"/>
  <c r="Q138" i="28"/>
  <c r="P138" i="28"/>
  <c r="O138" i="28"/>
  <c r="N138" i="28"/>
  <c r="M138" i="28"/>
  <c r="AG137" i="28"/>
  <c r="AF137" i="28"/>
  <c r="AE137" i="28"/>
  <c r="AD137" i="28"/>
  <c r="AC137" i="28"/>
  <c r="AB137" i="28"/>
  <c r="AA137" i="28"/>
  <c r="Z137" i="28"/>
  <c r="Y137" i="28"/>
  <c r="X137" i="28"/>
  <c r="V137" i="28"/>
  <c r="U137" i="28"/>
  <c r="T137" i="28"/>
  <c r="S137" i="28"/>
  <c r="R137" i="28"/>
  <c r="Q137" i="28"/>
  <c r="P137" i="28"/>
  <c r="O137" i="28"/>
  <c r="N137" i="28"/>
  <c r="M137" i="28"/>
  <c r="AG105" i="28"/>
  <c r="AF105" i="28"/>
  <c r="AE105" i="28"/>
  <c r="AD105" i="28"/>
  <c r="AC105" i="28"/>
  <c r="AB105" i="28"/>
  <c r="AA105" i="28"/>
  <c r="Z105" i="28"/>
  <c r="Y105" i="28"/>
  <c r="X105" i="28"/>
  <c r="V105" i="28"/>
  <c r="U105" i="28"/>
  <c r="T105" i="28"/>
  <c r="S105" i="28"/>
  <c r="R105" i="28"/>
  <c r="Q105" i="28"/>
  <c r="P105" i="28"/>
  <c r="O105" i="28"/>
  <c r="N105" i="28"/>
  <c r="M105" i="28"/>
  <c r="AG104" i="28"/>
  <c r="AF104" i="28"/>
  <c r="AE104" i="28"/>
  <c r="AD104" i="28"/>
  <c r="AC104" i="28"/>
  <c r="AB104" i="28"/>
  <c r="AA104" i="28"/>
  <c r="Z104" i="28"/>
  <c r="Y104" i="28"/>
  <c r="X104" i="28"/>
  <c r="V104" i="28"/>
  <c r="U104" i="28"/>
  <c r="T104" i="28"/>
  <c r="S104" i="28"/>
  <c r="R104" i="28"/>
  <c r="Q104" i="28"/>
  <c r="P104" i="28"/>
  <c r="O104" i="28"/>
  <c r="N104" i="28"/>
  <c r="M104" i="28"/>
  <c r="AG123" i="28"/>
  <c r="AF123" i="28"/>
  <c r="AE123" i="28"/>
  <c r="AD123" i="28"/>
  <c r="AC123" i="28"/>
  <c r="AB123" i="28"/>
  <c r="AA123" i="28"/>
  <c r="Z123" i="28"/>
  <c r="Y123" i="28"/>
  <c r="X123" i="28"/>
  <c r="V123" i="28"/>
  <c r="U123" i="28"/>
  <c r="T123" i="28"/>
  <c r="S123" i="28"/>
  <c r="R123" i="28"/>
  <c r="Q123" i="28"/>
  <c r="P123" i="28"/>
  <c r="O123" i="28"/>
  <c r="N123" i="28"/>
  <c r="M123" i="28"/>
  <c r="AG122" i="28"/>
  <c r="AF122" i="28"/>
  <c r="AE122" i="28"/>
  <c r="AD122" i="28"/>
  <c r="AC122" i="28"/>
  <c r="AB122" i="28"/>
  <c r="AA122" i="28"/>
  <c r="Z122" i="28"/>
  <c r="Y122" i="28"/>
  <c r="X122" i="28"/>
  <c r="V122" i="28"/>
  <c r="U122" i="28"/>
  <c r="T122" i="28"/>
  <c r="S122" i="28"/>
  <c r="R122" i="28"/>
  <c r="Q122" i="28"/>
  <c r="P122" i="28"/>
  <c r="O122" i="28"/>
  <c r="N122" i="28"/>
  <c r="M122" i="28"/>
  <c r="AG123" i="22"/>
  <c r="AF123" i="22"/>
  <c r="AE123" i="22"/>
  <c r="AD123" i="22"/>
  <c r="AC123" i="22"/>
  <c r="AB123" i="22"/>
  <c r="AA123" i="22"/>
  <c r="Z123" i="22"/>
  <c r="Y123" i="22"/>
  <c r="X123" i="22"/>
  <c r="AG122" i="22"/>
  <c r="AF122" i="22"/>
  <c r="AE122" i="22"/>
  <c r="AD122" i="22"/>
  <c r="AC122" i="22"/>
  <c r="AB122" i="22"/>
  <c r="AA122" i="22"/>
  <c r="Z122" i="22"/>
  <c r="Y122" i="22"/>
  <c r="X122" i="22"/>
  <c r="AG105" i="22"/>
  <c r="AF105" i="22"/>
  <c r="AE105" i="22"/>
  <c r="AD105" i="22"/>
  <c r="AC105" i="22"/>
  <c r="AB105" i="22"/>
  <c r="AA105" i="22"/>
  <c r="Z105" i="22"/>
  <c r="Y105" i="22"/>
  <c r="X105" i="22"/>
  <c r="AG104" i="22"/>
  <c r="AF104" i="22"/>
  <c r="AE104" i="22"/>
  <c r="AD104" i="22"/>
  <c r="AC104" i="22"/>
  <c r="AB104" i="22"/>
  <c r="AA104" i="22"/>
  <c r="Z104" i="22"/>
  <c r="Y104" i="22"/>
  <c r="X104" i="22"/>
  <c r="AG138" i="22"/>
  <c r="AF138" i="22"/>
  <c r="AE138" i="22"/>
  <c r="AD138" i="22"/>
  <c r="AC138" i="22"/>
  <c r="AB138" i="22"/>
  <c r="AA138" i="22"/>
  <c r="Z138" i="22"/>
  <c r="Y138" i="22"/>
  <c r="X138" i="22"/>
  <c r="AG137" i="22"/>
  <c r="AF137" i="22"/>
  <c r="AE137" i="22"/>
  <c r="AD137" i="22"/>
  <c r="AC137" i="22"/>
  <c r="AB137" i="22"/>
  <c r="AA137" i="22"/>
  <c r="Z137" i="22"/>
  <c r="Y137" i="22"/>
  <c r="X137" i="22"/>
  <c r="V138" i="22"/>
  <c r="U138" i="22"/>
  <c r="T138" i="22"/>
  <c r="S138" i="22"/>
  <c r="R138" i="22"/>
  <c r="Q138" i="22"/>
  <c r="P138" i="22"/>
  <c r="O138" i="22"/>
  <c r="N138" i="22"/>
  <c r="M138" i="22"/>
  <c r="V137" i="22"/>
  <c r="U137" i="22"/>
  <c r="T137" i="22"/>
  <c r="S137" i="22"/>
  <c r="R137" i="22"/>
  <c r="Q137" i="22"/>
  <c r="P137" i="22"/>
  <c r="O137" i="22"/>
  <c r="N137" i="22"/>
  <c r="M137" i="22"/>
  <c r="V123" i="22"/>
  <c r="U123" i="22"/>
  <c r="T123" i="22"/>
  <c r="S123" i="22"/>
  <c r="R123" i="22"/>
  <c r="Q123" i="22"/>
  <c r="P123" i="22"/>
  <c r="O123" i="22"/>
  <c r="N123" i="22"/>
  <c r="M123" i="22"/>
  <c r="V122" i="22"/>
  <c r="U122" i="22"/>
  <c r="T122" i="22"/>
  <c r="S122" i="22"/>
  <c r="R122" i="22"/>
  <c r="Q122" i="22"/>
  <c r="P122" i="22"/>
  <c r="O122" i="22"/>
  <c r="N122" i="22"/>
  <c r="M122" i="22"/>
  <c r="V105" i="22"/>
  <c r="U105" i="22"/>
  <c r="T105" i="22"/>
  <c r="S105" i="22"/>
  <c r="R105" i="22"/>
  <c r="Q105" i="22"/>
  <c r="P105" i="22"/>
  <c r="O105" i="22"/>
  <c r="N105" i="22"/>
  <c r="M105" i="22"/>
  <c r="V104" i="22"/>
  <c r="U104" i="22"/>
  <c r="T104" i="22"/>
  <c r="S104" i="22"/>
  <c r="R104" i="22"/>
  <c r="Q104" i="22"/>
  <c r="P104" i="22"/>
  <c r="O104" i="22"/>
  <c r="N104" i="22"/>
  <c r="M104" i="22"/>
  <c r="AG141" i="28"/>
  <c r="AF141" i="28"/>
  <c r="AE141" i="28"/>
  <c r="AD141" i="28"/>
  <c r="AC141" i="28"/>
  <c r="AB141" i="28"/>
  <c r="AA141" i="28"/>
  <c r="Z141" i="28"/>
  <c r="Y141" i="28"/>
  <c r="X141" i="28"/>
  <c r="AG135" i="28"/>
  <c r="AF135" i="28"/>
  <c r="AE135" i="28"/>
  <c r="AD135" i="28"/>
  <c r="AC135" i="28"/>
  <c r="AB135" i="28"/>
  <c r="AA135" i="28"/>
  <c r="Z135" i="28"/>
  <c r="Y135" i="28"/>
  <c r="X135" i="28"/>
  <c r="AG132" i="28"/>
  <c r="AF132" i="28"/>
  <c r="AE132" i="28"/>
  <c r="AD132" i="28"/>
  <c r="AC132" i="28"/>
  <c r="AB132" i="28"/>
  <c r="AA132" i="28"/>
  <c r="Z132" i="28"/>
  <c r="Y132" i="28"/>
  <c r="X132" i="28"/>
  <c r="AG144" i="28"/>
  <c r="AF144" i="28"/>
  <c r="AE144" i="28"/>
  <c r="AD144" i="28"/>
  <c r="AC144" i="28"/>
  <c r="AB144" i="28"/>
  <c r="AA144" i="28"/>
  <c r="Z144" i="28"/>
  <c r="Y144" i="28"/>
  <c r="X144" i="28"/>
  <c r="AG129" i="28"/>
  <c r="AF129" i="28"/>
  <c r="AE129" i="28"/>
  <c r="AD129" i="28"/>
  <c r="AC129" i="28"/>
  <c r="AB129" i="28"/>
  <c r="AA129" i="28"/>
  <c r="Z129" i="28"/>
  <c r="Y129" i="28"/>
  <c r="X129" i="28"/>
  <c r="AG126" i="28"/>
  <c r="AF126" i="28"/>
  <c r="AE126" i="28"/>
  <c r="AD126" i="28"/>
  <c r="AC126" i="28"/>
  <c r="AB126" i="28"/>
  <c r="AA126" i="28"/>
  <c r="Z126" i="28"/>
  <c r="Y126" i="28"/>
  <c r="X126" i="28"/>
  <c r="AG111" i="28"/>
  <c r="AF111" i="28"/>
  <c r="AE111" i="28"/>
  <c r="AD111" i="28"/>
  <c r="AC111" i="28"/>
  <c r="AB111" i="28"/>
  <c r="AA111" i="28"/>
  <c r="Z111" i="28"/>
  <c r="Y111" i="28"/>
  <c r="X111" i="28"/>
  <c r="AG114" i="28"/>
  <c r="AF114" i="28"/>
  <c r="AE114" i="28"/>
  <c r="AD114" i="28"/>
  <c r="AC114" i="28"/>
  <c r="AB114" i="28"/>
  <c r="AA114" i="28"/>
  <c r="Z114" i="28"/>
  <c r="Y114" i="28"/>
  <c r="X114" i="28"/>
  <c r="AG108" i="28"/>
  <c r="AF108" i="28"/>
  <c r="AE108" i="28"/>
  <c r="AD108" i="28"/>
  <c r="AC108" i="28"/>
  <c r="AB108" i="28"/>
  <c r="AA108" i="28"/>
  <c r="Z108" i="28"/>
  <c r="Y108" i="28"/>
  <c r="X108" i="28"/>
  <c r="AG120" i="28"/>
  <c r="AF120" i="28"/>
  <c r="AE120" i="28"/>
  <c r="AD120" i="28"/>
  <c r="AC120" i="28"/>
  <c r="AB120" i="28"/>
  <c r="AA120" i="28"/>
  <c r="Z120" i="28"/>
  <c r="Y120" i="28"/>
  <c r="X120" i="28"/>
  <c r="AG117" i="28"/>
  <c r="AF117" i="28"/>
  <c r="AE117" i="28"/>
  <c r="AD117" i="28"/>
  <c r="AC117" i="28"/>
  <c r="AB117" i="28"/>
  <c r="AA117" i="28"/>
  <c r="Z117" i="28"/>
  <c r="Y117" i="28"/>
  <c r="X117" i="28"/>
  <c r="AG102" i="28"/>
  <c r="AF102" i="28"/>
  <c r="AE102" i="28"/>
  <c r="AD102" i="28"/>
  <c r="AC102" i="28"/>
  <c r="AB102" i="28"/>
  <c r="AA102" i="28"/>
  <c r="Z102" i="28"/>
  <c r="Y102" i="28"/>
  <c r="X102" i="28"/>
  <c r="AG99" i="28"/>
  <c r="AF99" i="28"/>
  <c r="AE99" i="28"/>
  <c r="AD99" i="28"/>
  <c r="AC99" i="28"/>
  <c r="AB99" i="28"/>
  <c r="AA99" i="28"/>
  <c r="Z99" i="28"/>
  <c r="Y99" i="28"/>
  <c r="X99" i="28"/>
  <c r="AG96" i="28"/>
  <c r="AF96" i="28"/>
  <c r="AE96" i="28"/>
  <c r="AD96" i="28"/>
  <c r="AC96" i="28"/>
  <c r="AB96" i="28"/>
  <c r="AA96" i="28"/>
  <c r="Z96" i="28"/>
  <c r="Y96" i="28"/>
  <c r="X96" i="28"/>
  <c r="AG93" i="28"/>
  <c r="AF93" i="28"/>
  <c r="AE93" i="28"/>
  <c r="AD93" i="28"/>
  <c r="AC93" i="28"/>
  <c r="AB93" i="28"/>
  <c r="AA93" i="28"/>
  <c r="Z93" i="28"/>
  <c r="Y93" i="28"/>
  <c r="X93" i="28"/>
  <c r="AG90" i="28"/>
  <c r="AF90" i="28"/>
  <c r="AE90" i="28"/>
  <c r="AD90" i="28"/>
  <c r="AC90" i="28"/>
  <c r="AB90" i="28"/>
  <c r="AA90" i="28"/>
  <c r="Z90" i="28"/>
  <c r="Y90" i="28"/>
  <c r="X90" i="28"/>
  <c r="AG87" i="28"/>
  <c r="AF87" i="28"/>
  <c r="AE87" i="28"/>
  <c r="AD87" i="28"/>
  <c r="AC87" i="28"/>
  <c r="AB87" i="28"/>
  <c r="AA87" i="28"/>
  <c r="Z87" i="28"/>
  <c r="Y87" i="28"/>
  <c r="X87" i="28"/>
  <c r="AG84" i="28"/>
  <c r="AF84" i="28"/>
  <c r="AE84" i="28"/>
  <c r="AD84" i="28"/>
  <c r="AC84" i="28"/>
  <c r="AB84" i="28"/>
  <c r="AA84" i="28"/>
  <c r="Z84" i="28"/>
  <c r="Y84" i="28"/>
  <c r="X84" i="28"/>
  <c r="AG81" i="28"/>
  <c r="AF81" i="28"/>
  <c r="AE81" i="28"/>
  <c r="AD81" i="28"/>
  <c r="AC81" i="28"/>
  <c r="AB81" i="28"/>
  <c r="AA81" i="28"/>
  <c r="Z81" i="28"/>
  <c r="Y81" i="28"/>
  <c r="X81" i="28"/>
  <c r="AG78" i="28"/>
  <c r="AF78" i="28"/>
  <c r="AE78" i="28"/>
  <c r="AD78" i="28"/>
  <c r="AC78" i="28"/>
  <c r="AB78" i="28"/>
  <c r="AA78" i="28"/>
  <c r="Z78" i="28"/>
  <c r="Y78" i="28"/>
  <c r="X78" i="28"/>
  <c r="AG75" i="28"/>
  <c r="AF75" i="28"/>
  <c r="AE75" i="28"/>
  <c r="AD75" i="28"/>
  <c r="AC75" i="28"/>
  <c r="AB75" i="28"/>
  <c r="AA75" i="28"/>
  <c r="Z75" i="28"/>
  <c r="Y75" i="28"/>
  <c r="X75" i="28"/>
  <c r="AG72" i="28"/>
  <c r="AF72" i="28"/>
  <c r="AE72" i="28"/>
  <c r="AD72" i="28"/>
  <c r="AC72" i="28"/>
  <c r="AB72" i="28"/>
  <c r="AA72" i="28"/>
  <c r="Z72" i="28"/>
  <c r="Y72" i="28"/>
  <c r="X72" i="28"/>
  <c r="AG69" i="28"/>
  <c r="AF69" i="28"/>
  <c r="AE69" i="28"/>
  <c r="AD69" i="28"/>
  <c r="AC69" i="28"/>
  <c r="AB69" i="28"/>
  <c r="AA69" i="28"/>
  <c r="Z69" i="28"/>
  <c r="Y69" i="28"/>
  <c r="X69" i="28"/>
  <c r="AG66" i="28"/>
  <c r="AF66" i="28"/>
  <c r="AE66" i="28"/>
  <c r="AD66" i="28"/>
  <c r="AC66" i="28"/>
  <c r="AB66" i="28"/>
  <c r="AA66" i="28"/>
  <c r="Z66" i="28"/>
  <c r="Y66" i="28"/>
  <c r="X66" i="28"/>
  <c r="AG63" i="28"/>
  <c r="AF63" i="28"/>
  <c r="AE63" i="28"/>
  <c r="AD63" i="28"/>
  <c r="AC63" i="28"/>
  <c r="AB63" i="28"/>
  <c r="AA63" i="28"/>
  <c r="Z63" i="28"/>
  <c r="Y63" i="28"/>
  <c r="X63" i="28"/>
  <c r="AG60" i="28"/>
  <c r="AF60" i="28"/>
  <c r="AE60" i="28"/>
  <c r="AD60" i="28"/>
  <c r="AC60" i="28"/>
  <c r="AB60" i="28"/>
  <c r="AA60" i="28"/>
  <c r="Z60" i="28"/>
  <c r="Y60" i="28"/>
  <c r="X60" i="28"/>
  <c r="AG57" i="28"/>
  <c r="AF57" i="28"/>
  <c r="AE57" i="28"/>
  <c r="AD57" i="28"/>
  <c r="AC57" i="28"/>
  <c r="AB57" i="28"/>
  <c r="AA57" i="28"/>
  <c r="Z57" i="28"/>
  <c r="Y57" i="28"/>
  <c r="X57" i="28"/>
  <c r="AG54" i="28"/>
  <c r="AF54" i="28"/>
  <c r="AE54" i="28"/>
  <c r="AD54" i="28"/>
  <c r="AC54" i="28"/>
  <c r="AB54" i="28"/>
  <c r="AA54" i="28"/>
  <c r="Z54" i="28"/>
  <c r="Y54" i="28"/>
  <c r="X54" i="28"/>
  <c r="AG51" i="28"/>
  <c r="AF51" i="28"/>
  <c r="AE51" i="28"/>
  <c r="AD51" i="28"/>
  <c r="AC51" i="28"/>
  <c r="AB51" i="28"/>
  <c r="AA51" i="28"/>
  <c r="Z51" i="28"/>
  <c r="Y51" i="28"/>
  <c r="X51" i="28"/>
  <c r="AG48" i="28"/>
  <c r="AF48" i="28"/>
  <c r="AE48" i="28"/>
  <c r="AD48" i="28"/>
  <c r="AC48" i="28"/>
  <c r="AB48" i="28"/>
  <c r="AA48" i="28"/>
  <c r="Z48" i="28"/>
  <c r="Y48" i="28"/>
  <c r="X48" i="28"/>
  <c r="AG45" i="28"/>
  <c r="AF45" i="28"/>
  <c r="AE45" i="28"/>
  <c r="AD45" i="28"/>
  <c r="AC45" i="28"/>
  <c r="AB45" i="28"/>
  <c r="AA45" i="28"/>
  <c r="Z45" i="28"/>
  <c r="Y45" i="28"/>
  <c r="X45" i="28"/>
  <c r="AG42" i="28"/>
  <c r="AF42" i="28"/>
  <c r="AE42" i="28"/>
  <c r="AD42" i="28"/>
  <c r="AC42" i="28"/>
  <c r="AB42" i="28"/>
  <c r="AA42" i="28"/>
  <c r="Z42" i="28"/>
  <c r="Y42" i="28"/>
  <c r="X42" i="28"/>
  <c r="AG39" i="28"/>
  <c r="AF39" i="28"/>
  <c r="AE39" i="28"/>
  <c r="AD39" i="28"/>
  <c r="AC39" i="28"/>
  <c r="AB39" i="28"/>
  <c r="AA39" i="28"/>
  <c r="Z39" i="28"/>
  <c r="Y39" i="28"/>
  <c r="X39" i="28"/>
  <c r="AG36" i="28"/>
  <c r="AF36" i="28"/>
  <c r="AE36" i="28"/>
  <c r="AD36" i="28"/>
  <c r="AC36" i="28"/>
  <c r="AB36" i="28"/>
  <c r="AA36" i="28"/>
  <c r="Z36" i="28"/>
  <c r="Y36" i="28"/>
  <c r="X36" i="28"/>
  <c r="AG33" i="28"/>
  <c r="AF33" i="28"/>
  <c r="AE33" i="28"/>
  <c r="AD33" i="28"/>
  <c r="AC33" i="28"/>
  <c r="AB33" i="28"/>
  <c r="AA33" i="28"/>
  <c r="Z33" i="28"/>
  <c r="Y33" i="28"/>
  <c r="X33" i="28"/>
  <c r="AG30" i="28"/>
  <c r="AF30" i="28"/>
  <c r="AE30" i="28"/>
  <c r="AD30" i="28"/>
  <c r="AC30" i="28"/>
  <c r="AB30" i="28"/>
  <c r="AA30" i="28"/>
  <c r="Z30" i="28"/>
  <c r="Y30" i="28"/>
  <c r="X30" i="28"/>
  <c r="AG27" i="28"/>
  <c r="AF27" i="28"/>
  <c r="AE27" i="28"/>
  <c r="AD27" i="28"/>
  <c r="AC27" i="28"/>
  <c r="AB27" i="28"/>
  <c r="AA27" i="28"/>
  <c r="Z27" i="28"/>
  <c r="Y27" i="28"/>
  <c r="X27" i="28"/>
  <c r="AG24" i="28"/>
  <c r="AF24" i="28"/>
  <c r="AE24" i="28"/>
  <c r="AD24" i="28"/>
  <c r="AC24" i="28"/>
  <c r="AB24" i="28"/>
  <c r="AA24" i="28"/>
  <c r="Z24" i="28"/>
  <c r="Y24" i="28"/>
  <c r="X24" i="28"/>
  <c r="AG21" i="28"/>
  <c r="AF21" i="28"/>
  <c r="AE21" i="28"/>
  <c r="AD21" i="28"/>
  <c r="AC21" i="28"/>
  <c r="AB21" i="28"/>
  <c r="AA21" i="28"/>
  <c r="Z21" i="28"/>
  <c r="Y21" i="28"/>
  <c r="X21" i="28"/>
  <c r="AG18" i="28"/>
  <c r="AF18" i="28"/>
  <c r="AE18" i="28"/>
  <c r="AD18" i="28"/>
  <c r="AC18" i="28"/>
  <c r="AB18" i="28"/>
  <c r="AA18" i="28"/>
  <c r="Z18" i="28"/>
  <c r="Y18" i="28"/>
  <c r="X18" i="28"/>
  <c r="AG15" i="28"/>
  <c r="AF15" i="28"/>
  <c r="AE15" i="28"/>
  <c r="AD15" i="28"/>
  <c r="AC15" i="28"/>
  <c r="AB15" i="28"/>
  <c r="AA15" i="28"/>
  <c r="Z15" i="28"/>
  <c r="Y15" i="28"/>
  <c r="X15" i="28"/>
  <c r="AG12" i="28"/>
  <c r="AF12" i="28"/>
  <c r="AE12" i="28"/>
  <c r="AD12" i="28"/>
  <c r="AC12" i="28"/>
  <c r="AB12" i="28"/>
  <c r="AA12" i="28"/>
  <c r="Z12" i="28"/>
  <c r="Y12" i="28"/>
  <c r="X12" i="28"/>
  <c r="AG8" i="28"/>
  <c r="AF8" i="28"/>
  <c r="AE8" i="28"/>
  <c r="AD8" i="28"/>
  <c r="AC8" i="28"/>
  <c r="AB8" i="28"/>
  <c r="AA8" i="28"/>
  <c r="Z8" i="28"/>
  <c r="Y8" i="28"/>
  <c r="X8" i="28"/>
  <c r="AG5" i="28"/>
  <c r="AF5" i="28"/>
  <c r="AE5" i="28"/>
  <c r="AD5" i="28"/>
  <c r="AC5" i="28"/>
  <c r="Y5" i="28"/>
  <c r="Z5" i="28"/>
  <c r="AA5" i="28"/>
  <c r="AB5" i="28"/>
  <c r="X5" i="28"/>
  <c r="V141" i="28"/>
  <c r="U141" i="28"/>
  <c r="T141" i="28"/>
  <c r="S141" i="28"/>
  <c r="R141" i="28"/>
  <c r="Q141" i="28"/>
  <c r="P141" i="28"/>
  <c r="O141" i="28"/>
  <c r="N141" i="28"/>
  <c r="M141" i="28"/>
  <c r="V135" i="28"/>
  <c r="U135" i="28"/>
  <c r="T135" i="28"/>
  <c r="S135" i="28"/>
  <c r="R135" i="28"/>
  <c r="Q135" i="28"/>
  <c r="P135" i="28"/>
  <c r="O135" i="28"/>
  <c r="N135" i="28"/>
  <c r="M135" i="28"/>
  <c r="V132" i="28"/>
  <c r="U132" i="28"/>
  <c r="T132" i="28"/>
  <c r="S132" i="28"/>
  <c r="R132" i="28"/>
  <c r="Q132" i="28"/>
  <c r="P132" i="28"/>
  <c r="O132" i="28"/>
  <c r="N132" i="28"/>
  <c r="M132" i="28"/>
  <c r="V144" i="28"/>
  <c r="U144" i="28"/>
  <c r="T144" i="28"/>
  <c r="S144" i="28"/>
  <c r="R144" i="28"/>
  <c r="Q144" i="28"/>
  <c r="P144" i="28"/>
  <c r="O144" i="28"/>
  <c r="N144" i="28"/>
  <c r="M144" i="28"/>
  <c r="V129" i="28"/>
  <c r="U129" i="28"/>
  <c r="T129" i="28"/>
  <c r="S129" i="28"/>
  <c r="R129" i="28"/>
  <c r="Q129" i="28"/>
  <c r="P129" i="28"/>
  <c r="O129" i="28"/>
  <c r="N129" i="28"/>
  <c r="M129" i="28"/>
  <c r="V126" i="28"/>
  <c r="U126" i="28"/>
  <c r="T126" i="28"/>
  <c r="S126" i="28"/>
  <c r="R126" i="28"/>
  <c r="Q126" i="28"/>
  <c r="P126" i="28"/>
  <c r="O126" i="28"/>
  <c r="N126" i="28"/>
  <c r="M126" i="28"/>
  <c r="V111" i="28"/>
  <c r="U111" i="28"/>
  <c r="T111" i="28"/>
  <c r="S111" i="28"/>
  <c r="R111" i="28"/>
  <c r="Q111" i="28"/>
  <c r="P111" i="28"/>
  <c r="O111" i="28"/>
  <c r="N111" i="28"/>
  <c r="M111" i="28"/>
  <c r="V114" i="28"/>
  <c r="U114" i="28"/>
  <c r="T114" i="28"/>
  <c r="S114" i="28"/>
  <c r="R114" i="28"/>
  <c r="Q114" i="28"/>
  <c r="P114" i="28"/>
  <c r="O114" i="28"/>
  <c r="N114" i="28"/>
  <c r="M114" i="28"/>
  <c r="V108" i="28"/>
  <c r="U108" i="28"/>
  <c r="T108" i="28"/>
  <c r="S108" i="28"/>
  <c r="R108" i="28"/>
  <c r="Q108" i="28"/>
  <c r="P108" i="28"/>
  <c r="O108" i="28"/>
  <c r="N108" i="28"/>
  <c r="M108" i="28"/>
  <c r="V120" i="28"/>
  <c r="U120" i="28"/>
  <c r="T120" i="28"/>
  <c r="S120" i="28"/>
  <c r="R120" i="28"/>
  <c r="Q120" i="28"/>
  <c r="P120" i="28"/>
  <c r="O120" i="28"/>
  <c r="N120" i="28"/>
  <c r="M120" i="28"/>
  <c r="V117" i="28"/>
  <c r="U117" i="28"/>
  <c r="T117" i="28"/>
  <c r="S117" i="28"/>
  <c r="R117" i="28"/>
  <c r="Q117" i="28"/>
  <c r="P117" i="28"/>
  <c r="O117" i="28"/>
  <c r="N117" i="28"/>
  <c r="M117" i="28"/>
  <c r="V102" i="28"/>
  <c r="U102" i="28"/>
  <c r="T102" i="28"/>
  <c r="S102" i="28"/>
  <c r="R102" i="28"/>
  <c r="Q102" i="28"/>
  <c r="P102" i="28"/>
  <c r="O102" i="28"/>
  <c r="N102" i="28"/>
  <c r="M102" i="28"/>
  <c r="V99" i="28"/>
  <c r="U99" i="28"/>
  <c r="T99" i="28"/>
  <c r="S99" i="28"/>
  <c r="R99" i="28"/>
  <c r="Q99" i="28"/>
  <c r="P99" i="28"/>
  <c r="O99" i="28"/>
  <c r="N99" i="28"/>
  <c r="M99" i="28"/>
  <c r="V96" i="28"/>
  <c r="U96" i="28"/>
  <c r="T96" i="28"/>
  <c r="S96" i="28"/>
  <c r="R96" i="28"/>
  <c r="Q96" i="28"/>
  <c r="P96" i="28"/>
  <c r="O96" i="28"/>
  <c r="N96" i="28"/>
  <c r="M96" i="28"/>
  <c r="V93" i="28"/>
  <c r="U93" i="28"/>
  <c r="T93" i="28"/>
  <c r="S93" i="28"/>
  <c r="R93" i="28"/>
  <c r="Q93" i="28"/>
  <c r="P93" i="28"/>
  <c r="O93" i="28"/>
  <c r="N93" i="28"/>
  <c r="M93" i="28"/>
  <c r="V90" i="28"/>
  <c r="U90" i="28"/>
  <c r="T90" i="28"/>
  <c r="S90" i="28"/>
  <c r="R90" i="28"/>
  <c r="Q90" i="28"/>
  <c r="P90" i="28"/>
  <c r="O90" i="28"/>
  <c r="N90" i="28"/>
  <c r="M90" i="28"/>
  <c r="V87" i="28"/>
  <c r="U87" i="28"/>
  <c r="T87" i="28"/>
  <c r="S87" i="28"/>
  <c r="R87" i="28"/>
  <c r="Q87" i="28"/>
  <c r="P87" i="28"/>
  <c r="O87" i="28"/>
  <c r="N87" i="28"/>
  <c r="M87" i="28"/>
  <c r="V84" i="28"/>
  <c r="U84" i="28"/>
  <c r="T84" i="28"/>
  <c r="S84" i="28"/>
  <c r="R84" i="28"/>
  <c r="Q84" i="28"/>
  <c r="P84" i="28"/>
  <c r="O84" i="28"/>
  <c r="N84" i="28"/>
  <c r="M84" i="28"/>
  <c r="V81" i="28"/>
  <c r="U81" i="28"/>
  <c r="T81" i="28"/>
  <c r="S81" i="28"/>
  <c r="R81" i="28"/>
  <c r="Q81" i="28"/>
  <c r="P81" i="28"/>
  <c r="O81" i="28"/>
  <c r="N81" i="28"/>
  <c r="M81" i="28"/>
  <c r="V78" i="28"/>
  <c r="U78" i="28"/>
  <c r="T78" i="28"/>
  <c r="S78" i="28"/>
  <c r="R78" i="28"/>
  <c r="Q78" i="28"/>
  <c r="P78" i="28"/>
  <c r="O78" i="28"/>
  <c r="N78" i="28"/>
  <c r="M78" i="28"/>
  <c r="V75" i="28"/>
  <c r="U75" i="28"/>
  <c r="T75" i="28"/>
  <c r="S75" i="28"/>
  <c r="R75" i="28"/>
  <c r="Q75" i="28"/>
  <c r="P75" i="28"/>
  <c r="O75" i="28"/>
  <c r="N75" i="28"/>
  <c r="M75" i="28"/>
  <c r="V72" i="28"/>
  <c r="U72" i="28"/>
  <c r="T72" i="28"/>
  <c r="S72" i="28"/>
  <c r="R72" i="28"/>
  <c r="Q72" i="28"/>
  <c r="P72" i="28"/>
  <c r="O72" i="28"/>
  <c r="N72" i="28"/>
  <c r="M72" i="28"/>
  <c r="V69" i="28"/>
  <c r="U69" i="28"/>
  <c r="T69" i="28"/>
  <c r="S69" i="28"/>
  <c r="R69" i="28"/>
  <c r="Q69" i="28"/>
  <c r="P69" i="28"/>
  <c r="O69" i="28"/>
  <c r="N69" i="28"/>
  <c r="M69" i="28"/>
  <c r="V66" i="28"/>
  <c r="U66" i="28"/>
  <c r="T66" i="28"/>
  <c r="S66" i="28"/>
  <c r="R66" i="28"/>
  <c r="Q66" i="28"/>
  <c r="P66" i="28"/>
  <c r="O66" i="28"/>
  <c r="N66" i="28"/>
  <c r="M66" i="28"/>
  <c r="V63" i="28"/>
  <c r="U63" i="28"/>
  <c r="T63" i="28"/>
  <c r="S63" i="28"/>
  <c r="R63" i="28"/>
  <c r="Q63" i="28"/>
  <c r="P63" i="28"/>
  <c r="O63" i="28"/>
  <c r="N63" i="28"/>
  <c r="M63" i="28"/>
  <c r="V60" i="28"/>
  <c r="U60" i="28"/>
  <c r="T60" i="28"/>
  <c r="S60" i="28"/>
  <c r="R60" i="28"/>
  <c r="Q60" i="28"/>
  <c r="P60" i="28"/>
  <c r="O60" i="28"/>
  <c r="N60" i="28"/>
  <c r="M60" i="28"/>
  <c r="V57" i="28"/>
  <c r="U57" i="28"/>
  <c r="T57" i="28"/>
  <c r="S57" i="28"/>
  <c r="R57" i="28"/>
  <c r="Q57" i="28"/>
  <c r="P57" i="28"/>
  <c r="O57" i="28"/>
  <c r="N57" i="28"/>
  <c r="M57" i="28"/>
  <c r="V54" i="28"/>
  <c r="U54" i="28"/>
  <c r="T54" i="28"/>
  <c r="S54" i="28"/>
  <c r="R54" i="28"/>
  <c r="Q54" i="28"/>
  <c r="P54" i="28"/>
  <c r="O54" i="28"/>
  <c r="N54" i="28"/>
  <c r="M54" i="28"/>
  <c r="V51" i="28"/>
  <c r="U51" i="28"/>
  <c r="T51" i="28"/>
  <c r="S51" i="28"/>
  <c r="R51" i="28"/>
  <c r="Q51" i="28"/>
  <c r="P51" i="28"/>
  <c r="O51" i="28"/>
  <c r="N51" i="28"/>
  <c r="M51" i="28"/>
  <c r="V48" i="28"/>
  <c r="U48" i="28"/>
  <c r="T48" i="28"/>
  <c r="S48" i="28"/>
  <c r="R48" i="28"/>
  <c r="Q48" i="28"/>
  <c r="P48" i="28"/>
  <c r="O48" i="28"/>
  <c r="N48" i="28"/>
  <c r="M48" i="28"/>
  <c r="V45" i="28"/>
  <c r="U45" i="28"/>
  <c r="T45" i="28"/>
  <c r="S45" i="28"/>
  <c r="R45" i="28"/>
  <c r="Q45" i="28"/>
  <c r="P45" i="28"/>
  <c r="O45" i="28"/>
  <c r="N45" i="28"/>
  <c r="M45" i="28"/>
  <c r="V42" i="28"/>
  <c r="U42" i="28"/>
  <c r="T42" i="28"/>
  <c r="S42" i="28"/>
  <c r="R42" i="28"/>
  <c r="Q42" i="28"/>
  <c r="P42" i="28"/>
  <c r="O42" i="28"/>
  <c r="N42" i="28"/>
  <c r="M42" i="28"/>
  <c r="V39" i="28"/>
  <c r="U39" i="28"/>
  <c r="T39" i="28"/>
  <c r="S39" i="28"/>
  <c r="R39" i="28"/>
  <c r="Q39" i="28"/>
  <c r="P39" i="28"/>
  <c r="O39" i="28"/>
  <c r="N39" i="28"/>
  <c r="M39" i="28"/>
  <c r="V36" i="28"/>
  <c r="U36" i="28"/>
  <c r="T36" i="28"/>
  <c r="S36" i="28"/>
  <c r="R36" i="28"/>
  <c r="Q36" i="28"/>
  <c r="P36" i="28"/>
  <c r="O36" i="28"/>
  <c r="N36" i="28"/>
  <c r="M36" i="28"/>
  <c r="V33" i="28"/>
  <c r="U33" i="28"/>
  <c r="T33" i="28"/>
  <c r="S33" i="28"/>
  <c r="R33" i="28"/>
  <c r="Q33" i="28"/>
  <c r="P33" i="28"/>
  <c r="O33" i="28"/>
  <c r="N33" i="28"/>
  <c r="M33" i="28"/>
  <c r="V30" i="28"/>
  <c r="U30" i="28"/>
  <c r="T30" i="28"/>
  <c r="S30" i="28"/>
  <c r="R30" i="28"/>
  <c r="Q30" i="28"/>
  <c r="P30" i="28"/>
  <c r="O30" i="28"/>
  <c r="N30" i="28"/>
  <c r="M30" i="28"/>
  <c r="V27" i="28"/>
  <c r="U27" i="28"/>
  <c r="T27" i="28"/>
  <c r="S27" i="28"/>
  <c r="R27" i="28"/>
  <c r="Q27" i="28"/>
  <c r="P27" i="28"/>
  <c r="O27" i="28"/>
  <c r="N27" i="28"/>
  <c r="M27" i="28"/>
  <c r="V24" i="28"/>
  <c r="U24" i="28"/>
  <c r="T24" i="28"/>
  <c r="S24" i="28"/>
  <c r="R24" i="28"/>
  <c r="Q24" i="28"/>
  <c r="P24" i="28"/>
  <c r="O24" i="28"/>
  <c r="N24" i="28"/>
  <c r="M24" i="28"/>
  <c r="V21" i="28"/>
  <c r="U21" i="28"/>
  <c r="T21" i="28"/>
  <c r="S21" i="28"/>
  <c r="R21" i="28"/>
  <c r="Q21" i="28"/>
  <c r="P21" i="28"/>
  <c r="O21" i="28"/>
  <c r="N21" i="28"/>
  <c r="M21" i="28"/>
  <c r="V18" i="28"/>
  <c r="U18" i="28"/>
  <c r="T18" i="28"/>
  <c r="S18" i="28"/>
  <c r="R18" i="28"/>
  <c r="Q18" i="28"/>
  <c r="P18" i="28"/>
  <c r="O18" i="28"/>
  <c r="N18" i="28"/>
  <c r="M18" i="28"/>
  <c r="V15" i="28"/>
  <c r="U15" i="28"/>
  <c r="T15" i="28"/>
  <c r="S15" i="28"/>
  <c r="R15" i="28"/>
  <c r="Q15" i="28"/>
  <c r="P15" i="28"/>
  <c r="O15" i="28"/>
  <c r="N15" i="28"/>
  <c r="M15" i="28"/>
  <c r="V12" i="28"/>
  <c r="U12" i="28"/>
  <c r="T12" i="28"/>
  <c r="S12" i="28"/>
  <c r="R12" i="28"/>
  <c r="Q12" i="28"/>
  <c r="P12" i="28"/>
  <c r="O12" i="28"/>
  <c r="N12" i="28"/>
  <c r="M12" i="28"/>
  <c r="V8" i="28"/>
  <c r="U8" i="28"/>
  <c r="T8" i="28"/>
  <c r="S8" i="28"/>
  <c r="R8" i="28"/>
  <c r="Q8" i="28"/>
  <c r="P8" i="28"/>
  <c r="O8" i="28"/>
  <c r="N8" i="28"/>
  <c r="M8" i="28"/>
  <c r="V5" i="28"/>
  <c r="U5" i="28"/>
  <c r="T5" i="28"/>
  <c r="S5" i="28"/>
  <c r="N5" i="28"/>
  <c r="O5" i="28"/>
  <c r="P5" i="28"/>
  <c r="Q5" i="28"/>
  <c r="R5" i="28"/>
  <c r="M5" i="28"/>
  <c r="AG57" i="22"/>
  <c r="AF57" i="22"/>
  <c r="AE57" i="22"/>
  <c r="AD57" i="22"/>
  <c r="AC57" i="22"/>
  <c r="AB57" i="22"/>
  <c r="AA57" i="22"/>
  <c r="Z57" i="22"/>
  <c r="Y57" i="22"/>
  <c r="X57" i="22"/>
  <c r="V57" i="22"/>
  <c r="U57" i="22"/>
  <c r="T57" i="22"/>
  <c r="S57" i="22"/>
  <c r="R57" i="22"/>
  <c r="Q57" i="22"/>
  <c r="P57" i="22"/>
  <c r="O57" i="22"/>
  <c r="N57" i="22"/>
  <c r="M57" i="22"/>
  <c r="AG56" i="22"/>
  <c r="AF56" i="22"/>
  <c r="AE56" i="22"/>
  <c r="AD56" i="22"/>
  <c r="AC56" i="22"/>
  <c r="AB56" i="22"/>
  <c r="AA56" i="22"/>
  <c r="Z56" i="22"/>
  <c r="Y56" i="22"/>
  <c r="X56" i="22"/>
  <c r="V56" i="22"/>
  <c r="U56" i="22"/>
  <c r="T56" i="22"/>
  <c r="S56" i="22"/>
  <c r="R56" i="22"/>
  <c r="Q56" i="22"/>
  <c r="P56" i="22"/>
  <c r="O56" i="22"/>
  <c r="N56" i="22"/>
  <c r="M56" i="22"/>
  <c r="AG54" i="22"/>
  <c r="AF54" i="22"/>
  <c r="AE54" i="22"/>
  <c r="AD54" i="22"/>
  <c r="AC54" i="22"/>
  <c r="AB54" i="22"/>
  <c r="AA54" i="22"/>
  <c r="Z54" i="22"/>
  <c r="Y54" i="22"/>
  <c r="X54" i="22"/>
  <c r="V54" i="22"/>
  <c r="U54" i="22"/>
  <c r="T54" i="22"/>
  <c r="S54" i="22"/>
  <c r="R54" i="22"/>
  <c r="Q54" i="22"/>
  <c r="P54" i="22"/>
  <c r="O54" i="22"/>
  <c r="N54" i="22"/>
  <c r="M54" i="22"/>
  <c r="AG53" i="22"/>
  <c r="AF53" i="22"/>
  <c r="AE53" i="22"/>
  <c r="AD53" i="22"/>
  <c r="AC53" i="22"/>
  <c r="AB53" i="22"/>
  <c r="AA53" i="22"/>
  <c r="Z53" i="22"/>
  <c r="Y53" i="22"/>
  <c r="X53" i="22"/>
  <c r="V53" i="22"/>
  <c r="U53" i="22"/>
  <c r="T53" i="22"/>
  <c r="S53" i="22"/>
  <c r="R53" i="22"/>
  <c r="Q53" i="22"/>
  <c r="P53" i="22"/>
  <c r="O53" i="22"/>
  <c r="N53" i="22"/>
  <c r="M53" i="22"/>
  <c r="AG51" i="22"/>
  <c r="AF51" i="22"/>
  <c r="AE51" i="22"/>
  <c r="AD51" i="22"/>
  <c r="AC51" i="22"/>
  <c r="AB51" i="22"/>
  <c r="AA51" i="22"/>
  <c r="Z51" i="22"/>
  <c r="Y51" i="22"/>
  <c r="X51" i="22"/>
  <c r="V51" i="22"/>
  <c r="U51" i="22"/>
  <c r="T51" i="22"/>
  <c r="S51" i="22"/>
  <c r="R51" i="22"/>
  <c r="Q51" i="22"/>
  <c r="P51" i="22"/>
  <c r="O51" i="22"/>
  <c r="N51" i="22"/>
  <c r="M51" i="22"/>
  <c r="AG50" i="22"/>
  <c r="AF50" i="22"/>
  <c r="AE50" i="22"/>
  <c r="AD50" i="22"/>
  <c r="AC50" i="22"/>
  <c r="AB50" i="22"/>
  <c r="AA50" i="22"/>
  <c r="Z50" i="22"/>
  <c r="Y50" i="22"/>
  <c r="X50" i="22"/>
  <c r="V50" i="22"/>
  <c r="U50" i="22"/>
  <c r="T50" i="22"/>
  <c r="S50" i="22"/>
  <c r="R50" i="22"/>
  <c r="Q50" i="22"/>
  <c r="P50" i="22"/>
  <c r="O50" i="22"/>
  <c r="N50" i="22"/>
  <c r="M50" i="22"/>
  <c r="AG48" i="22"/>
  <c r="AF48" i="22"/>
  <c r="AE48" i="22"/>
  <c r="AD48" i="22"/>
  <c r="AC48" i="22"/>
  <c r="AB48" i="22"/>
  <c r="AA48" i="22"/>
  <c r="Z48" i="22"/>
  <c r="Y48" i="22"/>
  <c r="X48" i="22"/>
  <c r="V48" i="22"/>
  <c r="U48" i="22"/>
  <c r="T48" i="22"/>
  <c r="S48" i="22"/>
  <c r="R48" i="22"/>
  <c r="Q48" i="22"/>
  <c r="P48" i="22"/>
  <c r="O48" i="22"/>
  <c r="N48" i="22"/>
  <c r="M48" i="22"/>
  <c r="AG47" i="22"/>
  <c r="AF47" i="22"/>
  <c r="AE47" i="22"/>
  <c r="AD47" i="22"/>
  <c r="AC47" i="22"/>
  <c r="AB47" i="22"/>
  <c r="AA47" i="22"/>
  <c r="Z47" i="22"/>
  <c r="Y47" i="22"/>
  <c r="X47" i="22"/>
  <c r="V47" i="22"/>
  <c r="U47" i="22"/>
  <c r="T47" i="22"/>
  <c r="S47" i="22"/>
  <c r="R47" i="22"/>
  <c r="Q47" i="22"/>
  <c r="P47" i="22"/>
  <c r="O47" i="22"/>
  <c r="N47" i="22"/>
  <c r="M47" i="22"/>
  <c r="AG45" i="22"/>
  <c r="AF45" i="22"/>
  <c r="AE45" i="22"/>
  <c r="AD45" i="22"/>
  <c r="AC45" i="22"/>
  <c r="AB45" i="22"/>
  <c r="AA45" i="22"/>
  <c r="Z45" i="22"/>
  <c r="Y45" i="22"/>
  <c r="X45" i="22"/>
  <c r="V45" i="22"/>
  <c r="U45" i="22"/>
  <c r="T45" i="22"/>
  <c r="S45" i="22"/>
  <c r="R45" i="22"/>
  <c r="Q45" i="22"/>
  <c r="P45" i="22"/>
  <c r="O45" i="22"/>
  <c r="N45" i="22"/>
  <c r="M45" i="22"/>
  <c r="AG44" i="22"/>
  <c r="AF44" i="22"/>
  <c r="AE44" i="22"/>
  <c r="AD44" i="22"/>
  <c r="AC44" i="22"/>
  <c r="AB44" i="22"/>
  <c r="AA44" i="22"/>
  <c r="Z44" i="22"/>
  <c r="Y44" i="22"/>
  <c r="X44" i="22"/>
  <c r="V44" i="22"/>
  <c r="U44" i="22"/>
  <c r="T44" i="22"/>
  <c r="S44" i="22"/>
  <c r="R44" i="22"/>
  <c r="Q44" i="22"/>
  <c r="P44" i="22"/>
  <c r="O44" i="22"/>
  <c r="N44" i="22"/>
  <c r="M44" i="22"/>
  <c r="AG42" i="22"/>
  <c r="AF42" i="22"/>
  <c r="AE42" i="22"/>
  <c r="AD42" i="22"/>
  <c r="AC42" i="22"/>
  <c r="AB42" i="22"/>
  <c r="AA42" i="22"/>
  <c r="Z42" i="22"/>
  <c r="Y42" i="22"/>
  <c r="X42" i="22"/>
  <c r="V42" i="22"/>
  <c r="U42" i="22"/>
  <c r="T42" i="22"/>
  <c r="S42" i="22"/>
  <c r="R42" i="22"/>
  <c r="Q42" i="22"/>
  <c r="P42" i="22"/>
  <c r="O42" i="22"/>
  <c r="N42" i="22"/>
  <c r="M42" i="22"/>
  <c r="AG41" i="22"/>
  <c r="AF41" i="22"/>
  <c r="AE41" i="22"/>
  <c r="AD41" i="22"/>
  <c r="AC41" i="22"/>
  <c r="AB41" i="22"/>
  <c r="AA41" i="22"/>
  <c r="Z41" i="22"/>
  <c r="Y41" i="22"/>
  <c r="X41" i="22"/>
  <c r="V41" i="22"/>
  <c r="U41" i="22"/>
  <c r="T41" i="22"/>
  <c r="S41" i="22"/>
  <c r="R41" i="22"/>
  <c r="Q41" i="22"/>
  <c r="P41" i="22"/>
  <c r="O41" i="22"/>
  <c r="N41" i="22"/>
  <c r="M41" i="22"/>
  <c r="AG39" i="22"/>
  <c r="AF39" i="22"/>
  <c r="AE39" i="22"/>
  <c r="AD39" i="22"/>
  <c r="AC39" i="22"/>
  <c r="AB39" i="22"/>
  <c r="AA39" i="22"/>
  <c r="Z39" i="22"/>
  <c r="Y39" i="22"/>
  <c r="X39" i="22"/>
  <c r="V39" i="22"/>
  <c r="U39" i="22"/>
  <c r="T39" i="22"/>
  <c r="S39" i="22"/>
  <c r="R39" i="22"/>
  <c r="Q39" i="22"/>
  <c r="P39" i="22"/>
  <c r="O39" i="22"/>
  <c r="N39" i="22"/>
  <c r="M39" i="22"/>
  <c r="AG38" i="22"/>
  <c r="AF38" i="22"/>
  <c r="AE38" i="22"/>
  <c r="AD38" i="22"/>
  <c r="AC38" i="22"/>
  <c r="AB38" i="22"/>
  <c r="AA38" i="22"/>
  <c r="Z38" i="22"/>
  <c r="Y38" i="22"/>
  <c r="X38" i="22"/>
  <c r="V38" i="22"/>
  <c r="U38" i="22"/>
  <c r="T38" i="22"/>
  <c r="S38" i="22"/>
  <c r="R38" i="22"/>
  <c r="Q38" i="22"/>
  <c r="P38" i="22"/>
  <c r="O38" i="22"/>
  <c r="N38" i="22"/>
  <c r="M38" i="22"/>
  <c r="AG36" i="22"/>
  <c r="AF36" i="22"/>
  <c r="AE36" i="22"/>
  <c r="AD36" i="22"/>
  <c r="AC36" i="22"/>
  <c r="AB36" i="22"/>
  <c r="AA36" i="22"/>
  <c r="Z36" i="22"/>
  <c r="Y36" i="22"/>
  <c r="X36" i="22"/>
  <c r="V36" i="22"/>
  <c r="U36" i="22"/>
  <c r="T36" i="22"/>
  <c r="S36" i="22"/>
  <c r="R36" i="22"/>
  <c r="Q36" i="22"/>
  <c r="P36" i="22"/>
  <c r="O36" i="22"/>
  <c r="N36" i="22"/>
  <c r="M36" i="22"/>
  <c r="AG35" i="22"/>
  <c r="AF35" i="22"/>
  <c r="AE35" i="22"/>
  <c r="AD35" i="22"/>
  <c r="AC35" i="22"/>
  <c r="AB35" i="22"/>
  <c r="AA35" i="22"/>
  <c r="Z35" i="22"/>
  <c r="Y35" i="22"/>
  <c r="X35" i="22"/>
  <c r="V35" i="22"/>
  <c r="U35" i="22"/>
  <c r="T35" i="22"/>
  <c r="S35" i="22"/>
  <c r="R35" i="22"/>
  <c r="Q35" i="22"/>
  <c r="P35" i="22"/>
  <c r="O35" i="22"/>
  <c r="N35" i="22"/>
  <c r="M35" i="22"/>
  <c r="AG33" i="22"/>
  <c r="AF33" i="22"/>
  <c r="AE33" i="22"/>
  <c r="AD33" i="22"/>
  <c r="AC33" i="22"/>
  <c r="AB33" i="22"/>
  <c r="AA33" i="22"/>
  <c r="Z33" i="22"/>
  <c r="Y33" i="22"/>
  <c r="X33" i="22"/>
  <c r="V33" i="22"/>
  <c r="U33" i="22"/>
  <c r="T33" i="22"/>
  <c r="S33" i="22"/>
  <c r="R33" i="22"/>
  <c r="Q33" i="22"/>
  <c r="P33" i="22"/>
  <c r="O33" i="22"/>
  <c r="N33" i="22"/>
  <c r="M33" i="22"/>
  <c r="AG32" i="22"/>
  <c r="AF32" i="22"/>
  <c r="AE32" i="22"/>
  <c r="AD32" i="22"/>
  <c r="AC32" i="22"/>
  <c r="AB32" i="22"/>
  <c r="AA32" i="22"/>
  <c r="Z32" i="22"/>
  <c r="Y32" i="22"/>
  <c r="X32" i="22"/>
  <c r="V32" i="22"/>
  <c r="U32" i="22"/>
  <c r="T32" i="22"/>
  <c r="S32" i="22"/>
  <c r="R32" i="22"/>
  <c r="Q32" i="22"/>
  <c r="P32" i="22"/>
  <c r="O32" i="22"/>
  <c r="N32" i="22"/>
  <c r="M32" i="22"/>
  <c r="AG30" i="22"/>
  <c r="AF30" i="22"/>
  <c r="AE30" i="22"/>
  <c r="AD30" i="22"/>
  <c r="AC30" i="22"/>
  <c r="AB30" i="22"/>
  <c r="AA30" i="22"/>
  <c r="Z30" i="22"/>
  <c r="Y30" i="22"/>
  <c r="X30" i="22"/>
  <c r="V30" i="22"/>
  <c r="U30" i="22"/>
  <c r="T30" i="22"/>
  <c r="S30" i="22"/>
  <c r="R30" i="22"/>
  <c r="Q30" i="22"/>
  <c r="P30" i="22"/>
  <c r="O30" i="22"/>
  <c r="N30" i="22"/>
  <c r="M30" i="22"/>
  <c r="AG29" i="22"/>
  <c r="AF29" i="22"/>
  <c r="AE29" i="22"/>
  <c r="AD29" i="22"/>
  <c r="AC29" i="22"/>
  <c r="AB29" i="22"/>
  <c r="AA29" i="22"/>
  <c r="Z29" i="22"/>
  <c r="Y29" i="22"/>
  <c r="X29" i="22"/>
  <c r="V29" i="22"/>
  <c r="U29" i="22"/>
  <c r="T29" i="22"/>
  <c r="S29" i="22"/>
  <c r="R29" i="22"/>
  <c r="Q29" i="22"/>
  <c r="P29" i="22"/>
  <c r="O29" i="22"/>
  <c r="N29" i="22"/>
  <c r="M29" i="22"/>
  <c r="AG8" i="22"/>
  <c r="AF8" i="22"/>
  <c r="AE8" i="22"/>
  <c r="AD8" i="22"/>
  <c r="AC8" i="22"/>
  <c r="AB8" i="22"/>
  <c r="AA8" i="22"/>
  <c r="Z8" i="22"/>
  <c r="Y8" i="22"/>
  <c r="X8" i="22"/>
  <c r="AG5" i="22"/>
  <c r="AF5" i="22"/>
  <c r="AE5" i="22"/>
  <c r="AD5" i="22"/>
  <c r="Y5" i="22"/>
  <c r="Z5" i="22"/>
  <c r="AA5" i="22"/>
  <c r="AB5" i="22"/>
  <c r="AC5" i="22"/>
  <c r="X5" i="22"/>
  <c r="M5" i="22"/>
  <c r="V8" i="22"/>
  <c r="U8" i="22"/>
  <c r="T8" i="22"/>
  <c r="S8" i="22"/>
  <c r="R8" i="22"/>
  <c r="Q8" i="22"/>
  <c r="P8" i="22"/>
  <c r="O8" i="22"/>
  <c r="N8" i="22"/>
  <c r="M8" i="22"/>
  <c r="V5" i="22"/>
  <c r="T5" i="22"/>
  <c r="U5" i="22"/>
  <c r="S5" i="22"/>
  <c r="N5" i="22"/>
  <c r="O5" i="22"/>
  <c r="P5" i="22"/>
  <c r="Q5" i="22"/>
  <c r="R5" i="22"/>
  <c r="B43" i="27"/>
  <c r="B42" i="27"/>
  <c r="B41" i="27"/>
  <c r="B40" i="27"/>
  <c r="B39" i="27"/>
  <c r="B38" i="27"/>
  <c r="B37" i="27"/>
  <c r="B36" i="27"/>
  <c r="B35" i="27"/>
  <c r="B34" i="27"/>
  <c r="B33" i="27"/>
  <c r="B32" i="27"/>
  <c r="B31" i="27"/>
  <c r="B29" i="27"/>
  <c r="B28" i="27"/>
  <c r="B26" i="27"/>
  <c r="B25" i="27"/>
  <c r="B24" i="27"/>
  <c r="B22" i="27"/>
  <c r="B21" i="27"/>
  <c r="B20" i="27"/>
  <c r="B19" i="27"/>
  <c r="B18" i="27"/>
  <c r="B17" i="27"/>
  <c r="B16" i="27"/>
  <c r="B15" i="27"/>
  <c r="B14" i="27"/>
  <c r="B13" i="27"/>
  <c r="B12" i="27"/>
  <c r="B11" i="27"/>
  <c r="B10" i="27"/>
  <c r="B8" i="27"/>
  <c r="AG129" i="22"/>
  <c r="B7" i="27"/>
  <c r="B6" i="27"/>
  <c r="Y23" i="28"/>
  <c r="AD14" i="28"/>
  <c r="AG23" i="28"/>
  <c r="AG11" i="28"/>
  <c r="AC17" i="22"/>
  <c r="AA20" i="28"/>
  <c r="B8" i="25"/>
  <c r="B9" i="25"/>
  <c r="B10" i="25"/>
  <c r="B12" i="25"/>
  <c r="B14" i="25"/>
  <c r="F71" i="28" s="1"/>
  <c r="B15" i="25"/>
  <c r="B16" i="25"/>
  <c r="B17" i="25"/>
  <c r="B18" i="25"/>
  <c r="B92" i="28" s="1"/>
  <c r="B19" i="25"/>
  <c r="B20" i="25"/>
  <c r="B21" i="25"/>
  <c r="B22" i="25"/>
  <c r="B23" i="25"/>
  <c r="B24" i="25"/>
  <c r="A1" i="22"/>
  <c r="A1" i="28"/>
  <c r="B6" i="26"/>
  <c r="B7" i="26"/>
  <c r="B8" i="26"/>
  <c r="T129" i="22"/>
  <c r="B10" i="26"/>
  <c r="B11" i="26"/>
  <c r="P71" i="22"/>
  <c r="B12" i="26"/>
  <c r="B13" i="26"/>
  <c r="B14" i="26"/>
  <c r="B15" i="26"/>
  <c r="B16" i="26"/>
  <c r="B17" i="26"/>
  <c r="B18" i="26"/>
  <c r="B19" i="26"/>
  <c r="B20" i="26"/>
  <c r="B21" i="26"/>
  <c r="B22" i="26"/>
  <c r="B43" i="26"/>
  <c r="B42" i="26"/>
  <c r="B41" i="26"/>
  <c r="B40" i="26"/>
  <c r="B39" i="26"/>
  <c r="B38" i="26"/>
  <c r="B37" i="26"/>
  <c r="B36" i="26"/>
  <c r="B35" i="26"/>
  <c r="B34" i="26"/>
  <c r="B33" i="26"/>
  <c r="B32" i="26"/>
  <c r="B31" i="26"/>
  <c r="B29" i="26"/>
  <c r="B28" i="26"/>
  <c r="B26" i="26"/>
  <c r="B25" i="26"/>
  <c r="B24" i="26"/>
  <c r="B28" i="25"/>
  <c r="B26" i="25"/>
  <c r="B27" i="25"/>
  <c r="C140" i="22" s="1"/>
  <c r="B30" i="25"/>
  <c r="B31" i="25"/>
  <c r="B33" i="25"/>
  <c r="B34" i="25"/>
  <c r="B35" i="25"/>
  <c r="B36" i="25"/>
  <c r="B37" i="25"/>
  <c r="B38" i="25"/>
  <c r="B39" i="25"/>
  <c r="B40" i="25"/>
  <c r="B41" i="25"/>
  <c r="B42" i="25"/>
  <c r="B43" i="25"/>
  <c r="B44" i="25"/>
  <c r="B45" i="25"/>
  <c r="A5" i="21"/>
  <c r="A9" i="21"/>
  <c r="A12" i="21"/>
  <c r="A14" i="21"/>
  <c r="A15" i="21"/>
  <c r="M4" i="22"/>
  <c r="R4" i="28"/>
  <c r="T4" i="22"/>
  <c r="U4" i="22"/>
  <c r="N7" i="22"/>
  <c r="S4" i="28"/>
  <c r="R116" i="28"/>
  <c r="M4" i="28"/>
  <c r="M7" i="28"/>
  <c r="M7" i="22"/>
  <c r="O7" i="28"/>
  <c r="V4" i="28"/>
  <c r="O7" i="22"/>
  <c r="Q7" i="28"/>
  <c r="S80" i="28"/>
  <c r="T4" i="28"/>
  <c r="Q7" i="22"/>
  <c r="V128" i="22"/>
  <c r="Q128" i="28"/>
  <c r="T7" i="28"/>
  <c r="V80" i="28"/>
  <c r="V98" i="28"/>
  <c r="N4" i="28"/>
  <c r="T7" i="22"/>
  <c r="U7" i="28"/>
  <c r="Q56" i="28"/>
  <c r="O4" i="28"/>
  <c r="U7" i="22"/>
  <c r="V7" i="28"/>
  <c r="N32" i="28"/>
  <c r="T41" i="28"/>
  <c r="P4" i="28"/>
  <c r="V7" i="22"/>
  <c r="O125" i="22"/>
  <c r="M128" i="28"/>
  <c r="M98" i="28"/>
  <c r="O101" i="28"/>
  <c r="M110" i="28"/>
  <c r="Q4" i="28"/>
  <c r="M80" i="22"/>
  <c r="O101" i="22"/>
  <c r="S119" i="22"/>
  <c r="U107" i="22"/>
  <c r="U131" i="22"/>
  <c r="R98" i="22"/>
  <c r="U4" i="28"/>
  <c r="V35" i="28"/>
  <c r="P140" i="28"/>
  <c r="T125" i="28"/>
  <c r="R4" i="22"/>
  <c r="V119" i="22"/>
  <c r="P98" i="22"/>
  <c r="R125" i="28"/>
  <c r="P98" i="28"/>
  <c r="Q4" i="22"/>
  <c r="O119" i="22"/>
  <c r="S95" i="22"/>
  <c r="M86" i="22"/>
  <c r="M86" i="28"/>
  <c r="P4" i="22"/>
  <c r="V140" i="22"/>
  <c r="T134" i="22"/>
  <c r="R131" i="22"/>
  <c r="N119" i="28"/>
  <c r="O4" i="22"/>
  <c r="N74" i="22"/>
  <c r="P95" i="28"/>
  <c r="N4" i="22"/>
  <c r="P62" i="22"/>
  <c r="T53" i="28"/>
  <c r="N44" i="28"/>
  <c r="S140" i="22"/>
  <c r="Q134" i="22"/>
  <c r="O131" i="22"/>
  <c r="U80" i="22"/>
  <c r="S7" i="22"/>
  <c r="Q41" i="28"/>
  <c r="O131" i="28"/>
  <c r="U80" i="28"/>
  <c r="S7" i="28"/>
  <c r="R140" i="22"/>
  <c r="T80" i="22"/>
  <c r="R7" i="22"/>
  <c r="V50" i="28"/>
  <c r="P41" i="28"/>
  <c r="V101" i="28"/>
  <c r="R7" i="28"/>
  <c r="R80" i="22"/>
  <c r="V68" i="22"/>
  <c r="P7" i="22"/>
  <c r="V143" i="28"/>
  <c r="V68" i="28"/>
  <c r="P7" i="28"/>
  <c r="S4" i="22"/>
  <c r="V4" i="22"/>
  <c r="N134" i="22"/>
  <c r="O113" i="22"/>
  <c r="P80" i="22"/>
  <c r="P80" i="28"/>
  <c r="T68" i="28"/>
  <c r="N7" i="28"/>
  <c r="AD4" i="22"/>
  <c r="AG140" i="22"/>
  <c r="AG119" i="22"/>
  <c r="Y119" i="22"/>
  <c r="AC101" i="22"/>
  <c r="AD98" i="22"/>
  <c r="AE80" i="22"/>
  <c r="AA65" i="22"/>
  <c r="AA7" i="22"/>
  <c r="AG4" i="28"/>
  <c r="AD38" i="28"/>
  <c r="AF98" i="28"/>
  <c r="Z128" i="22"/>
  <c r="AE4" i="22"/>
  <c r="Z134" i="22"/>
  <c r="AB131" i="22"/>
  <c r="X119" i="22"/>
  <c r="Z116" i="22"/>
  <c r="AB101" i="22"/>
  <c r="AC98" i="22"/>
  <c r="AD95" i="22"/>
  <c r="AE92" i="22"/>
  <c r="AD83" i="22"/>
  <c r="AD80" i="22"/>
  <c r="AB74" i="22"/>
  <c r="Z62" i="22"/>
  <c r="X7" i="22"/>
  <c r="AB56" i="28"/>
  <c r="AF140" i="28"/>
  <c r="X4" i="22"/>
  <c r="AF4" i="22"/>
  <c r="AE140" i="22"/>
  <c r="AG134" i="22"/>
  <c r="Y134" i="22"/>
  <c r="AA131" i="22"/>
  <c r="AC143" i="22"/>
  <c r="AE125" i="22"/>
  <c r="AA113" i="22"/>
  <c r="AB98" i="22"/>
  <c r="AC95" i="22"/>
  <c r="AD92" i="22"/>
  <c r="AE89" i="22"/>
  <c r="AC80" i="22"/>
  <c r="AA71" i="22"/>
  <c r="Y68" i="22"/>
  <c r="Y65" i="22"/>
  <c r="Y62" i="22"/>
  <c r="AB80" i="28"/>
  <c r="AC4" i="22"/>
  <c r="AG4" i="22"/>
  <c r="X134" i="22"/>
  <c r="Z131" i="22"/>
  <c r="AB143" i="22"/>
  <c r="AD125" i="22"/>
  <c r="AF110" i="22"/>
  <c r="X110" i="22"/>
  <c r="AD119" i="22"/>
  <c r="Z101" i="22"/>
  <c r="AA98" i="22"/>
  <c r="AB86" i="22"/>
  <c r="AB83" i="22"/>
  <c r="Z80" i="22"/>
  <c r="Z74" i="22"/>
  <c r="X65" i="22"/>
  <c r="AF7" i="22"/>
  <c r="AD53" i="28"/>
  <c r="AB44" i="28"/>
  <c r="Z35" i="28"/>
  <c r="AB4" i="22"/>
  <c r="AC140" i="22"/>
  <c r="AE110" i="22"/>
  <c r="AG113" i="22"/>
  <c r="Y113" i="22"/>
  <c r="AA107" i="22"/>
  <c r="AG101" i="22"/>
  <c r="Z98" i="22"/>
  <c r="AA95" i="22"/>
  <c r="AB92" i="22"/>
  <c r="AA89" i="22"/>
  <c r="Y77" i="22"/>
  <c r="AG65" i="22"/>
  <c r="AE7" i="22"/>
  <c r="AB53" i="28"/>
  <c r="Z44" i="28"/>
  <c r="X35" i="28"/>
  <c r="AF134" i="28"/>
  <c r="X62" i="28"/>
  <c r="AG128" i="28"/>
  <c r="AA7" i="28"/>
  <c r="Y62" i="28"/>
  <c r="AG62" i="28"/>
  <c r="AE65" i="28"/>
  <c r="AC68" i="28"/>
  <c r="AA71" i="28"/>
  <c r="Y74" i="28"/>
  <c r="AG74" i="28"/>
  <c r="AC80" i="28"/>
  <c r="AA95" i="28"/>
  <c r="Y98" i="28"/>
  <c r="AG98" i="28"/>
  <c r="AE101" i="28"/>
  <c r="AC116" i="28"/>
  <c r="AG107" i="28"/>
  <c r="AE113" i="28"/>
  <c r="AA125" i="28"/>
  <c r="Y143" i="28"/>
  <c r="AB59" i="28"/>
  <c r="AF128" i="22"/>
  <c r="X128" i="22"/>
  <c r="AA59" i="22"/>
  <c r="AB7" i="28"/>
  <c r="Z62" i="28"/>
  <c r="AF65" i="28"/>
  <c r="AD68" i="28"/>
  <c r="AB71" i="28"/>
  <c r="AD80" i="28"/>
  <c r="Z86" i="28"/>
  <c r="X89" i="28"/>
  <c r="AF89" i="28"/>
  <c r="AB95" i="28"/>
  <c r="Z98" i="28"/>
  <c r="X101" i="28"/>
  <c r="AF101" i="28"/>
  <c r="AD116" i="28"/>
  <c r="AD110" i="28"/>
  <c r="AB125" i="28"/>
  <c r="X131" i="28"/>
  <c r="AF131" i="28"/>
  <c r="AE128" i="28"/>
  <c r="AA59" i="28"/>
  <c r="AE128" i="22"/>
  <c r="Z59" i="22"/>
  <c r="AC7" i="28"/>
  <c r="AA74" i="28"/>
  <c r="Y77" i="28"/>
  <c r="AG77" i="28"/>
  <c r="AE80" i="28"/>
  <c r="AC83" i="28"/>
  <c r="AA86" i="28"/>
  <c r="Y89" i="28"/>
  <c r="AE92" i="28"/>
  <c r="AC95" i="28"/>
  <c r="AC119" i="28"/>
  <c r="AA107" i="28"/>
  <c r="Y113" i="28"/>
  <c r="AG113" i="28"/>
  <c r="AE110" i="28"/>
  <c r="AA143" i="28"/>
  <c r="Y131" i="28"/>
  <c r="AG131" i="28"/>
  <c r="AD128" i="28"/>
  <c r="Y59" i="22"/>
  <c r="AD7" i="28"/>
  <c r="AB62" i="28"/>
  <c r="X68" i="28"/>
  <c r="AF68" i="28"/>
  <c r="AD71" i="28"/>
  <c r="Z77" i="28"/>
  <c r="X80" i="28"/>
  <c r="AF80" i="28"/>
  <c r="X92" i="28"/>
  <c r="AD95" i="28"/>
  <c r="AB98" i="28"/>
  <c r="Z101" i="28"/>
  <c r="AF116" i="28"/>
  <c r="AD119" i="28"/>
  <c r="AB107" i="28"/>
  <c r="Z113" i="28"/>
  <c r="X110" i="28"/>
  <c r="Z131" i="28"/>
  <c r="X134" i="28"/>
  <c r="AC128" i="28"/>
  <c r="Y59" i="28"/>
  <c r="AC128" i="22"/>
  <c r="AF59" i="22"/>
  <c r="X59" i="22"/>
  <c r="AE7" i="28"/>
  <c r="AC62" i="28"/>
  <c r="AE71" i="28"/>
  <c r="AC74" i="28"/>
  <c r="Y80" i="28"/>
  <c r="AG80" i="28"/>
  <c r="AE83" i="28"/>
  <c r="AC86" i="28"/>
  <c r="AA89" i="28"/>
  <c r="Y92" i="28"/>
  <c r="AG92" i="28"/>
  <c r="Y116" i="28"/>
  <c r="AE119" i="28"/>
  <c r="AC107" i="28"/>
  <c r="AA113" i="28"/>
  <c r="Y110" i="28"/>
  <c r="AG110" i="28"/>
  <c r="AE125" i="28"/>
  <c r="AC143" i="28"/>
  <c r="AA131" i="28"/>
  <c r="AF59" i="28"/>
  <c r="AB128" i="22"/>
  <c r="AE59" i="22"/>
  <c r="X7" i="28"/>
  <c r="AF7" i="28"/>
  <c r="AD62" i="28"/>
  <c r="AB65" i="28"/>
  <c r="Z68" i="28"/>
  <c r="X71" i="28"/>
  <c r="AF71" i="28"/>
  <c r="Z80" i="28"/>
  <c r="X83" i="28"/>
  <c r="AF83" i="28"/>
  <c r="AD86" i="28"/>
  <c r="AB89" i="28"/>
  <c r="Z92" i="28"/>
  <c r="X95" i="28"/>
  <c r="AF95" i="28"/>
  <c r="AD98" i="28"/>
  <c r="AB101" i="28"/>
  <c r="AD107" i="28"/>
  <c r="AB113" i="28"/>
  <c r="Z110" i="28"/>
  <c r="X125" i="28"/>
  <c r="AF125" i="28"/>
  <c r="AD143" i="28"/>
  <c r="AB131" i="28"/>
  <c r="Z134" i="28"/>
  <c r="AA128" i="28"/>
  <c r="AE59" i="28"/>
  <c r="Y7" i="28"/>
  <c r="AG7" i="28"/>
  <c r="AE62" i="28"/>
  <c r="AC65" i="28"/>
  <c r="AA68" i="28"/>
  <c r="Y71" i="28"/>
  <c r="AG71" i="28"/>
  <c r="AE74" i="28"/>
  <c r="AC77" i="28"/>
  <c r="AA80" i="28"/>
  <c r="Y83" i="28"/>
  <c r="AA92" i="28"/>
  <c r="Y95" i="28"/>
  <c r="AG95" i="28"/>
  <c r="AE98" i="28"/>
  <c r="AC101" i="28"/>
  <c r="AA116" i="28"/>
  <c r="Y119" i="28"/>
  <c r="AG119" i="28"/>
  <c r="AE107" i="28"/>
  <c r="AC113" i="28"/>
  <c r="AG125" i="28"/>
  <c r="AE143" i="28"/>
  <c r="AC131" i="28"/>
  <c r="AA134" i="28"/>
  <c r="Z128" i="28"/>
  <c r="AB68" i="28"/>
  <c r="AF86" i="28"/>
  <c r="Z119" i="28"/>
  <c r="AD131" i="28"/>
  <c r="Y140" i="28"/>
  <c r="AC32" i="28"/>
  <c r="AA35" i="28"/>
  <c r="Y38" i="28"/>
  <c r="AG38" i="28"/>
  <c r="AE41" i="28"/>
  <c r="AC44" i="28"/>
  <c r="AA47" i="28"/>
  <c r="Y50" i="28"/>
  <c r="AG50" i="28"/>
  <c r="AE53" i="28"/>
  <c r="AD4" i="28"/>
  <c r="Z71" i="28"/>
  <c r="AD89" i="28"/>
  <c r="X107" i="28"/>
  <c r="AE131" i="28"/>
  <c r="Z140" i="28"/>
  <c r="X29" i="28"/>
  <c r="AF29" i="28"/>
  <c r="AD32" i="28"/>
  <c r="AB35" i="28"/>
  <c r="Z38" i="28"/>
  <c r="AD44" i="28"/>
  <c r="AB47" i="28"/>
  <c r="Z50" i="28"/>
  <c r="X53" i="28"/>
  <c r="AF53" i="28"/>
  <c r="AD56" i="28"/>
  <c r="AC4" i="28"/>
  <c r="Y7" i="22"/>
  <c r="AG7" i="22"/>
  <c r="AE62" i="22"/>
  <c r="AC65" i="22"/>
  <c r="AA68" i="22"/>
  <c r="Y71" i="22"/>
  <c r="AG71" i="22"/>
  <c r="AE74" i="22"/>
  <c r="AC77" i="22"/>
  <c r="AA80" i="22"/>
  <c r="Y83" i="22"/>
  <c r="AG83" i="22"/>
  <c r="AE86" i="22"/>
  <c r="AC89" i="22"/>
  <c r="AA92" i="22"/>
  <c r="Y95" i="22"/>
  <c r="AG95" i="22"/>
  <c r="AE98" i="22"/>
  <c r="AD59" i="28"/>
  <c r="X74" i="28"/>
  <c r="AB92" i="28"/>
  <c r="AF107" i="28"/>
  <c r="AB134" i="28"/>
  <c r="AA140" i="28"/>
  <c r="Y29" i="28"/>
  <c r="AG29" i="28"/>
  <c r="AE32" i="28"/>
  <c r="AC35" i="28"/>
  <c r="AA38" i="28"/>
  <c r="Y41" i="28"/>
  <c r="AG41" i="28"/>
  <c r="AE44" i="28"/>
  <c r="AC47" i="28"/>
  <c r="AA50" i="28"/>
  <c r="Y53" i="28"/>
  <c r="AG53" i="28"/>
  <c r="AE56" i="28"/>
  <c r="Y4" i="28"/>
  <c r="Z7" i="22"/>
  <c r="X62" i="22"/>
  <c r="AF62" i="22"/>
  <c r="AD65" i="22"/>
  <c r="AB68" i="22"/>
  <c r="Z71" i="22"/>
  <c r="X74" i="22"/>
  <c r="AF74" i="22"/>
  <c r="AD77" i="22"/>
  <c r="AB80" i="22"/>
  <c r="Z83" i="22"/>
  <c r="X86" i="22"/>
  <c r="AF86" i="22"/>
  <c r="AD89" i="22"/>
  <c r="AF74" i="28"/>
  <c r="Z95" i="28"/>
  <c r="AD113" i="28"/>
  <c r="AC134" i="28"/>
  <c r="AB140" i="28"/>
  <c r="Z29" i="28"/>
  <c r="X32" i="28"/>
  <c r="AF32" i="28"/>
  <c r="AD35" i="28"/>
  <c r="AB38" i="28"/>
  <c r="Z41" i="28"/>
  <c r="X44" i="28"/>
  <c r="AF44" i="28"/>
  <c r="AD47" i="28"/>
  <c r="AB50" i="28"/>
  <c r="Z53" i="28"/>
  <c r="X56" i="28"/>
  <c r="AF56" i="28"/>
  <c r="Z4" i="28"/>
  <c r="Z7" i="28"/>
  <c r="AD77" i="28"/>
  <c r="X98" i="28"/>
  <c r="AB110" i="28"/>
  <c r="AD134" i="28"/>
  <c r="AC140" i="28"/>
  <c r="AA29" i="28"/>
  <c r="Y32" i="28"/>
  <c r="AG32" i="28"/>
  <c r="AE35" i="28"/>
  <c r="AC38" i="28"/>
  <c r="AA41" i="28"/>
  <c r="Y44" i="28"/>
  <c r="AG44" i="28"/>
  <c r="AE47" i="28"/>
  <c r="AC50" i="28"/>
  <c r="AA53" i="28"/>
  <c r="Y56" i="28"/>
  <c r="AG56" i="28"/>
  <c r="AA4" i="28"/>
  <c r="AC59" i="22"/>
  <c r="AF62" i="28"/>
  <c r="Z83" i="28"/>
  <c r="AD101" i="28"/>
  <c r="X143" i="28"/>
  <c r="AG134" i="28"/>
  <c r="AE140" i="28"/>
  <c r="AC29" i="28"/>
  <c r="AA32" i="28"/>
  <c r="Y35" i="28"/>
  <c r="AG35" i="28"/>
  <c r="AE38" i="28"/>
  <c r="AC41" i="28"/>
  <c r="AA44" i="28"/>
  <c r="Y47" i="28"/>
  <c r="AG47" i="28"/>
  <c r="AE50" i="28"/>
  <c r="AC53" i="28"/>
  <c r="AA56" i="28"/>
  <c r="AF4" i="28"/>
  <c r="X4" i="28"/>
  <c r="AA4" i="22"/>
  <c r="AB140" i="22"/>
  <c r="AD134" i="22"/>
  <c r="AF131" i="22"/>
  <c r="X131" i="22"/>
  <c r="Z143" i="22"/>
  <c r="AB125" i="22"/>
  <c r="AD110" i="22"/>
  <c r="AF113" i="22"/>
  <c r="X113" i="22"/>
  <c r="Z107" i="22"/>
  <c r="AB119" i="22"/>
  <c r="AD116" i="22"/>
  <c r="AF101" i="22"/>
  <c r="X101" i="22"/>
  <c r="Y98" i="22"/>
  <c r="Z95" i="22"/>
  <c r="Z92" i="22"/>
  <c r="Z89" i="22"/>
  <c r="Z86" i="22"/>
  <c r="X83" i="22"/>
  <c r="X80" i="22"/>
  <c r="X77" i="22"/>
  <c r="AF71" i="22"/>
  <c r="AF68" i="22"/>
  <c r="AF65" i="22"/>
  <c r="AD62" i="22"/>
  <c r="AD7" i="22"/>
  <c r="AF50" i="28"/>
  <c r="AD41" i="28"/>
  <c r="AB32" i="28"/>
  <c r="AF143" i="28"/>
  <c r="Z4" i="22"/>
  <c r="AA140" i="22"/>
  <c r="AC134" i="22"/>
  <c r="AE131" i="22"/>
  <c r="AG143" i="22"/>
  <c r="Y143" i="22"/>
  <c r="AA125" i="22"/>
  <c r="AC110" i="22"/>
  <c r="AE113" i="22"/>
  <c r="AG107" i="22"/>
  <c r="Y107" i="22"/>
  <c r="AA119" i="22"/>
  <c r="AC116" i="22"/>
  <c r="AE101" i="22"/>
  <c r="AG98" i="22"/>
  <c r="X98" i="22"/>
  <c r="X95" i="22"/>
  <c r="Y92" i="22"/>
  <c r="Y89" i="22"/>
  <c r="Y86" i="22"/>
  <c r="AG80" i="22"/>
  <c r="AG77" i="22"/>
  <c r="AG74" i="22"/>
  <c r="AE71" i="22"/>
  <c r="AE68" i="22"/>
  <c r="AE65" i="22"/>
  <c r="AC62" i="22"/>
  <c r="AC7" i="22"/>
  <c r="AB4" i="28"/>
  <c r="AD50" i="28"/>
  <c r="AB41" i="28"/>
  <c r="Z32" i="28"/>
  <c r="Z125" i="28"/>
  <c r="Y4" i="22"/>
  <c r="Z140" i="22"/>
  <c r="AB134" i="22"/>
  <c r="AD131" i="22"/>
  <c r="AF143" i="22"/>
  <c r="X143" i="22"/>
  <c r="Z125" i="22"/>
  <c r="AB110" i="22"/>
  <c r="AD113" i="22"/>
  <c r="AF107" i="22"/>
  <c r="X107" i="22"/>
  <c r="Z119" i="22"/>
  <c r="AB116" i="22"/>
  <c r="AD101" i="22"/>
  <c r="AF98" i="22"/>
  <c r="AF95" i="22"/>
  <c r="AG92" i="22"/>
  <c r="X92" i="22"/>
  <c r="X89" i="22"/>
  <c r="AF83" i="22"/>
  <c r="AF80" i="22"/>
  <c r="AF77" i="22"/>
  <c r="AD74" i="22"/>
  <c r="AD71" i="22"/>
  <c r="AD68" i="22"/>
  <c r="AB65" i="22"/>
  <c r="AB62" i="22"/>
  <c r="AB7" i="22"/>
  <c r="AE4" i="28"/>
  <c r="X50" i="28"/>
  <c r="AF38" i="28"/>
  <c r="AD29" i="28"/>
  <c r="AB116" i="28"/>
  <c r="B62" i="28"/>
  <c r="D89" i="28"/>
  <c r="J62" i="28"/>
  <c r="K68" i="28"/>
  <c r="H65" i="28"/>
  <c r="D62" i="28"/>
  <c r="F89" i="22"/>
  <c r="G95" i="22"/>
  <c r="K62" i="22"/>
  <c r="E74" i="22"/>
  <c r="F74" i="22"/>
  <c r="B68" i="22"/>
  <c r="J65" i="22"/>
  <c r="K62" i="28"/>
  <c r="B71" i="22"/>
  <c r="D74" i="22"/>
  <c r="C77" i="22"/>
  <c r="J20" i="22"/>
  <c r="D95" i="22"/>
  <c r="H65" i="22"/>
  <c r="E62" i="22"/>
  <c r="I77" i="28"/>
  <c r="G77" i="28"/>
  <c r="J71" i="22"/>
  <c r="D62" i="22"/>
  <c r="K92" i="22"/>
  <c r="G68" i="22"/>
  <c r="J131" i="22"/>
  <c r="D65" i="22"/>
  <c r="G143" i="22"/>
  <c r="I131" i="22"/>
  <c r="I41" i="28"/>
  <c r="I131" i="28"/>
  <c r="D107" i="22"/>
  <c r="C41" i="28"/>
  <c r="E83" i="22"/>
  <c r="C83" i="22"/>
  <c r="J83" i="22"/>
  <c r="K23" i="22"/>
  <c r="B131" i="22"/>
  <c r="E134" i="22"/>
  <c r="J113" i="22"/>
  <c r="J143" i="28"/>
  <c r="I86" i="28"/>
  <c r="B143" i="22"/>
  <c r="J35" i="28"/>
  <c r="F140" i="28"/>
  <c r="F140" i="22"/>
  <c r="K116" i="22"/>
  <c r="E11" i="22"/>
  <c r="D131" i="28"/>
  <c r="G41" i="28"/>
  <c r="C110" i="22"/>
  <c r="I23" i="22"/>
  <c r="F134" i="22"/>
  <c r="G113" i="22"/>
  <c r="E26" i="22"/>
  <c r="J29" i="28"/>
  <c r="C53" i="28"/>
  <c r="H132" i="28"/>
  <c r="K65" i="28"/>
  <c r="C68" i="22"/>
  <c r="C71" i="22"/>
  <c r="J11" i="22"/>
  <c r="K77" i="22"/>
  <c r="F65" i="28"/>
  <c r="I68" i="28"/>
  <c r="J32" i="28"/>
  <c r="F14" i="28"/>
  <c r="E77" i="28"/>
  <c r="I11" i="28"/>
  <c r="F74" i="28"/>
  <c r="F107" i="28"/>
  <c r="I56" i="28"/>
  <c r="F68" i="28"/>
  <c r="F116" i="28"/>
  <c r="G68" i="28"/>
  <c r="E4" i="22"/>
  <c r="D7" i="22"/>
  <c r="C80" i="22"/>
  <c r="D4" i="28"/>
  <c r="E7" i="28"/>
  <c r="I80" i="28"/>
  <c r="D8" i="22"/>
  <c r="F66" i="22"/>
  <c r="J47" i="22"/>
  <c r="B53" i="22"/>
  <c r="F54" i="22"/>
  <c r="F60" i="28"/>
  <c r="H69" i="28"/>
  <c r="D99" i="28"/>
  <c r="F120" i="28"/>
  <c r="H111" i="28"/>
  <c r="E71" i="22"/>
  <c r="B17" i="22"/>
  <c r="I92" i="22"/>
  <c r="H68" i="28"/>
  <c r="K71" i="28"/>
  <c r="B38" i="28"/>
  <c r="H17" i="28"/>
  <c r="I83" i="28"/>
  <c r="I14" i="28"/>
  <c r="H77" i="28"/>
  <c r="H113" i="28"/>
  <c r="F11" i="28"/>
  <c r="H71" i="28"/>
  <c r="H119" i="28"/>
  <c r="I71" i="28"/>
  <c r="D4" i="22"/>
  <c r="E7" i="22"/>
  <c r="E98" i="22"/>
  <c r="E4" i="28"/>
  <c r="F7" i="28"/>
  <c r="B5" i="22"/>
  <c r="E8" i="22"/>
  <c r="H69" i="22"/>
  <c r="B51" i="22"/>
  <c r="D53" i="22"/>
  <c r="H12" i="28"/>
  <c r="H60" i="28"/>
  <c r="J69" i="28"/>
  <c r="B81" i="28"/>
  <c r="F99" i="28"/>
  <c r="H120" i="28"/>
  <c r="J111" i="28"/>
  <c r="B132" i="28"/>
  <c r="J71" i="28"/>
  <c r="H83" i="28"/>
  <c r="F110" i="28"/>
  <c r="D41" i="28"/>
  <c r="I110" i="28"/>
  <c r="E38" i="28"/>
  <c r="K17" i="28"/>
  <c r="I107" i="28"/>
  <c r="G35" i="28"/>
  <c r="C17" i="28"/>
  <c r="H4" i="22"/>
  <c r="F7" i="22"/>
  <c r="G128" i="22"/>
  <c r="F4" i="28"/>
  <c r="G7" i="28"/>
  <c r="G5" i="22"/>
  <c r="F8" i="22"/>
  <c r="D81" i="22"/>
  <c r="H51" i="22"/>
  <c r="J53" i="22"/>
  <c r="B5" i="28"/>
  <c r="D63" i="28"/>
  <c r="F72" i="28"/>
  <c r="H81" i="28"/>
  <c r="B102" i="28"/>
  <c r="D108" i="28"/>
  <c r="F126" i="28"/>
  <c r="B110" i="28"/>
  <c r="J38" i="28"/>
  <c r="F20" i="28"/>
  <c r="G123" i="28"/>
  <c r="I122" i="28"/>
  <c r="G138" i="22"/>
  <c r="H138" i="22"/>
  <c r="F138" i="28"/>
  <c r="D137" i="28"/>
  <c r="D122" i="22"/>
  <c r="D105" i="22"/>
  <c r="H104" i="22"/>
  <c r="I105" i="28"/>
  <c r="G104" i="28"/>
  <c r="D123" i="28"/>
  <c r="J123" i="28"/>
  <c r="J138" i="22"/>
  <c r="I105" i="22"/>
  <c r="D138" i="22"/>
  <c r="F137" i="22"/>
  <c r="H123" i="22"/>
  <c r="D123" i="22"/>
  <c r="J104" i="22"/>
  <c r="K138" i="28"/>
  <c r="E137" i="22"/>
  <c r="G123" i="22"/>
  <c r="I122" i="22"/>
  <c r="G137" i="28"/>
  <c r="I123" i="28"/>
  <c r="K122" i="28"/>
  <c r="F122" i="28"/>
  <c r="J105" i="22"/>
  <c r="F137" i="28"/>
  <c r="D105" i="28"/>
  <c r="J104" i="28"/>
  <c r="C141" i="28"/>
  <c r="K129" i="28"/>
  <c r="C129" i="28"/>
  <c r="E126" i="28"/>
  <c r="G117" i="28"/>
  <c r="K99" i="28"/>
  <c r="C99" i="28"/>
  <c r="E96" i="28"/>
  <c r="G93" i="28"/>
  <c r="I90" i="28"/>
  <c r="G81" i="28"/>
  <c r="K75" i="28"/>
  <c r="E72" i="28"/>
  <c r="G69" i="28"/>
  <c r="I66" i="28"/>
  <c r="K63" i="28"/>
  <c r="C63" i="28"/>
  <c r="E60" i="28"/>
  <c r="E48" i="28"/>
  <c r="C39" i="28"/>
  <c r="E36" i="28"/>
  <c r="G33" i="28"/>
  <c r="I18" i="28"/>
  <c r="G8" i="28"/>
  <c r="I5" i="28"/>
  <c r="G57" i="22"/>
  <c r="E50" i="22"/>
  <c r="G45" i="22"/>
  <c r="E44" i="22"/>
  <c r="K42" i="22"/>
  <c r="J141" i="28"/>
  <c r="H144" i="28"/>
  <c r="J129" i="28"/>
  <c r="B129" i="28"/>
  <c r="D120" i="28"/>
  <c r="J99" i="28"/>
  <c r="B99" i="28"/>
  <c r="D96" i="28"/>
  <c r="F93" i="28"/>
  <c r="F81" i="28"/>
  <c r="H78" i="28"/>
  <c r="D72" i="28"/>
  <c r="F69" i="28"/>
  <c r="H66" i="28"/>
  <c r="J63" i="28"/>
  <c r="B63" i="28"/>
  <c r="D60" i="28"/>
  <c r="B51" i="28"/>
  <c r="J39" i="28"/>
  <c r="B39" i="28"/>
  <c r="D36" i="28"/>
  <c r="F21" i="28"/>
  <c r="D12" i="28"/>
  <c r="F8" i="28"/>
  <c r="H5" i="28"/>
  <c r="F51" i="22"/>
  <c r="B48" i="22"/>
  <c r="H47" i="22"/>
  <c r="F45" i="22"/>
  <c r="D44" i="22"/>
  <c r="K135" i="28"/>
  <c r="G144" i="28"/>
  <c r="I129" i="28"/>
  <c r="K126" i="28"/>
  <c r="C126" i="28"/>
  <c r="E117" i="28"/>
  <c r="I99" i="28"/>
  <c r="K96" i="28"/>
  <c r="C96" i="28"/>
  <c r="E93" i="28"/>
  <c r="G90" i="28"/>
  <c r="K84" i="28"/>
  <c r="E81" i="28"/>
  <c r="I75" i="28"/>
  <c r="K72" i="28"/>
  <c r="C72" i="28"/>
  <c r="E69" i="28"/>
  <c r="G66" i="28"/>
  <c r="I63" i="28"/>
  <c r="K60" i="28"/>
  <c r="C60" i="28"/>
  <c r="E57" i="28"/>
  <c r="C48" i="28"/>
  <c r="I39" i="28"/>
  <c r="K36" i="28"/>
  <c r="C36" i="28"/>
  <c r="E33" i="28"/>
  <c r="I27" i="28"/>
  <c r="G18" i="28"/>
  <c r="C12" i="28"/>
  <c r="E8" i="28"/>
  <c r="C5" i="28"/>
  <c r="E57" i="22"/>
  <c r="C56" i="22"/>
  <c r="K50" i="22"/>
  <c r="G47" i="22"/>
  <c r="E45" i="22"/>
  <c r="K44" i="22"/>
  <c r="C44" i="22"/>
  <c r="G41" i="22"/>
  <c r="I36" i="22"/>
  <c r="K32" i="22"/>
  <c r="C32" i="22"/>
  <c r="I30" i="22"/>
  <c r="G29" i="22"/>
  <c r="B78" i="22"/>
  <c r="K8" i="22"/>
  <c r="C8" i="22"/>
  <c r="E5" i="22"/>
  <c r="H141" i="28"/>
  <c r="D132" i="28"/>
  <c r="F144" i="28"/>
  <c r="H129" i="28"/>
  <c r="J126" i="28"/>
  <c r="D111" i="28"/>
  <c r="B120" i="28"/>
  <c r="H99" i="28"/>
  <c r="J96" i="28"/>
  <c r="B96" i="28"/>
  <c r="D93" i="28"/>
  <c r="H87" i="28"/>
  <c r="D81" i="28"/>
  <c r="F78" i="28"/>
  <c r="J72" i="28"/>
  <c r="B72" i="28"/>
  <c r="D69" i="28"/>
  <c r="F66" i="28"/>
  <c r="H63" i="28"/>
  <c r="J60" i="28"/>
  <c r="B60" i="28"/>
  <c r="D57" i="28"/>
  <c r="J48" i="28"/>
  <c r="F42" i="28"/>
  <c r="H39" i="28"/>
  <c r="J36" i="28"/>
  <c r="B36" i="28"/>
  <c r="F30" i="28"/>
  <c r="H27" i="28"/>
  <c r="D21" i="28"/>
  <c r="J12" i="28"/>
  <c r="B12" i="28"/>
  <c r="D8" i="28"/>
  <c r="D5" i="28"/>
  <c r="J56" i="22"/>
  <c r="B56" i="22"/>
  <c r="D51" i="22"/>
  <c r="H48" i="22"/>
  <c r="F47" i="22"/>
  <c r="D45" i="22"/>
  <c r="J44" i="22"/>
  <c r="H42" i="22"/>
  <c r="F41" i="22"/>
  <c r="B38" i="22"/>
  <c r="D33" i="22"/>
  <c r="J32" i="22"/>
  <c r="B32" i="22"/>
  <c r="H30" i="22"/>
  <c r="B114" i="22"/>
  <c r="J72" i="22"/>
  <c r="J8" i="22"/>
  <c r="B8" i="22"/>
  <c r="F5" i="22"/>
  <c r="K132" i="28"/>
  <c r="C132" i="28"/>
  <c r="E144" i="28"/>
  <c r="G129" i="28"/>
  <c r="K111" i="28"/>
  <c r="C111" i="28"/>
  <c r="I120" i="28"/>
  <c r="E102" i="28"/>
  <c r="G99" i="28"/>
  <c r="I96" i="28"/>
  <c r="K93" i="28"/>
  <c r="E90" i="28"/>
  <c r="G87" i="28"/>
  <c r="K81" i="28"/>
  <c r="C81" i="28"/>
  <c r="I72" i="28"/>
  <c r="K69" i="28"/>
  <c r="C69" i="28"/>
  <c r="E66" i="28"/>
  <c r="G63" i="28"/>
  <c r="I60" i="28"/>
  <c r="K57" i="28"/>
  <c r="G51" i="28"/>
  <c r="C45" i="28"/>
  <c r="E42" i="28"/>
  <c r="G39" i="28"/>
  <c r="I36" i="28"/>
  <c r="C33" i="28"/>
  <c r="E30" i="28"/>
  <c r="G27" i="28"/>
  <c r="I24" i="28"/>
  <c r="K21" i="28"/>
  <c r="C21" i="28"/>
  <c r="E18" i="28"/>
  <c r="G15" i="28"/>
  <c r="I12" i="28"/>
  <c r="K8" i="28"/>
  <c r="C8" i="28"/>
  <c r="E5" i="28"/>
  <c r="K57" i="22"/>
  <c r="C57" i="22"/>
  <c r="I56" i="22"/>
  <c r="G54" i="22"/>
  <c r="E53" i="22"/>
  <c r="K51" i="22"/>
  <c r="C51" i="22"/>
  <c r="I50" i="22"/>
  <c r="G48" i="22"/>
  <c r="E47" i="22"/>
  <c r="K45" i="22"/>
  <c r="C45" i="22"/>
  <c r="I44" i="22"/>
  <c r="G42" i="22"/>
  <c r="E41" i="22"/>
  <c r="K39" i="22"/>
  <c r="C39" i="22"/>
  <c r="I38" i="22"/>
  <c r="E141" i="28"/>
  <c r="G135" i="28"/>
  <c r="I132" i="28"/>
  <c r="K144" i="28"/>
  <c r="C144" i="28"/>
  <c r="E129" i="28"/>
  <c r="G126" i="28"/>
  <c r="I111" i="28"/>
  <c r="K114" i="28"/>
  <c r="C114" i="28"/>
  <c r="E108" i="28"/>
  <c r="G120" i="28"/>
  <c r="I117" i="28"/>
  <c r="K102" i="28"/>
  <c r="C102" i="28"/>
  <c r="E99" i="28"/>
  <c r="G96" i="28"/>
  <c r="I93" i="28"/>
  <c r="K90" i="28"/>
  <c r="C90" i="28"/>
  <c r="E87" i="28"/>
  <c r="G84" i="28"/>
  <c r="I81" i="28"/>
  <c r="K78" i="28"/>
  <c r="C78" i="28"/>
  <c r="E75" i="28"/>
  <c r="G72" i="28"/>
  <c r="I69" i="28"/>
  <c r="K66" i="28"/>
  <c r="C66" i="28"/>
  <c r="E63" i="28"/>
  <c r="G60" i="28"/>
  <c r="I57" i="28"/>
  <c r="K54" i="28"/>
  <c r="C54" i="28"/>
  <c r="E51" i="28"/>
  <c r="G48" i="28"/>
  <c r="I45" i="28"/>
  <c r="K42" i="28"/>
  <c r="C42" i="28"/>
  <c r="E39" i="28"/>
  <c r="G36" i="28"/>
  <c r="I33" i="28"/>
  <c r="K30" i="28"/>
  <c r="C30" i="28"/>
  <c r="E27" i="28"/>
  <c r="G24" i="28"/>
  <c r="I21" i="28"/>
  <c r="K18" i="28"/>
  <c r="C18" i="28"/>
  <c r="E15" i="28"/>
  <c r="G12" i="28"/>
  <c r="I8" i="28"/>
  <c r="K5" i="28"/>
  <c r="G5" i="28"/>
  <c r="I57" i="22"/>
  <c r="G56" i="22"/>
  <c r="E54" i="22"/>
  <c r="K53" i="22"/>
  <c r="C53" i="22"/>
  <c r="I51" i="22"/>
  <c r="G50" i="22"/>
  <c r="E48" i="22"/>
  <c r="K47" i="22"/>
  <c r="C47" i="22"/>
  <c r="I45" i="22"/>
  <c r="G44" i="22"/>
  <c r="E42" i="22"/>
  <c r="K41" i="22"/>
  <c r="C41" i="22"/>
  <c r="I39" i="22"/>
  <c r="G38" i="22"/>
  <c r="E36" i="22"/>
  <c r="K35" i="22"/>
  <c r="C35" i="22"/>
  <c r="I33" i="22"/>
  <c r="G32" i="22"/>
  <c r="E30" i="22"/>
  <c r="K29" i="22"/>
  <c r="C29" i="22"/>
  <c r="F102" i="22"/>
  <c r="D63" i="22"/>
  <c r="G8" i="22"/>
  <c r="J5" i="22"/>
  <c r="K98" i="28"/>
  <c r="I4" i="22"/>
  <c r="G7" i="22"/>
  <c r="B4" i="28"/>
  <c r="H4" i="28"/>
  <c r="H7" i="28"/>
  <c r="D5" i="22"/>
  <c r="H8" i="22"/>
  <c r="B96" i="22"/>
  <c r="E29" i="22"/>
  <c r="B30" i="22"/>
  <c r="H33" i="22"/>
  <c r="D35" i="22"/>
  <c r="D42" i="22"/>
  <c r="F50" i="22"/>
  <c r="J51" i="22"/>
  <c r="B57" i="22"/>
  <c r="F5" i="28"/>
  <c r="F15" i="28"/>
  <c r="H24" i="28"/>
  <c r="J33" i="28"/>
  <c r="B45" i="28"/>
  <c r="D54" i="28"/>
  <c r="F63" i="28"/>
  <c r="H72" i="28"/>
  <c r="J81" i="28"/>
  <c r="B93" i="28"/>
  <c r="D102" i="28"/>
  <c r="F108" i="28"/>
  <c r="H126" i="28"/>
  <c r="J132" i="28"/>
  <c r="E95" i="28"/>
  <c r="E134" i="28"/>
  <c r="K50" i="28"/>
  <c r="J65" i="28"/>
  <c r="J101" i="28"/>
  <c r="F134" i="28"/>
  <c r="B53" i="28"/>
  <c r="E92" i="28"/>
  <c r="C143" i="28"/>
  <c r="I44" i="28"/>
  <c r="E26" i="28"/>
  <c r="F92" i="28"/>
  <c r="F131" i="28"/>
  <c r="B50" i="28"/>
  <c r="B65" i="28"/>
  <c r="H92" i="28"/>
  <c r="F143" i="28"/>
  <c r="B47" i="28"/>
  <c r="H26" i="28"/>
  <c r="G89" i="28"/>
  <c r="C125" i="28"/>
  <c r="K41" i="28"/>
  <c r="G23" i="28"/>
  <c r="F86" i="28"/>
  <c r="D125" i="28"/>
  <c r="B44" i="28"/>
  <c r="H23" i="28"/>
  <c r="G86" i="28"/>
  <c r="E125" i="28"/>
  <c r="C44" i="28"/>
  <c r="I23" i="28"/>
  <c r="B4" i="22"/>
  <c r="J4" i="22"/>
  <c r="H7" i="22"/>
  <c r="G4" i="28"/>
  <c r="I4" i="28"/>
  <c r="I7" i="28"/>
  <c r="C5" i="22"/>
  <c r="I8" i="22"/>
  <c r="D99" i="22"/>
  <c r="H29" i="22"/>
  <c r="C30" i="22"/>
  <c r="J33" i="22"/>
  <c r="E35" i="22"/>
  <c r="B36" i="22"/>
  <c r="B41" i="22"/>
  <c r="F42" i="22"/>
  <c r="H50" i="22"/>
  <c r="H57" i="22"/>
  <c r="J5" i="28"/>
  <c r="B18" i="28"/>
  <c r="D27" i="28"/>
  <c r="F36" i="28"/>
  <c r="H45" i="28"/>
  <c r="J54" i="28"/>
  <c r="B66" i="28"/>
  <c r="D75" i="28"/>
  <c r="F84" i="28"/>
  <c r="H93" i="28"/>
  <c r="J102" i="28"/>
  <c r="B114" i="28"/>
  <c r="D129" i="28"/>
  <c r="F135" i="28"/>
  <c r="B20" i="22"/>
  <c r="K119" i="22"/>
  <c r="K101" i="22"/>
  <c r="E89" i="22"/>
  <c r="E143" i="22"/>
  <c r="G26" i="22"/>
  <c r="E110" i="22"/>
  <c r="B65" i="22"/>
  <c r="H92" i="22"/>
  <c r="F143" i="22"/>
  <c r="C71" i="28"/>
  <c r="K140" i="28"/>
  <c r="H86" i="28"/>
  <c r="F125" i="28"/>
  <c r="D44" i="28"/>
  <c r="J23" i="28"/>
  <c r="K89" i="28"/>
  <c r="K143" i="28"/>
  <c r="G47" i="28"/>
  <c r="D95" i="28"/>
  <c r="D134" i="28"/>
  <c r="J50" i="28"/>
  <c r="I65" i="28"/>
  <c r="I101" i="28"/>
  <c r="G140" i="28"/>
  <c r="C56" i="28"/>
  <c r="B71" i="28"/>
  <c r="B119" i="28"/>
  <c r="H140" i="28"/>
  <c r="D56" i="28"/>
  <c r="G95" i="28"/>
  <c r="E131" i="28"/>
  <c r="K47" i="28"/>
  <c r="H95" i="28"/>
  <c r="H134" i="28"/>
  <c r="D53" i="28"/>
  <c r="D68" i="28"/>
  <c r="J95" i="28"/>
  <c r="H131" i="28"/>
  <c r="D50" i="28"/>
  <c r="C65" i="28"/>
  <c r="I92" i="28"/>
  <c r="G143" i="28"/>
  <c r="C47" i="28"/>
  <c r="I26" i="28"/>
  <c r="H89" i="28"/>
  <c r="H143" i="28"/>
  <c r="D47" i="28"/>
  <c r="J26" i="28"/>
  <c r="I89" i="28"/>
  <c r="I143" i="28"/>
  <c r="E47" i="28"/>
  <c r="K26" i="28"/>
  <c r="C4" i="22"/>
  <c r="K4" i="22"/>
  <c r="I7" i="22"/>
  <c r="J4" i="28"/>
  <c r="B7" i="28"/>
  <c r="J7" i="28"/>
  <c r="H5" i="22"/>
  <c r="H21" i="22"/>
  <c r="H117" i="22"/>
  <c r="I29" i="22"/>
  <c r="D30" i="22"/>
  <c r="K33" i="22"/>
  <c r="H35" i="22"/>
  <c r="C36" i="22"/>
  <c r="B39" i="22"/>
  <c r="D41" i="22"/>
  <c r="D48" i="22"/>
  <c r="F56" i="22"/>
  <c r="J57" i="22"/>
  <c r="B8" i="28"/>
  <c r="D18" i="28"/>
  <c r="F27" i="28"/>
  <c r="H36" i="28"/>
  <c r="J45" i="28"/>
  <c r="B57" i="28"/>
  <c r="D66" i="28"/>
  <c r="F75" i="28"/>
  <c r="H84" i="28"/>
  <c r="J93" i="28"/>
  <c r="B117" i="28"/>
  <c r="D114" i="28"/>
  <c r="F129" i="28"/>
  <c r="H135" i="28"/>
  <c r="G4" i="22"/>
  <c r="B7" i="22"/>
  <c r="J7" i="22"/>
  <c r="K4" i="28"/>
  <c r="C7" i="28"/>
  <c r="K7" i="28"/>
  <c r="I5" i="22"/>
  <c r="J24" i="22"/>
  <c r="J120" i="22"/>
  <c r="J29" i="22"/>
  <c r="F30" i="22"/>
  <c r="D32" i="22"/>
  <c r="I35" i="22"/>
  <c r="D36" i="22"/>
  <c r="D38" i="22"/>
  <c r="H39" i="22"/>
  <c r="J41" i="22"/>
  <c r="B47" i="22"/>
  <c r="F48" i="22"/>
  <c r="H56" i="22"/>
  <c r="H8" i="28"/>
  <c r="J18" i="28"/>
  <c r="B30" i="28"/>
  <c r="D39" i="28"/>
  <c r="F48" i="28"/>
  <c r="H57" i="28"/>
  <c r="J66" i="28"/>
  <c r="B78" i="28"/>
  <c r="D87" i="28"/>
  <c r="F96" i="28"/>
  <c r="H117" i="28"/>
  <c r="J114" i="28"/>
  <c r="B144" i="28"/>
  <c r="D141" i="28"/>
  <c r="F26" i="22"/>
  <c r="I65" i="22"/>
  <c r="I95" i="22"/>
  <c r="I134" i="22"/>
  <c r="K110" i="28"/>
  <c r="F77" i="22"/>
  <c r="F71" i="22"/>
  <c r="B101" i="22"/>
  <c r="J134" i="22"/>
  <c r="C20" i="28"/>
  <c r="B95" i="28"/>
  <c r="B134" i="28"/>
  <c r="H50" i="28"/>
  <c r="G65" i="28"/>
  <c r="G101" i="28"/>
  <c r="E140" i="28"/>
  <c r="K53" i="28"/>
  <c r="J68" i="28"/>
  <c r="J116" i="28"/>
  <c r="H29" i="28"/>
  <c r="G11" i="28"/>
  <c r="C74" i="28"/>
  <c r="C107" i="28"/>
  <c r="K32" i="28"/>
  <c r="G14" i="28"/>
  <c r="F77" i="28"/>
  <c r="F113" i="28"/>
  <c r="B35" i="28"/>
  <c r="H14" i="28"/>
  <c r="C119" i="28"/>
  <c r="I140" i="28"/>
  <c r="E56" i="28"/>
  <c r="D71" i="28"/>
  <c r="D119" i="28"/>
  <c r="B32" i="28"/>
  <c r="K11" i="28"/>
  <c r="H74" i="28"/>
  <c r="D116" i="28"/>
  <c r="B29" i="28"/>
  <c r="H56" i="28"/>
  <c r="G71" i="28"/>
  <c r="C101" i="28"/>
  <c r="K134" i="28"/>
  <c r="G53" i="28"/>
  <c r="D65" i="28"/>
  <c r="D101" i="28"/>
  <c r="B140" i="28"/>
  <c r="H53" i="28"/>
  <c r="E65" i="28"/>
  <c r="E101" i="28"/>
  <c r="C140" i="28"/>
  <c r="F4" i="22"/>
  <c r="C7" i="22"/>
  <c r="K7" i="22"/>
  <c r="C4" i="28"/>
  <c r="D7" i="28"/>
  <c r="G59" i="28"/>
  <c r="K5" i="22"/>
  <c r="B60" i="22"/>
  <c r="F126" i="22"/>
  <c r="G30" i="22"/>
  <c r="E32" i="22"/>
  <c r="B33" i="22"/>
  <c r="J35" i="22"/>
  <c r="F36" i="22"/>
  <c r="F38" i="22"/>
  <c r="J39" i="22"/>
  <c r="B45" i="22"/>
  <c r="D47" i="22"/>
  <c r="D54" i="22"/>
  <c r="J8" i="28"/>
  <c r="B21" i="28"/>
  <c r="D30" i="28"/>
  <c r="F39" i="28"/>
  <c r="H48" i="28"/>
  <c r="J57" i="28"/>
  <c r="B69" i="28"/>
  <c r="D78" i="28"/>
  <c r="F87" i="28"/>
  <c r="H96" i="28"/>
  <c r="J117" i="28"/>
  <c r="B111" i="28"/>
  <c r="D144" i="28"/>
  <c r="F141" i="28"/>
  <c r="S110" i="22"/>
  <c r="T110" i="28"/>
  <c r="S95" i="28"/>
  <c r="R65" i="28"/>
  <c r="S56" i="28"/>
  <c r="M110" i="22"/>
  <c r="N59" i="22"/>
  <c r="Q47" i="28"/>
  <c r="N92" i="22"/>
  <c r="R113" i="28"/>
  <c r="N95" i="28"/>
  <c r="Q131" i="22"/>
  <c r="V83" i="22"/>
  <c r="O119" i="28"/>
  <c r="N77" i="28"/>
  <c r="Q53" i="28"/>
  <c r="P86" i="22"/>
  <c r="S92" i="22"/>
  <c r="Q62" i="28"/>
  <c r="T101" i="22"/>
  <c r="N131" i="28"/>
  <c r="O71" i="22"/>
  <c r="P110" i="28"/>
  <c r="S134" i="22"/>
  <c r="R95" i="22"/>
  <c r="U110" i="28"/>
  <c r="T86" i="28"/>
  <c r="S38" i="28"/>
  <c r="T74" i="22"/>
  <c r="Q89" i="22"/>
  <c r="T29" i="28"/>
  <c r="R32" i="28"/>
  <c r="U140" i="22"/>
  <c r="U110" i="22"/>
  <c r="Q134" i="28"/>
  <c r="N107" i="28"/>
  <c r="P125" i="22"/>
  <c r="O125" i="28"/>
  <c r="U77" i="22"/>
  <c r="V89" i="28"/>
  <c r="R29" i="28"/>
  <c r="N71" i="22"/>
  <c r="V71" i="22"/>
  <c r="T32" i="28"/>
  <c r="T62" i="28"/>
  <c r="V110" i="22"/>
  <c r="S125" i="22"/>
  <c r="R47" i="28"/>
  <c r="S89" i="28"/>
  <c r="V140" i="28"/>
  <c r="O68" i="28"/>
  <c r="P101" i="28"/>
  <c r="R101" i="28"/>
  <c r="N41" i="28"/>
  <c r="Q92" i="28"/>
  <c r="R83" i="22"/>
  <c r="P44" i="28"/>
  <c r="P74" i="28"/>
  <c r="V134" i="22"/>
  <c r="Q68" i="22"/>
  <c r="S71" i="28"/>
  <c r="V113" i="28"/>
  <c r="T68" i="22"/>
  <c r="T50" i="28"/>
  <c r="N131" i="22"/>
  <c r="M116" i="28"/>
  <c r="N95" i="22"/>
  <c r="V53" i="28"/>
  <c r="V83" i="28"/>
  <c r="O65" i="22"/>
  <c r="P86" i="28"/>
  <c r="R74" i="22"/>
  <c r="P134" i="22"/>
  <c r="S113" i="28"/>
  <c r="R62" i="22"/>
  <c r="R95" i="28"/>
  <c r="U125" i="22"/>
  <c r="M62" i="22"/>
  <c r="Q143" i="22"/>
  <c r="R71" i="28"/>
  <c r="X140" i="22"/>
  <c r="AE107" i="22"/>
  <c r="AD11" i="22"/>
  <c r="AC17" i="28"/>
  <c r="X17" i="22"/>
  <c r="AF140" i="22"/>
  <c r="AA62" i="22"/>
  <c r="Y140" i="22"/>
  <c r="AF11" i="22"/>
  <c r="AE20" i="28"/>
  <c r="Y11" i="22"/>
  <c r="AC68" i="22"/>
  <c r="AD14" i="22"/>
  <c r="AD17" i="28"/>
  <c r="X20" i="28"/>
  <c r="AG14" i="22"/>
  <c r="AF20" i="28"/>
  <c r="AA11" i="22"/>
  <c r="AG86" i="22"/>
  <c r="X14" i="22"/>
  <c r="X26" i="28"/>
  <c r="AG14" i="28"/>
  <c r="AE95" i="22"/>
  <c r="AE14" i="22"/>
  <c r="AE17" i="28"/>
  <c r="Y20" i="28"/>
  <c r="AG17" i="22"/>
  <c r="AG20" i="28"/>
  <c r="Z20" i="28"/>
  <c r="Y14" i="22"/>
  <c r="Y26" i="28"/>
  <c r="AB23" i="28"/>
  <c r="AA116" i="22"/>
  <c r="AB17" i="28"/>
  <c r="AC14" i="22"/>
  <c r="AD26" i="28"/>
  <c r="Z14" i="22"/>
  <c r="Z26" i="28"/>
  <c r="B12" i="22"/>
  <c r="F84" i="22"/>
  <c r="J129" i="22"/>
  <c r="D15" i="22"/>
  <c r="H87" i="22"/>
  <c r="B135" i="22"/>
  <c r="F18" i="22"/>
  <c r="J90" i="22"/>
  <c r="D141" i="22"/>
  <c r="Q86" i="28"/>
  <c r="R38" i="28"/>
  <c r="O86" i="22"/>
  <c r="S128" i="22"/>
  <c r="T77" i="28"/>
  <c r="M56" i="28"/>
  <c r="M125" i="22"/>
  <c r="M119" i="28"/>
  <c r="O98" i="22"/>
  <c r="V65" i="22"/>
  <c r="U113" i="22"/>
  <c r="U128" i="22"/>
  <c r="S98" i="28"/>
  <c r="Q83" i="22"/>
  <c r="T98" i="22"/>
  <c r="M95" i="28"/>
  <c r="Q38" i="28"/>
  <c r="N68" i="22"/>
  <c r="R128" i="28"/>
  <c r="T128" i="28"/>
  <c r="U89" i="28"/>
  <c r="P68" i="28"/>
  <c r="S134" i="28"/>
  <c r="R113" i="22"/>
  <c r="R110" i="22"/>
  <c r="U47" i="28"/>
  <c r="N83" i="22"/>
  <c r="Q131" i="28"/>
  <c r="M71" i="22"/>
  <c r="N98" i="22"/>
  <c r="Q119" i="28"/>
  <c r="T113" i="28"/>
  <c r="U65" i="22"/>
  <c r="R86" i="22"/>
  <c r="R26" i="28"/>
  <c r="N128" i="28"/>
  <c r="O116" i="28"/>
  <c r="R107" i="28"/>
  <c r="S62" i="22"/>
  <c r="S50" i="28"/>
  <c r="Y23" i="22"/>
  <c r="Z11" i="22"/>
  <c r="AD81" i="22"/>
  <c r="AF99" i="22"/>
  <c r="AA101" i="28"/>
  <c r="AG68" i="28"/>
  <c r="AB143" i="28"/>
  <c r="Z89" i="28"/>
  <c r="AG59" i="22"/>
  <c r="AE116" i="28"/>
  <c r="AE68" i="28"/>
  <c r="AF113" i="28"/>
  <c r="AF77" i="28"/>
  <c r="X128" i="28"/>
  <c r="AC92" i="28"/>
  <c r="Y128" i="22"/>
  <c r="Y80" i="22"/>
  <c r="AC125" i="22"/>
  <c r="AB89" i="22"/>
  <c r="AF134" i="22"/>
  <c r="AF35" i="28"/>
  <c r="AA101" i="22"/>
  <c r="Z65" i="22"/>
  <c r="AF119" i="22"/>
  <c r="AC71" i="22"/>
  <c r="Y125" i="22"/>
  <c r="X14" i="28"/>
  <c r="Y20" i="22"/>
  <c r="AG23" i="22"/>
  <c r="AD11" i="28"/>
  <c r="AE23" i="22"/>
  <c r="AC26" i="28"/>
  <c r="AF12" i="22"/>
  <c r="AE81" i="22"/>
  <c r="AG99" i="22"/>
  <c r="AF41" i="28"/>
  <c r="AE29" i="28"/>
  <c r="Y125" i="28"/>
  <c r="AC89" i="28"/>
  <c r="X119" i="28"/>
  <c r="AB77" i="28"/>
  <c r="AB128" i="28"/>
  <c r="AC98" i="28"/>
  <c r="Y68" i="28"/>
  <c r="AD125" i="28"/>
  <c r="AB86" i="28"/>
  <c r="AD128" i="22"/>
  <c r="AG101" i="28"/>
  <c r="AG65" i="28"/>
  <c r="Z107" i="28"/>
  <c r="X77" i="28"/>
  <c r="AF128" i="28"/>
  <c r="AE89" i="28"/>
  <c r="AG128" i="22"/>
  <c r="AA83" i="22"/>
  <c r="AA143" i="22"/>
  <c r="AD65" i="28"/>
  <c r="AC92" i="22"/>
  <c r="X47" i="28"/>
  <c r="Y116" i="22"/>
  <c r="Z68" i="22"/>
  <c r="Z110" i="22"/>
  <c r="AC74" i="22"/>
  <c r="AC131" i="22"/>
  <c r="AD23" i="28"/>
  <c r="Y26" i="22"/>
  <c r="AA26" i="22"/>
  <c r="AE20" i="22"/>
  <c r="AF17" i="22"/>
  <c r="AF23" i="22"/>
  <c r="AF81" i="22"/>
  <c r="X129" i="22"/>
  <c r="X41" i="28"/>
  <c r="AC56" i="28"/>
  <c r="AG140" i="28"/>
  <c r="AA110" i="28"/>
  <c r="AE86" i="28"/>
  <c r="AA128" i="22"/>
  <c r="Z116" i="28"/>
  <c r="AD74" i="28"/>
  <c r="Y134" i="28"/>
  <c r="AE95" i="28"/>
  <c r="AA65" i="28"/>
  <c r="AF110" i="28"/>
  <c r="AD83" i="28"/>
  <c r="Z59" i="28"/>
  <c r="AA98" i="28"/>
  <c r="Y65" i="28"/>
  <c r="AB119" i="28"/>
  <c r="Z74" i="28"/>
  <c r="AG143" i="28"/>
  <c r="AA83" i="28"/>
  <c r="Y128" i="28"/>
  <c r="AA86" i="22"/>
  <c r="Y131" i="22"/>
  <c r="X140" i="28"/>
  <c r="AB95" i="22"/>
  <c r="Z56" i="28"/>
  <c r="AG116" i="22"/>
  <c r="AB71" i="22"/>
  <c r="AD143" i="22"/>
  <c r="AE77" i="22"/>
  <c r="AA134" i="22"/>
  <c r="AF26" i="28"/>
  <c r="Z14" i="28"/>
  <c r="AB14" i="28"/>
  <c r="AG11" i="22"/>
  <c r="Y17" i="22"/>
  <c r="X17" i="28"/>
  <c r="AG81" i="22"/>
  <c r="Y129" i="22"/>
  <c r="X99" i="22"/>
  <c r="Z129" i="22"/>
  <c r="Y99" i="22"/>
  <c r="AA129" i="22"/>
  <c r="X81" i="22"/>
  <c r="Z99" i="22"/>
  <c r="AB129" i="22"/>
  <c r="AC23" i="28"/>
  <c r="X20" i="22"/>
  <c r="Z20" i="22"/>
  <c r="AE11" i="28"/>
  <c r="Y11" i="28"/>
  <c r="AA11" i="28"/>
  <c r="AE11" i="22"/>
  <c r="Y81" i="22"/>
  <c r="AA99" i="22"/>
  <c r="AC129" i="22"/>
  <c r="AE26" i="28"/>
  <c r="X26" i="22"/>
  <c r="Z26" i="22"/>
  <c r="AD20" i="22"/>
  <c r="AD23" i="22"/>
  <c r="Z17" i="22"/>
  <c r="AB23" i="22"/>
  <c r="Z81" i="22"/>
  <c r="AB99" i="22"/>
  <c r="AD129" i="22"/>
  <c r="X11" i="28"/>
  <c r="AC20" i="28"/>
  <c r="AA14" i="28"/>
  <c r="AB20" i="22"/>
  <c r="AF14" i="22"/>
  <c r="Z23" i="22"/>
  <c r="AA81" i="22"/>
  <c r="AC99" i="22"/>
  <c r="AE129" i="22"/>
  <c r="AB81" i="22"/>
  <c r="AD99" i="22"/>
  <c r="AF129" i="22"/>
  <c r="AC81" i="22"/>
  <c r="AE99" i="22"/>
  <c r="P119" i="22"/>
  <c r="P71" i="28"/>
  <c r="O134" i="28"/>
  <c r="M92" i="22"/>
  <c r="N62" i="28"/>
  <c r="S99" i="22"/>
  <c r="N113" i="28"/>
  <c r="R80" i="28"/>
  <c r="M131" i="22"/>
  <c r="N71" i="28"/>
  <c r="P92" i="22"/>
  <c r="Q92" i="22"/>
  <c r="P62" i="28"/>
  <c r="T116" i="22"/>
  <c r="V116" i="28"/>
  <c r="P134" i="28"/>
  <c r="S131" i="22"/>
  <c r="T35" i="28"/>
  <c r="M140" i="22"/>
  <c r="M98" i="22"/>
  <c r="Q35" i="28"/>
  <c r="M59" i="22"/>
  <c r="R71" i="22"/>
  <c r="T107" i="28"/>
  <c r="Q119" i="22"/>
  <c r="O53" i="28"/>
  <c r="M83" i="28"/>
  <c r="N116" i="22"/>
  <c r="R134" i="28"/>
  <c r="N68" i="28"/>
  <c r="U101" i="22"/>
  <c r="M131" i="28"/>
  <c r="U65" i="28"/>
  <c r="Q80" i="22"/>
  <c r="S101" i="28"/>
  <c r="V128" i="28"/>
  <c r="S35" i="28"/>
  <c r="O128" i="22"/>
  <c r="P50" i="28"/>
  <c r="P128" i="22"/>
  <c r="R81" i="22"/>
  <c r="T99" i="22"/>
  <c r="V129" i="22"/>
  <c r="V47" i="28"/>
  <c r="M119" i="22"/>
  <c r="M71" i="28"/>
  <c r="N128" i="22"/>
  <c r="U38" i="28"/>
  <c r="R53" i="28"/>
  <c r="Q81" i="22"/>
  <c r="T143" i="28"/>
  <c r="T101" i="28"/>
  <c r="O134" i="22"/>
  <c r="T80" i="28"/>
  <c r="V101" i="22"/>
  <c r="M116" i="22"/>
  <c r="V71" i="28"/>
  <c r="Q110" i="22"/>
  <c r="R110" i="28"/>
  <c r="V32" i="28"/>
  <c r="U62" i="28"/>
  <c r="U134" i="22"/>
  <c r="P47" i="28"/>
  <c r="P77" i="28"/>
  <c r="U92" i="22"/>
  <c r="S131" i="28"/>
  <c r="Q128" i="22"/>
  <c r="P68" i="22"/>
  <c r="R119" i="28"/>
  <c r="O116" i="22"/>
  <c r="M50" i="28"/>
  <c r="U77" i="28"/>
  <c r="V98" i="22"/>
  <c r="P131" i="28"/>
  <c r="S98" i="22"/>
  <c r="U125" i="28"/>
  <c r="S62" i="28"/>
  <c r="S65" i="22"/>
  <c r="Q98" i="28"/>
  <c r="N113" i="22"/>
  <c r="Q32" i="28"/>
  <c r="S143" i="22"/>
  <c r="T38" i="28"/>
  <c r="T59" i="28"/>
  <c r="S81" i="22"/>
  <c r="U99" i="22"/>
  <c r="O86" i="28"/>
  <c r="U116" i="28"/>
  <c r="U129" i="22"/>
  <c r="R50" i="28"/>
  <c r="P113" i="28"/>
  <c r="Q140" i="22"/>
  <c r="P92" i="28"/>
  <c r="S113" i="22"/>
  <c r="O71" i="28"/>
  <c r="T113" i="22"/>
  <c r="R83" i="28"/>
  <c r="N134" i="28"/>
  <c r="P74" i="22"/>
  <c r="Q74" i="28"/>
  <c r="T86" i="22"/>
  <c r="R98" i="28"/>
  <c r="Q86" i="22"/>
  <c r="Q143" i="28"/>
  <c r="U59" i="28"/>
  <c r="N65" i="22"/>
  <c r="T92" i="28"/>
  <c r="M101" i="22"/>
  <c r="U44" i="28"/>
  <c r="S74" i="28"/>
  <c r="T95" i="22"/>
  <c r="N143" i="28"/>
  <c r="T128" i="22"/>
  <c r="Q95" i="22"/>
  <c r="S110" i="28"/>
  <c r="U86" i="28"/>
  <c r="U119" i="22"/>
  <c r="U131" i="28"/>
  <c r="O110" i="22"/>
  <c r="V134" i="28"/>
  <c r="T98" i="28"/>
  <c r="N26" i="22"/>
  <c r="T81" i="22"/>
  <c r="V99" i="22"/>
  <c r="R89" i="28"/>
  <c r="U95" i="22"/>
  <c r="S41" i="28"/>
  <c r="Q71" i="28"/>
  <c r="V80" i="22"/>
  <c r="V110" i="28"/>
  <c r="P128" i="28"/>
  <c r="S80" i="22"/>
  <c r="Q113" i="28"/>
  <c r="S128" i="28"/>
  <c r="Q80" i="28"/>
  <c r="S116" i="22"/>
  <c r="Q101" i="28"/>
  <c r="V107" i="22"/>
  <c r="V107" i="28"/>
  <c r="T47" i="28"/>
  <c r="S77" i="28"/>
  <c r="Q17" i="22"/>
  <c r="U81" i="22"/>
  <c r="M129" i="22"/>
  <c r="O107" i="28"/>
  <c r="P59" i="28"/>
  <c r="U53" i="28"/>
  <c r="S65" i="28"/>
  <c r="Q101" i="22"/>
  <c r="O98" i="28"/>
  <c r="T119" i="22"/>
  <c r="T119" i="28"/>
  <c r="U98" i="28"/>
  <c r="S14" i="22"/>
  <c r="V81" i="22"/>
  <c r="N129" i="22"/>
  <c r="V14" i="22"/>
  <c r="M99" i="22"/>
  <c r="O129" i="22"/>
  <c r="N99" i="22"/>
  <c r="P129" i="22"/>
  <c r="N110" i="22"/>
  <c r="U92" i="28"/>
  <c r="T107" i="22"/>
  <c r="P35" i="28"/>
  <c r="N65" i="28"/>
  <c r="M83" i="22"/>
  <c r="O143" i="28"/>
  <c r="O128" i="28"/>
  <c r="V62" i="22"/>
  <c r="R92" i="28"/>
  <c r="N59" i="28"/>
  <c r="O92" i="28"/>
  <c r="P113" i="22"/>
  <c r="U35" i="28"/>
  <c r="U59" i="22"/>
  <c r="O80" i="22"/>
  <c r="S86" i="28"/>
  <c r="N80" i="22"/>
  <c r="N98" i="28"/>
  <c r="S77" i="22"/>
  <c r="M23" i="28"/>
  <c r="M81" i="22"/>
  <c r="O99" i="22"/>
  <c r="Q129" i="22"/>
  <c r="M107" i="22"/>
  <c r="Q110" i="28"/>
  <c r="M128" i="22"/>
  <c r="U71" i="22"/>
  <c r="Q83" i="28"/>
  <c r="T71" i="22"/>
  <c r="T89" i="28"/>
  <c r="U98" i="22"/>
  <c r="O17" i="28"/>
  <c r="N81" i="22"/>
  <c r="P99" i="22"/>
  <c r="R129" i="22"/>
  <c r="Q77" i="28"/>
  <c r="Q98" i="22"/>
  <c r="O113" i="28"/>
  <c r="Q59" i="28"/>
  <c r="O80" i="28"/>
  <c r="P65" i="22"/>
  <c r="N80" i="28"/>
  <c r="O81" i="22"/>
  <c r="Q99" i="22"/>
  <c r="S129" i="22"/>
  <c r="Q116" i="22"/>
  <c r="M47" i="28"/>
  <c r="M80" i="28"/>
  <c r="V77" i="22"/>
  <c r="T134" i="28"/>
  <c r="R128" i="22"/>
  <c r="M101" i="28"/>
  <c r="R107" i="22"/>
  <c r="P56" i="28"/>
  <c r="R74" i="28"/>
  <c r="O107" i="22"/>
  <c r="S47" i="28"/>
  <c r="O74" i="28"/>
  <c r="O95" i="22"/>
  <c r="M107" i="28"/>
  <c r="U128" i="28"/>
  <c r="M44" i="28"/>
  <c r="O62" i="28"/>
  <c r="R68" i="28"/>
  <c r="P81" i="22"/>
  <c r="R99" i="22"/>
  <c r="B59" i="22"/>
  <c r="D80" i="22"/>
  <c r="F98" i="22"/>
  <c r="H128" i="22"/>
  <c r="H59" i="28"/>
  <c r="J80" i="28"/>
  <c r="B128" i="28"/>
  <c r="C12" i="22"/>
  <c r="E15" i="22"/>
  <c r="G18" i="22"/>
  <c r="I21" i="22"/>
  <c r="K24" i="22"/>
  <c r="C60" i="22"/>
  <c r="E63" i="22"/>
  <c r="G66" i="22"/>
  <c r="I69" i="22"/>
  <c r="K72" i="22"/>
  <c r="C78" i="22"/>
  <c r="E81" i="22"/>
  <c r="G84" i="22"/>
  <c r="I87" i="22"/>
  <c r="K90" i="22"/>
  <c r="C96" i="22"/>
  <c r="E99" i="22"/>
  <c r="G102" i="22"/>
  <c r="I117" i="22"/>
  <c r="K120" i="22"/>
  <c r="C114" i="22"/>
  <c r="E111" i="22"/>
  <c r="G126" i="22"/>
  <c r="I144" i="22"/>
  <c r="K129" i="22"/>
  <c r="C135" i="22"/>
  <c r="E141" i="22"/>
  <c r="C59" i="22"/>
  <c r="E80" i="22"/>
  <c r="G98" i="22"/>
  <c r="I128" i="22"/>
  <c r="I59" i="28"/>
  <c r="K80" i="28"/>
  <c r="C128" i="28"/>
  <c r="D12" i="22"/>
  <c r="F15" i="22"/>
  <c r="H18" i="22"/>
  <c r="J21" i="22"/>
  <c r="B27" i="22"/>
  <c r="D60" i="22"/>
  <c r="F63" i="22"/>
  <c r="H66" i="22"/>
  <c r="J69" i="22"/>
  <c r="B75" i="22"/>
  <c r="D78" i="22"/>
  <c r="F81" i="22"/>
  <c r="H84" i="22"/>
  <c r="J87" i="22"/>
  <c r="B93" i="22"/>
  <c r="D96" i="22"/>
  <c r="F99" i="22"/>
  <c r="H102" i="22"/>
  <c r="J117" i="22"/>
  <c r="B108" i="22"/>
  <c r="D114" i="22"/>
  <c r="F111" i="22"/>
  <c r="H126" i="22"/>
  <c r="J144" i="22"/>
  <c r="B132" i="22"/>
  <c r="D135" i="22"/>
  <c r="F141" i="22"/>
  <c r="D59" i="22"/>
  <c r="F80" i="22"/>
  <c r="H98" i="22"/>
  <c r="J128" i="22"/>
  <c r="J59" i="28"/>
  <c r="B98" i="28"/>
  <c r="D128" i="28"/>
  <c r="E12" i="22"/>
  <c r="G15" i="22"/>
  <c r="I18" i="22"/>
  <c r="K21" i="22"/>
  <c r="C27" i="22"/>
  <c r="E60" i="22"/>
  <c r="G63" i="22"/>
  <c r="I66" i="22"/>
  <c r="K69" i="22"/>
  <c r="C75" i="22"/>
  <c r="E78" i="22"/>
  <c r="G81" i="22"/>
  <c r="I84" i="22"/>
  <c r="K87" i="22"/>
  <c r="C93" i="22"/>
  <c r="E96" i="22"/>
  <c r="G99" i="22"/>
  <c r="I102" i="22"/>
  <c r="K117" i="22"/>
  <c r="C108" i="22"/>
  <c r="E114" i="22"/>
  <c r="G111" i="22"/>
  <c r="I126" i="22"/>
  <c r="K144" i="22"/>
  <c r="C132" i="22"/>
  <c r="E135" i="22"/>
  <c r="G141" i="22"/>
  <c r="E59" i="22"/>
  <c r="G80" i="22"/>
  <c r="I98" i="22"/>
  <c r="K128" i="22"/>
  <c r="K59" i="28"/>
  <c r="C98" i="28"/>
  <c r="E128" i="28"/>
  <c r="F12" i="22"/>
  <c r="H15" i="22"/>
  <c r="J18" i="22"/>
  <c r="B24" i="22"/>
  <c r="D27" i="22"/>
  <c r="F60" i="22"/>
  <c r="H63" i="22"/>
  <c r="J66" i="22"/>
  <c r="B72" i="22"/>
  <c r="D75" i="22"/>
  <c r="F78" i="22"/>
  <c r="H81" i="22"/>
  <c r="J84" i="22"/>
  <c r="B90" i="22"/>
  <c r="D93" i="22"/>
  <c r="F96" i="22"/>
  <c r="H99" i="22"/>
  <c r="J102" i="22"/>
  <c r="B120" i="22"/>
  <c r="D108" i="22"/>
  <c r="F114" i="22"/>
  <c r="H111" i="22"/>
  <c r="J126" i="22"/>
  <c r="B129" i="22"/>
  <c r="D132" i="22"/>
  <c r="F135" i="22"/>
  <c r="H141" i="22"/>
  <c r="F59" i="22"/>
  <c r="H80" i="22"/>
  <c r="J98" i="22"/>
  <c r="B80" i="28"/>
  <c r="D98" i="28"/>
  <c r="F128" i="28"/>
  <c r="G12" i="22"/>
  <c r="I15" i="22"/>
  <c r="K18" i="22"/>
  <c r="C24" i="22"/>
  <c r="E27" i="22"/>
  <c r="G60" i="22"/>
  <c r="I63" i="22"/>
  <c r="K66" i="22"/>
  <c r="C72" i="22"/>
  <c r="E75" i="22"/>
  <c r="G78" i="22"/>
  <c r="I81" i="22"/>
  <c r="K84" i="22"/>
  <c r="C90" i="22"/>
  <c r="E93" i="22"/>
  <c r="G96" i="22"/>
  <c r="I99" i="22"/>
  <c r="K102" i="22"/>
  <c r="C120" i="22"/>
  <c r="E108" i="22"/>
  <c r="G114" i="22"/>
  <c r="I111" i="22"/>
  <c r="K126" i="22"/>
  <c r="C129" i="22"/>
  <c r="E132" i="22"/>
  <c r="G135" i="22"/>
  <c r="I141" i="22"/>
  <c r="G59" i="22"/>
  <c r="I80" i="22"/>
  <c r="K98" i="22"/>
  <c r="C80" i="28"/>
  <c r="E98" i="28"/>
  <c r="G128" i="28"/>
  <c r="H12" i="22"/>
  <c r="J15" i="22"/>
  <c r="B21" i="22"/>
  <c r="D24" i="22"/>
  <c r="F27" i="22"/>
  <c r="H60" i="22"/>
  <c r="J63" i="22"/>
  <c r="B69" i="22"/>
  <c r="D72" i="22"/>
  <c r="F75" i="22"/>
  <c r="H78" i="22"/>
  <c r="J81" i="22"/>
  <c r="B87" i="22"/>
  <c r="D90" i="22"/>
  <c r="F93" i="22"/>
  <c r="H96" i="22"/>
  <c r="J99" i="22"/>
  <c r="B117" i="22"/>
  <c r="D120" i="22"/>
  <c r="F108" i="22"/>
  <c r="H114" i="22"/>
  <c r="J111" i="22"/>
  <c r="B144" i="22"/>
  <c r="D129" i="22"/>
  <c r="F132" i="22"/>
  <c r="H135" i="22"/>
  <c r="J141" i="22"/>
  <c r="H59" i="22"/>
  <c r="J80" i="22"/>
  <c r="B128" i="22"/>
  <c r="B59" i="28"/>
  <c r="D80" i="28"/>
  <c r="F98" i="28"/>
  <c r="H128" i="28"/>
  <c r="I12" i="22"/>
  <c r="K15" i="22"/>
  <c r="C21" i="22"/>
  <c r="E24" i="22"/>
  <c r="G27" i="22"/>
  <c r="I60" i="22"/>
  <c r="K63" i="22"/>
  <c r="C69" i="22"/>
  <c r="E72" i="22"/>
  <c r="G75" i="22"/>
  <c r="I78" i="22"/>
  <c r="K81" i="22"/>
  <c r="C87" i="22"/>
  <c r="E90" i="22"/>
  <c r="G93" i="22"/>
  <c r="I96" i="22"/>
  <c r="K99" i="22"/>
  <c r="C117" i="22"/>
  <c r="E120" i="22"/>
  <c r="G108" i="22"/>
  <c r="I114" i="22"/>
  <c r="K111" i="22"/>
  <c r="C144" i="22"/>
  <c r="E129" i="22"/>
  <c r="G132" i="22"/>
  <c r="I135" i="22"/>
  <c r="K141" i="22"/>
  <c r="I59" i="22"/>
  <c r="K80" i="22"/>
  <c r="C128" i="22"/>
  <c r="C59" i="28"/>
  <c r="E80" i="28"/>
  <c r="G98" i="28"/>
  <c r="I128" i="28"/>
  <c r="J12" i="22"/>
  <c r="B18" i="22"/>
  <c r="D21" i="22"/>
  <c r="F24" i="22"/>
  <c r="H27" i="22"/>
  <c r="J60" i="22"/>
  <c r="B66" i="22"/>
  <c r="D69" i="22"/>
  <c r="F72" i="22"/>
  <c r="H75" i="22"/>
  <c r="J78" i="22"/>
  <c r="B84" i="22"/>
  <c r="D87" i="22"/>
  <c r="F90" i="22"/>
  <c r="H93" i="22"/>
  <c r="J96" i="22"/>
  <c r="B102" i="22"/>
  <c r="D117" i="22"/>
  <c r="F120" i="22"/>
  <c r="H108" i="22"/>
  <c r="J114" i="22"/>
  <c r="B126" i="22"/>
  <c r="D144" i="22"/>
  <c r="F129" i="22"/>
  <c r="H132" i="22"/>
  <c r="J135" i="22"/>
  <c r="J59" i="22"/>
  <c r="B98" i="22"/>
  <c r="D128" i="22"/>
  <c r="D59" i="28"/>
  <c r="F80" i="28"/>
  <c r="H98" i="28"/>
  <c r="J128" i="28"/>
  <c r="K12" i="22"/>
  <c r="C18" i="22"/>
  <c r="E21" i="22"/>
  <c r="G24" i="22"/>
  <c r="I27" i="22"/>
  <c r="K60" i="22"/>
  <c r="C66" i="22"/>
  <c r="E69" i="22"/>
  <c r="G72" i="22"/>
  <c r="I75" i="22"/>
  <c r="K78" i="22"/>
  <c r="C84" i="22"/>
  <c r="E87" i="22"/>
  <c r="G90" i="22"/>
  <c r="I93" i="22"/>
  <c r="K96" i="22"/>
  <c r="C102" i="22"/>
  <c r="E117" i="22"/>
  <c r="G120" i="22"/>
  <c r="I108" i="22"/>
  <c r="K114" i="22"/>
  <c r="C126" i="22"/>
  <c r="E144" i="22"/>
  <c r="G129" i="22"/>
  <c r="I132" i="22"/>
  <c r="K135" i="22"/>
  <c r="K59" i="22"/>
  <c r="C98" i="22"/>
  <c r="E128" i="22"/>
  <c r="E59" i="28"/>
  <c r="G80" i="28"/>
  <c r="I98" i="28"/>
  <c r="K128" i="28"/>
  <c r="B15" i="22"/>
  <c r="D18" i="22"/>
  <c r="F21" i="22"/>
  <c r="H24" i="22"/>
  <c r="J27" i="22"/>
  <c r="B63" i="22"/>
  <c r="D66" i="22"/>
  <c r="F69" i="22"/>
  <c r="H72" i="22"/>
  <c r="J75" i="22"/>
  <c r="B81" i="22"/>
  <c r="D84" i="22"/>
  <c r="F87" i="22"/>
  <c r="H90" i="22"/>
  <c r="J93" i="22"/>
  <c r="B99" i="22"/>
  <c r="D102" i="22"/>
  <c r="F117" i="22"/>
  <c r="H120" i="22"/>
  <c r="J108" i="22"/>
  <c r="B111" i="22"/>
  <c r="D126" i="22"/>
  <c r="F144" i="22"/>
  <c r="H129" i="22"/>
  <c r="J132" i="22"/>
  <c r="B141" i="22"/>
  <c r="B80" i="22"/>
  <c r="D98" i="22"/>
  <c r="F128" i="22"/>
  <c r="F59" i="28"/>
  <c r="H80" i="28"/>
  <c r="J98" i="28"/>
  <c r="C15" i="22"/>
  <c r="E18" i="22"/>
  <c r="G21" i="22"/>
  <c r="I24" i="22"/>
  <c r="K27" i="22"/>
  <c r="C63" i="22"/>
  <c r="E66" i="22"/>
  <c r="G69" i="22"/>
  <c r="I72" i="22"/>
  <c r="K75" i="22"/>
  <c r="C81" i="22"/>
  <c r="E84" i="22"/>
  <c r="G87" i="22"/>
  <c r="I90" i="22"/>
  <c r="K93" i="22"/>
  <c r="C99" i="22"/>
  <c r="E102" i="22"/>
  <c r="G117" i="22"/>
  <c r="I120" i="22"/>
  <c r="K108" i="22"/>
  <c r="C111" i="22"/>
  <c r="E126" i="22"/>
  <c r="G144" i="22"/>
  <c r="I129" i="22"/>
  <c r="K132" i="22"/>
  <c r="C141" i="22"/>
  <c r="Y86" i="28"/>
  <c r="AB59" i="22"/>
  <c r="AG62" i="22"/>
  <c r="Y101" i="22"/>
  <c r="AE134" i="22"/>
  <c r="X71" i="22"/>
  <c r="AF116" i="22"/>
  <c r="AA77" i="22"/>
  <c r="AC107" i="22"/>
  <c r="X86" i="28"/>
  <c r="AB113" i="22"/>
  <c r="AB29" i="28"/>
  <c r="AE83" i="22"/>
  <c r="AA110" i="22"/>
  <c r="X11" i="22"/>
  <c r="AA17" i="28"/>
  <c r="AF23" i="28"/>
  <c r="AE17" i="22"/>
  <c r="AB14" i="22"/>
  <c r="AC26" i="22"/>
  <c r="AG17" i="28"/>
  <c r="AB26" i="28"/>
  <c r="AE26" i="22"/>
  <c r="AB17" i="22"/>
  <c r="AB66" i="22"/>
  <c r="AD69" i="22"/>
  <c r="Y107" i="28"/>
  <c r="AG68" i="22"/>
  <c r="AE116" i="22"/>
  <c r="Z77" i="22"/>
  <c r="AB107" i="22"/>
  <c r="AC83" i="22"/>
  <c r="Y110" i="22"/>
  <c r="X38" i="28"/>
  <c r="AD86" i="22"/>
  <c r="X125" i="22"/>
  <c r="AF47" i="28"/>
  <c r="AG89" i="22"/>
  <c r="AG125" i="22"/>
  <c r="Z17" i="28"/>
  <c r="AE23" i="28"/>
  <c r="AD17" i="22"/>
  <c r="AA14" i="22"/>
  <c r="AB26" i="22"/>
  <c r="AF17" i="28"/>
  <c r="AA26" i="28"/>
  <c r="AD26" i="22"/>
  <c r="AA17" i="22"/>
  <c r="AC11" i="22"/>
  <c r="AF72" i="22"/>
  <c r="AB84" i="22"/>
  <c r="AF92" i="28"/>
  <c r="Z65" i="28"/>
  <c r="AC125" i="28"/>
  <c r="AG89" i="28"/>
  <c r="AA62" i="28"/>
  <c r="X113" i="28"/>
  <c r="AB83" i="28"/>
  <c r="AA119" i="28"/>
  <c r="AE77" i="28"/>
  <c r="AC59" i="28"/>
  <c r="Y74" i="22"/>
  <c r="AC119" i="22"/>
  <c r="Z113" i="22"/>
  <c r="AD140" i="28"/>
  <c r="AC86" i="22"/>
  <c r="AG110" i="22"/>
  <c r="Z47" i="28"/>
  <c r="AF89" i="22"/>
  <c r="AF125" i="22"/>
  <c r="AF92" i="22"/>
  <c r="AE143" i="22"/>
  <c r="Y17" i="28"/>
  <c r="AB20" i="28"/>
  <c r="AG26" i="28"/>
  <c r="AG20" i="22"/>
  <c r="AA20" i="22"/>
  <c r="AC14" i="28"/>
  <c r="X23" i="28"/>
  <c r="Z11" i="28"/>
  <c r="AF20" i="22"/>
  <c r="AA23" i="22"/>
  <c r="X78" i="22"/>
  <c r="AD87" i="22"/>
  <c r="Z102" i="22"/>
  <c r="AB11" i="22"/>
  <c r="AF90" i="22"/>
  <c r="AB117" i="22"/>
  <c r="AD120" i="22"/>
  <c r="AF108" i="22"/>
  <c r="AG141" i="22"/>
  <c r="AE96" i="22"/>
  <c r="AC27" i="22"/>
  <c r="AA24" i="22"/>
  <c r="Y21" i="22"/>
  <c r="AG15" i="22"/>
  <c r="AE12" i="22"/>
  <c r="AG135" i="22"/>
  <c r="AE132" i="22"/>
  <c r="AC144" i="22"/>
  <c r="Y126" i="22"/>
  <c r="AG114" i="22"/>
  <c r="AE108" i="22"/>
  <c r="AC120" i="22"/>
  <c r="AA117" i="22"/>
  <c r="Y102" i="22"/>
  <c r="AG93" i="22"/>
  <c r="AE90" i="22"/>
  <c r="AC87" i="22"/>
  <c r="AA84" i="22"/>
  <c r="AG75" i="22"/>
  <c r="AE72" i="22"/>
  <c r="AC69" i="22"/>
  <c r="AA66" i="22"/>
  <c r="Y63" i="22"/>
  <c r="AF141" i="22"/>
  <c r="AD96" i="22"/>
  <c r="AB27" i="22"/>
  <c r="Z24" i="22"/>
  <c r="X21" i="22"/>
  <c r="AF15" i="22"/>
  <c r="AD12" i="22"/>
  <c r="AF135" i="22"/>
  <c r="AD132" i="22"/>
  <c r="AB144" i="22"/>
  <c r="X126" i="22"/>
  <c r="AF114" i="22"/>
  <c r="AD108" i="22"/>
  <c r="AB120" i="22"/>
  <c r="Z117" i="22"/>
  <c r="X102" i="22"/>
  <c r="AF93" i="22"/>
  <c r="AD90" i="22"/>
  <c r="AB87" i="22"/>
  <c r="Z84" i="22"/>
  <c r="AF75" i="22"/>
  <c r="AD72" i="22"/>
  <c r="AB69" i="22"/>
  <c r="Z66" i="22"/>
  <c r="X63" i="22"/>
  <c r="AE141" i="22"/>
  <c r="AC96" i="22"/>
  <c r="AA27" i="22"/>
  <c r="Y24" i="22"/>
  <c r="AG18" i="22"/>
  <c r="AE15" i="22"/>
  <c r="AC12" i="22"/>
  <c r="AE135" i="22"/>
  <c r="AC132" i="22"/>
  <c r="AA144" i="22"/>
  <c r="AG111" i="22"/>
  <c r="AE114" i="22"/>
  <c r="AC108" i="22"/>
  <c r="AA120" i="22"/>
  <c r="Y117" i="22"/>
  <c r="AE93" i="22"/>
  <c r="AC90" i="22"/>
  <c r="AA87" i="22"/>
  <c r="Y84" i="22"/>
  <c r="AG78" i="22"/>
  <c r="AE75" i="22"/>
  <c r="AC72" i="22"/>
  <c r="AA69" i="22"/>
  <c r="Y66" i="22"/>
  <c r="AG60" i="22"/>
  <c r="AD141" i="22"/>
  <c r="AB96" i="22"/>
  <c r="Z27" i="22"/>
  <c r="X24" i="22"/>
  <c r="AF18" i="22"/>
  <c r="AD15" i="22"/>
  <c r="AB12" i="22"/>
  <c r="AD135" i="22"/>
  <c r="AB132" i="22"/>
  <c r="Z144" i="22"/>
  <c r="AF111" i="22"/>
  <c r="AD114" i="22"/>
  <c r="AB108" i="22"/>
  <c r="Z120" i="22"/>
  <c r="X117" i="22"/>
  <c r="AD93" i="22"/>
  <c r="AB90" i="22"/>
  <c r="Z87" i="22"/>
  <c r="X84" i="22"/>
  <c r="AF78" i="22"/>
  <c r="AD75" i="22"/>
  <c r="AB72" i="22"/>
  <c r="Z69" i="22"/>
  <c r="X66" i="22"/>
  <c r="AF60" i="22"/>
  <c r="AC141" i="22"/>
  <c r="AA96" i="22"/>
  <c r="Y27" i="22"/>
  <c r="AG21" i="22"/>
  <c r="AE18" i="22"/>
  <c r="AC15" i="22"/>
  <c r="AA12" i="22"/>
  <c r="AC135" i="22"/>
  <c r="AA132" i="22"/>
  <c r="Y144" i="22"/>
  <c r="AG126" i="22"/>
  <c r="AE111" i="22"/>
  <c r="AC114" i="22"/>
  <c r="AA108" i="22"/>
  <c r="Y120" i="22"/>
  <c r="AG102" i="22"/>
  <c r="AC93" i="22"/>
  <c r="AA90" i="22"/>
  <c r="Y87" i="22"/>
  <c r="AE78" i="22"/>
  <c r="AC75" i="22"/>
  <c r="AA72" i="22"/>
  <c r="Y69" i="22"/>
  <c r="AG63" i="22"/>
  <c r="AE60" i="22"/>
  <c r="AB141" i="22"/>
  <c r="Z96" i="22"/>
  <c r="X27" i="22"/>
  <c r="AF21" i="22"/>
  <c r="AD18" i="22"/>
  <c r="AB15" i="22"/>
  <c r="Z12" i="22"/>
  <c r="AB135" i="22"/>
  <c r="Z132" i="22"/>
  <c r="X144" i="22"/>
  <c r="AF126" i="22"/>
  <c r="AD111" i="22"/>
  <c r="AB114" i="22"/>
  <c r="Z108" i="22"/>
  <c r="X120" i="22"/>
  <c r="AF102" i="22"/>
  <c r="AB93" i="22"/>
  <c r="Z90" i="22"/>
  <c r="X87" i="22"/>
  <c r="AD78" i="22"/>
  <c r="AB75" i="22"/>
  <c r="Z72" i="22"/>
  <c r="X69" i="22"/>
  <c r="AF63" i="22"/>
  <c r="AD60" i="22"/>
  <c r="AA141" i="22"/>
  <c r="Y96" i="22"/>
  <c r="AG24" i="22"/>
  <c r="AE21" i="22"/>
  <c r="AC18" i="22"/>
  <c r="AA15" i="22"/>
  <c r="Y12" i="22"/>
  <c r="AA135" i="22"/>
  <c r="Y132" i="22"/>
  <c r="AE126" i="22"/>
  <c r="AC111" i="22"/>
  <c r="AA114" i="22"/>
  <c r="Y108" i="22"/>
  <c r="AG117" i="22"/>
  <c r="AE102" i="22"/>
  <c r="AA93" i="22"/>
  <c r="Y90" i="22"/>
  <c r="AG84" i="22"/>
  <c r="AC78" i="22"/>
  <c r="AA75" i="22"/>
  <c r="Y72" i="22"/>
  <c r="AG66" i="22"/>
  <c r="AE63" i="22"/>
  <c r="AC60" i="22"/>
  <c r="Z141" i="22"/>
  <c r="X96" i="22"/>
  <c r="AF24" i="22"/>
  <c r="AD21" i="22"/>
  <c r="AB18" i="22"/>
  <c r="Z15" i="22"/>
  <c r="X12" i="22"/>
  <c r="Z135" i="22"/>
  <c r="X132" i="22"/>
  <c r="AD126" i="22"/>
  <c r="AB111" i="22"/>
  <c r="Z114" i="22"/>
  <c r="X108" i="22"/>
  <c r="AF117" i="22"/>
  <c r="AD102" i="22"/>
  <c r="Z93" i="22"/>
  <c r="X90" i="22"/>
  <c r="AF84" i="22"/>
  <c r="AB78" i="22"/>
  <c r="Z75" i="22"/>
  <c r="X72" i="22"/>
  <c r="AF66" i="22"/>
  <c r="AD63" i="22"/>
  <c r="AB60" i="22"/>
  <c r="Y141" i="22"/>
  <c r="AG27" i="22"/>
  <c r="AE24" i="22"/>
  <c r="AC21" i="22"/>
  <c r="AA18" i="22"/>
  <c r="Y15" i="22"/>
  <c r="Y135" i="22"/>
  <c r="AG144" i="22"/>
  <c r="AC126" i="22"/>
  <c r="AA111" i="22"/>
  <c r="Y114" i="22"/>
  <c r="AG120" i="22"/>
  <c r="AE117" i="22"/>
  <c r="AC102" i="22"/>
  <c r="Y93" i="22"/>
  <c r="AG87" i="22"/>
  <c r="AE84" i="22"/>
  <c r="AA78" i="22"/>
  <c r="Y75" i="22"/>
  <c r="AG69" i="22"/>
  <c r="AE66" i="22"/>
  <c r="AC63" i="22"/>
  <c r="AA60" i="22"/>
  <c r="X141" i="22"/>
  <c r="AF27" i="22"/>
  <c r="AD24" i="22"/>
  <c r="AB21" i="22"/>
  <c r="Z18" i="22"/>
  <c r="X15" i="22"/>
  <c r="X135" i="22"/>
  <c r="AF144" i="22"/>
  <c r="AB126" i="22"/>
  <c r="Z111" i="22"/>
  <c r="X114" i="22"/>
  <c r="AF120" i="22"/>
  <c r="AD117" i="22"/>
  <c r="AB102" i="22"/>
  <c r="X93" i="22"/>
  <c r="AF87" i="22"/>
  <c r="AD84" i="22"/>
  <c r="Z78" i="22"/>
  <c r="X75" i="22"/>
  <c r="AF69" i="22"/>
  <c r="AD66" i="22"/>
  <c r="AB63" i="22"/>
  <c r="Z60" i="22"/>
  <c r="AG96" i="22"/>
  <c r="AE27" i="22"/>
  <c r="AC24" i="22"/>
  <c r="AA21" i="22"/>
  <c r="Y18" i="22"/>
  <c r="AG12" i="22"/>
  <c r="AG132" i="22"/>
  <c r="AE144" i="22"/>
  <c r="AA126" i="22"/>
  <c r="Y111" i="22"/>
  <c r="AG108" i="22"/>
  <c r="AE120" i="22"/>
  <c r="AC117" i="22"/>
  <c r="AA102" i="22"/>
  <c r="AG90" i="22"/>
  <c r="AE87" i="22"/>
  <c r="AC84" i="22"/>
  <c r="Y78" i="22"/>
  <c r="AG72" i="22"/>
  <c r="AE69" i="22"/>
  <c r="AC66" i="22"/>
  <c r="AA63" i="22"/>
  <c r="Y60" i="22"/>
  <c r="X111" i="22"/>
  <c r="AD144" i="22"/>
  <c r="X18" i="22"/>
  <c r="Z126" i="22"/>
  <c r="AF132" i="22"/>
  <c r="Z21" i="22"/>
  <c r="X23" i="22"/>
  <c r="AF14" i="28"/>
  <c r="AA23" i="28"/>
  <c r="AC11" i="28"/>
  <c r="AB24" i="22"/>
  <c r="X60" i="22"/>
  <c r="AD27" i="22"/>
  <c r="AG83" i="28"/>
  <c r="AD59" i="22"/>
  <c r="AF119" i="28"/>
  <c r="X59" i="28"/>
  <c r="AG116" i="28"/>
  <c r="AA77" i="28"/>
  <c r="AG59" i="28"/>
  <c r="X116" i="28"/>
  <c r="AB74" i="28"/>
  <c r="AE134" i="28"/>
  <c r="Y101" i="28"/>
  <c r="AC71" i="28"/>
  <c r="Z143" i="28"/>
  <c r="AD92" i="28"/>
  <c r="X65" i="28"/>
  <c r="AC110" i="28"/>
  <c r="AG86" i="28"/>
  <c r="AG131" i="22"/>
  <c r="X68" i="22"/>
  <c r="X116" i="22"/>
  <c r="AD140" i="22"/>
  <c r="AA74" i="22"/>
  <c r="AE119" i="22"/>
  <c r="AB77" i="22"/>
  <c r="AD107" i="22"/>
  <c r="AC113" i="22"/>
  <c r="AC23" i="22"/>
  <c r="Y14" i="28"/>
  <c r="AD20" i="28"/>
  <c r="AF11" i="28"/>
  <c r="AG26" i="22"/>
  <c r="AC20" i="22"/>
  <c r="AE14" i="28"/>
  <c r="Z23" i="28"/>
  <c r="AB11" i="28"/>
  <c r="AF26" i="22"/>
  <c r="Z63" i="22"/>
  <c r="AF96" i="22"/>
  <c r="U29" i="28"/>
  <c r="T116" i="28"/>
  <c r="P131" i="22"/>
  <c r="R62" i="28"/>
  <c r="T83" i="22"/>
  <c r="R44" i="28"/>
  <c r="M35" i="28"/>
  <c r="V56" i="28"/>
  <c r="O32" i="28"/>
  <c r="O83" i="28"/>
  <c r="R119" i="22"/>
  <c r="P53" i="28"/>
  <c r="P116" i="28"/>
  <c r="V59" i="28"/>
  <c r="M65" i="22"/>
  <c r="M125" i="28"/>
  <c r="M65" i="28"/>
  <c r="R92" i="22"/>
  <c r="N35" i="28"/>
  <c r="P89" i="28"/>
  <c r="M59" i="28"/>
  <c r="O92" i="22"/>
  <c r="Q44" i="28"/>
  <c r="M89" i="28"/>
  <c r="O77" i="22"/>
  <c r="S32" i="28"/>
  <c r="T143" i="22"/>
  <c r="S68" i="22"/>
  <c r="S143" i="28"/>
  <c r="P83" i="22"/>
  <c r="R35" i="28"/>
  <c r="R86" i="28"/>
  <c r="V125" i="28"/>
  <c r="O89" i="22"/>
  <c r="P140" i="22"/>
  <c r="M26" i="22"/>
  <c r="O17" i="22"/>
  <c r="T20" i="22"/>
  <c r="M11" i="28"/>
  <c r="Q26" i="28"/>
  <c r="S20" i="28"/>
  <c r="M17" i="28"/>
  <c r="R134" i="22"/>
  <c r="N74" i="28"/>
  <c r="P95" i="22"/>
  <c r="N56" i="28"/>
  <c r="O56" i="28"/>
  <c r="R65" i="22"/>
  <c r="T65" i="22"/>
  <c r="U74" i="22"/>
  <c r="M29" i="28"/>
  <c r="T92" i="22"/>
  <c r="N50" i="28"/>
  <c r="N101" i="28"/>
  <c r="U113" i="28"/>
  <c r="P89" i="22"/>
  <c r="V29" i="28"/>
  <c r="N86" i="28"/>
  <c r="M89" i="22"/>
  <c r="S29" i="28"/>
  <c r="U83" i="28"/>
  <c r="V143" i="22"/>
  <c r="M74" i="22"/>
  <c r="Q29" i="28"/>
  <c r="M74" i="28"/>
  <c r="R125" i="22"/>
  <c r="Q65" i="22"/>
  <c r="Q125" i="28"/>
  <c r="P32" i="28"/>
  <c r="R140" i="28"/>
  <c r="R23" i="22"/>
  <c r="N17" i="22"/>
  <c r="T17" i="22"/>
  <c r="Q11" i="28"/>
  <c r="P26" i="28"/>
  <c r="R20" i="28"/>
  <c r="V14" i="28"/>
  <c r="P29" i="28"/>
  <c r="N92" i="28"/>
  <c r="Q113" i="22"/>
  <c r="M53" i="28"/>
  <c r="V131" i="28"/>
  <c r="T140" i="22"/>
  <c r="T83" i="28"/>
  <c r="V116" i="22"/>
  <c r="T62" i="22"/>
  <c r="Q74" i="22"/>
  <c r="N77" i="22"/>
  <c r="P77" i="22"/>
  <c r="R143" i="22"/>
  <c r="S71" i="22"/>
  <c r="U134" i="28"/>
  <c r="U74" i="28"/>
  <c r="R89" i="22"/>
  <c r="V44" i="28"/>
  <c r="V95" i="28"/>
  <c r="P143" i="22"/>
  <c r="S107" i="28"/>
  <c r="O59" i="22"/>
  <c r="T140" i="28"/>
  <c r="R59" i="22"/>
  <c r="U83" i="22"/>
  <c r="Q140" i="28"/>
  <c r="T125" i="22"/>
  <c r="U68" i="22"/>
  <c r="O140" i="28"/>
  <c r="U68" i="28"/>
  <c r="P110" i="22"/>
  <c r="O62" i="22"/>
  <c r="S116" i="28"/>
  <c r="S59" i="28"/>
  <c r="V74" i="22"/>
  <c r="N29" i="28"/>
  <c r="T71" i="28"/>
  <c r="N38" i="28"/>
  <c r="M68" i="28"/>
  <c r="O140" i="22"/>
  <c r="Q23" i="22"/>
  <c r="M17" i="22"/>
  <c r="T14" i="22"/>
  <c r="P11" i="28"/>
  <c r="O26" i="28"/>
  <c r="Q20" i="28"/>
  <c r="T14" i="28"/>
  <c r="P23" i="22"/>
  <c r="O14" i="22"/>
  <c r="U11" i="22"/>
  <c r="O11" i="28"/>
  <c r="U23" i="28"/>
  <c r="P20" i="28"/>
  <c r="S14" i="28"/>
  <c r="U56" i="28"/>
  <c r="Q125" i="22"/>
  <c r="R68" i="22"/>
  <c r="N110" i="28"/>
  <c r="P65" i="28"/>
  <c r="M11" i="22"/>
  <c r="O23" i="22"/>
  <c r="N14" i="22"/>
  <c r="U26" i="22"/>
  <c r="N11" i="28"/>
  <c r="T23" i="28"/>
  <c r="O20" i="28"/>
  <c r="O14" i="28"/>
  <c r="M143" i="28"/>
  <c r="R11" i="22"/>
  <c r="N23" i="22"/>
  <c r="M14" i="22"/>
  <c r="U23" i="22"/>
  <c r="R11" i="28"/>
  <c r="S23" i="28"/>
  <c r="N20" i="28"/>
  <c r="N14" i="28"/>
  <c r="M113" i="22"/>
  <c r="R77" i="22"/>
  <c r="S140" i="28"/>
  <c r="Q11" i="22"/>
  <c r="P20" i="22"/>
  <c r="S11" i="22"/>
  <c r="U20" i="22"/>
  <c r="V11" i="28"/>
  <c r="R23" i="28"/>
  <c r="M20" i="28"/>
  <c r="M14" i="28"/>
  <c r="N89" i="22"/>
  <c r="U143" i="22"/>
  <c r="O38" i="28"/>
  <c r="P11" i="22"/>
  <c r="O20" i="22"/>
  <c r="S26" i="22"/>
  <c r="U17" i="22"/>
  <c r="V26" i="28"/>
  <c r="Q23" i="28"/>
  <c r="V17" i="28"/>
  <c r="S141" i="22"/>
  <c r="Q135" i="22"/>
  <c r="O132" i="22"/>
  <c r="M144" i="22"/>
  <c r="U126" i="22"/>
  <c r="S111" i="22"/>
  <c r="Q114" i="22"/>
  <c r="O108" i="22"/>
  <c r="M120" i="22"/>
  <c r="U102" i="22"/>
  <c r="Q96" i="22"/>
  <c r="O93" i="22"/>
  <c r="M90" i="22"/>
  <c r="U84" i="22"/>
  <c r="Q78" i="22"/>
  <c r="O75" i="22"/>
  <c r="M72" i="22"/>
  <c r="U66" i="22"/>
  <c r="S63" i="22"/>
  <c r="Q60" i="22"/>
  <c r="O27" i="22"/>
  <c r="M24" i="22"/>
  <c r="U18" i="22"/>
  <c r="S15" i="22"/>
  <c r="N12" i="22"/>
  <c r="R141" i="22"/>
  <c r="P135" i="22"/>
  <c r="N132" i="22"/>
  <c r="T126" i="22"/>
  <c r="R111" i="22"/>
  <c r="P114" i="22"/>
  <c r="N108" i="22"/>
  <c r="V117" i="22"/>
  <c r="T102" i="22"/>
  <c r="P96" i="22"/>
  <c r="N93" i="22"/>
  <c r="V87" i="22"/>
  <c r="T84" i="22"/>
  <c r="P78" i="22"/>
  <c r="N75" i="22"/>
  <c r="V69" i="22"/>
  <c r="T66" i="22"/>
  <c r="R63" i="22"/>
  <c r="P60" i="22"/>
  <c r="N27" i="22"/>
  <c r="V21" i="22"/>
  <c r="T18" i="22"/>
  <c r="R15" i="22"/>
  <c r="O12" i="22"/>
  <c r="Q141" i="22"/>
  <c r="O135" i="22"/>
  <c r="M132" i="22"/>
  <c r="S126" i="22"/>
  <c r="Q111" i="22"/>
  <c r="O114" i="22"/>
  <c r="M108" i="22"/>
  <c r="U117" i="22"/>
  <c r="S102" i="22"/>
  <c r="O96" i="22"/>
  <c r="M93" i="22"/>
  <c r="U87" i="22"/>
  <c r="S84" i="22"/>
  <c r="O78" i="22"/>
  <c r="M75" i="22"/>
  <c r="U69" i="22"/>
  <c r="S66" i="22"/>
  <c r="Q63" i="22"/>
  <c r="O60" i="22"/>
  <c r="M27" i="22"/>
  <c r="U21" i="22"/>
  <c r="S18" i="22"/>
  <c r="Q15" i="22"/>
  <c r="P12" i="22"/>
  <c r="P141" i="22"/>
  <c r="N135" i="22"/>
  <c r="V144" i="22"/>
  <c r="R126" i="22"/>
  <c r="P111" i="22"/>
  <c r="N114" i="22"/>
  <c r="V120" i="22"/>
  <c r="T117" i="22"/>
  <c r="R102" i="22"/>
  <c r="N96" i="22"/>
  <c r="V90" i="22"/>
  <c r="T87" i="22"/>
  <c r="R84" i="22"/>
  <c r="N78" i="22"/>
  <c r="V72" i="22"/>
  <c r="T69" i="22"/>
  <c r="R66" i="22"/>
  <c r="P63" i="22"/>
  <c r="N60" i="22"/>
  <c r="V24" i="22"/>
  <c r="T21" i="22"/>
  <c r="R18" i="22"/>
  <c r="P15" i="22"/>
  <c r="Q12" i="22"/>
  <c r="O141" i="22"/>
  <c r="M135" i="22"/>
  <c r="U144" i="22"/>
  <c r="Q126" i="22"/>
  <c r="O111" i="22"/>
  <c r="M114" i="22"/>
  <c r="U120" i="22"/>
  <c r="S117" i="22"/>
  <c r="Q102" i="22"/>
  <c r="M96" i="22"/>
  <c r="U90" i="22"/>
  <c r="S87" i="22"/>
  <c r="Q84" i="22"/>
  <c r="M78" i="22"/>
  <c r="U72" i="22"/>
  <c r="S69" i="22"/>
  <c r="Q66" i="22"/>
  <c r="O63" i="22"/>
  <c r="M60" i="22"/>
  <c r="U24" i="22"/>
  <c r="S21" i="22"/>
  <c r="Q18" i="22"/>
  <c r="O15" i="22"/>
  <c r="M12" i="22"/>
  <c r="N141" i="22"/>
  <c r="V132" i="22"/>
  <c r="T144" i="22"/>
  <c r="P126" i="22"/>
  <c r="N111" i="22"/>
  <c r="V108" i="22"/>
  <c r="T120" i="22"/>
  <c r="R117" i="22"/>
  <c r="P102" i="22"/>
  <c r="V93" i="22"/>
  <c r="T90" i="22"/>
  <c r="R87" i="22"/>
  <c r="P84" i="22"/>
  <c r="V75" i="22"/>
  <c r="T72" i="22"/>
  <c r="R69" i="22"/>
  <c r="P66" i="22"/>
  <c r="N63" i="22"/>
  <c r="V27" i="22"/>
  <c r="T24" i="22"/>
  <c r="R21" i="22"/>
  <c r="P18" i="22"/>
  <c r="N15" i="22"/>
  <c r="M141" i="22"/>
  <c r="U132" i="22"/>
  <c r="S144" i="22"/>
  <c r="O126" i="22"/>
  <c r="M111" i="22"/>
  <c r="U108" i="22"/>
  <c r="S120" i="22"/>
  <c r="Q117" i="22"/>
  <c r="O102" i="22"/>
  <c r="U93" i="22"/>
  <c r="S90" i="22"/>
  <c r="Q87" i="22"/>
  <c r="O84" i="22"/>
  <c r="U75" i="22"/>
  <c r="S72" i="22"/>
  <c r="Q69" i="22"/>
  <c r="O66" i="22"/>
  <c r="M63" i="22"/>
  <c r="U27" i="22"/>
  <c r="S24" i="22"/>
  <c r="Q21" i="22"/>
  <c r="O18" i="22"/>
  <c r="M15" i="22"/>
  <c r="V135" i="22"/>
  <c r="T132" i="22"/>
  <c r="R144" i="22"/>
  <c r="N126" i="22"/>
  <c r="V114" i="22"/>
  <c r="T108" i="22"/>
  <c r="R120" i="22"/>
  <c r="P117" i="22"/>
  <c r="N102" i="22"/>
  <c r="V96" i="22"/>
  <c r="T93" i="22"/>
  <c r="R90" i="22"/>
  <c r="P87" i="22"/>
  <c r="N84" i="22"/>
  <c r="V78" i="22"/>
  <c r="T75" i="22"/>
  <c r="R72" i="22"/>
  <c r="P69" i="22"/>
  <c r="N66" i="22"/>
  <c r="V60" i="22"/>
  <c r="T27" i="22"/>
  <c r="R24" i="22"/>
  <c r="P21" i="22"/>
  <c r="N18" i="22"/>
  <c r="V12" i="22"/>
  <c r="U135" i="22"/>
  <c r="S132" i="22"/>
  <c r="Q144" i="22"/>
  <c r="M126" i="22"/>
  <c r="U114" i="22"/>
  <c r="S108" i="22"/>
  <c r="Q120" i="22"/>
  <c r="O117" i="22"/>
  <c r="M102" i="22"/>
  <c r="U96" i="22"/>
  <c r="S93" i="22"/>
  <c r="Q90" i="22"/>
  <c r="O87" i="22"/>
  <c r="M84" i="22"/>
  <c r="U78" i="22"/>
  <c r="S75" i="22"/>
  <c r="Q72" i="22"/>
  <c r="O69" i="22"/>
  <c r="M66" i="22"/>
  <c r="U60" i="22"/>
  <c r="S27" i="22"/>
  <c r="Q24" i="22"/>
  <c r="O21" i="22"/>
  <c r="M18" i="22"/>
  <c r="U12" i="22"/>
  <c r="V141" i="22"/>
  <c r="T135" i="22"/>
  <c r="R132" i="22"/>
  <c r="P144" i="22"/>
  <c r="V111" i="22"/>
  <c r="T114" i="22"/>
  <c r="R108" i="22"/>
  <c r="P120" i="22"/>
  <c r="N117" i="22"/>
  <c r="T96" i="22"/>
  <c r="R93" i="22"/>
  <c r="P90" i="22"/>
  <c r="N87" i="22"/>
  <c r="T78" i="22"/>
  <c r="R75" i="22"/>
  <c r="P72" i="22"/>
  <c r="N69" i="22"/>
  <c r="V63" i="22"/>
  <c r="T60" i="22"/>
  <c r="R27" i="22"/>
  <c r="P24" i="22"/>
  <c r="N21" i="22"/>
  <c r="V15" i="22"/>
  <c r="T12" i="22"/>
  <c r="U141" i="22"/>
  <c r="S135" i="22"/>
  <c r="Q132" i="22"/>
  <c r="O144" i="22"/>
  <c r="U111" i="22"/>
  <c r="S114" i="22"/>
  <c r="Q108" i="22"/>
  <c r="O120" i="22"/>
  <c r="M117" i="22"/>
  <c r="S96" i="22"/>
  <c r="Q93" i="22"/>
  <c r="O90" i="22"/>
  <c r="M87" i="22"/>
  <c r="S78" i="22"/>
  <c r="Q75" i="22"/>
  <c r="O72" i="22"/>
  <c r="M69" i="22"/>
  <c r="U63" i="22"/>
  <c r="S60" i="22"/>
  <c r="Q27" i="22"/>
  <c r="O24" i="22"/>
  <c r="M21" i="22"/>
  <c r="U15" i="22"/>
  <c r="S12" i="22"/>
  <c r="T141" i="22"/>
  <c r="R135" i="22"/>
  <c r="P132" i="22"/>
  <c r="N144" i="22"/>
  <c r="V126" i="22"/>
  <c r="T111" i="22"/>
  <c r="R114" i="22"/>
  <c r="P108" i="22"/>
  <c r="N120" i="22"/>
  <c r="V102" i="22"/>
  <c r="R96" i="22"/>
  <c r="P93" i="22"/>
  <c r="N90" i="22"/>
  <c r="V84" i="22"/>
  <c r="R78" i="22"/>
  <c r="P75" i="22"/>
  <c r="N72" i="22"/>
  <c r="V66" i="22"/>
  <c r="T63" i="22"/>
  <c r="R60" i="22"/>
  <c r="P27" i="22"/>
  <c r="N24" i="22"/>
  <c r="V18" i="22"/>
  <c r="T15" i="22"/>
  <c r="R12" i="22"/>
  <c r="U14" i="28"/>
  <c r="P17" i="22"/>
  <c r="N17" i="28"/>
  <c r="P14" i="28"/>
  <c r="R17" i="28"/>
  <c r="T20" i="28"/>
  <c r="V23" i="28"/>
  <c r="U11" i="28"/>
  <c r="V23" i="22"/>
  <c r="T23" i="22"/>
  <c r="P14" i="22"/>
  <c r="Q20" i="22"/>
  <c r="Q26" i="22"/>
  <c r="R101" i="22"/>
  <c r="M134" i="22"/>
  <c r="Q107" i="28"/>
  <c r="V89" i="22"/>
  <c r="V131" i="22"/>
  <c r="P107" i="28"/>
  <c r="V74" i="28"/>
  <c r="P125" i="28"/>
  <c r="T56" i="28"/>
  <c r="Q65" i="28"/>
  <c r="U119" i="28"/>
  <c r="O47" i="28"/>
  <c r="S86" i="22"/>
  <c r="R59" i="28"/>
  <c r="O77" i="28"/>
  <c r="S125" i="28"/>
  <c r="O59" i="28"/>
  <c r="Q95" i="28"/>
  <c r="U32" i="28"/>
  <c r="O74" i="22"/>
  <c r="T110" i="22"/>
  <c r="P59" i="22"/>
  <c r="P38" i="28"/>
  <c r="T77" i="22"/>
  <c r="O143" i="22"/>
  <c r="Q89" i="28"/>
  <c r="U140" i="28"/>
  <c r="O68" i="22"/>
  <c r="S107" i="22"/>
  <c r="T74" i="28"/>
  <c r="N125" i="28"/>
  <c r="R56" i="28"/>
  <c r="V95" i="22"/>
  <c r="M62" i="28"/>
  <c r="Q116" i="28"/>
  <c r="U41" i="28"/>
  <c r="O83" i="22"/>
  <c r="N107" i="22"/>
  <c r="V86" i="28"/>
  <c r="N140" i="28"/>
  <c r="U62" i="22"/>
  <c r="N119" i="22"/>
  <c r="Q14" i="28"/>
  <c r="S17" i="28"/>
  <c r="U20" i="28"/>
  <c r="M26" i="28"/>
  <c r="T11" i="28"/>
  <c r="V26" i="22"/>
  <c r="T26" i="22"/>
  <c r="Q14" i="22"/>
  <c r="R20" i="22"/>
  <c r="R26" i="22"/>
  <c r="V38" i="28"/>
  <c r="N143" i="22"/>
  <c r="M143" i="22"/>
  <c r="R143" i="28"/>
  <c r="P101" i="22"/>
  <c r="S68" i="28"/>
  <c r="M113" i="28"/>
  <c r="Q50" i="28"/>
  <c r="U89" i="22"/>
  <c r="U143" i="28"/>
  <c r="S101" i="22"/>
  <c r="S59" i="22"/>
  <c r="M38" i="28"/>
  <c r="Q77" i="22"/>
  <c r="V125" i="22"/>
  <c r="N116" i="28"/>
  <c r="R41" i="28"/>
  <c r="S92" i="28"/>
  <c r="M32" i="28"/>
  <c r="Q71" i="22"/>
  <c r="V113" i="22"/>
  <c r="V77" i="28"/>
  <c r="P143" i="28"/>
  <c r="N101" i="22"/>
  <c r="O65" i="28"/>
  <c r="S119" i="28"/>
  <c r="R14" i="28"/>
  <c r="T17" i="28"/>
  <c r="V20" i="28"/>
  <c r="N26" i="28"/>
  <c r="S11" i="28"/>
  <c r="V11" i="22"/>
  <c r="T11" i="22"/>
  <c r="R14" i="22"/>
  <c r="M23" i="22"/>
  <c r="N11" i="22"/>
  <c r="Q107" i="22"/>
  <c r="O89" i="28"/>
  <c r="P107" i="22"/>
  <c r="N89" i="28"/>
  <c r="P83" i="28"/>
  <c r="T131" i="28"/>
  <c r="N62" i="22"/>
  <c r="R116" i="22"/>
  <c r="U71" i="28"/>
  <c r="O110" i="28"/>
  <c r="S53" i="28"/>
  <c r="M95" i="22"/>
  <c r="V59" i="22"/>
  <c r="S83" i="28"/>
  <c r="M134" i="28"/>
  <c r="Q62" i="22"/>
  <c r="U116" i="22"/>
  <c r="U101" i="28"/>
  <c r="O41" i="28"/>
  <c r="V62" i="28"/>
  <c r="P119" i="28"/>
  <c r="T44" i="28"/>
  <c r="N86" i="22"/>
  <c r="U95" i="28"/>
  <c r="O35" i="28"/>
  <c r="S74" i="22"/>
  <c r="N125" i="22"/>
  <c r="N83" i="28"/>
  <c r="R131" i="28"/>
  <c r="P116" i="22"/>
  <c r="Q68" i="28"/>
  <c r="U107" i="28"/>
  <c r="O50" i="28"/>
  <c r="S89" i="22"/>
  <c r="V86" i="22"/>
  <c r="T65" i="28"/>
  <c r="T131" i="22"/>
  <c r="V119" i="28"/>
  <c r="S44" i="28"/>
  <c r="O11" i="22"/>
  <c r="N20" i="22"/>
  <c r="S23" i="22"/>
  <c r="U14" i="22"/>
  <c r="U26" i="28"/>
  <c r="P23" i="28"/>
  <c r="U17" i="28"/>
  <c r="U86" i="22"/>
  <c r="O44" i="28"/>
  <c r="O95" i="28"/>
  <c r="O29" i="28"/>
  <c r="V92" i="22"/>
  <c r="N47" i="28"/>
  <c r="V65" i="28"/>
  <c r="N140" i="22"/>
  <c r="P26" i="22"/>
  <c r="M20" i="22"/>
  <c r="S20" i="22"/>
  <c r="V20" i="22"/>
  <c r="T26" i="28"/>
  <c r="O23" i="28"/>
  <c r="Q17" i="28"/>
  <c r="N53" i="28"/>
  <c r="T95" i="28"/>
  <c r="Q59" i="22"/>
  <c r="U50" i="28"/>
  <c r="T59" i="22"/>
  <c r="S83" i="22"/>
  <c r="M41" i="28"/>
  <c r="M92" i="28"/>
  <c r="M77" i="22"/>
  <c r="M140" i="28"/>
  <c r="M77" i="28"/>
  <c r="T89" i="22"/>
  <c r="V41" i="28"/>
  <c r="V92" i="28"/>
  <c r="R77" i="28"/>
  <c r="M68" i="22"/>
  <c r="O26" i="22"/>
  <c r="R17" i="22"/>
  <c r="S17" i="22"/>
  <c r="V17" i="22"/>
  <c r="S26" i="28"/>
  <c r="N23" i="28"/>
  <c r="P17" i="28"/>
  <c r="K23" i="28" l="1"/>
  <c r="H26" i="22"/>
  <c r="E44" i="28"/>
  <c r="C32" i="28"/>
  <c r="K11" i="22"/>
  <c r="D26" i="22"/>
  <c r="K101" i="28"/>
  <c r="G110" i="22"/>
  <c r="H125" i="28"/>
  <c r="F20" i="22"/>
  <c r="C50" i="28"/>
  <c r="I50" i="28"/>
  <c r="J140" i="28"/>
  <c r="E17" i="22"/>
  <c r="J17" i="22"/>
  <c r="F23" i="22"/>
  <c r="G116" i="22"/>
  <c r="H110" i="22"/>
  <c r="I113" i="22"/>
  <c r="E116" i="22"/>
  <c r="F14" i="22"/>
  <c r="K45" i="28"/>
  <c r="G75" i="28"/>
  <c r="C117" i="28"/>
  <c r="I135" i="28"/>
  <c r="F35" i="22"/>
  <c r="B50" i="22"/>
  <c r="H15" i="28"/>
  <c r="D45" i="28"/>
  <c r="F102" i="28"/>
  <c r="B135" i="28"/>
  <c r="E33" i="22"/>
  <c r="I48" i="22"/>
  <c r="K12" i="28"/>
  <c r="G42" i="28"/>
  <c r="E132" i="28"/>
  <c r="J48" i="22"/>
  <c r="J15" i="28"/>
  <c r="F45" i="28"/>
  <c r="B75" i="28"/>
  <c r="H102" i="28"/>
  <c r="D135" i="28"/>
  <c r="C48" i="22"/>
  <c r="C15" i="28"/>
  <c r="I42" i="28"/>
  <c r="G132" i="28"/>
  <c r="G104" i="22"/>
  <c r="K104" i="28"/>
  <c r="K138" i="22"/>
  <c r="D137" i="22"/>
  <c r="E123" i="28"/>
  <c r="C104" i="22"/>
  <c r="K137" i="28"/>
  <c r="J123" i="22"/>
  <c r="E122" i="28"/>
  <c r="C105" i="28"/>
  <c r="E20" i="28"/>
  <c r="B35" i="22"/>
  <c r="E17" i="28"/>
  <c r="D20" i="28"/>
  <c r="H44" i="28"/>
  <c r="K35" i="28"/>
  <c r="D90" i="28"/>
  <c r="F44" i="22"/>
  <c r="G119" i="28"/>
  <c r="G113" i="28"/>
  <c r="D77" i="28"/>
  <c r="J77" i="22"/>
  <c r="J78" i="28"/>
  <c r="H38" i="22"/>
  <c r="E116" i="28"/>
  <c r="E107" i="28"/>
  <c r="B74" i="28"/>
  <c r="H74" i="22"/>
  <c r="H47" i="28"/>
  <c r="I116" i="22"/>
  <c r="H23" i="22"/>
  <c r="F44" i="28"/>
  <c r="H86" i="22"/>
  <c r="B125" i="22"/>
  <c r="I101" i="22"/>
  <c r="H119" i="22"/>
  <c r="C20" i="22"/>
  <c r="F17" i="22"/>
  <c r="D110" i="28"/>
  <c r="I83" i="22"/>
  <c r="B140" i="22"/>
  <c r="K125" i="22"/>
  <c r="H17" i="22"/>
  <c r="C23" i="28"/>
  <c r="H113" i="22"/>
  <c r="B134" i="22"/>
  <c r="C101" i="22"/>
  <c r="E65" i="22"/>
  <c r="F65" i="22"/>
  <c r="K143" i="22"/>
  <c r="C65" i="22"/>
  <c r="D92" i="22"/>
  <c r="G62" i="22"/>
  <c r="D89" i="22"/>
  <c r="I77" i="22"/>
  <c r="I134" i="28"/>
  <c r="H101" i="28"/>
  <c r="E68" i="28"/>
  <c r="I48" i="28"/>
  <c r="E78" i="28"/>
  <c r="K117" i="28"/>
  <c r="G141" i="28"/>
  <c r="H36" i="22"/>
  <c r="J50" i="22"/>
  <c r="F18" i="28"/>
  <c r="B48" i="28"/>
  <c r="H75" i="28"/>
  <c r="D117" i="28"/>
  <c r="J135" i="28"/>
  <c r="G35" i="22"/>
  <c r="C50" i="22"/>
  <c r="I15" i="28"/>
  <c r="E45" i="28"/>
  <c r="G102" i="28"/>
  <c r="C135" i="28"/>
  <c r="D50" i="22"/>
  <c r="H18" i="28"/>
  <c r="D48" i="28"/>
  <c r="J75" i="28"/>
  <c r="F117" i="28"/>
  <c r="B141" i="28"/>
  <c r="K48" i="22"/>
  <c r="K15" i="28"/>
  <c r="G45" i="28"/>
  <c r="C75" i="28"/>
  <c r="I102" i="28"/>
  <c r="E135" i="28"/>
  <c r="K104" i="22"/>
  <c r="E105" i="28"/>
  <c r="D122" i="28"/>
  <c r="B123" i="28"/>
  <c r="F104" i="28"/>
  <c r="E105" i="22"/>
  <c r="E138" i="28"/>
  <c r="H137" i="22"/>
  <c r="F105" i="28"/>
  <c r="K105" i="28"/>
  <c r="I38" i="28"/>
  <c r="G33" i="22"/>
  <c r="I35" i="28"/>
  <c r="H38" i="28"/>
  <c r="B143" i="28"/>
  <c r="C113" i="28"/>
  <c r="J36" i="22"/>
  <c r="K77" i="28"/>
  <c r="B23" i="28"/>
  <c r="E14" i="28"/>
  <c r="K83" i="22"/>
  <c r="G36" i="22"/>
  <c r="I74" i="28"/>
  <c r="J17" i="28"/>
  <c r="C11" i="28"/>
  <c r="G125" i="28"/>
  <c r="G14" i="22"/>
  <c r="B110" i="22"/>
  <c r="E110" i="28"/>
  <c r="G20" i="22"/>
  <c r="G134" i="22"/>
  <c r="K44" i="28"/>
  <c r="E86" i="22"/>
  <c r="C11" i="22"/>
  <c r="B113" i="22"/>
  <c r="G23" i="22"/>
  <c r="B26" i="22"/>
  <c r="D101" i="22"/>
  <c r="E143" i="28"/>
  <c r="D113" i="22"/>
  <c r="J47" i="28"/>
  <c r="I110" i="22"/>
  <c r="I26" i="22"/>
  <c r="B62" i="22"/>
  <c r="I71" i="22"/>
  <c r="H68" i="22"/>
  <c r="F62" i="22"/>
  <c r="G65" i="22"/>
  <c r="F95" i="22"/>
  <c r="C92" i="22"/>
  <c r="F92" i="22"/>
  <c r="G92" i="22"/>
  <c r="E71" i="28"/>
  <c r="G62" i="28"/>
  <c r="K95" i="28"/>
  <c r="F123" i="28"/>
  <c r="D104" i="28"/>
  <c r="H105" i="28"/>
  <c r="C122" i="22"/>
  <c r="B104" i="22"/>
  <c r="F138" i="22"/>
  <c r="I104" i="22"/>
  <c r="E137" i="28"/>
  <c r="K113" i="28"/>
  <c r="I32" i="22"/>
  <c r="K107" i="28"/>
  <c r="J113" i="28"/>
  <c r="D92" i="28"/>
  <c r="C77" i="28"/>
  <c r="F33" i="22"/>
  <c r="C14" i="28"/>
  <c r="B17" i="28"/>
  <c r="F41" i="28"/>
  <c r="I32" i="28"/>
  <c r="K14" i="28"/>
  <c r="C33" i="22"/>
  <c r="K56" i="28"/>
  <c r="E11" i="28"/>
  <c r="D38" i="28"/>
  <c r="G29" i="28"/>
  <c r="G131" i="28"/>
  <c r="F47" i="28"/>
  <c r="C107" i="22"/>
  <c r="D83" i="22"/>
  <c r="B41" i="28"/>
  <c r="F50" i="28"/>
  <c r="E23" i="22"/>
  <c r="D134" i="22"/>
  <c r="J131" i="28"/>
  <c r="H134" i="22"/>
  <c r="G86" i="22"/>
  <c r="H107" i="22"/>
  <c r="H125" i="22"/>
  <c r="G50" i="28"/>
  <c r="J110" i="22"/>
  <c r="G38" i="28"/>
  <c r="I47" i="28"/>
  <c r="E119" i="28"/>
  <c r="K26" i="22"/>
  <c r="I89" i="22"/>
  <c r="K89" i="22"/>
  <c r="F113" i="22"/>
  <c r="H95" i="22"/>
  <c r="G131" i="22"/>
  <c r="E54" i="28"/>
  <c r="G108" i="28"/>
  <c r="J38" i="22"/>
  <c r="F53" i="22"/>
  <c r="B24" i="28"/>
  <c r="H51" i="28"/>
  <c r="J120" i="28"/>
  <c r="C38" i="22"/>
  <c r="E51" i="22"/>
  <c r="E21" i="28"/>
  <c r="K48" i="28"/>
  <c r="G78" i="28"/>
  <c r="C120" i="28"/>
  <c r="I141" i="28"/>
  <c r="H53" i="22"/>
  <c r="D24" i="28"/>
  <c r="J51" i="28"/>
  <c r="B108" i="28"/>
  <c r="K36" i="22"/>
  <c r="G51" i="22"/>
  <c r="G21" i="28"/>
  <c r="C51" i="28"/>
  <c r="I78" i="28"/>
  <c r="E120" i="28"/>
  <c r="K141" i="28"/>
  <c r="G122" i="22"/>
  <c r="I138" i="28"/>
  <c r="K123" i="28"/>
  <c r="G105" i="22"/>
  <c r="B137" i="28"/>
  <c r="K122" i="22"/>
  <c r="B137" i="22"/>
  <c r="H122" i="28"/>
  <c r="C105" i="22"/>
  <c r="G138" i="28"/>
  <c r="E86" i="28"/>
  <c r="B54" i="28"/>
  <c r="D29" i="22"/>
  <c r="K74" i="28"/>
  <c r="D86" i="28"/>
  <c r="C26" i="28"/>
  <c r="D14" i="28"/>
  <c r="H32" i="22"/>
  <c r="G32" i="28"/>
  <c r="F35" i="28"/>
  <c r="J125" i="28"/>
  <c r="K119" i="28"/>
  <c r="I11" i="22"/>
  <c r="D51" i="28"/>
  <c r="F32" i="22"/>
  <c r="E29" i="28"/>
  <c r="D32" i="28"/>
  <c r="H110" i="28"/>
  <c r="I116" i="28"/>
  <c r="K140" i="22"/>
  <c r="D20" i="22"/>
  <c r="D11" i="22"/>
  <c r="K113" i="22"/>
  <c r="H131" i="22"/>
  <c r="F53" i="28"/>
  <c r="C86" i="22"/>
  <c r="I20" i="22"/>
  <c r="J134" i="28"/>
  <c r="I14" i="22"/>
  <c r="C14" i="22"/>
  <c r="K14" i="22"/>
  <c r="J86" i="22"/>
  <c r="E50" i="28"/>
  <c r="B86" i="22"/>
  <c r="D140" i="22"/>
  <c r="B56" i="28"/>
  <c r="H140" i="22"/>
  <c r="E125" i="22"/>
  <c r="F68" i="22"/>
  <c r="K131" i="22"/>
  <c r="B77" i="22"/>
  <c r="J68" i="22"/>
  <c r="K68" i="22"/>
  <c r="H14" i="22"/>
  <c r="K65" i="22"/>
  <c r="D143" i="22"/>
  <c r="C68" i="28"/>
  <c r="B77" i="28"/>
  <c r="C92" i="28"/>
  <c r="J92" i="28"/>
  <c r="C57" i="28"/>
  <c r="I84" i="28"/>
  <c r="E114" i="28"/>
  <c r="D39" i="22"/>
  <c r="H54" i="22"/>
  <c r="J24" i="28"/>
  <c r="F54" i="28"/>
  <c r="B84" i="28"/>
  <c r="H108" i="28"/>
  <c r="K38" i="22"/>
  <c r="G53" i="22"/>
  <c r="C24" i="28"/>
  <c r="I51" i="28"/>
  <c r="K120" i="28"/>
  <c r="F39" i="22"/>
  <c r="B54" i="22"/>
  <c r="B27" i="28"/>
  <c r="H54" i="28"/>
  <c r="D84" i="28"/>
  <c r="J108" i="28"/>
  <c r="E38" i="22"/>
  <c r="I53" i="22"/>
  <c r="E24" i="28"/>
  <c r="K51" i="28"/>
  <c r="C108" i="28"/>
  <c r="J137" i="22"/>
  <c r="E123" i="22"/>
  <c r="F122" i="22"/>
  <c r="E104" i="28"/>
  <c r="D104" i="22"/>
  <c r="J137" i="28"/>
  <c r="I123" i="22"/>
  <c r="F104" i="22"/>
  <c r="C123" i="28"/>
  <c r="E122" i="22"/>
  <c r="G20" i="28"/>
  <c r="F23" i="28"/>
  <c r="J42" i="28"/>
  <c r="D17" i="28"/>
  <c r="D23" i="28"/>
  <c r="G44" i="28"/>
  <c r="H32" i="28"/>
  <c r="F51" i="28"/>
  <c r="K30" i="22"/>
  <c r="I119" i="28"/>
  <c r="H107" i="28"/>
  <c r="B89" i="28"/>
  <c r="E119" i="22"/>
  <c r="B42" i="28"/>
  <c r="J30" i="22"/>
  <c r="G116" i="28"/>
  <c r="F119" i="28"/>
  <c r="J83" i="28"/>
  <c r="C116" i="22"/>
  <c r="B83" i="22"/>
  <c r="J116" i="22"/>
  <c r="J23" i="22"/>
  <c r="H11" i="22"/>
  <c r="D143" i="28"/>
  <c r="J140" i="22"/>
  <c r="H20" i="22"/>
  <c r="B116" i="28"/>
  <c r="G101" i="22"/>
  <c r="B14" i="22"/>
  <c r="F131" i="22"/>
  <c r="G17" i="22"/>
  <c r="F26" i="28"/>
  <c r="G107" i="28"/>
  <c r="F101" i="22"/>
  <c r="J86" i="28"/>
  <c r="B119" i="22"/>
  <c r="C17" i="22"/>
  <c r="H71" i="22"/>
  <c r="G74" i="28"/>
  <c r="J89" i="22"/>
  <c r="B74" i="22"/>
  <c r="E95" i="22"/>
  <c r="I62" i="28"/>
  <c r="G77" i="22"/>
  <c r="D11" i="28"/>
  <c r="E68" i="22"/>
  <c r="J89" i="28"/>
  <c r="H62" i="28"/>
  <c r="C62" i="28"/>
  <c r="J44" i="28"/>
  <c r="J84" i="28"/>
  <c r="F114" i="28"/>
  <c r="E39" i="22"/>
  <c r="I54" i="22"/>
  <c r="K24" i="28"/>
  <c r="G54" i="28"/>
  <c r="C84" i="28"/>
  <c r="I108" i="28"/>
  <c r="H41" i="22"/>
  <c r="J54" i="22"/>
  <c r="J27" i="28"/>
  <c r="F57" i="28"/>
  <c r="B87" i="28"/>
  <c r="H114" i="28"/>
  <c r="G39" i="22"/>
  <c r="C54" i="22"/>
  <c r="C27" i="28"/>
  <c r="I54" i="28"/>
  <c r="E84" i="28"/>
  <c r="K108" i="28"/>
  <c r="B122" i="28"/>
  <c r="C137" i="22"/>
  <c r="H122" i="22"/>
  <c r="G105" i="28"/>
  <c r="F105" i="22"/>
  <c r="D138" i="28"/>
  <c r="G137" i="22"/>
  <c r="F123" i="22"/>
  <c r="H104" i="28"/>
  <c r="C123" i="22"/>
  <c r="K38" i="28"/>
  <c r="J41" i="28"/>
  <c r="H33" i="28"/>
  <c r="H35" i="28"/>
  <c r="H41" i="28"/>
  <c r="I125" i="28"/>
  <c r="J119" i="28"/>
  <c r="D42" i="28"/>
  <c r="B29" i="22"/>
  <c r="B83" i="28"/>
  <c r="K20" i="28"/>
  <c r="B11" i="28"/>
  <c r="J30" i="28"/>
  <c r="H144" i="22"/>
  <c r="J77" i="28"/>
  <c r="I17" i="28"/>
  <c r="J53" i="28"/>
  <c r="G107" i="22"/>
  <c r="C86" i="28"/>
  <c r="E101" i="22"/>
  <c r="D119" i="22"/>
  <c r="G134" i="28"/>
  <c r="B116" i="22"/>
  <c r="D110" i="22"/>
  <c r="K125" i="28"/>
  <c r="B23" i="22"/>
  <c r="F116" i="22"/>
  <c r="C143" i="22"/>
  <c r="C113" i="22"/>
  <c r="J11" i="28"/>
  <c r="E131" i="22"/>
  <c r="I143" i="22"/>
  <c r="C134" i="28"/>
  <c r="E140" i="22"/>
  <c r="J26" i="22"/>
  <c r="J74" i="22"/>
  <c r="E35" i="28"/>
  <c r="B95" i="22"/>
  <c r="D77" i="22"/>
  <c r="I125" i="22"/>
  <c r="I95" i="28"/>
  <c r="E92" i="22"/>
  <c r="G71" i="22"/>
  <c r="I68" i="22"/>
  <c r="B113" i="28"/>
  <c r="D74" i="28"/>
  <c r="K92" i="28"/>
  <c r="G114" i="28"/>
  <c r="B42" i="22"/>
  <c r="D56" i="22"/>
  <c r="H30" i="28"/>
  <c r="J87" i="28"/>
  <c r="F111" i="28"/>
  <c r="I41" i="22"/>
  <c r="K54" i="22"/>
  <c r="K27" i="28"/>
  <c r="G57" i="28"/>
  <c r="C87" i="28"/>
  <c r="I114" i="28"/>
  <c r="H123" i="28"/>
  <c r="K137" i="22"/>
  <c r="J138" i="28"/>
  <c r="I137" i="28"/>
  <c r="B122" i="22"/>
  <c r="H105" i="22"/>
  <c r="E138" i="22"/>
  <c r="B138" i="28"/>
  <c r="B105" i="28"/>
  <c r="K123" i="22"/>
  <c r="C110" i="28"/>
  <c r="B125" i="28"/>
  <c r="F24" i="28"/>
  <c r="J107" i="28"/>
  <c r="J110" i="28"/>
  <c r="K86" i="28"/>
  <c r="B33" i="28"/>
  <c r="B14" i="28"/>
  <c r="B20" i="28"/>
  <c r="E41" i="28"/>
  <c r="F29" i="28"/>
  <c r="I113" i="28"/>
  <c r="H21" i="28"/>
  <c r="J56" i="28"/>
  <c r="J14" i="28"/>
  <c r="C38" i="28"/>
  <c r="D140" i="28"/>
  <c r="K86" i="22"/>
  <c r="J14" i="22"/>
  <c r="J143" i="22"/>
  <c r="K107" i="22"/>
  <c r="C23" i="22"/>
  <c r="D107" i="28"/>
  <c r="K17" i="22"/>
  <c r="F83" i="22"/>
  <c r="B131" i="28"/>
  <c r="J125" i="22"/>
  <c r="I53" i="28"/>
  <c r="G83" i="22"/>
  <c r="D14" i="22"/>
  <c r="H11" i="28"/>
  <c r="E53" i="28"/>
  <c r="H143" i="22"/>
  <c r="F17" i="28"/>
  <c r="I17" i="22"/>
  <c r="D125" i="22"/>
  <c r="H89" i="22"/>
  <c r="K95" i="22"/>
  <c r="H116" i="22"/>
  <c r="H83" i="22"/>
  <c r="C26" i="22"/>
  <c r="I74" i="22"/>
  <c r="C119" i="22"/>
  <c r="H62" i="22"/>
  <c r="C95" i="22"/>
  <c r="E62" i="28"/>
  <c r="F95" i="28"/>
  <c r="K33" i="28"/>
  <c r="C93" i="28"/>
  <c r="I126" i="28"/>
  <c r="F29" i="22"/>
  <c r="B44" i="22"/>
  <c r="D57" i="22"/>
  <c r="D33" i="28"/>
  <c r="F90" i="28"/>
  <c r="B126" i="28"/>
  <c r="D111" i="22"/>
  <c r="I42" i="22"/>
  <c r="K56" i="22"/>
  <c r="G30" i="28"/>
  <c r="I87" i="28"/>
  <c r="E111" i="28"/>
  <c r="J42" i="22"/>
  <c r="F57" i="22"/>
  <c r="F33" i="28"/>
  <c r="H90" i="28"/>
  <c r="D126" i="28"/>
  <c r="C42" i="22"/>
  <c r="E56" i="22"/>
  <c r="I30" i="28"/>
  <c r="K87" i="28"/>
  <c r="G111" i="28"/>
  <c r="B104" i="28"/>
  <c r="I138" i="22"/>
  <c r="K105" i="22"/>
  <c r="C138" i="28"/>
  <c r="J122" i="22"/>
  <c r="J122" i="28"/>
  <c r="G122" i="28"/>
  <c r="E104" i="22"/>
  <c r="J105" i="28"/>
  <c r="I137" i="22"/>
  <c r="E83" i="28"/>
  <c r="F89" i="28"/>
  <c r="D15" i="28"/>
  <c r="J74" i="28"/>
  <c r="B86" i="28"/>
  <c r="J20" i="28"/>
  <c r="G119" i="22"/>
  <c r="J21" i="28"/>
  <c r="F32" i="28"/>
  <c r="F38" i="28"/>
  <c r="G110" i="28"/>
  <c r="H116" i="28"/>
  <c r="J144" i="28"/>
  <c r="F12" i="28"/>
  <c r="D29" i="28"/>
  <c r="D35" i="28"/>
  <c r="E113" i="28"/>
  <c r="F101" i="28"/>
  <c r="F107" i="22"/>
  <c r="I119" i="22"/>
  <c r="J107" i="22"/>
  <c r="D131" i="22"/>
  <c r="K116" i="28"/>
  <c r="C134" i="22"/>
  <c r="I107" i="22"/>
  <c r="I20" i="28"/>
  <c r="C116" i="28"/>
  <c r="B101" i="28"/>
  <c r="G11" i="22"/>
  <c r="J119" i="22"/>
  <c r="B26" i="28"/>
  <c r="F11" i="22"/>
  <c r="E20" i="22"/>
  <c r="F83" i="28"/>
  <c r="E113" i="22"/>
  <c r="F86" i="22"/>
  <c r="J92" i="22"/>
  <c r="C62" i="22"/>
  <c r="B11" i="22"/>
  <c r="B92" i="22"/>
  <c r="G92" i="28"/>
  <c r="K71" i="22"/>
  <c r="J62" i="22"/>
  <c r="I62" i="22"/>
  <c r="E77" i="22"/>
  <c r="C95" i="28"/>
  <c r="C89" i="28"/>
  <c r="H20" i="28"/>
  <c r="K20" i="22"/>
  <c r="K131" i="28"/>
  <c r="D86" i="22"/>
  <c r="B107" i="22"/>
  <c r="F125" i="22"/>
  <c r="E74" i="28"/>
  <c r="K74" i="22"/>
  <c r="I86" i="22"/>
  <c r="F110" i="22"/>
  <c r="C74" i="22"/>
  <c r="I140" i="22"/>
  <c r="D71" i="22"/>
  <c r="C89" i="22"/>
  <c r="D68" i="22"/>
  <c r="F62" i="28"/>
  <c r="B68" i="28"/>
  <c r="B15" i="28"/>
  <c r="H42" i="28"/>
  <c r="F132" i="28"/>
  <c r="I47" i="22"/>
  <c r="E12" i="28"/>
  <c r="K39" i="28"/>
  <c r="I144" i="28"/>
  <c r="H138" i="28"/>
  <c r="C104" i="28"/>
  <c r="C138" i="22"/>
  <c r="B105" i="22"/>
  <c r="C122" i="28"/>
  <c r="H137" i="28"/>
  <c r="C137" i="28"/>
  <c r="B123" i="22"/>
  <c r="B138" i="22"/>
  <c r="I104" i="28"/>
  <c r="D83" i="28"/>
  <c r="J90" i="28"/>
  <c r="H44" i="22"/>
  <c r="C83" i="28"/>
  <c r="D26" i="28"/>
  <c r="G17" i="28"/>
  <c r="J45" i="22"/>
  <c r="E32" i="28"/>
  <c r="C35" i="28"/>
  <c r="D113" i="28"/>
  <c r="F119" i="22"/>
  <c r="B90" i="28"/>
  <c r="H45" i="22"/>
  <c r="C29" i="28"/>
  <c r="K29" i="28"/>
  <c r="B107" i="28"/>
  <c r="D116" i="22"/>
  <c r="I29" i="28"/>
  <c r="J101" i="22"/>
  <c r="K134" i="22"/>
  <c r="C131" i="28"/>
  <c r="H101" i="22"/>
  <c r="E23" i="28"/>
  <c r="G140" i="22"/>
  <c r="D17" i="22"/>
  <c r="E107" i="22"/>
  <c r="E14" i="22"/>
  <c r="G83" i="28"/>
  <c r="C131" i="22"/>
  <c r="G26" i="28"/>
  <c r="K110" i="22"/>
  <c r="G125" i="22"/>
  <c r="F56" i="28"/>
  <c r="D23" i="22"/>
  <c r="K83" i="28"/>
  <c r="C125" i="22"/>
  <c r="G89" i="22"/>
  <c r="E89" i="28"/>
  <c r="B89" i="22"/>
  <c r="G56" i="28"/>
  <c r="H77" i="22"/>
  <c r="G74" i="22"/>
  <c r="J9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tc={258133A0-6D55-47E8-9A7B-56428911FBC7}</author>
  </authors>
  <commentList>
    <comment ref="A52" authorId="0" shapeId="0" xr:uid="{258133A0-6D55-47E8-9A7B-56428911FBC7}">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tc={41AA1F1D-94EB-4EAD-B2C3-C8F84E02122D}</author>
  </authors>
  <commentList>
    <comment ref="A50" authorId="0" shapeId="0" xr:uid="{41AA1F1D-94EB-4EAD-B2C3-C8F84E02122D}">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tc={67D1A9DD-7A61-43CA-9B14-D430984C3971}</author>
  </authors>
  <commentList>
    <comment ref="A50" authorId="0" shapeId="0" xr:uid="{67D1A9DD-7A61-43CA-9B14-D430984C3971}">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sharedStrings.xml><?xml version="1.0" encoding="utf-8"?>
<sst xmlns="http://schemas.openxmlformats.org/spreadsheetml/2006/main" count="927" uniqueCount="144">
  <si>
    <t>Occupancy</t>
  </si>
  <si>
    <t>ADR</t>
  </si>
  <si>
    <t>RevPAR</t>
  </si>
  <si>
    <t>WD Total</t>
  </si>
  <si>
    <t>WE Total</t>
  </si>
  <si>
    <t>Total Week</t>
  </si>
  <si>
    <t>SUN</t>
  </si>
  <si>
    <t>MON</t>
  </si>
  <si>
    <t>TUE</t>
  </si>
  <si>
    <t>WED</t>
  </si>
  <si>
    <t>THU</t>
  </si>
  <si>
    <t>FRI</t>
  </si>
  <si>
    <t>SAT</t>
  </si>
  <si>
    <t>United States</t>
  </si>
  <si>
    <t>Virginia</t>
  </si>
  <si>
    <t>Virginia Class Scales</t>
  </si>
  <si>
    <t>Luxury</t>
  </si>
  <si>
    <t>Upper Upscale</t>
  </si>
  <si>
    <t>Upscale</t>
  </si>
  <si>
    <t>Upper Midscale</t>
  </si>
  <si>
    <t>Midscale</t>
  </si>
  <si>
    <t>Economy</t>
  </si>
  <si>
    <t>VTC Defined Tourism Regions</t>
  </si>
  <si>
    <t>Central Virginia</t>
  </si>
  <si>
    <t>Chesapeake Bay</t>
  </si>
  <si>
    <t>Coastal Virginia - Eastern Shore</t>
  </si>
  <si>
    <t>Coastal Virginia - Hampton Roads</t>
  </si>
  <si>
    <t>Northern Virginia</t>
  </si>
  <si>
    <t>Shenandoah Valley</t>
  </si>
  <si>
    <t>Southern Virginia</t>
  </si>
  <si>
    <t>Southwest Virginia - Blue Ridge Highlands</t>
  </si>
  <si>
    <t>Southwest Virginia - Heart of Appalachia</t>
  </si>
  <si>
    <t>Virginia Mountains</t>
  </si>
  <si>
    <t>Washington, DC</t>
  </si>
  <si>
    <t>Arlington, VA</t>
  </si>
  <si>
    <t>Alexandria, VA</t>
  </si>
  <si>
    <t>Fairfax/Tysons Corner, VA</t>
  </si>
  <si>
    <t>Suburban Virginia Area</t>
  </si>
  <si>
    <t>I-95 Fredericksburg, VA</t>
  </si>
  <si>
    <t>Dulles Airport Area, VA</t>
  </si>
  <si>
    <t>Norfolk/Virginia Beach, VA</t>
  </si>
  <si>
    <t>Chesapeake/Suffolk, VA</t>
  </si>
  <si>
    <t>Newport News/Hampton, VA</t>
  </si>
  <si>
    <t>Norfolk/Portsmouth, VA</t>
  </si>
  <si>
    <t>Virginia Beach, VA</t>
  </si>
  <si>
    <t>Williamsburg, VA</t>
  </si>
  <si>
    <t>Virginia Area</t>
  </si>
  <si>
    <t>Virginia South Central</t>
  </si>
  <si>
    <t>Virginia Area (non-MSA)</t>
  </si>
  <si>
    <t>Lynchburg, VA</t>
  </si>
  <si>
    <t>Blacksburg &amp; Wytheville, VA</t>
  </si>
  <si>
    <t>Staunton &amp; Harrisonburg, VA</t>
  </si>
  <si>
    <t>Virginia Shenandoah Valley Regional</t>
  </si>
  <si>
    <t>Roanoke, VA</t>
  </si>
  <si>
    <t>Charlottesville, VA</t>
  </si>
  <si>
    <t>Bristol-Kingsport MSA</t>
  </si>
  <si>
    <t>Richmond - Petersburg, VA</t>
  </si>
  <si>
    <t>Petersburg/Chester, VA</t>
  </si>
  <si>
    <t>Richmond CBD, VA</t>
  </si>
  <si>
    <t>Richmond East-Airport</t>
  </si>
  <si>
    <t>Richmond North/Glen Allen, VA</t>
  </si>
  <si>
    <t>Richmond West/Midlothian, VA</t>
  </si>
  <si>
    <t>Tab 2 - Weekly Year Over Year Translation Table</t>
  </si>
  <si>
    <t>Sun</t>
  </si>
  <si>
    <t>Mon</t>
  </si>
  <si>
    <t>Tue</t>
  </si>
  <si>
    <t>Wed</t>
  </si>
  <si>
    <t>Thu</t>
  </si>
  <si>
    <t>Fri</t>
  </si>
  <si>
    <t>Sat</t>
  </si>
  <si>
    <t>→</t>
  </si>
  <si>
    <t>This Year</t>
  </si>
  <si>
    <t>Last Year</t>
  </si>
  <si>
    <t>Number of Weekdays:</t>
  </si>
  <si>
    <t>Number of Weekend Days:</t>
  </si>
  <si>
    <t>Update Current Week Date Here</t>
  </si>
  <si>
    <t>Update Rolling 28 day period date here.</t>
  </si>
  <si>
    <t>Currency</t>
  </si>
  <si>
    <t>Current Week Occupancy (%)</t>
  </si>
  <si>
    <t>Current Week Occupancy Percent Change (%)</t>
  </si>
  <si>
    <t>Running 28 Day Occupancy (%)</t>
  </si>
  <si>
    <t>Running 28 Day Occupancy Percent Change (%)</t>
  </si>
  <si>
    <t>ISO Code</t>
  </si>
  <si>
    <t>Rate</t>
  </si>
  <si>
    <t>Tues</t>
  </si>
  <si>
    <t>Thur</t>
  </si>
  <si>
    <t>WD</t>
  </si>
  <si>
    <t>WE</t>
  </si>
  <si>
    <t>Total</t>
  </si>
  <si>
    <t>USD</t>
  </si>
  <si>
    <t>1.00000000</t>
  </si>
  <si>
    <t xml:space="preserve">Virginia </t>
  </si>
  <si>
    <t>Richmond/Petersburg, VA</t>
  </si>
  <si>
    <t xml:space="preserve">Virginia Area </t>
  </si>
  <si>
    <t xml:space="preserve">Washington, DC </t>
  </si>
  <si>
    <t xml:space="preserve">Arlington, VA </t>
  </si>
  <si>
    <t xml:space="preserve">Alexandria, VA </t>
  </si>
  <si>
    <t xml:space="preserve">Dulles Airport Area, VA </t>
  </si>
  <si>
    <t xml:space="preserve">Virginia Beach, VA </t>
  </si>
  <si>
    <t xml:space="preserve">Norfolk/Portsmouth, VA </t>
  </si>
  <si>
    <t xml:space="preserve">Chesapeake/Suffolk, VA </t>
  </si>
  <si>
    <t xml:space="preserve">Richmond North/Glen Allen, VA </t>
  </si>
  <si>
    <t>Virginia Regional</t>
  </si>
  <si>
    <t>Bristol/Kingsport, TN</t>
  </si>
  <si>
    <t>Virginia Luxury</t>
  </si>
  <si>
    <t>Virginia Upper Upscale</t>
  </si>
  <si>
    <t>Virginia Upscale</t>
  </si>
  <si>
    <t>Virginia Upper Midscale</t>
  </si>
  <si>
    <t>Virginia Midscale</t>
  </si>
  <si>
    <t>Virginia Economy</t>
  </si>
  <si>
    <t>Current Week ADR</t>
  </si>
  <si>
    <t>Current Week ADR Percent Change (%)</t>
  </si>
  <si>
    <t>Running 28 Day ADR</t>
  </si>
  <si>
    <t>Running 28 Day ADR Percent Change (%)</t>
  </si>
  <si>
    <t>Current Week RevPAR</t>
  </si>
  <si>
    <t>Current Week RevPAR Percent Change (%)</t>
  </si>
  <si>
    <t>Running 28 Day RevPAR</t>
  </si>
  <si>
    <t>Running 28 Day RevPAR Percent Change (%)</t>
  </si>
  <si>
    <t>Tab 21 - Help</t>
  </si>
  <si>
    <t>Glossary:</t>
  </si>
  <si>
    <t>Frequently Asked Questions (FAQ):</t>
  </si>
  <si>
    <t xml:space="preserve">Virginia Tourism Regions. </t>
  </si>
  <si>
    <t>Refer to tabs to the right for STR Submarket Maps</t>
  </si>
  <si>
    <t>2026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2026 STR, LLC / STR Global, Ltd. trading as "STR".</t>
  </si>
  <si>
    <t>SOURCE: COSTAR REALTY INFORMATION, INC. 
REPUBLICATION OR OTHER RE-USE OF THIS DATA WITHOUT THE EXPRESS WRITTEN PERMISSION OF COSTAR IS STRICTLY PROHIBITED.
ANY REDISTRIBUTION OR REPUBLICATION OF THIS DATA BY PARTIES OTHER THAN VTC IS STRICTLY PROHIBITED.</t>
  </si>
  <si>
    <t>SOURCE: COSTAR REALTY INFORMATION, INC. 
REPUBLICATION OR OTHER RE-USE OF THIS DATA WITHOUT THE EXPRESS WRITTEN PERMISSION OF COSTAR IS STRICTLY PROHIBITED
ANY REDISTRIBUTION OR REPUBLICATION OF THIS DATA BY PARTIES OTHER THAN VTC IS STRICTLY PROHIBITED.</t>
  </si>
  <si>
    <t>Mar</t>
  </si>
  <si>
    <t>% Change Vs. 2025</t>
  </si>
  <si>
    <t>Mar / Apr</t>
  </si>
  <si>
    <t>Thursday, Apr 2nd</t>
  </si>
  <si>
    <t xml:space="preserve"> - First Day of Passover</t>
  </si>
  <si>
    <t>Friday, Apr 3rd</t>
  </si>
  <si>
    <t xml:space="preserve"> - Good Friday</t>
  </si>
  <si>
    <t>Apr</t>
  </si>
  <si>
    <t>Sunday, Apr 13th</t>
  </si>
  <si>
    <t>Friday, Apr 18th</t>
  </si>
  <si>
    <t>Sunday, Apr 5th</t>
  </si>
  <si>
    <t xml:space="preserve"> - Easter Sunday</t>
  </si>
  <si>
    <t>Sunday, Apr 20th</t>
  </si>
  <si>
    <t xml:space="preserve">Week of April 12-18, 2026 </t>
  </si>
  <si>
    <t>March 22 - April 18, 2026
Rolling-28 Day Period</t>
  </si>
  <si>
    <t>For the Week of April 12, 2026 to April 18, 2026</t>
  </si>
  <si>
    <t>Apr / May</t>
  </si>
  <si>
    <r>
      <t>Note:</t>
    </r>
    <r>
      <rPr>
        <sz val="10"/>
        <rFont val="Arial"/>
      </rPr>
      <t xml:space="preserve"> Weekdays - Sunday through Thursday,  Weekends - Friday and Saturday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</si>
</sst>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quot;$&quot;#,##0.00"/>
    <numFmt numFmtId="167" formatCode="0.0&quot;%&quot;"/>
    <numFmt numFmtId="168" formatCode="0.0%"/>
  </numFmts>
  <fonts count="33" x14ac:knownFonts="1">
    <font>
      <sz val="10"/>
      <name val="Arial"/>
    </font>
    <font>
      <sz val="10"/>
      <name val="Arial"/>
      <family val="2"/>
    </font>
    <font>
      <sz val="12"/>
      <name val="Arial"/>
      <family val="2"/>
    </font>
    <font>
      <b/>
      <sz val="9"/>
      <name val="Arial"/>
      <family val="2"/>
    </font>
    <font>
      <sz val="9"/>
      <name val="Arial"/>
      <family val="2"/>
    </font>
    <font>
      <b/>
      <sz val="10"/>
      <name val="Arial"/>
      <family val="2"/>
    </font>
    <font>
      <sz val="8"/>
      <name val="Arial"/>
      <family val="2"/>
    </font>
    <font>
      <b/>
      <sz val="10"/>
      <color indexed="9"/>
      <name val="Arial"/>
      <family val="2"/>
    </font>
    <font>
      <b/>
      <sz val="11"/>
      <color indexed="9"/>
      <name val="Arial"/>
      <family val="2"/>
    </font>
    <font>
      <sz val="11"/>
      <name val="Arial"/>
      <family val="2"/>
    </font>
    <font>
      <b/>
      <sz val="8"/>
      <name val="Arial"/>
      <family val="2"/>
    </font>
    <font>
      <sz val="11"/>
      <color indexed="8"/>
      <name val="Calibri"/>
      <family val="2"/>
    </font>
    <font>
      <b/>
      <sz val="18"/>
      <color indexed="8"/>
      <name val="Arial"/>
      <family val="2"/>
    </font>
    <font>
      <sz val="18"/>
      <color indexed="8"/>
      <name val="Arial"/>
      <family val="2"/>
    </font>
    <font>
      <sz val="11"/>
      <color indexed="10"/>
      <name val="Calibri"/>
      <family val="2"/>
    </font>
    <font>
      <b/>
      <sz val="11"/>
      <color indexed="8"/>
      <name val="Arial"/>
      <family val="2"/>
    </font>
    <font>
      <sz val="11"/>
      <color indexed="8"/>
      <name val="Arial"/>
      <family val="2"/>
    </font>
    <font>
      <sz val="10"/>
      <name val="Segoe UI"/>
      <family val="2"/>
    </font>
    <font>
      <sz val="18"/>
      <name val="Arial"/>
      <family val="2"/>
    </font>
    <font>
      <sz val="14"/>
      <name val="Arial"/>
      <family val="2"/>
    </font>
    <font>
      <sz val="14"/>
      <color indexed="9"/>
      <name val="Arial"/>
      <family val="2"/>
    </font>
    <font>
      <b/>
      <sz val="12"/>
      <name val="Arial"/>
      <family val="2"/>
    </font>
    <font>
      <b/>
      <sz val="10"/>
      <color indexed="10"/>
      <name val="Arial"/>
      <family val="2"/>
    </font>
    <font>
      <b/>
      <sz val="14"/>
      <name val="Arial"/>
      <family val="2"/>
    </font>
    <font>
      <sz val="10"/>
      <name val="Arial"/>
      <family val="2"/>
    </font>
    <font>
      <sz val="10"/>
      <name val="Arial"/>
      <family val="2"/>
    </font>
    <font>
      <sz val="11"/>
      <name val="Asap"/>
      <family val="2"/>
    </font>
    <font>
      <b/>
      <sz val="11"/>
      <name val="Asap"/>
      <family val="2"/>
    </font>
    <font>
      <b/>
      <sz val="11"/>
      <color theme="0"/>
      <name val="Asap"/>
      <family val="2"/>
    </font>
    <font>
      <sz val="8"/>
      <name val="Arial"/>
      <family val="2"/>
    </font>
    <font>
      <sz val="10"/>
      <name val="Arial"/>
      <family val="2"/>
    </font>
    <font>
      <sz val="10"/>
      <name val="Arial"/>
    </font>
    <font>
      <sz val="26"/>
      <name val="Arial"/>
      <family val="2"/>
    </font>
  </fonts>
  <fills count="10">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C5858"/>
        <bgColor indexed="64"/>
      </patternFill>
    </fill>
    <fill>
      <patternFill patternType="solid">
        <fgColor theme="0" tint="-0.499984740745262"/>
        <bgColor indexed="64"/>
      </patternFill>
    </fill>
  </fills>
  <borders count="41">
    <border>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23"/>
      </left>
      <right/>
      <top style="thin">
        <color indexed="23"/>
      </top>
      <bottom style="thin">
        <color indexed="55"/>
      </bottom>
      <diagonal/>
    </border>
    <border>
      <left/>
      <right/>
      <top style="thin">
        <color indexed="23"/>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55"/>
      </left>
      <right/>
      <top/>
      <bottom style="thin">
        <color indexed="8"/>
      </bottom>
      <diagonal/>
    </border>
    <border>
      <left/>
      <right/>
      <top/>
      <bottom style="thin">
        <color indexed="8"/>
      </bottom>
      <diagonal/>
    </border>
    <border>
      <left/>
      <right style="thin">
        <color indexed="55"/>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s>
  <cellStyleXfs count="3">
    <xf numFmtId="0" fontId="0" fillId="0" borderId="0"/>
    <xf numFmtId="9" fontId="24" fillId="0" borderId="0" applyFont="0" applyFill="0" applyBorder="0" applyAlignment="0" applyProtection="0"/>
    <xf numFmtId="0" fontId="1" fillId="0" borderId="0"/>
  </cellStyleXfs>
  <cellXfs count="298">
    <xf numFmtId="0" fontId="0" fillId="0" borderId="0" xfId="0"/>
    <xf numFmtId="0" fontId="4" fillId="0" borderId="0" xfId="0" applyFont="1"/>
    <xf numFmtId="0" fontId="1" fillId="0" borderId="0" xfId="0" applyFont="1"/>
    <xf numFmtId="0" fontId="8" fillId="2" borderId="9" xfId="0" applyFont="1" applyFill="1" applyBorder="1" applyAlignment="1">
      <alignment horizontal="center"/>
    </xf>
    <xf numFmtId="0" fontId="6" fillId="0" borderId="0" xfId="0" applyFont="1"/>
    <xf numFmtId="164" fontId="1" fillId="0" borderId="0" xfId="0" applyNumberFormat="1" applyFont="1" applyAlignment="1">
      <alignment horizontal="right"/>
    </xf>
    <xf numFmtId="0" fontId="1" fillId="3" borderId="0" xfId="0" applyFont="1" applyFill="1"/>
    <xf numFmtId="165" fontId="1" fillId="3" borderId="0" xfId="0" applyNumberFormat="1" applyFont="1" applyFill="1" applyAlignment="1">
      <alignment horizontal="center"/>
    </xf>
    <xf numFmtId="0" fontId="5" fillId="0" borderId="0" xfId="0" applyFont="1"/>
    <xf numFmtId="0" fontId="10" fillId="0" borderId="0" xfId="0" applyFont="1"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Alignment="1">
      <alignment vertical="top"/>
    </xf>
    <xf numFmtId="0" fontId="15" fillId="0" borderId="0" xfId="0" applyFont="1"/>
    <xf numFmtId="0" fontId="16" fillId="0" borderId="0" xfId="0" applyFont="1"/>
    <xf numFmtId="0" fontId="16" fillId="0" borderId="0" xfId="0" applyFont="1" applyAlignment="1">
      <alignment vertical="top" wrapText="1"/>
    </xf>
    <xf numFmtId="0" fontId="11" fillId="0" borderId="0" xfId="0" applyFont="1" applyAlignment="1">
      <alignment vertical="top" wrapText="1"/>
    </xf>
    <xf numFmtId="0" fontId="1" fillId="0" borderId="10" xfId="0" applyFont="1" applyBorder="1"/>
    <xf numFmtId="1" fontId="1" fillId="0" borderId="14" xfId="0" applyNumberFormat="1" applyFont="1" applyBorder="1" applyAlignment="1">
      <alignment horizontal="left"/>
    </xf>
    <xf numFmtId="0" fontId="1" fillId="0" borderId="14" xfId="0" applyFont="1" applyBorder="1"/>
    <xf numFmtId="0" fontId="1" fillId="0" borderId="11" xfId="0" applyFont="1" applyBorder="1"/>
    <xf numFmtId="0" fontId="1" fillId="0" borderId="10" xfId="0" applyFont="1" applyBorder="1" applyAlignment="1">
      <alignment horizontal="left"/>
    </xf>
    <xf numFmtId="0" fontId="1" fillId="0" borderId="14" xfId="0" applyFont="1" applyBorder="1" applyAlignment="1">
      <alignment horizontal="left"/>
    </xf>
    <xf numFmtId="0" fontId="1" fillId="0" borderId="11" xfId="0" applyFont="1" applyBorder="1" applyAlignment="1">
      <alignment horizontal="left"/>
    </xf>
    <xf numFmtId="164" fontId="1" fillId="0" borderId="10" xfId="0" applyNumberFormat="1" applyFont="1" applyBorder="1" applyAlignment="1">
      <alignment horizontal="right"/>
    </xf>
    <xf numFmtId="164" fontId="1" fillId="0" borderId="14" xfId="0" applyNumberFormat="1" applyFont="1" applyBorder="1" applyAlignment="1">
      <alignment horizontal="right"/>
    </xf>
    <xf numFmtId="164" fontId="1" fillId="0" borderId="11" xfId="0" applyNumberFormat="1" applyFont="1" applyBorder="1" applyAlignment="1">
      <alignment horizontal="right"/>
    </xf>
    <xf numFmtId="165" fontId="1" fillId="0" borderId="1" xfId="0" applyNumberFormat="1" applyFont="1" applyBorder="1" applyAlignment="1">
      <alignment horizontal="center"/>
    </xf>
    <xf numFmtId="165" fontId="1" fillId="0" borderId="4" xfId="0" applyNumberFormat="1" applyFont="1" applyBorder="1" applyAlignment="1">
      <alignment horizontal="center"/>
    </xf>
    <xf numFmtId="165" fontId="1" fillId="0" borderId="15" xfId="0" applyNumberFormat="1" applyFont="1" applyBorder="1" applyAlignment="1">
      <alignment horizontal="center"/>
    </xf>
    <xf numFmtId="0" fontId="5" fillId="0" borderId="0" xfId="0" applyFont="1" applyAlignment="1">
      <alignment horizontal="center" vertical="center" wrapText="1"/>
    </xf>
    <xf numFmtId="0" fontId="9" fillId="3" borderId="0" xfId="0" applyFont="1" applyFill="1" applyAlignment="1">
      <alignment horizontal="center"/>
    </xf>
    <xf numFmtId="0" fontId="0" fillId="0" borderId="14" xfId="0" applyBorder="1"/>
    <xf numFmtId="1" fontId="0" fillId="0" borderId="14" xfId="0" applyNumberFormat="1" applyBorder="1" applyAlignment="1">
      <alignment horizontal="left"/>
    </xf>
    <xf numFmtId="0" fontId="0" fillId="0" borderId="11" xfId="0" applyBorder="1"/>
    <xf numFmtId="0" fontId="3" fillId="0" borderId="1" xfId="0" applyFont="1" applyBorder="1" applyAlignment="1">
      <alignment horizontal="center" wrapText="1"/>
    </xf>
    <xf numFmtId="0" fontId="3" fillId="0" borderId="6" xfId="0" applyFont="1" applyBorder="1" applyAlignment="1">
      <alignment horizontal="center" wrapText="1"/>
    </xf>
    <xf numFmtId="0" fontId="1" fillId="0" borderId="0" xfId="0" applyFont="1" applyAlignment="1">
      <alignment horizontal="center"/>
    </xf>
    <xf numFmtId="165" fontId="0" fillId="0" borderId="0" xfId="0" applyNumberFormat="1"/>
    <xf numFmtId="0" fontId="17" fillId="0" borderId="0" xfId="0" applyFont="1" applyAlignment="1">
      <alignment horizontal="left"/>
    </xf>
    <xf numFmtId="0" fontId="1" fillId="0" borderId="0" xfId="0" applyFont="1" applyAlignment="1">
      <alignment horizontal="left"/>
    </xf>
    <xf numFmtId="0" fontId="23" fillId="6" borderId="29" xfId="0" applyFont="1" applyFill="1" applyBorder="1" applyAlignment="1">
      <alignment vertical="center" wrapText="1"/>
    </xf>
    <xf numFmtId="168" fontId="26" fillId="7" borderId="18" xfId="1" applyNumberFormat="1" applyFont="1" applyFill="1" applyBorder="1" applyAlignment="1">
      <alignment horizontal="center" vertical="center"/>
    </xf>
    <xf numFmtId="168" fontId="26" fillId="7" borderId="0" xfId="1" applyNumberFormat="1" applyFont="1" applyFill="1" applyBorder="1" applyAlignment="1">
      <alignment horizontal="center" vertical="center"/>
    </xf>
    <xf numFmtId="168" fontId="26" fillId="7" borderId="0" xfId="0" applyNumberFormat="1" applyFont="1" applyFill="1" applyAlignment="1">
      <alignment horizontal="center" vertical="center"/>
    </xf>
    <xf numFmtId="168" fontId="26" fillId="7" borderId="19" xfId="1" applyNumberFormat="1" applyFont="1" applyFill="1" applyBorder="1" applyAlignment="1">
      <alignment horizontal="center" vertical="center"/>
    </xf>
    <xf numFmtId="168" fontId="26" fillId="0" borderId="18" xfId="0" applyNumberFormat="1" applyFont="1" applyBorder="1" applyAlignment="1">
      <alignment horizontal="center" vertical="center"/>
    </xf>
    <xf numFmtId="168" fontId="27" fillId="0" borderId="19" xfId="0" applyNumberFormat="1" applyFont="1" applyBorder="1" applyAlignment="1">
      <alignment horizontal="center" vertical="center"/>
    </xf>
    <xf numFmtId="168" fontId="26" fillId="7" borderId="20" xfId="1" applyNumberFormat="1" applyFont="1" applyFill="1" applyBorder="1" applyAlignment="1">
      <alignment horizontal="center" vertical="center"/>
    </xf>
    <xf numFmtId="168" fontId="26" fillId="7" borderId="21" xfId="1" applyNumberFormat="1" applyFont="1" applyFill="1" applyBorder="1" applyAlignment="1">
      <alignment horizontal="center" vertical="center"/>
    </xf>
    <xf numFmtId="168" fontId="26" fillId="7" borderId="21" xfId="0" applyNumberFormat="1" applyFont="1" applyFill="1" applyBorder="1" applyAlignment="1">
      <alignment horizontal="center" vertical="center"/>
    </xf>
    <xf numFmtId="168" fontId="26" fillId="7" borderId="22" xfId="1" applyNumberFormat="1" applyFont="1" applyFill="1" applyBorder="1" applyAlignment="1">
      <alignment horizontal="center" vertical="center"/>
    </xf>
    <xf numFmtId="168" fontId="26" fillId="0" borderId="0" xfId="0" applyNumberFormat="1" applyFont="1" applyAlignment="1">
      <alignment horizontal="center" vertical="center"/>
    </xf>
    <xf numFmtId="168" fontId="27" fillId="0" borderId="0" xfId="0" applyNumberFormat="1" applyFont="1" applyAlignment="1">
      <alignment horizontal="center" vertical="center"/>
    </xf>
    <xf numFmtId="0" fontId="26" fillId="7" borderId="38" xfId="0" applyFont="1" applyFill="1" applyBorder="1" applyAlignment="1">
      <alignment horizontal="right" vertical="center"/>
    </xf>
    <xf numFmtId="0" fontId="26" fillId="0" borderId="0" xfId="0" applyFont="1" applyAlignment="1">
      <alignment vertical="center"/>
    </xf>
    <xf numFmtId="0" fontId="27" fillId="0" borderId="0" xfId="0" applyFont="1" applyAlignment="1">
      <alignment horizontal="center" vertical="center"/>
    </xf>
    <xf numFmtId="166" fontId="26" fillId="0" borderId="0" xfId="0" applyNumberFormat="1" applyFont="1" applyAlignment="1">
      <alignment vertical="center"/>
    </xf>
    <xf numFmtId="0" fontId="26" fillId="7" borderId="30" xfId="0" applyFont="1" applyFill="1" applyBorder="1" applyAlignment="1">
      <alignment horizontal="right" vertical="center"/>
    </xf>
    <xf numFmtId="0" fontId="27" fillId="0" borderId="40" xfId="0" applyFont="1" applyBorder="1" applyAlignment="1">
      <alignment horizontal="center" vertical="center"/>
    </xf>
    <xf numFmtId="0" fontId="27" fillId="0" borderId="18" xfId="0" applyFont="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0" fontId="27" fillId="0" borderId="36" xfId="0" applyFont="1" applyBorder="1" applyAlignment="1">
      <alignment vertical="center"/>
    </xf>
    <xf numFmtId="0" fontId="27" fillId="0" borderId="32" xfId="0" applyFont="1" applyBorder="1" applyAlignment="1">
      <alignment vertical="center"/>
    </xf>
    <xf numFmtId="0" fontId="27" fillId="0" borderId="32" xfId="0" applyFont="1" applyBorder="1" applyAlignment="1">
      <alignment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4" xfId="0" applyFont="1" applyBorder="1" applyAlignment="1">
      <alignment horizontal="center" vertical="center" wrapText="1"/>
    </xf>
    <xf numFmtId="0" fontId="27" fillId="0" borderId="38" xfId="0" applyFont="1" applyBorder="1" applyAlignment="1">
      <alignment horizontal="right" vertical="center"/>
    </xf>
    <xf numFmtId="168" fontId="26" fillId="0" borderId="18" xfId="1" applyNumberFormat="1" applyFont="1" applyBorder="1" applyAlignment="1">
      <alignment horizontal="center" vertical="center"/>
    </xf>
    <xf numFmtId="168" fontId="26" fillId="0" borderId="0" xfId="1" applyNumberFormat="1" applyFont="1" applyBorder="1" applyAlignment="1">
      <alignment horizontal="center" vertical="center"/>
    </xf>
    <xf numFmtId="168" fontId="27" fillId="0" borderId="0" xfId="1" applyNumberFormat="1" applyFont="1" applyBorder="1" applyAlignment="1">
      <alignment horizontal="center" vertical="center"/>
    </xf>
    <xf numFmtId="168" fontId="27" fillId="0" borderId="19" xfId="1" applyNumberFormat="1" applyFont="1" applyBorder="1" applyAlignment="1">
      <alignment horizontal="center" vertical="center"/>
    </xf>
    <xf numFmtId="166" fontId="26" fillId="0" borderId="18" xfId="0" applyNumberFormat="1" applyFont="1" applyBorder="1" applyAlignment="1">
      <alignment horizontal="center" vertical="center"/>
    </xf>
    <xf numFmtId="166" fontId="26" fillId="0" borderId="0" xfId="0" applyNumberFormat="1" applyFont="1" applyAlignment="1">
      <alignment horizontal="center" vertical="center"/>
    </xf>
    <xf numFmtId="166" fontId="27" fillId="0" borderId="0" xfId="0" applyNumberFormat="1" applyFont="1" applyAlignment="1">
      <alignment horizontal="center" vertical="center"/>
    </xf>
    <xf numFmtId="166" fontId="27" fillId="0" borderId="19" xfId="0" applyNumberFormat="1" applyFont="1" applyBorder="1" applyAlignment="1">
      <alignment horizontal="center" vertical="center"/>
    </xf>
    <xf numFmtId="168" fontId="26" fillId="0" borderId="18" xfId="1" applyNumberFormat="1" applyFont="1" applyFill="1" applyBorder="1" applyAlignment="1">
      <alignment horizontal="center" vertical="center"/>
    </xf>
    <xf numFmtId="168" fontId="26" fillId="0" borderId="0" xfId="1" applyNumberFormat="1" applyFont="1" applyFill="1" applyBorder="1" applyAlignment="1">
      <alignment horizontal="center" vertical="center"/>
    </xf>
    <xf numFmtId="168" fontId="27" fillId="0" borderId="0" xfId="1" applyNumberFormat="1" applyFont="1" applyFill="1" applyBorder="1" applyAlignment="1">
      <alignment horizontal="center" vertical="center"/>
    </xf>
    <xf numFmtId="168" fontId="27" fillId="0" borderId="19" xfId="1" applyNumberFormat="1" applyFont="1" applyFill="1" applyBorder="1" applyAlignment="1">
      <alignment horizontal="center" vertical="center"/>
    </xf>
    <xf numFmtId="0" fontId="27" fillId="9" borderId="38" xfId="0" applyFont="1" applyFill="1" applyBorder="1" applyAlignment="1">
      <alignment horizontal="right" vertical="center"/>
    </xf>
    <xf numFmtId="167" fontId="26" fillId="9" borderId="18" xfId="0" applyNumberFormat="1" applyFont="1" applyFill="1" applyBorder="1" applyAlignment="1">
      <alignment horizontal="center" vertical="center"/>
    </xf>
    <xf numFmtId="167" fontId="26" fillId="9" borderId="0" xfId="0" applyNumberFormat="1" applyFont="1" applyFill="1" applyAlignment="1">
      <alignment horizontal="center" vertical="center"/>
    </xf>
    <xf numFmtId="167" fontId="27" fillId="9" borderId="0" xfId="0" applyNumberFormat="1" applyFont="1" applyFill="1" applyAlignment="1">
      <alignment horizontal="center" vertical="center"/>
    </xf>
    <xf numFmtId="167" fontId="27" fillId="9" borderId="19" xfId="0" applyNumberFormat="1" applyFont="1" applyFill="1" applyBorder="1" applyAlignment="1">
      <alignment horizontal="center" vertical="center"/>
    </xf>
    <xf numFmtId="0" fontId="27" fillId="0" borderId="38" xfId="0" applyFont="1" applyBorder="1" applyAlignment="1">
      <alignment horizontal="left" vertical="center"/>
    </xf>
    <xf numFmtId="167" fontId="26" fillId="0" borderId="18" xfId="0" applyNumberFormat="1" applyFont="1" applyBorder="1" applyAlignment="1">
      <alignment horizontal="center" vertical="center"/>
    </xf>
    <xf numFmtId="167" fontId="26" fillId="0" borderId="0" xfId="0" applyNumberFormat="1" applyFont="1" applyAlignment="1">
      <alignment horizontal="center" vertical="center"/>
    </xf>
    <xf numFmtId="167" fontId="27" fillId="0" borderId="0" xfId="0" applyNumberFormat="1" applyFont="1" applyAlignment="1">
      <alignment horizontal="center" vertical="center"/>
    </xf>
    <xf numFmtId="167" fontId="27" fillId="0" borderId="19" xfId="0" applyNumberFormat="1" applyFont="1" applyBorder="1" applyAlignment="1">
      <alignment horizontal="center" vertical="center"/>
    </xf>
    <xf numFmtId="0" fontId="26" fillId="0" borderId="38" xfId="0" applyFont="1" applyBorder="1" applyAlignment="1">
      <alignment horizontal="right" vertical="center"/>
    </xf>
    <xf numFmtId="1" fontId="26" fillId="0" borderId="38" xfId="0" applyNumberFormat="1" applyFont="1" applyBorder="1" applyAlignment="1">
      <alignment horizontal="right" vertical="center"/>
    </xf>
    <xf numFmtId="168" fontId="26" fillId="0" borderId="19" xfId="1" applyNumberFormat="1" applyFont="1" applyBorder="1" applyAlignment="1">
      <alignment horizontal="center" vertical="center"/>
    </xf>
    <xf numFmtId="0" fontId="26" fillId="0" borderId="38" xfId="0" applyFont="1" applyBorder="1" applyAlignment="1">
      <alignment vertical="center"/>
    </xf>
    <xf numFmtId="0" fontId="27" fillId="0" borderId="38" xfId="0" applyFont="1" applyBorder="1" applyAlignment="1">
      <alignment vertical="center"/>
    </xf>
    <xf numFmtId="0" fontId="26" fillId="0" borderId="19" xfId="0" applyFont="1" applyBorder="1" applyAlignment="1">
      <alignment vertical="center"/>
    </xf>
    <xf numFmtId="0" fontId="26" fillId="0" borderId="21" xfId="0" applyFont="1" applyBorder="1" applyAlignment="1">
      <alignment vertical="center"/>
    </xf>
    <xf numFmtId="0" fontId="27" fillId="0" borderId="21" xfId="0" applyFont="1" applyBorder="1" applyAlignment="1">
      <alignment vertical="center"/>
    </xf>
    <xf numFmtId="0" fontId="26" fillId="0" borderId="22" xfId="0" applyFont="1" applyBorder="1" applyAlignment="1">
      <alignment vertical="center"/>
    </xf>
    <xf numFmtId="10" fontId="27" fillId="0" borderId="0" xfId="0" applyNumberFormat="1" applyFont="1" applyAlignment="1">
      <alignment vertical="center"/>
    </xf>
    <xf numFmtId="10" fontId="26" fillId="0" borderId="0" xfId="0" applyNumberFormat="1" applyFont="1" applyAlignment="1">
      <alignment vertical="center"/>
    </xf>
    <xf numFmtId="10" fontId="26" fillId="0" borderId="21" xfId="0" applyNumberFormat="1" applyFont="1" applyBorder="1" applyAlignment="1">
      <alignment vertical="center"/>
    </xf>
    <xf numFmtId="10" fontId="27" fillId="0" borderId="21" xfId="0" applyNumberFormat="1" applyFont="1" applyBorder="1" applyAlignment="1">
      <alignment vertical="center"/>
    </xf>
    <xf numFmtId="10" fontId="26" fillId="0" borderId="19" xfId="0" applyNumberFormat="1" applyFont="1" applyBorder="1" applyAlignment="1">
      <alignment vertical="center"/>
    </xf>
    <xf numFmtId="10" fontId="26" fillId="0" borderId="22" xfId="0" applyNumberFormat="1" applyFont="1" applyBorder="1" applyAlignment="1">
      <alignment vertical="center"/>
    </xf>
    <xf numFmtId="0" fontId="28" fillId="9" borderId="38" xfId="0" applyFont="1" applyFill="1" applyBorder="1" applyAlignment="1">
      <alignment horizontal="center" vertical="center"/>
    </xf>
    <xf numFmtId="0" fontId="25" fillId="0" borderId="14" xfId="0" applyFont="1" applyBorder="1"/>
    <xf numFmtId="0" fontId="25" fillId="0" borderId="11" xfId="0" applyFont="1" applyBorder="1"/>
    <xf numFmtId="0" fontId="18" fillId="3" borderId="0" xfId="0" applyFont="1" applyFill="1"/>
    <xf numFmtId="0" fontId="18" fillId="3" borderId="0" xfId="0" applyFont="1" applyFill="1" applyAlignment="1">
      <alignment vertical="center"/>
    </xf>
    <xf numFmtId="0" fontId="19" fillId="3" borderId="0" xfId="0"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21" fillId="3"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16" fontId="4" fillId="3" borderId="0" xfId="0" applyNumberFormat="1" applyFont="1" applyFill="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0" xfId="0" applyFont="1" applyFill="1" applyAlignment="1">
      <alignment horizontal="center" vertical="center"/>
    </xf>
    <xf numFmtId="0" fontId="21"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4" fillId="3" borderId="0" xfId="0" applyFont="1" applyFill="1"/>
    <xf numFmtId="0" fontId="4" fillId="5" borderId="0" xfId="0" applyFont="1" applyFill="1"/>
    <xf numFmtId="49" fontId="4" fillId="3" borderId="0" xfId="0" applyNumberFormat="1" applyFont="1" applyFill="1" applyAlignment="1">
      <alignment horizontal="left"/>
    </xf>
    <xf numFmtId="49" fontId="1" fillId="3" borderId="0" xfId="0" applyNumberFormat="1" applyFont="1" applyFill="1" applyAlignment="1">
      <alignment horizontal="left"/>
    </xf>
    <xf numFmtId="0" fontId="5" fillId="3" borderId="0" xfId="0" applyFont="1" applyFill="1" applyAlignment="1">
      <alignment horizontal="right"/>
    </xf>
    <xf numFmtId="0" fontId="22" fillId="3" borderId="0" xfId="0" applyFont="1" applyFill="1" applyAlignment="1">
      <alignment horizontal="left" indent="2"/>
    </xf>
    <xf numFmtId="0" fontId="22" fillId="3" borderId="0" xfId="0" applyFont="1" applyFill="1"/>
    <xf numFmtId="0" fontId="5" fillId="3" borderId="0" xfId="0" applyFont="1" applyFill="1" applyAlignment="1">
      <alignment horizontal="left" indent="2"/>
    </xf>
    <xf numFmtId="165" fontId="30" fillId="0" borderId="1" xfId="0" applyNumberFormat="1" applyFont="1" applyBorder="1" applyAlignment="1">
      <alignment horizontal="center"/>
    </xf>
    <xf numFmtId="165" fontId="30" fillId="0" borderId="2" xfId="0" applyNumberFormat="1" applyFont="1" applyBorder="1" applyAlignment="1">
      <alignment horizontal="center"/>
    </xf>
    <xf numFmtId="165" fontId="30" fillId="0" borderId="3" xfId="0" applyNumberFormat="1" applyFont="1" applyBorder="1" applyAlignment="1">
      <alignment horizontal="center"/>
    </xf>
    <xf numFmtId="165" fontId="30" fillId="0" borderId="0" xfId="0" applyNumberFormat="1" applyFont="1" applyAlignment="1">
      <alignment horizontal="center"/>
    </xf>
    <xf numFmtId="165" fontId="30" fillId="4" borderId="1" xfId="0" applyNumberFormat="1" applyFont="1" applyFill="1" applyBorder="1" applyAlignment="1">
      <alignment horizontal="center"/>
    </xf>
    <xf numFmtId="165" fontId="30" fillId="4" borderId="2" xfId="0" applyNumberFormat="1" applyFont="1" applyFill="1" applyBorder="1" applyAlignment="1">
      <alignment horizontal="center"/>
    </xf>
    <xf numFmtId="165" fontId="30" fillId="4" borderId="3" xfId="0" applyNumberFormat="1" applyFont="1" applyFill="1" applyBorder="1" applyAlignment="1">
      <alignment horizontal="center"/>
    </xf>
    <xf numFmtId="165" fontId="30" fillId="0" borderId="10" xfId="0" applyNumberFormat="1" applyFont="1" applyBorder="1" applyAlignment="1">
      <alignment horizontal="center"/>
    </xf>
    <xf numFmtId="0" fontId="30" fillId="0" borderId="0" xfId="0" applyFont="1" applyAlignment="1">
      <alignment horizontal="center"/>
    </xf>
    <xf numFmtId="165" fontId="30" fillId="0" borderId="4" xfId="0" applyNumberFormat="1" applyFont="1" applyBorder="1" applyAlignment="1">
      <alignment horizontal="center"/>
    </xf>
    <xf numFmtId="165" fontId="30" fillId="0" borderId="5" xfId="0" applyNumberFormat="1" applyFont="1" applyBorder="1" applyAlignment="1">
      <alignment horizontal="center"/>
    </xf>
    <xf numFmtId="165" fontId="30" fillId="4" borderId="4" xfId="0" applyNumberFormat="1" applyFont="1" applyFill="1" applyBorder="1" applyAlignment="1">
      <alignment horizontal="center"/>
    </xf>
    <xf numFmtId="165" fontId="30" fillId="4" borderId="0" xfId="0" applyNumberFormat="1" applyFont="1" applyFill="1" applyAlignment="1">
      <alignment horizontal="center"/>
    </xf>
    <xf numFmtId="165" fontId="30" fillId="4" borderId="5" xfId="0" applyNumberFormat="1" applyFont="1" applyFill="1" applyBorder="1" applyAlignment="1">
      <alignment horizontal="center"/>
    </xf>
    <xf numFmtId="165" fontId="30" fillId="0" borderId="14" xfId="0" applyNumberFormat="1" applyFont="1" applyBorder="1" applyAlignment="1">
      <alignment horizontal="center"/>
    </xf>
    <xf numFmtId="165" fontId="30" fillId="0" borderId="15" xfId="0" applyNumberFormat="1" applyFont="1" applyBorder="1" applyAlignment="1">
      <alignment horizontal="center"/>
    </xf>
    <xf numFmtId="165" fontId="30" fillId="0" borderId="16" xfId="0" applyNumberFormat="1" applyFont="1" applyBorder="1" applyAlignment="1">
      <alignment horizontal="center"/>
    </xf>
    <xf numFmtId="165" fontId="30" fillId="0" borderId="17" xfId="0" applyNumberFormat="1" applyFont="1" applyBorder="1" applyAlignment="1">
      <alignment horizontal="center"/>
    </xf>
    <xf numFmtId="165" fontId="30" fillId="4" borderId="15" xfId="0" applyNumberFormat="1" applyFont="1" applyFill="1" applyBorder="1" applyAlignment="1">
      <alignment horizontal="center"/>
    </xf>
    <xf numFmtId="165" fontId="30" fillId="4" borderId="16" xfId="0" applyNumberFormat="1" applyFont="1" applyFill="1" applyBorder="1" applyAlignment="1">
      <alignment horizontal="center"/>
    </xf>
    <xf numFmtId="165" fontId="30" fillId="4" borderId="17" xfId="0" applyNumberFormat="1" applyFont="1" applyFill="1" applyBorder="1" applyAlignment="1">
      <alignment horizontal="center"/>
    </xf>
    <xf numFmtId="165" fontId="30" fillId="0" borderId="11" xfId="0" applyNumberFormat="1" applyFont="1" applyBorder="1" applyAlignment="1">
      <alignment horizontal="center"/>
    </xf>
    <xf numFmtId="2" fontId="30" fillId="0" borderId="0" xfId="0" applyNumberFormat="1" applyFont="1" applyAlignment="1">
      <alignment horizontal="center"/>
    </xf>
    <xf numFmtId="2" fontId="30" fillId="0" borderId="1" xfId="0" applyNumberFormat="1" applyFont="1" applyBorder="1" applyAlignment="1">
      <alignment horizontal="center"/>
    </xf>
    <xf numFmtId="2" fontId="30" fillId="0" borderId="2" xfId="0" applyNumberFormat="1" applyFont="1" applyBorder="1" applyAlignment="1">
      <alignment horizontal="center"/>
    </xf>
    <xf numFmtId="2" fontId="30" fillId="0" borderId="3" xfId="0" applyNumberFormat="1" applyFont="1" applyBorder="1" applyAlignment="1">
      <alignment horizontal="center"/>
    </xf>
    <xf numFmtId="2" fontId="30" fillId="0" borderId="4" xfId="0" applyNumberFormat="1" applyFont="1" applyBorder="1" applyAlignment="1">
      <alignment horizontal="center"/>
    </xf>
    <xf numFmtId="2" fontId="30" fillId="0" borderId="5" xfId="0" applyNumberFormat="1" applyFont="1" applyBorder="1" applyAlignment="1">
      <alignment horizontal="center"/>
    </xf>
    <xf numFmtId="2" fontId="30" fillId="0" borderId="15" xfId="0" applyNumberFormat="1" applyFont="1" applyBorder="1" applyAlignment="1">
      <alignment horizontal="center"/>
    </xf>
    <xf numFmtId="2" fontId="30" fillId="0" borderId="16" xfId="0" applyNumberFormat="1" applyFont="1" applyBorder="1" applyAlignment="1">
      <alignment horizontal="center"/>
    </xf>
    <xf numFmtId="2" fontId="30" fillId="0" borderId="17" xfId="0" applyNumberFormat="1" applyFont="1" applyBorder="1" applyAlignment="1">
      <alignment horizontal="center"/>
    </xf>
    <xf numFmtId="2" fontId="30" fillId="4" borderId="1" xfId="0" applyNumberFormat="1" applyFont="1" applyFill="1" applyBorder="1" applyAlignment="1">
      <alignment horizontal="center"/>
    </xf>
    <xf numFmtId="2" fontId="30" fillId="4" borderId="2" xfId="0" applyNumberFormat="1" applyFont="1" applyFill="1" applyBorder="1" applyAlignment="1">
      <alignment horizontal="center"/>
    </xf>
    <xf numFmtId="2" fontId="30" fillId="4" borderId="3" xfId="0" applyNumberFormat="1" applyFont="1" applyFill="1" applyBorder="1" applyAlignment="1">
      <alignment horizontal="center"/>
    </xf>
    <xf numFmtId="2" fontId="30" fillId="4" borderId="4" xfId="0" applyNumberFormat="1" applyFont="1" applyFill="1" applyBorder="1" applyAlignment="1">
      <alignment horizontal="center"/>
    </xf>
    <xf numFmtId="2" fontId="30" fillId="4" borderId="5" xfId="0" applyNumberFormat="1" applyFont="1" applyFill="1" applyBorder="1" applyAlignment="1">
      <alignment horizontal="center"/>
    </xf>
    <xf numFmtId="2" fontId="30" fillId="4" borderId="15" xfId="0" applyNumberFormat="1" applyFont="1" applyFill="1" applyBorder="1" applyAlignment="1">
      <alignment horizontal="center"/>
    </xf>
    <xf numFmtId="2" fontId="30" fillId="4" borderId="16" xfId="0" applyNumberFormat="1" applyFont="1" applyFill="1" applyBorder="1" applyAlignment="1">
      <alignment horizontal="center"/>
    </xf>
    <xf numFmtId="2" fontId="30" fillId="4" borderId="17" xfId="0" applyNumberFormat="1" applyFont="1" applyFill="1" applyBorder="1" applyAlignment="1">
      <alignment horizontal="center"/>
    </xf>
    <xf numFmtId="2" fontId="30" fillId="0" borderId="10" xfId="0" applyNumberFormat="1" applyFont="1" applyBorder="1" applyAlignment="1">
      <alignment horizontal="center"/>
    </xf>
    <xf numFmtId="2" fontId="30" fillId="0" borderId="14" xfId="0" applyNumberFormat="1" applyFont="1" applyBorder="1" applyAlignment="1">
      <alignment horizontal="center"/>
    </xf>
    <xf numFmtId="2" fontId="30" fillId="0" borderId="11" xfId="0" applyNumberFormat="1" applyFont="1" applyBorder="1" applyAlignment="1">
      <alignment horizontal="center"/>
    </xf>
    <xf numFmtId="2" fontId="30" fillId="4" borderId="0" xfId="0" applyNumberFormat="1" applyFont="1" applyFill="1" applyAlignment="1">
      <alignment horizontal="center"/>
    </xf>
    <xf numFmtId="3" fontId="30" fillId="0" borderId="1" xfId="0" applyNumberFormat="1" applyFont="1" applyBorder="1" applyAlignment="1">
      <alignment horizontal="right"/>
    </xf>
    <xf numFmtId="3" fontId="30" fillId="0" borderId="2" xfId="0" applyNumberFormat="1" applyFont="1" applyBorder="1" applyAlignment="1">
      <alignment horizontal="right"/>
    </xf>
    <xf numFmtId="3" fontId="30" fillId="0" borderId="3" xfId="0" applyNumberFormat="1" applyFont="1" applyBorder="1" applyAlignment="1">
      <alignment horizontal="right"/>
    </xf>
    <xf numFmtId="3" fontId="30" fillId="0" borderId="0" xfId="0" applyNumberFormat="1" applyFont="1" applyAlignment="1">
      <alignment horizontal="right"/>
    </xf>
    <xf numFmtId="3" fontId="30" fillId="4" borderId="1" xfId="0" applyNumberFormat="1" applyFont="1" applyFill="1" applyBorder="1" applyAlignment="1">
      <alignment horizontal="right"/>
    </xf>
    <xf numFmtId="3" fontId="30" fillId="4" borderId="2" xfId="0" applyNumberFormat="1" applyFont="1" applyFill="1" applyBorder="1" applyAlignment="1">
      <alignment horizontal="right"/>
    </xf>
    <xf numFmtId="3" fontId="30" fillId="4" borderId="3" xfId="0" applyNumberFormat="1" applyFont="1" applyFill="1" applyBorder="1" applyAlignment="1">
      <alignment horizontal="right"/>
    </xf>
    <xf numFmtId="3" fontId="30" fillId="0" borderId="10" xfId="0" applyNumberFormat="1" applyFont="1" applyBorder="1" applyAlignment="1">
      <alignment horizontal="right"/>
    </xf>
    <xf numFmtId="3" fontId="30" fillId="0" borderId="4" xfId="0" applyNumberFormat="1" applyFont="1" applyBorder="1" applyAlignment="1">
      <alignment horizontal="right"/>
    </xf>
    <xf numFmtId="3" fontId="30" fillId="0" borderId="5" xfId="0" applyNumberFormat="1" applyFont="1" applyBorder="1" applyAlignment="1">
      <alignment horizontal="right"/>
    </xf>
    <xf numFmtId="3" fontId="30" fillId="4" borderId="4" xfId="0" applyNumberFormat="1" applyFont="1" applyFill="1" applyBorder="1" applyAlignment="1">
      <alignment horizontal="right"/>
    </xf>
    <xf numFmtId="3" fontId="30" fillId="4" borderId="0" xfId="0" applyNumberFormat="1" applyFont="1" applyFill="1" applyAlignment="1">
      <alignment horizontal="right"/>
    </xf>
    <xf numFmtId="3" fontId="30" fillId="4" borderId="5" xfId="0" applyNumberFormat="1" applyFont="1" applyFill="1" applyBorder="1" applyAlignment="1">
      <alignment horizontal="right"/>
    </xf>
    <xf numFmtId="3" fontId="30" fillId="0" borderId="14" xfId="0" applyNumberFormat="1" applyFont="1" applyBorder="1" applyAlignment="1">
      <alignment horizontal="right"/>
    </xf>
    <xf numFmtId="0" fontId="31" fillId="3" borderId="0" xfId="0" applyFont="1" applyFill="1"/>
    <xf numFmtId="0" fontId="31" fillId="5" borderId="0" xfId="0" applyFont="1" applyFill="1"/>
    <xf numFmtId="0" fontId="31" fillId="3" borderId="0" xfId="0" applyFont="1" applyFill="1" applyAlignment="1">
      <alignment horizontal="center"/>
    </xf>
    <xf numFmtId="0" fontId="31" fillId="3" borderId="0" xfId="0" applyFont="1" applyFill="1" applyAlignment="1">
      <alignment horizontal="left"/>
    </xf>
    <xf numFmtId="165" fontId="31" fillId="0" borderId="1" xfId="0" applyNumberFormat="1" applyFont="1" applyBorder="1" applyAlignment="1">
      <alignment horizontal="center"/>
    </xf>
    <xf numFmtId="165" fontId="31" fillId="0" borderId="2" xfId="0" applyNumberFormat="1" applyFont="1" applyBorder="1" applyAlignment="1">
      <alignment horizontal="center"/>
    </xf>
    <xf numFmtId="165" fontId="31" fillId="0" borderId="3" xfId="0" applyNumberFormat="1" applyFont="1" applyBorder="1" applyAlignment="1">
      <alignment horizontal="center"/>
    </xf>
    <xf numFmtId="165" fontId="31" fillId="0" borderId="0" xfId="0" applyNumberFormat="1" applyFont="1" applyAlignment="1">
      <alignment horizontal="center"/>
    </xf>
    <xf numFmtId="165" fontId="31" fillId="4" borderId="1" xfId="0" applyNumberFormat="1" applyFont="1" applyFill="1" applyBorder="1" applyAlignment="1">
      <alignment horizontal="center"/>
    </xf>
    <xf numFmtId="165" fontId="31" fillId="4" borderId="2" xfId="0" applyNumberFormat="1" applyFont="1" applyFill="1" applyBorder="1" applyAlignment="1">
      <alignment horizontal="center"/>
    </xf>
    <xf numFmtId="165" fontId="31" fillId="4" borderId="3" xfId="0" applyNumberFormat="1" applyFont="1" applyFill="1" applyBorder="1" applyAlignment="1">
      <alignment horizontal="center"/>
    </xf>
    <xf numFmtId="165" fontId="31" fillId="0" borderId="10" xfId="0" applyNumberFormat="1" applyFont="1" applyBorder="1" applyAlignment="1">
      <alignment horizontal="center"/>
    </xf>
    <xf numFmtId="0" fontId="31" fillId="0" borderId="0" xfId="0" applyFont="1" applyAlignment="1">
      <alignment horizontal="center"/>
    </xf>
    <xf numFmtId="165" fontId="31" fillId="0" borderId="4" xfId="0" applyNumberFormat="1" applyFont="1" applyBorder="1" applyAlignment="1">
      <alignment horizontal="center"/>
    </xf>
    <xf numFmtId="165" fontId="31" fillId="0" borderId="5" xfId="0" applyNumberFormat="1" applyFont="1" applyBorder="1" applyAlignment="1">
      <alignment horizontal="center"/>
    </xf>
    <xf numFmtId="165" fontId="31" fillId="4" borderId="4" xfId="0" applyNumberFormat="1" applyFont="1" applyFill="1" applyBorder="1" applyAlignment="1">
      <alignment horizontal="center"/>
    </xf>
    <xf numFmtId="165" fontId="31" fillId="4" borderId="0" xfId="0" applyNumberFormat="1" applyFont="1" applyFill="1" applyAlignment="1">
      <alignment horizontal="center"/>
    </xf>
    <xf numFmtId="165" fontId="31" fillId="4" borderId="5" xfId="0" applyNumberFormat="1" applyFont="1" applyFill="1" applyBorder="1" applyAlignment="1">
      <alignment horizontal="center"/>
    </xf>
    <xf numFmtId="165" fontId="31" fillId="0" borderId="14" xfId="0" applyNumberFormat="1" applyFont="1" applyBorder="1" applyAlignment="1">
      <alignment horizontal="center"/>
    </xf>
    <xf numFmtId="165" fontId="31" fillId="0" borderId="15" xfId="0" applyNumberFormat="1" applyFont="1" applyBorder="1" applyAlignment="1">
      <alignment horizontal="center"/>
    </xf>
    <xf numFmtId="165" fontId="31" fillId="0" borderId="16" xfId="0" applyNumberFormat="1" applyFont="1" applyBorder="1" applyAlignment="1">
      <alignment horizontal="center"/>
    </xf>
    <xf numFmtId="165" fontId="31" fillId="0" borderId="17" xfId="0" applyNumberFormat="1" applyFont="1" applyBorder="1" applyAlignment="1">
      <alignment horizontal="center"/>
    </xf>
    <xf numFmtId="165" fontId="31" fillId="4" borderId="15" xfId="0" applyNumberFormat="1" applyFont="1" applyFill="1" applyBorder="1" applyAlignment="1">
      <alignment horizontal="center"/>
    </xf>
    <xf numFmtId="165" fontId="31" fillId="4" borderId="16" xfId="0" applyNumberFormat="1" applyFont="1" applyFill="1" applyBorder="1" applyAlignment="1">
      <alignment horizontal="center"/>
    </xf>
    <xf numFmtId="165" fontId="31" fillId="4" borderId="17" xfId="0" applyNumberFormat="1" applyFont="1" applyFill="1" applyBorder="1" applyAlignment="1">
      <alignment horizontal="center"/>
    </xf>
    <xf numFmtId="165" fontId="31" fillId="0" borderId="11" xfId="0" applyNumberFormat="1" applyFont="1" applyBorder="1" applyAlignment="1">
      <alignment horizontal="center"/>
    </xf>
    <xf numFmtId="2" fontId="31" fillId="0" borderId="1" xfId="0" applyNumberFormat="1" applyFont="1" applyBorder="1" applyAlignment="1">
      <alignment horizontal="center"/>
    </xf>
    <xf numFmtId="2" fontId="31" fillId="0" borderId="2" xfId="0" applyNumberFormat="1" applyFont="1" applyBorder="1" applyAlignment="1">
      <alignment horizontal="center"/>
    </xf>
    <xf numFmtId="2" fontId="31" fillId="0" borderId="3" xfId="0" applyNumberFormat="1" applyFont="1" applyBorder="1" applyAlignment="1">
      <alignment horizontal="center"/>
    </xf>
    <xf numFmtId="2" fontId="31" fillId="0" borderId="0" xfId="0" applyNumberFormat="1" applyFont="1" applyAlignment="1">
      <alignment horizontal="center"/>
    </xf>
    <xf numFmtId="2" fontId="31" fillId="4" borderId="1" xfId="0" applyNumberFormat="1" applyFont="1" applyFill="1" applyBorder="1" applyAlignment="1">
      <alignment horizontal="center"/>
    </xf>
    <xf numFmtId="2" fontId="31" fillId="4" borderId="2" xfId="0" applyNumberFormat="1" applyFont="1" applyFill="1" applyBorder="1" applyAlignment="1">
      <alignment horizontal="center"/>
    </xf>
    <xf numFmtId="2" fontId="31" fillId="4" borderId="3" xfId="0" applyNumberFormat="1" applyFont="1" applyFill="1" applyBorder="1" applyAlignment="1">
      <alignment horizontal="center"/>
    </xf>
    <xf numFmtId="2" fontId="31" fillId="0" borderId="10" xfId="0" applyNumberFormat="1" applyFont="1" applyBorder="1" applyAlignment="1">
      <alignment horizontal="center"/>
    </xf>
    <xf numFmtId="2" fontId="31" fillId="0" borderId="4" xfId="0" applyNumberFormat="1" applyFont="1" applyBorder="1" applyAlignment="1">
      <alignment horizontal="center"/>
    </xf>
    <xf numFmtId="2" fontId="31" fillId="0" borderId="5" xfId="0" applyNumberFormat="1" applyFont="1" applyBorder="1" applyAlignment="1">
      <alignment horizontal="center"/>
    </xf>
    <xf numFmtId="2" fontId="31" fillId="4" borderId="4" xfId="0" applyNumberFormat="1" applyFont="1" applyFill="1" applyBorder="1" applyAlignment="1">
      <alignment horizontal="center"/>
    </xf>
    <xf numFmtId="2" fontId="31" fillId="4" borderId="0" xfId="0" applyNumberFormat="1" applyFont="1" applyFill="1" applyAlignment="1">
      <alignment horizontal="center"/>
    </xf>
    <xf numFmtId="2" fontId="31" fillId="4" borderId="5" xfId="0" applyNumberFormat="1" applyFont="1" applyFill="1" applyBorder="1" applyAlignment="1">
      <alignment horizontal="center"/>
    </xf>
    <xf numFmtId="2" fontId="31" fillId="0" borderId="14" xfId="0" applyNumberFormat="1" applyFont="1" applyBorder="1" applyAlignment="1">
      <alignment horizontal="center"/>
    </xf>
    <xf numFmtId="2" fontId="31" fillId="0" borderId="15" xfId="0" applyNumberFormat="1" applyFont="1" applyBorder="1" applyAlignment="1">
      <alignment horizontal="center"/>
    </xf>
    <xf numFmtId="2" fontId="31" fillId="0" borderId="16" xfId="0" applyNumberFormat="1" applyFont="1" applyBorder="1" applyAlignment="1">
      <alignment horizontal="center"/>
    </xf>
    <xf numFmtId="2" fontId="31" fillId="0" borderId="17" xfId="0" applyNumberFormat="1" applyFont="1" applyBorder="1" applyAlignment="1">
      <alignment horizontal="center"/>
    </xf>
    <xf numFmtId="2" fontId="31" fillId="4" borderId="15" xfId="0" applyNumberFormat="1" applyFont="1" applyFill="1" applyBorder="1" applyAlignment="1">
      <alignment horizontal="center"/>
    </xf>
    <xf numFmtId="2" fontId="31" fillId="4" borderId="16" xfId="0" applyNumberFormat="1" applyFont="1" applyFill="1" applyBorder="1" applyAlignment="1">
      <alignment horizontal="center"/>
    </xf>
    <xf numFmtId="2" fontId="31" fillId="4" borderId="17" xfId="0" applyNumberFormat="1" applyFont="1" applyFill="1" applyBorder="1" applyAlignment="1">
      <alignment horizontal="center"/>
    </xf>
    <xf numFmtId="2" fontId="31" fillId="0" borderId="11" xfId="0" applyNumberFormat="1" applyFont="1" applyBorder="1" applyAlignment="1">
      <alignment horizontal="center"/>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7"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27" fillId="0" borderId="0" xfId="0" applyFont="1" applyAlignment="1">
      <alignment horizontal="center" vertical="center" wrapText="1"/>
    </xf>
    <xf numFmtId="0" fontId="27" fillId="0" borderId="3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28" fillId="8" borderId="23" xfId="0" applyFont="1" applyFill="1" applyBorder="1" applyAlignment="1">
      <alignment horizontal="center" vertical="center"/>
    </xf>
    <xf numFmtId="0" fontId="28" fillId="8" borderId="24" xfId="0" applyFont="1" applyFill="1" applyBorder="1" applyAlignment="1">
      <alignment horizontal="center" vertical="center"/>
    </xf>
    <xf numFmtId="0" fontId="28" fillId="8" borderId="25" xfId="0" applyFont="1" applyFill="1" applyBorder="1" applyAlignment="1">
      <alignment horizontal="center" vertical="center"/>
    </xf>
    <xf numFmtId="0" fontId="27" fillId="0" borderId="32" xfId="0" applyFont="1" applyBorder="1" applyAlignment="1">
      <alignment horizontal="center" vertical="center" wrapText="1"/>
    </xf>
    <xf numFmtId="0" fontId="27" fillId="0" borderId="3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8" fillId="2" borderId="8" xfId="0" applyFont="1" applyFill="1" applyBorder="1" applyAlignment="1">
      <alignment horizontal="center"/>
    </xf>
    <xf numFmtId="0" fontId="8" fillId="2" borderId="9" xfId="0" applyFont="1" applyFill="1" applyBorder="1" applyAlignment="1">
      <alignment horizontal="center"/>
    </xf>
    <xf numFmtId="0" fontId="5" fillId="0" borderId="10" xfId="0" applyFont="1" applyBorder="1" applyAlignment="1">
      <alignment horizontal="center" wrapText="1"/>
    </xf>
    <xf numFmtId="0" fontId="5" fillId="0" borderId="13" xfId="0" applyFont="1" applyBorder="1" applyAlignment="1">
      <alignment horizontal="center" wrapText="1"/>
    </xf>
    <xf numFmtId="0" fontId="3" fillId="0" borderId="10" xfId="0" applyFont="1" applyBorder="1" applyAlignment="1">
      <alignment horizontal="center" wrapText="1"/>
    </xf>
    <xf numFmtId="0" fontId="3" fillId="0" borderId="13" xfId="0" applyFont="1" applyBorder="1" applyAlignment="1">
      <alignment horizont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3" fillId="0" borderId="11" xfId="0" applyFont="1" applyBorder="1" applyAlignment="1">
      <alignment horizontal="center" wrapText="1"/>
    </xf>
    <xf numFmtId="0" fontId="5" fillId="0" borderId="16" xfId="0" applyFont="1" applyBorder="1" applyAlignment="1">
      <alignment horizontal="center" vertical="center" wrapText="1"/>
    </xf>
    <xf numFmtId="0" fontId="5" fillId="0" borderId="17" xfId="0" applyFont="1" applyBorder="1" applyAlignment="1">
      <alignment horizontal="center" wrapText="1"/>
    </xf>
    <xf numFmtId="0" fontId="5" fillId="0" borderId="15" xfId="0" applyFont="1" applyBorder="1" applyAlignment="1">
      <alignment horizontal="center" vertical="center" wrapText="1"/>
    </xf>
    <xf numFmtId="0" fontId="5" fillId="0" borderId="11" xfId="0" applyFont="1" applyBorder="1" applyAlignment="1">
      <alignment horizontal="center" wrapText="1"/>
    </xf>
    <xf numFmtId="0" fontId="32" fillId="3" borderId="0" xfId="0" applyFont="1" applyFill="1" applyAlignment="1">
      <alignment horizontal="center" vertical="center"/>
    </xf>
    <xf numFmtId="0" fontId="31" fillId="3" borderId="0" xfId="0" applyFont="1" applyFill="1" applyAlignment="1">
      <alignment horizontal="center" vertical="center"/>
    </xf>
    <xf numFmtId="0" fontId="1" fillId="3" borderId="0" xfId="0" applyFont="1" applyFill="1" applyAlignment="1">
      <alignment horizontal="right"/>
    </xf>
    <xf numFmtId="0" fontId="31" fillId="0" borderId="0" xfId="0" applyFont="1" applyAlignment="1">
      <alignment horizontal="right"/>
    </xf>
    <xf numFmtId="0" fontId="6" fillId="3" borderId="0" xfId="0" applyFont="1" applyFill="1" applyAlignment="1">
      <alignment horizontal="left" vertical="center" wrapText="1"/>
    </xf>
    <xf numFmtId="49" fontId="20" fillId="2" borderId="0" xfId="0" applyNumberFormat="1" applyFont="1" applyFill="1" applyAlignment="1">
      <alignment horizontal="center"/>
    </xf>
    <xf numFmtId="0" fontId="5" fillId="3" borderId="0" xfId="0" applyFont="1" applyFill="1" applyAlignment="1">
      <alignment horizontal="center"/>
    </xf>
    <xf numFmtId="0" fontId="9" fillId="0" borderId="0" xfId="0" applyFont="1" applyAlignment="1">
      <alignment horizontal="left" vertical="top" wrapText="1"/>
    </xf>
    <xf numFmtId="0" fontId="9" fillId="0" borderId="0" xfId="0" applyFont="1" applyAlignment="1">
      <alignment horizontal="left"/>
    </xf>
  </cellXfs>
  <cellStyles count="3">
    <cellStyle name="Normal" xfId="0" builtinId="0"/>
    <cellStyle name="Normal 2" xfId="2" xr:uid="{0E3B69F8-38DB-47A3-B369-560CDD5695C6}"/>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D0006F"/>
      <rgbColor rgb="00008080"/>
      <rgbColor rgb="00C0C0C0"/>
      <rgbColor rgb="00808080"/>
      <rgbColor rgb="009999FF"/>
      <rgbColor rgb="006E6259"/>
      <rgbColor rgb="00620C0B"/>
      <rgbColor rgb="00590001"/>
      <rgbColor rgb="00404549"/>
      <rgbColor rgb="00CD9B7A"/>
      <rgbColor rgb="00990033"/>
      <rgbColor rgb="00EAEAEA"/>
      <rgbColor rgb="00000080"/>
      <rgbColor rgb="00579A32"/>
      <rgbColor rgb="003366FF"/>
      <rgbColor rgb="00CC9900"/>
      <rgbColor rgb="00D22630"/>
      <rgbColor rgb="00A54F0F"/>
      <rgbColor rgb="0000BFB3"/>
      <rgbColor rgb="00666666"/>
      <rgbColor rgb="00009CDE"/>
      <rgbColor rgb="00CCFFFF"/>
      <rgbColor rgb="00CCFFCC"/>
      <rgbColor rgb="00CDE499"/>
      <rgbColor rgb="0099D7F2"/>
      <rgbColor rgb="00666666"/>
      <rgbColor rgb="00CC99FF"/>
      <rgbColor rgb="00F0A8AB"/>
      <rgbColor rgb="003366FF"/>
      <rgbColor rgb="0033CCCC"/>
      <rgbColor rgb="0084BD00"/>
      <rgbColor rgb="00FEDB00"/>
      <rgbColor rgb="00FF9900"/>
      <rgbColor rgb="00FE5000"/>
      <rgbColor rgb="00666699"/>
      <rgbColor rgb="00969696"/>
      <rgbColor rgb="00003366"/>
      <rgbColor rgb="00339966"/>
      <rgbColor rgb="00003300"/>
      <rgbColor rgb="00333300"/>
      <rgbColor rgb="00993300"/>
      <rgbColor rgb="00993366"/>
      <rgbColor rgb="00333399"/>
      <rgbColor rgb="00333333"/>
    </indexedColors>
    <mruColors>
      <color rgb="FF9ED6C3"/>
      <color rgb="FF73C3A8"/>
      <color rgb="FF1D7A8F"/>
      <color rgb="FFDC585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28</xdr:col>
      <xdr:colOff>171449</xdr:colOff>
      <xdr:row>144</xdr:row>
      <xdr:rowOff>85726</xdr:rowOff>
    </xdr:from>
    <xdr:to>
      <xdr:col>32</xdr:col>
      <xdr:colOff>450849</xdr:colOff>
      <xdr:row>146</xdr:row>
      <xdr:rowOff>69846</xdr:rowOff>
    </xdr:to>
    <xdr:pic>
      <xdr:nvPicPr>
        <xdr:cNvPr id="3" name="Picture 2">
          <a:extLst>
            <a:ext uri="{FF2B5EF4-FFF2-40B4-BE49-F238E27FC236}">
              <a16:creationId xmlns:a16="http://schemas.microsoft.com/office/drawing/2014/main" id="{540205F6-610C-0028-08FE-F6623D4D2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16599" y="28394026"/>
          <a:ext cx="2676525" cy="3714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279611</xdr:colOff>
      <xdr:row>35</xdr:row>
      <xdr:rowOff>133350</xdr:rowOff>
    </xdr:to>
    <xdr:pic>
      <xdr:nvPicPr>
        <xdr:cNvPr id="2" name="Picture 1">
          <a:extLst>
            <a:ext uri="{FF2B5EF4-FFF2-40B4-BE49-F238E27FC236}">
              <a16:creationId xmlns:a16="http://schemas.microsoft.com/office/drawing/2014/main" id="{F1C6A269-9BA4-9C45-2A81-A4489AE4DD7A}"/>
            </a:ext>
          </a:extLst>
        </xdr:cNvPr>
        <xdr:cNvPicPr>
          <a:picLocks noChangeAspect="1"/>
        </xdr:cNvPicPr>
      </xdr:nvPicPr>
      <xdr:blipFill>
        <a:blip xmlns:r="http://schemas.openxmlformats.org/officeDocument/2006/relationships" r:embed="rId1"/>
        <a:stretch>
          <a:fillRect/>
        </a:stretch>
      </xdr:blipFill>
      <xdr:spPr>
        <a:xfrm>
          <a:off x="0" y="161925"/>
          <a:ext cx="11862011" cy="5638800"/>
        </a:xfrm>
        <a:prstGeom prst="rect">
          <a:avLst/>
        </a:prstGeom>
      </xdr:spPr>
    </xdr:pic>
    <xdr:clientData/>
  </xdr:twoCellAnchor>
  <xdr:twoCellAnchor>
    <xdr:from>
      <xdr:col>7</xdr:col>
      <xdr:colOff>428625</xdr:colOff>
      <xdr:row>25</xdr:row>
      <xdr:rowOff>104775</xdr:rowOff>
    </xdr:from>
    <xdr:to>
      <xdr:col>12</xdr:col>
      <xdr:colOff>447675</xdr:colOff>
      <xdr:row>29</xdr:row>
      <xdr:rowOff>152400</xdr:rowOff>
    </xdr:to>
    <xdr:sp macro="" textlink="">
      <xdr:nvSpPr>
        <xdr:cNvPr id="3" name="TextBox 2">
          <a:extLst>
            <a:ext uri="{FF2B5EF4-FFF2-40B4-BE49-F238E27FC236}">
              <a16:creationId xmlns:a16="http://schemas.microsoft.com/office/drawing/2014/main" id="{B2811038-62EB-4DB7-A958-1D5DF3983E1F}"/>
            </a:ext>
          </a:extLst>
        </xdr:cNvPr>
        <xdr:cNvSpPr txBox="1"/>
      </xdr:nvSpPr>
      <xdr:spPr>
        <a:xfrm>
          <a:off x="4695825" y="4152900"/>
          <a:ext cx="306705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Virginia South Central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0</xdr:row>
      <xdr:rowOff>0</xdr:rowOff>
    </xdr:from>
    <xdr:to>
      <xdr:col>12</xdr:col>
      <xdr:colOff>584834</xdr:colOff>
      <xdr:row>40</xdr:row>
      <xdr:rowOff>125184</xdr:rowOff>
    </xdr:to>
    <xdr:pic>
      <xdr:nvPicPr>
        <xdr:cNvPr id="2" name="Picture 5">
          <a:extLst>
            <a:ext uri="{FF2B5EF4-FFF2-40B4-BE49-F238E27FC236}">
              <a16:creationId xmlns:a16="http://schemas.microsoft.com/office/drawing/2014/main" id="{02ED4F6F-0563-4A9D-B73B-7DC5D64F1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0"/>
          <a:ext cx="7877174" cy="6830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419100</xdr:colOff>
      <xdr:row>9</xdr:row>
      <xdr:rowOff>47624</xdr:rowOff>
    </xdr:from>
    <xdr:to>
      <xdr:col>24</xdr:col>
      <xdr:colOff>242410</xdr:colOff>
      <xdr:row>38</xdr:row>
      <xdr:rowOff>161924</xdr:rowOff>
    </xdr:to>
    <xdr:pic>
      <xdr:nvPicPr>
        <xdr:cNvPr id="3" name="Picture 2">
          <a:extLst>
            <a:ext uri="{FF2B5EF4-FFF2-40B4-BE49-F238E27FC236}">
              <a16:creationId xmlns:a16="http://schemas.microsoft.com/office/drawing/2014/main" id="{E01F1D5B-63C2-7A53-E4CC-22AE54EBC7C9}"/>
            </a:ext>
          </a:extLst>
        </xdr:cNvPr>
        <xdr:cNvPicPr>
          <a:picLocks noChangeAspect="1"/>
        </xdr:cNvPicPr>
      </xdr:nvPicPr>
      <xdr:blipFill>
        <a:blip xmlns:r="http://schemas.openxmlformats.org/officeDocument/2006/relationships" r:embed="rId2"/>
        <a:stretch>
          <a:fillRect/>
        </a:stretch>
      </xdr:blipFill>
      <xdr:spPr>
        <a:xfrm>
          <a:off x="8343900" y="1504949"/>
          <a:ext cx="6528910" cy="4810125"/>
        </a:xfrm>
        <a:prstGeom prst="rect">
          <a:avLst/>
        </a:prstGeom>
      </xdr:spPr>
    </xdr:pic>
    <xdr:clientData/>
  </xdr:twoCellAnchor>
  <xdr:twoCellAnchor>
    <xdr:from>
      <xdr:col>18</xdr:col>
      <xdr:colOff>600074</xdr:colOff>
      <xdr:row>20</xdr:row>
      <xdr:rowOff>133350</xdr:rowOff>
    </xdr:from>
    <xdr:to>
      <xdr:col>21</xdr:col>
      <xdr:colOff>47625</xdr:colOff>
      <xdr:row>25</xdr:row>
      <xdr:rowOff>19050</xdr:rowOff>
    </xdr:to>
    <xdr:sp macro="" textlink="">
      <xdr:nvSpPr>
        <xdr:cNvPr id="4" name="TextBox 3">
          <a:extLst>
            <a:ext uri="{FF2B5EF4-FFF2-40B4-BE49-F238E27FC236}">
              <a16:creationId xmlns:a16="http://schemas.microsoft.com/office/drawing/2014/main" id="{31C0E293-2EC2-0D75-04C7-428384AD2B72}"/>
            </a:ext>
          </a:extLst>
        </xdr:cNvPr>
        <xdr:cNvSpPr txBox="1"/>
      </xdr:nvSpPr>
      <xdr:spPr>
        <a:xfrm>
          <a:off x="11572874" y="3371850"/>
          <a:ext cx="1276351"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Richmond</a:t>
          </a:r>
          <a:r>
            <a:rPr lang="en-US" sz="1600" b="1" baseline="0">
              <a:solidFill>
                <a:schemeClr val="bg1"/>
              </a:solidFill>
            </a:rPr>
            <a:t> East-Airport</a:t>
          </a:r>
          <a:endParaRPr lang="en-US"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219074</xdr:colOff>
      <xdr:row>38</xdr:row>
      <xdr:rowOff>161635</xdr:rowOff>
    </xdr:to>
    <xdr:pic>
      <xdr:nvPicPr>
        <xdr:cNvPr id="2" name="Picture 6">
          <a:extLst>
            <a:ext uri="{FF2B5EF4-FFF2-40B4-BE49-F238E27FC236}">
              <a16:creationId xmlns:a16="http://schemas.microsoft.com/office/drawing/2014/main" id="{16B0B312-2B44-40DE-9A91-82DAB675C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4" cy="631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85725</xdr:rowOff>
    </xdr:from>
    <xdr:to>
      <xdr:col>18</xdr:col>
      <xdr:colOff>278130</xdr:colOff>
      <xdr:row>40</xdr:row>
      <xdr:rowOff>103022</xdr:rowOff>
    </xdr:to>
    <xdr:pic>
      <xdr:nvPicPr>
        <xdr:cNvPr id="2" name="Picture 1">
          <a:extLst>
            <a:ext uri="{FF2B5EF4-FFF2-40B4-BE49-F238E27FC236}">
              <a16:creationId xmlns:a16="http://schemas.microsoft.com/office/drawing/2014/main" id="{19287FBD-7DAF-4A2E-AC3F-ADACF7730152}"/>
            </a:ext>
          </a:extLst>
        </xdr:cNvPr>
        <xdr:cNvPicPr>
          <a:picLocks noChangeAspect="1"/>
        </xdr:cNvPicPr>
      </xdr:nvPicPr>
      <xdr:blipFill>
        <a:blip xmlns:r="http://schemas.openxmlformats.org/officeDocument/2006/relationships" r:embed="rId1"/>
        <a:stretch>
          <a:fillRect/>
        </a:stretch>
      </xdr:blipFill>
      <xdr:spPr>
        <a:xfrm>
          <a:off x="104775" y="257175"/>
          <a:ext cx="11146155" cy="6703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168671</xdr:colOff>
      <xdr:row>144</xdr:row>
      <xdr:rowOff>138906</xdr:rowOff>
    </xdr:from>
    <xdr:to>
      <xdr:col>32</xdr:col>
      <xdr:colOff>463946</xdr:colOff>
      <xdr:row>146</xdr:row>
      <xdr:rowOff>123423</xdr:rowOff>
    </xdr:to>
    <xdr:pic>
      <xdr:nvPicPr>
        <xdr:cNvPr id="2" name="Picture 1">
          <a:extLst>
            <a:ext uri="{FF2B5EF4-FFF2-40B4-BE49-F238E27FC236}">
              <a16:creationId xmlns:a16="http://schemas.microsoft.com/office/drawing/2014/main" id="{A1B66679-994C-4F7E-8002-0AE5C2DDB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6015" y="28277344"/>
          <a:ext cx="2676525" cy="371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3092824</xdr:colOff>
      <xdr:row>0</xdr:row>
      <xdr:rowOff>22411</xdr:rowOff>
    </xdr:from>
    <xdr:to>
      <xdr:col>0</xdr:col>
      <xdr:colOff>3395383</xdr:colOff>
      <xdr:row>0</xdr:row>
      <xdr:rowOff>190500</xdr:rowOff>
    </xdr:to>
    <xdr:sp macro="" textlink="">
      <xdr:nvSpPr>
        <xdr:cNvPr id="2" name="Arrow: Right 1">
          <a:extLst>
            <a:ext uri="{FF2B5EF4-FFF2-40B4-BE49-F238E27FC236}">
              <a16:creationId xmlns:a16="http://schemas.microsoft.com/office/drawing/2014/main" id="{C90E1769-BB85-6456-4F39-8C3BCDCC1624}"/>
            </a:ext>
          </a:extLst>
        </xdr:cNvPr>
        <xdr:cNvSpPr/>
      </xdr:nvSpPr>
      <xdr:spPr bwMode="auto">
        <a:xfrm>
          <a:off x="3092824" y="22411"/>
          <a:ext cx="302559"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3" name="Arrow: Right 2">
          <a:extLst>
            <a:ext uri="{FF2B5EF4-FFF2-40B4-BE49-F238E27FC236}">
              <a16:creationId xmlns:a16="http://schemas.microsoft.com/office/drawing/2014/main" id="{082AE5C7-87EB-4043-B06D-5DE65332FA13}"/>
            </a:ext>
          </a:extLst>
        </xdr:cNvPr>
        <xdr:cNvSpPr/>
      </xdr:nvSpPr>
      <xdr:spPr bwMode="auto">
        <a:xfrm>
          <a:off x="3083523" y="284183"/>
          <a:ext cx="302559"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twoCellAnchor>
    <xdr:from>
      <xdr:col>0</xdr:col>
      <xdr:colOff>3092824</xdr:colOff>
      <xdr:row>0</xdr:row>
      <xdr:rowOff>22411</xdr:rowOff>
    </xdr:from>
    <xdr:to>
      <xdr:col>0</xdr:col>
      <xdr:colOff>3395383</xdr:colOff>
      <xdr:row>0</xdr:row>
      <xdr:rowOff>190500</xdr:rowOff>
    </xdr:to>
    <xdr:sp macro="" textlink="">
      <xdr:nvSpPr>
        <xdr:cNvPr id="4" name="Arrow: Right 3">
          <a:extLst>
            <a:ext uri="{FF2B5EF4-FFF2-40B4-BE49-F238E27FC236}">
              <a16:creationId xmlns:a16="http://schemas.microsoft.com/office/drawing/2014/main" id="{A7FE7878-2691-47ED-9133-7B85DAD4055C}"/>
            </a:ext>
          </a:extLst>
        </xdr:cNvPr>
        <xdr:cNvSpPr/>
      </xdr:nvSpPr>
      <xdr:spPr bwMode="auto">
        <a:xfrm>
          <a:off x="1864099" y="22411"/>
          <a:ext cx="7284"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5" name="Arrow: Right 4">
          <a:extLst>
            <a:ext uri="{FF2B5EF4-FFF2-40B4-BE49-F238E27FC236}">
              <a16:creationId xmlns:a16="http://schemas.microsoft.com/office/drawing/2014/main" id="{5FBA6FA8-F8BB-49E6-B424-E00F6FB655B5}"/>
            </a:ext>
          </a:extLst>
        </xdr:cNvPr>
        <xdr:cNvSpPr/>
      </xdr:nvSpPr>
      <xdr:spPr bwMode="auto">
        <a:xfrm>
          <a:off x="1864323" y="288665"/>
          <a:ext cx="7284"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600075</xdr:colOff>
      <xdr:row>2</xdr:row>
      <xdr:rowOff>9525</xdr:rowOff>
    </xdr:to>
    <xdr:pic>
      <xdr:nvPicPr>
        <xdr:cNvPr id="41986" name="Picture 2">
          <a:extLst>
            <a:ext uri="{FF2B5EF4-FFF2-40B4-BE49-F238E27FC236}">
              <a16:creationId xmlns:a16="http://schemas.microsoft.com/office/drawing/2014/main" id="{DA832D4E-7AC0-4EED-B0BE-8CFB0CA7B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58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2</xdr:row>
      <xdr:rowOff>95251</xdr:rowOff>
    </xdr:from>
    <xdr:to>
      <xdr:col>18</xdr:col>
      <xdr:colOff>295275</xdr:colOff>
      <xdr:row>41</xdr:row>
      <xdr:rowOff>116358</xdr:rowOff>
    </xdr:to>
    <xdr:pic>
      <xdr:nvPicPr>
        <xdr:cNvPr id="2" name="Picture 1">
          <a:extLst>
            <a:ext uri="{FF2B5EF4-FFF2-40B4-BE49-F238E27FC236}">
              <a16:creationId xmlns:a16="http://schemas.microsoft.com/office/drawing/2014/main" id="{D7CFBF9A-57FA-4F55-A95A-8FF40ED84E4C}"/>
            </a:ext>
          </a:extLst>
        </xdr:cNvPr>
        <xdr:cNvPicPr>
          <a:picLocks noChangeAspect="1"/>
        </xdr:cNvPicPr>
      </xdr:nvPicPr>
      <xdr:blipFill>
        <a:blip xmlns:r="http://schemas.openxmlformats.org/officeDocument/2006/relationships" r:embed="rId1"/>
        <a:stretch>
          <a:fillRect/>
        </a:stretch>
      </xdr:blipFill>
      <xdr:spPr>
        <a:xfrm>
          <a:off x="114300" y="419101"/>
          <a:ext cx="11153775" cy="633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215230</xdr:colOff>
      <xdr:row>0</xdr:row>
      <xdr:rowOff>0</xdr:rowOff>
    </xdr:from>
    <xdr:to>
      <xdr:col>16</xdr:col>
      <xdr:colOff>163795</xdr:colOff>
      <xdr:row>48</xdr:row>
      <xdr:rowOff>105770</xdr:rowOff>
    </xdr:to>
    <xdr:pic>
      <xdr:nvPicPr>
        <xdr:cNvPr id="2" name="Picture 1">
          <a:extLst>
            <a:ext uri="{FF2B5EF4-FFF2-40B4-BE49-F238E27FC236}">
              <a16:creationId xmlns:a16="http://schemas.microsoft.com/office/drawing/2014/main" id="{0C0053B2-EED2-4134-9FC9-2096B5D12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30" y="0"/>
          <a:ext cx="9678719" cy="78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1</xdr:row>
      <xdr:rowOff>84604</xdr:rowOff>
    </xdr:from>
    <xdr:to>
      <xdr:col>15</xdr:col>
      <xdr:colOff>42582</xdr:colOff>
      <xdr:row>48</xdr:row>
      <xdr:rowOff>10358</xdr:rowOff>
    </xdr:to>
    <xdr:pic>
      <xdr:nvPicPr>
        <xdr:cNvPr id="2" name="Picture 2">
          <a:extLst>
            <a:ext uri="{FF2B5EF4-FFF2-40B4-BE49-F238E27FC236}">
              <a16:creationId xmlns:a16="http://schemas.microsoft.com/office/drawing/2014/main" id="{E2925DDD-9F4D-449A-9882-9EC262E97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46529"/>
          <a:ext cx="8996082" cy="7536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57150</xdr:rowOff>
    </xdr:from>
    <xdr:to>
      <xdr:col>11</xdr:col>
      <xdr:colOff>180974</xdr:colOff>
      <xdr:row>35</xdr:row>
      <xdr:rowOff>136189</xdr:rowOff>
    </xdr:to>
    <xdr:pic>
      <xdr:nvPicPr>
        <xdr:cNvPr id="2" name="Picture 3">
          <a:extLst>
            <a:ext uri="{FF2B5EF4-FFF2-40B4-BE49-F238E27FC236}">
              <a16:creationId xmlns:a16="http://schemas.microsoft.com/office/drawing/2014/main" id="{8FB43473-4C04-44A2-A658-F0AEE54C7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6886574" cy="574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0</xdr:row>
      <xdr:rowOff>47625</xdr:rowOff>
    </xdr:from>
    <xdr:to>
      <xdr:col>22</xdr:col>
      <xdr:colOff>266700</xdr:colOff>
      <xdr:row>35</xdr:row>
      <xdr:rowOff>96014</xdr:rowOff>
    </xdr:to>
    <xdr:pic>
      <xdr:nvPicPr>
        <xdr:cNvPr id="3" name="Picture 4">
          <a:extLst>
            <a:ext uri="{FF2B5EF4-FFF2-40B4-BE49-F238E27FC236}">
              <a16:creationId xmlns:a16="http://schemas.microsoft.com/office/drawing/2014/main" id="{A7E7AACD-5CE4-434D-B542-7B91DA0031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6100" y="47625"/>
          <a:ext cx="6781800" cy="5715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381001</xdr:colOff>
      <xdr:row>0</xdr:row>
      <xdr:rowOff>1</xdr:rowOff>
    </xdr:from>
    <xdr:to>
      <xdr:col>9</xdr:col>
      <xdr:colOff>357435</xdr:colOff>
      <xdr:row>36</xdr:row>
      <xdr:rowOff>19051</xdr:rowOff>
    </xdr:to>
    <xdr:pic>
      <xdr:nvPicPr>
        <xdr:cNvPr id="2" name="Picture 1">
          <a:extLst>
            <a:ext uri="{FF2B5EF4-FFF2-40B4-BE49-F238E27FC236}">
              <a16:creationId xmlns:a16="http://schemas.microsoft.com/office/drawing/2014/main" id="{CDDB9736-8EFA-9D20-8510-418A11DF7942}"/>
            </a:ext>
          </a:extLst>
        </xdr:cNvPr>
        <xdr:cNvPicPr>
          <a:picLocks noChangeAspect="1"/>
        </xdr:cNvPicPr>
      </xdr:nvPicPr>
      <xdr:blipFill>
        <a:blip xmlns:r="http://schemas.openxmlformats.org/officeDocument/2006/relationships" r:embed="rId1"/>
        <a:stretch>
          <a:fillRect/>
        </a:stretch>
      </xdr:blipFill>
      <xdr:spPr>
        <a:xfrm>
          <a:off x="381001" y="1"/>
          <a:ext cx="5462834" cy="5848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2" dT="2025-05-29T15:27:27.11" personId="{00000000-0000-0000-0000-000000000000}" id="{258133A0-6D55-47E8-9A7B-56428911FBC7}">
    <text>These are new for this week. I added them at the bottom for copy-paste</text>
  </threadedComment>
</ThreadedComments>
</file>

<file path=xl/threadedComments/threadedComment2.xml><?xml version="1.0" encoding="utf-8"?>
<ThreadedComments xmlns="http://schemas.microsoft.com/office/spreadsheetml/2018/threadedcomments" xmlns:x="http://schemas.openxmlformats.org/spreadsheetml/2006/main">
  <threadedComment ref="A50" dT="2025-05-29T15:27:27.11" personId="{00000000-0000-0000-0000-000000000000}" id="{41AA1F1D-94EB-4EAD-B2C3-C8F84E02122D}">
    <text>These are new for this week. I added them at the bottom for copy-paste</text>
  </threadedComment>
</ThreadedComments>
</file>

<file path=xl/threadedComments/threadedComment3.xml><?xml version="1.0" encoding="utf-8"?>
<ThreadedComments xmlns="http://schemas.microsoft.com/office/spreadsheetml/2018/threadedcomments" xmlns:x="http://schemas.openxmlformats.org/spreadsheetml/2006/main">
  <threadedComment ref="A50" dT="2025-05-29T15:27:27.11" personId="{00000000-0000-0000-0000-000000000000}" id="{67D1A9DD-7A61-43CA-9B14-D430984C3971}">
    <text>These are new for this week. I added them at the bottom for copy-paste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H147"/>
  <sheetViews>
    <sheetView showGridLines="0" tabSelected="1" zoomScale="80" zoomScaleNormal="80" zoomScaleSheetLayoutView="100" workbookViewId="0">
      <pane xSplit="1" ySplit="3" topLeftCell="B4" activePane="bottomRight" state="frozen"/>
      <selection activeCell="S19" sqref="S19"/>
      <selection pane="topRight" activeCell="S19" sqref="S19"/>
      <selection pane="bottomLeft" activeCell="S19" sqref="S19"/>
      <selection pane="bottomRight" activeCell="A10" sqref="A10"/>
    </sheetView>
  </sheetViews>
  <sheetFormatPr defaultColWidth="9.1796875" defaultRowHeight="15.5" x14ac:dyDescent="0.25"/>
  <cols>
    <col min="1" max="1" width="39.1796875" style="56" customWidth="1"/>
    <col min="2" max="6" width="9" style="56" customWidth="1"/>
    <col min="7" max="7" width="9" style="62" customWidth="1"/>
    <col min="8" max="9" width="9" style="56" customWidth="1"/>
    <col min="10" max="11" width="9" style="62" customWidth="1"/>
    <col min="12" max="12" width="2.7265625" style="56" customWidth="1"/>
    <col min="13" max="17" width="9" style="56" customWidth="1"/>
    <col min="18" max="18" width="9" style="62" customWidth="1"/>
    <col min="19" max="22" width="9" style="56" customWidth="1"/>
    <col min="23" max="23" width="2.7265625" style="56" customWidth="1"/>
    <col min="24" max="33" width="9" style="56" customWidth="1"/>
    <col min="34" max="16384" width="9.1796875" style="56"/>
  </cols>
  <sheetData>
    <row r="1" spans="1:34" x14ac:dyDescent="0.25">
      <c r="A1" s="254" t="str">
        <f>'Occupancy Raw Data'!B1</f>
        <v xml:space="preserve">Week of April 12-18, 2026 </v>
      </c>
      <c r="B1" s="261" t="s">
        <v>0</v>
      </c>
      <c r="C1" s="262"/>
      <c r="D1" s="262"/>
      <c r="E1" s="262"/>
      <c r="F1" s="262"/>
      <c r="G1" s="262"/>
      <c r="H1" s="262"/>
      <c r="I1" s="262"/>
      <c r="J1" s="262"/>
      <c r="K1" s="263"/>
      <c r="L1" s="60"/>
      <c r="M1" s="261" t="s">
        <v>1</v>
      </c>
      <c r="N1" s="262"/>
      <c r="O1" s="262"/>
      <c r="P1" s="262"/>
      <c r="Q1" s="262"/>
      <c r="R1" s="262"/>
      <c r="S1" s="262"/>
      <c r="T1" s="262"/>
      <c r="U1" s="262"/>
      <c r="V1" s="263"/>
      <c r="W1" s="60"/>
      <c r="X1" s="261" t="s">
        <v>2</v>
      </c>
      <c r="Y1" s="262"/>
      <c r="Z1" s="262"/>
      <c r="AA1" s="262"/>
      <c r="AB1" s="262"/>
      <c r="AC1" s="262"/>
      <c r="AD1" s="262"/>
      <c r="AE1" s="262"/>
      <c r="AF1" s="262"/>
      <c r="AG1" s="263"/>
      <c r="AH1" s="57"/>
    </row>
    <row r="2" spans="1:34" x14ac:dyDescent="0.25">
      <c r="A2" s="255"/>
      <c r="B2" s="61"/>
      <c r="C2" s="62"/>
      <c r="D2" s="62"/>
      <c r="E2" s="62"/>
      <c r="F2" s="63"/>
      <c r="G2" s="257" t="s">
        <v>3</v>
      </c>
      <c r="H2" s="62"/>
      <c r="I2" s="62"/>
      <c r="J2" s="257" t="s">
        <v>4</v>
      </c>
      <c r="K2" s="259" t="s">
        <v>5</v>
      </c>
      <c r="L2" s="57"/>
      <c r="M2" s="61"/>
      <c r="N2" s="62"/>
      <c r="O2" s="62"/>
      <c r="P2" s="62"/>
      <c r="Q2" s="62"/>
      <c r="R2" s="257" t="s">
        <v>3</v>
      </c>
      <c r="S2" s="62"/>
      <c r="T2" s="62"/>
      <c r="U2" s="257" t="s">
        <v>4</v>
      </c>
      <c r="V2" s="259" t="s">
        <v>5</v>
      </c>
      <c r="W2" s="57"/>
      <c r="X2" s="64"/>
      <c r="Y2" s="65"/>
      <c r="Z2" s="65"/>
      <c r="AA2" s="65"/>
      <c r="AB2" s="65"/>
      <c r="AC2" s="264" t="s">
        <v>3</v>
      </c>
      <c r="AD2" s="66"/>
      <c r="AE2" s="66"/>
      <c r="AF2" s="264" t="s">
        <v>4</v>
      </c>
      <c r="AG2" s="265" t="s">
        <v>5</v>
      </c>
      <c r="AH2" s="57"/>
    </row>
    <row r="3" spans="1:34" x14ac:dyDescent="0.25">
      <c r="A3" s="256"/>
      <c r="B3" s="67" t="s">
        <v>6</v>
      </c>
      <c r="C3" s="68" t="s">
        <v>7</v>
      </c>
      <c r="D3" s="68" t="s">
        <v>8</v>
      </c>
      <c r="E3" s="68" t="s">
        <v>9</v>
      </c>
      <c r="F3" s="69" t="s">
        <v>10</v>
      </c>
      <c r="G3" s="258"/>
      <c r="H3" s="68" t="s">
        <v>11</v>
      </c>
      <c r="I3" s="68" t="s">
        <v>12</v>
      </c>
      <c r="J3" s="258"/>
      <c r="K3" s="260"/>
      <c r="L3" s="57"/>
      <c r="M3" s="67" t="s">
        <v>6</v>
      </c>
      <c r="N3" s="68" t="s">
        <v>7</v>
      </c>
      <c r="O3" s="68" t="s">
        <v>8</v>
      </c>
      <c r="P3" s="68" t="s">
        <v>9</v>
      </c>
      <c r="Q3" s="68" t="s">
        <v>10</v>
      </c>
      <c r="R3" s="258"/>
      <c r="S3" s="68" t="s">
        <v>11</v>
      </c>
      <c r="T3" s="68" t="s">
        <v>12</v>
      </c>
      <c r="U3" s="258"/>
      <c r="V3" s="260"/>
      <c r="W3" s="57"/>
      <c r="X3" s="67" t="s">
        <v>6</v>
      </c>
      <c r="Y3" s="68" t="s">
        <v>7</v>
      </c>
      <c r="Z3" s="68" t="s">
        <v>8</v>
      </c>
      <c r="AA3" s="68" t="s">
        <v>9</v>
      </c>
      <c r="AB3" s="68" t="s">
        <v>10</v>
      </c>
      <c r="AC3" s="258"/>
      <c r="AD3" s="69" t="s">
        <v>11</v>
      </c>
      <c r="AE3" s="69" t="s">
        <v>12</v>
      </c>
      <c r="AF3" s="258"/>
      <c r="AG3" s="260"/>
      <c r="AH3" s="57"/>
    </row>
    <row r="4" spans="1:34" x14ac:dyDescent="0.25">
      <c r="A4" s="88" t="s">
        <v>13</v>
      </c>
      <c r="B4" s="71">
        <f>(VLOOKUP($A4,'Occupancy Raw Data'!$B$8:$BE$45,'Occupancy Raw Data'!G$3,FALSE))/100</f>
        <v>0.50641789507688206</v>
      </c>
      <c r="C4" s="72">
        <f>(VLOOKUP($A4,'Occupancy Raw Data'!$B$8:$BE$45,'Occupancy Raw Data'!H$3,FALSE))/100</f>
        <v>0.62576894729447097</v>
      </c>
      <c r="D4" s="72">
        <f>(VLOOKUP($A4,'Occupancy Raw Data'!$B$8:$BE$45,'Occupancy Raw Data'!I$3,FALSE))/100</f>
        <v>0.68290010799012402</v>
      </c>
      <c r="E4" s="72">
        <f>(VLOOKUP($A4,'Occupancy Raw Data'!$B$8:$BE$45,'Occupancy Raw Data'!J$3,FALSE))/100</f>
        <v>0.68964822050177699</v>
      </c>
      <c r="F4" s="72">
        <f>(VLOOKUP($A4,'Occupancy Raw Data'!$B$8:$BE$45,'Occupancy Raw Data'!K$3,FALSE))/100</f>
        <v>0.66410230407054893</v>
      </c>
      <c r="G4" s="73">
        <f>(VLOOKUP($A4,'Occupancy Raw Data'!$B$8:$BE$45,'Occupancy Raw Data'!L$3,FALSE))/100</f>
        <v>0.63376507419952099</v>
      </c>
      <c r="H4" s="53">
        <f>(VLOOKUP($A4,'Occupancy Raw Data'!$B$8:$BE$45,'Occupancy Raw Data'!N$3,FALSE))/100</f>
        <v>0.73446499974469703</v>
      </c>
      <c r="I4" s="53">
        <f>(VLOOKUP($A4,'Occupancy Raw Data'!$B$8:$BE$45,'Occupancy Raw Data'!O$3,FALSE))/100</f>
        <v>0.75516234368765889</v>
      </c>
      <c r="J4" s="73">
        <f>(VLOOKUP($A4,'Occupancy Raw Data'!$B$8:$BE$45,'Occupancy Raw Data'!P$3,FALSE))/100</f>
        <v>0.7448136616771539</v>
      </c>
      <c r="K4" s="74">
        <f>(VLOOKUP($A4,'Occupancy Raw Data'!$B$8:$BE$45,'Occupancy Raw Data'!R$3,FALSE))/100</f>
        <v>0.66549432973883205</v>
      </c>
      <c r="M4" s="75">
        <f>VLOOKUP($A4,'ADR Raw Data'!$B$6:$BE$43,'ADR Raw Data'!G$1,FALSE)</f>
        <v>150.412611943446</v>
      </c>
      <c r="N4" s="76">
        <f>VLOOKUP($A4,'ADR Raw Data'!$B$6:$BE$43,'ADR Raw Data'!H$1,FALSE)</f>
        <v>159.92258933696399</v>
      </c>
      <c r="O4" s="76">
        <f>VLOOKUP($A4,'ADR Raw Data'!$B$6:$BE$43,'ADR Raw Data'!I$1,FALSE)</f>
        <v>168.87940192455201</v>
      </c>
      <c r="P4" s="76">
        <f>VLOOKUP($A4,'ADR Raw Data'!$B$6:$BE$43,'ADR Raw Data'!J$1,FALSE)</f>
        <v>167.600579250799</v>
      </c>
      <c r="Q4" s="76">
        <f>VLOOKUP($A4,'ADR Raw Data'!$B$6:$BE$43,'ADR Raw Data'!K$1,FALSE)</f>
        <v>161.55765913353699</v>
      </c>
      <c r="R4" s="77">
        <f>VLOOKUP($A4,'ADR Raw Data'!$B$6:$BE$43,'ADR Raw Data'!L$1,FALSE)</f>
        <v>162.34645568596</v>
      </c>
      <c r="S4" s="76">
        <f>VLOOKUP($A4,'ADR Raw Data'!$B$6:$BE$43,'ADR Raw Data'!N$1,FALSE)</f>
        <v>174.34332696307001</v>
      </c>
      <c r="T4" s="76">
        <f>VLOOKUP($A4,'ADR Raw Data'!$B$6:$BE$43,'ADR Raw Data'!O$1,FALSE)</f>
        <v>179.388734421408</v>
      </c>
      <c r="U4" s="77">
        <f>VLOOKUP($A4,'ADR Raw Data'!$B$6:$BE$43,'ADR Raw Data'!P$1,FALSE)</f>
        <v>176.90107947288601</v>
      </c>
      <c r="V4" s="78">
        <f>VLOOKUP($A4,'ADR Raw Data'!$B$6:$BE$43,'ADR Raw Data'!R$1,FALSE)</f>
        <v>167.00072063519499</v>
      </c>
      <c r="X4" s="75">
        <f>VLOOKUP($A4,'RevPAR Raw Data'!$B$6:$BE$43,'RevPAR Raw Data'!G$1,FALSE)</f>
        <v>76.171638333416297</v>
      </c>
      <c r="Y4" s="76">
        <f>VLOOKUP($A4,'RevPAR Raw Data'!$B$6:$BE$43,'RevPAR Raw Data'!H$1,FALSE)</f>
        <v>100.07459037799801</v>
      </c>
      <c r="Z4" s="76">
        <f>VLOOKUP($A4,'RevPAR Raw Data'!$B$6:$BE$43,'RevPAR Raw Data'!I$1,FALSE)</f>
        <v>115.327761811584</v>
      </c>
      <c r="AA4" s="76">
        <f>VLOOKUP($A4,'RevPAR Raw Data'!$B$6:$BE$43,'RevPAR Raw Data'!J$1,FALSE)</f>
        <v>115.585441235381</v>
      </c>
      <c r="AB4" s="76">
        <f>VLOOKUP($A4,'RevPAR Raw Data'!$B$6:$BE$43,'RevPAR Raw Data'!K$1,FALSE)</f>
        <v>107.290813670826</v>
      </c>
      <c r="AC4" s="77">
        <f>VLOOKUP($A4,'RevPAR Raw Data'!$B$6:$BE$43,'RevPAR Raw Data'!L$1,FALSE)</f>
        <v>102.889513533841</v>
      </c>
      <c r="AD4" s="76">
        <f>VLOOKUP($A4,'RevPAR Raw Data'!$B$6:$BE$43,'RevPAR Raw Data'!N$1,FALSE)</f>
        <v>128.04907159342099</v>
      </c>
      <c r="AE4" s="76">
        <f>VLOOKUP($A4,'RevPAR Raw Data'!$B$6:$BE$43,'RevPAR Raw Data'!O$1,FALSE)</f>
        <v>135.46761711683399</v>
      </c>
      <c r="AF4" s="77">
        <f>VLOOKUP($A4,'RevPAR Raw Data'!$B$6:$BE$43,'RevPAR Raw Data'!P$1,FALSE)</f>
        <v>131.75834075684199</v>
      </c>
      <c r="AG4" s="78">
        <f>VLOOKUP($A4,'RevPAR Raw Data'!$B$6:$BE$43,'RevPAR Raw Data'!R$1,FALSE)</f>
        <v>111.138032645021</v>
      </c>
    </row>
    <row r="5" spans="1:34" x14ac:dyDescent="0.25">
      <c r="A5" s="55" t="s">
        <v>127</v>
      </c>
      <c r="B5" s="43">
        <f>(VLOOKUP($A4,'Occupancy Raw Data'!$B$8:$BE$51,'Occupancy Raw Data'!T$3,FALSE))/100</f>
        <v>-5.4263208835626494E-3</v>
      </c>
      <c r="C5" s="44">
        <f>(VLOOKUP($A4,'Occupancy Raw Data'!$B$8:$BE$51,'Occupancy Raw Data'!U$3,FALSE))/100</f>
        <v>2.36560433292787E-2</v>
      </c>
      <c r="D5" s="44">
        <f>(VLOOKUP($A4,'Occupancy Raw Data'!$B$8:$BE$51,'Occupancy Raw Data'!V$3,FALSE))/100</f>
        <v>3.7492935378694199E-2</v>
      </c>
      <c r="E5" s="44">
        <f>(VLOOKUP($A4,'Occupancy Raw Data'!$B$8:$BE$51,'Occupancy Raw Data'!W$3,FALSE))/100</f>
        <v>6.3005066741749202E-2</v>
      </c>
      <c r="F5" s="44">
        <f>(VLOOKUP($A4,'Occupancy Raw Data'!$B$8:$BE$51,'Occupancy Raw Data'!X$3,FALSE))/100</f>
        <v>9.1503914424640009E-2</v>
      </c>
      <c r="G5" s="44">
        <f>(VLOOKUP($A4,'Occupancy Raw Data'!$B$8:$BE$51,'Occupancy Raw Data'!Y$3,FALSE))/100</f>
        <v>4.3783805233570595E-2</v>
      </c>
      <c r="H5" s="45">
        <f>(VLOOKUP($A4,'Occupancy Raw Data'!$B$8:$BE$51,'Occupancy Raw Data'!AA$3,FALSE))/100</f>
        <v>0.12601395557856501</v>
      </c>
      <c r="I5" s="45">
        <f>(VLOOKUP($A4,'Occupancy Raw Data'!$B$8:$BE$51,'Occupancy Raw Data'!AB$3,FALSE))/100</f>
        <v>0.24323051127613801</v>
      </c>
      <c r="J5" s="44">
        <f>(VLOOKUP($A4,'Occupancy Raw Data'!$B$8:$BE$51,'Occupancy Raw Data'!AC$3,FALSE))/100</f>
        <v>0.18253571748773201</v>
      </c>
      <c r="K5" s="46">
        <f>(VLOOKUP($A4,'Occupancy Raw Data'!$B$8:$BE$51,'Occupancy Raw Data'!AE$3,FALSE))/100</f>
        <v>8.4474199724144994E-2</v>
      </c>
      <c r="M5" s="43">
        <f>(VLOOKUP($A4,'ADR Raw Data'!$B$6:$BE$43,'ADR Raw Data'!T$1,FALSE))/100</f>
        <v>1.63983293281427E-2</v>
      </c>
      <c r="N5" s="44">
        <f>(VLOOKUP($A4,'ADR Raw Data'!$B$6:$BE$43,'ADR Raw Data'!U$1,FALSE))/100</f>
        <v>4.1044203400039898E-2</v>
      </c>
      <c r="O5" s="44">
        <f>(VLOOKUP($A4,'ADR Raw Data'!$B$6:$BE$43,'ADR Raw Data'!V$1,FALSE))/100</f>
        <v>6.2066844659218703E-2</v>
      </c>
      <c r="P5" s="44">
        <f>(VLOOKUP($A4,'ADR Raw Data'!$B$6:$BE$43,'ADR Raw Data'!W$1,FALSE))/100</f>
        <v>6.7520304979452397E-2</v>
      </c>
      <c r="Q5" s="44">
        <f>(VLOOKUP($A4,'ADR Raw Data'!$B$6:$BE$43,'ADR Raw Data'!X$1,FALSE))/100</f>
        <v>4.9528261705050196E-2</v>
      </c>
      <c r="R5" s="44">
        <f>(VLOOKUP($A4,'ADR Raw Data'!$B$6:$BE$43,'ADR Raw Data'!Y$1,FALSE))/100</f>
        <v>4.9914843474802899E-2</v>
      </c>
      <c r="S5" s="45">
        <f>(VLOOKUP($A4,'ADR Raw Data'!$B$6:$BE$43,'ADR Raw Data'!AA$1,FALSE))/100</f>
        <v>4.4480635117236794E-2</v>
      </c>
      <c r="T5" s="45">
        <f>(VLOOKUP($A4,'ADR Raw Data'!$B$6:$BE$43,'ADR Raw Data'!AB$1,FALSE))/100</f>
        <v>8.488090855708201E-2</v>
      </c>
      <c r="U5" s="44">
        <f>(VLOOKUP($A4,'ADR Raw Data'!$B$6:$BE$43,'ADR Raw Data'!AC$1,FALSE))/100</f>
        <v>6.4618035486665296E-2</v>
      </c>
      <c r="V5" s="46">
        <f>(VLOOKUP($A4,'ADR Raw Data'!$B$6:$BE$43,'ADR Raw Data'!AE$1,FALSE))/100</f>
        <v>5.68913577878849E-2</v>
      </c>
      <c r="X5" s="43">
        <f>(VLOOKUP($A4,'RevPAR Raw Data'!$B$6:$BE$43,'RevPAR Raw Data'!T$1,FALSE))/100</f>
        <v>1.08830258476912E-2</v>
      </c>
      <c r="Y5" s="44">
        <f>(VLOOKUP($A4,'RevPAR Raw Data'!$B$6:$BE$43,'RevPAR Raw Data'!U$1,FALSE))/100</f>
        <v>6.5671190183365702E-2</v>
      </c>
      <c r="Z5" s="44">
        <f>(VLOOKUP($A4,'RevPAR Raw Data'!$B$6:$BE$43,'RevPAR Raw Data'!V$1,FALSE))/100</f>
        <v>0.10188684823388</v>
      </c>
      <c r="AA5" s="44">
        <f>(VLOOKUP($A4,'RevPAR Raw Data'!$B$6:$BE$43,'RevPAR Raw Data'!W$1,FALSE))/100</f>
        <v>0.134779493042855</v>
      </c>
      <c r="AB5" s="44">
        <f>(VLOOKUP($A4,'RevPAR Raw Data'!$B$6:$BE$43,'RevPAR Raw Data'!X$1,FALSE))/100</f>
        <v>0.14556420595035</v>
      </c>
      <c r="AC5" s="44">
        <f>(VLOOKUP($A4,'RevPAR Raw Data'!$B$6:$BE$43,'RevPAR Raw Data'!Y$1,FALSE))/100</f>
        <v>9.5884110493338504E-2</v>
      </c>
      <c r="AD5" s="45">
        <f>(VLOOKUP($A4,'RevPAR Raw Data'!$B$6:$BE$43,'RevPAR Raw Data'!AA$1,FALSE))/100</f>
        <v>0.176099771473572</v>
      </c>
      <c r="AE5" s="45">
        <f>(VLOOKUP($A4,'RevPAR Raw Data'!$B$6:$BE$43,'RevPAR Raw Data'!AB$1,FALSE))/100</f>
        <v>0.34875704661914197</v>
      </c>
      <c r="AF5" s="44">
        <f>(VLOOKUP($A4,'RevPAR Raw Data'!$B$6:$BE$43,'RevPAR Raw Data'!AC$1,FALSE))/100</f>
        <v>0.25894885244460303</v>
      </c>
      <c r="AG5" s="46">
        <f>(VLOOKUP($A4,'RevPAR Raw Data'!$B$6:$BE$43,'RevPAR Raw Data'!AE$1,FALSE))/100</f>
        <v>0.14617140943238099</v>
      </c>
    </row>
    <row r="6" spans="1:34" x14ac:dyDescent="0.25">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4" x14ac:dyDescent="0.25">
      <c r="A7" s="88" t="s">
        <v>14</v>
      </c>
      <c r="B7" s="79">
        <f>(VLOOKUP($A7,'Occupancy Raw Data'!$B$8:$BE$45,'Occupancy Raw Data'!G$3,FALSE))/100</f>
        <v>0.54704976346767298</v>
      </c>
      <c r="C7" s="80">
        <f>(VLOOKUP($A7,'Occupancy Raw Data'!$B$8:$BE$45,'Occupancy Raw Data'!H$3,FALSE))/100</f>
        <v>0.68353395024049601</v>
      </c>
      <c r="D7" s="80">
        <f>(VLOOKUP($A7,'Occupancy Raw Data'!$B$8:$BE$45,'Occupancy Raw Data'!I$3,FALSE))/100</f>
        <v>0.73780428254022501</v>
      </c>
      <c r="E7" s="80">
        <f>(VLOOKUP($A7,'Occupancy Raw Data'!$B$8:$BE$45,'Occupancy Raw Data'!J$3,FALSE))/100</f>
        <v>0.74195712090538701</v>
      </c>
      <c r="F7" s="80">
        <f>(VLOOKUP($A7,'Occupancy Raw Data'!$B$8:$BE$45,'Occupancy Raw Data'!K$3,FALSE))/100</f>
        <v>0.73332276396985197</v>
      </c>
      <c r="G7" s="81">
        <f>(VLOOKUP($A7,'Occupancy Raw Data'!$B$8:$BE$45,'Occupancy Raw Data'!L$3,FALSE))/100</f>
        <v>0.68873357622472697</v>
      </c>
      <c r="H7" s="53">
        <f>(VLOOKUP($A7,'Occupancy Raw Data'!$B$8:$BE$45,'Occupancy Raw Data'!N$3,FALSE))/100</f>
        <v>0.79327398615232392</v>
      </c>
      <c r="I7" s="53">
        <f>(VLOOKUP($A7,'Occupancy Raw Data'!$B$8:$BE$45,'Occupancy Raw Data'!O$3,FALSE))/100</f>
        <v>0.78706589900619706</v>
      </c>
      <c r="J7" s="81">
        <f>(VLOOKUP($A7,'Occupancy Raw Data'!$B$8:$BE$45,'Occupancy Raw Data'!P$3,FALSE))/100</f>
        <v>0.79016994257925999</v>
      </c>
      <c r="K7" s="82">
        <f>(VLOOKUP($A7,'Occupancy Raw Data'!$B$8:$BE$45,'Occupancy Raw Data'!R$3,FALSE))/100</f>
        <v>0.71771539518316496</v>
      </c>
      <c r="M7" s="75">
        <f>VLOOKUP($A7,'ADR Raw Data'!$B$6:$BE$43,'ADR Raw Data'!G$1,FALSE)</f>
        <v>126.602998373275</v>
      </c>
      <c r="N7" s="76">
        <f>VLOOKUP($A7,'ADR Raw Data'!$B$6:$BE$43,'ADR Raw Data'!H$1,FALSE)</f>
        <v>142.35757506474201</v>
      </c>
      <c r="O7" s="76">
        <f>VLOOKUP($A7,'ADR Raw Data'!$B$6:$BE$43,'ADR Raw Data'!I$1,FALSE)</f>
        <v>151.095116193856</v>
      </c>
      <c r="P7" s="76">
        <f>VLOOKUP($A7,'ADR Raw Data'!$B$6:$BE$43,'ADR Raw Data'!J$1,FALSE)</f>
        <v>147.88152934877201</v>
      </c>
      <c r="Q7" s="76">
        <f>VLOOKUP($A7,'ADR Raw Data'!$B$6:$BE$43,'ADR Raw Data'!K$1,FALSE)</f>
        <v>140.612806761071</v>
      </c>
      <c r="R7" s="77">
        <f>VLOOKUP($A7,'ADR Raw Data'!$B$6:$BE$43,'ADR Raw Data'!L$1,FALSE)</f>
        <v>142.54549002498999</v>
      </c>
      <c r="S7" s="76">
        <f>VLOOKUP($A7,'ADR Raw Data'!$B$6:$BE$43,'ADR Raw Data'!N$1,FALSE)</f>
        <v>154.31568531987901</v>
      </c>
      <c r="T7" s="76">
        <f>VLOOKUP($A7,'ADR Raw Data'!$B$6:$BE$43,'ADR Raw Data'!O$1,FALSE)</f>
        <v>152.71636939002099</v>
      </c>
      <c r="U7" s="77">
        <f>VLOOKUP($A7,'ADR Raw Data'!$B$6:$BE$43,'ADR Raw Data'!P$1,FALSE)</f>
        <v>153.51916867054899</v>
      </c>
      <c r="V7" s="78">
        <f>VLOOKUP($A7,'ADR Raw Data'!$B$6:$BE$43,'ADR Raw Data'!R$1,FALSE)</f>
        <v>145.99734417356001</v>
      </c>
      <c r="X7" s="75">
        <f>VLOOKUP($A7,'RevPAR Raw Data'!$B$6:$BE$43,'RevPAR Raw Data'!G$1,FALSE)</f>
        <v>69.258140314398503</v>
      </c>
      <c r="Y7" s="76">
        <f>VLOOKUP($A7,'RevPAR Raw Data'!$B$6:$BE$43,'RevPAR Raw Data'!H$1,FALSE)</f>
        <v>97.306235630661405</v>
      </c>
      <c r="Z7" s="76">
        <f>VLOOKUP($A7,'RevPAR Raw Data'!$B$6:$BE$43,'RevPAR Raw Data'!I$1,FALSE)</f>
        <v>111.47862379874</v>
      </c>
      <c r="AA7" s="76">
        <f>VLOOKUP($A7,'RevPAR Raw Data'!$B$6:$BE$43,'RevPAR Raw Data'!J$1,FALSE)</f>
        <v>109.721753750701</v>
      </c>
      <c r="AB7" s="76">
        <f>VLOOKUP($A7,'RevPAR Raw Data'!$B$6:$BE$43,'RevPAR Raw Data'!K$1,FALSE)</f>
        <v>103.11457210358699</v>
      </c>
      <c r="AC7" s="77">
        <f>VLOOKUP($A7,'RevPAR Raw Data'!$B$6:$BE$43,'RevPAR Raw Data'!L$1,FALSE)</f>
        <v>98.175865119617796</v>
      </c>
      <c r="AD7" s="76">
        <f>VLOOKUP($A7,'RevPAR Raw Data'!$B$6:$BE$43,'RevPAR Raw Data'!N$1,FALSE)</f>
        <v>122.414618819528</v>
      </c>
      <c r="AE7" s="76">
        <f>VLOOKUP($A7,'RevPAR Raw Data'!$B$6:$BE$43,'RevPAR Raw Data'!O$1,FALSE)</f>
        <v>120.197846566919</v>
      </c>
      <c r="AF7" s="77">
        <f>VLOOKUP($A7,'RevPAR Raw Data'!$B$6:$BE$43,'RevPAR Raw Data'!P$1,FALSE)</f>
        <v>121.306232693224</v>
      </c>
      <c r="AG7" s="78">
        <f>VLOOKUP($A7,'RevPAR Raw Data'!$B$6:$BE$43,'RevPAR Raw Data'!R$1,FALSE)</f>
        <v>104.784541569219</v>
      </c>
    </row>
    <row r="8" spans="1:34" x14ac:dyDescent="0.25">
      <c r="A8" s="55" t="s">
        <v>127</v>
      </c>
      <c r="B8" s="43">
        <f>(VLOOKUP($A7,'Occupancy Raw Data'!$B$8:$BE$51,'Occupancy Raw Data'!T$3,FALSE))/100</f>
        <v>6.1384798287216699E-3</v>
      </c>
      <c r="C8" s="44">
        <f>(VLOOKUP($A7,'Occupancy Raw Data'!$B$8:$BE$51,'Occupancy Raw Data'!U$3,FALSE))/100</f>
        <v>5.3857816926691504E-2</v>
      </c>
      <c r="D8" s="44">
        <f>(VLOOKUP($A7,'Occupancy Raw Data'!$B$8:$BE$51,'Occupancy Raw Data'!V$3,FALSE))/100</f>
        <v>5.8258381998377996E-2</v>
      </c>
      <c r="E8" s="44">
        <f>(VLOOKUP($A7,'Occupancy Raw Data'!$B$8:$BE$51,'Occupancy Raw Data'!W$3,FALSE))/100</f>
        <v>9.0735655129337095E-2</v>
      </c>
      <c r="F8" s="44">
        <f>(VLOOKUP($A7,'Occupancy Raw Data'!$B$8:$BE$51,'Occupancy Raw Data'!X$3,FALSE))/100</f>
        <v>0.146261658456183</v>
      </c>
      <c r="G8" s="44">
        <f>(VLOOKUP($A7,'Occupancy Raw Data'!$B$8:$BE$51,'Occupancy Raw Data'!Y$3,FALSE))/100</f>
        <v>7.2964774152682196E-2</v>
      </c>
      <c r="H8" s="45">
        <f>(VLOOKUP($A7,'Occupancy Raw Data'!$B$8:$BE$51,'Occupancy Raw Data'!AA$3,FALSE))/100</f>
        <v>0.16540203262598599</v>
      </c>
      <c r="I8" s="45">
        <f>(VLOOKUP($A7,'Occupancy Raw Data'!$B$8:$BE$51,'Occupancy Raw Data'!AB$3,FALSE))/100</f>
        <v>0.274818273987599</v>
      </c>
      <c r="J8" s="44">
        <f>(VLOOKUP($A7,'Occupancy Raw Data'!$B$8:$BE$51,'Occupancy Raw Data'!AC$3,FALSE))/100</f>
        <v>0.21744267237828002</v>
      </c>
      <c r="K8" s="46">
        <f>(VLOOKUP($A7,'Occupancy Raw Data'!$B$8:$BE$51,'Occupancy Raw Data'!AE$3,FALSE))/100</f>
        <v>0.114571249879916</v>
      </c>
      <c r="M8" s="43">
        <f>(VLOOKUP($A7,'ADR Raw Data'!$B$6:$BE$43,'ADR Raw Data'!T$1,FALSE))/100</f>
        <v>5.19745838957461E-2</v>
      </c>
      <c r="N8" s="44">
        <f>(VLOOKUP($A7,'ADR Raw Data'!$B$6:$BE$43,'ADR Raw Data'!U$1,FALSE))/100</f>
        <v>0.103123660019381</v>
      </c>
      <c r="O8" s="44">
        <f>(VLOOKUP($A7,'ADR Raw Data'!$B$6:$BE$43,'ADR Raw Data'!V$1,FALSE))/100</f>
        <v>0.127815110867597</v>
      </c>
      <c r="P8" s="44">
        <f>(VLOOKUP($A7,'ADR Raw Data'!$B$6:$BE$43,'ADR Raw Data'!W$1,FALSE))/100</f>
        <v>0.12374727328927999</v>
      </c>
      <c r="Q8" s="44">
        <f>(VLOOKUP($A7,'ADR Raw Data'!$B$6:$BE$43,'ADR Raw Data'!X$1,FALSE))/100</f>
        <v>0.118267259647566</v>
      </c>
      <c r="R8" s="44">
        <f>(VLOOKUP($A7,'ADR Raw Data'!$B$6:$BE$43,'ADR Raw Data'!Y$1,FALSE))/100</f>
        <v>0.109086559114768</v>
      </c>
      <c r="S8" s="45">
        <f>(VLOOKUP($A7,'ADR Raw Data'!$B$6:$BE$43,'ADR Raw Data'!AA$1,FALSE))/100</f>
        <v>0.14019172868937602</v>
      </c>
      <c r="T8" s="45">
        <f>(VLOOKUP($A7,'ADR Raw Data'!$B$6:$BE$43,'ADR Raw Data'!AB$1,FALSE))/100</f>
        <v>0.16435569894126101</v>
      </c>
      <c r="U8" s="44">
        <f>(VLOOKUP($A7,'ADR Raw Data'!$B$6:$BE$43,'ADR Raw Data'!AC$1,FALSE))/100</f>
        <v>0.15122677641687698</v>
      </c>
      <c r="V8" s="46">
        <f>(VLOOKUP($A7,'ADR Raw Data'!$B$6:$BE$43,'ADR Raw Data'!AE$1,FALSE))/100</f>
        <v>0.12378821498678701</v>
      </c>
      <c r="X8" s="43">
        <f>(VLOOKUP($A7,'RevPAR Raw Data'!$B$6:$BE$43,'RevPAR Raw Data'!T$1,FALSE))/100</f>
        <v>5.8432108659317999E-2</v>
      </c>
      <c r="Y8" s="44">
        <f>(VLOOKUP($A7,'RevPAR Raw Data'!$B$6:$BE$43,'RevPAR Raw Data'!U$1,FALSE))/100</f>
        <v>0.16253549214820701</v>
      </c>
      <c r="Z8" s="44">
        <f>(VLOOKUP($A7,'RevPAR Raw Data'!$B$6:$BE$43,'RevPAR Raw Data'!V$1,FALSE))/100</f>
        <v>0.19351979442006401</v>
      </c>
      <c r="AA8" s="44">
        <f>(VLOOKUP($A7,'RevPAR Raw Data'!$B$6:$BE$43,'RevPAR Raw Data'!W$1,FALSE))/100</f>
        <v>0.22571121833098901</v>
      </c>
      <c r="AB8" s="44">
        <f>(VLOOKUP($A7,'RevPAR Raw Data'!$B$6:$BE$43,'RevPAR Raw Data'!X$1,FALSE))/100</f>
        <v>0.28182688364087</v>
      </c>
      <c r="AC8" s="44">
        <f>(VLOOKUP($A7,'RevPAR Raw Data'!$B$6:$BE$43,'RevPAR Raw Data'!Y$1,FALSE))/100</f>
        <v>0.19001080941635198</v>
      </c>
      <c r="AD8" s="45">
        <f>(VLOOKUP($A7,'RevPAR Raw Data'!$B$6:$BE$43,'RevPAR Raw Data'!AA$1,FALSE))/100</f>
        <v>0.32878175819793598</v>
      </c>
      <c r="AE8" s="45">
        <f>(VLOOKUP($A7,'RevPAR Raw Data'!$B$6:$BE$43,'RevPAR Raw Data'!AB$1,FALSE))/100</f>
        <v>0.48434192243192398</v>
      </c>
      <c r="AF8" s="44">
        <f>(VLOOKUP($A7,'RevPAR Raw Data'!$B$6:$BE$43,'RevPAR Raw Data'!AC$1,FALSE))/100</f>
        <v>0.40155260319439601</v>
      </c>
      <c r="AG8" s="46">
        <f>(VLOOKUP($A7,'RevPAR Raw Data'!$B$6:$BE$43,'RevPAR Raw Data'!AE$1,FALSE))/100</f>
        <v>0.25254203537814296</v>
      </c>
    </row>
    <row r="9" spans="1:34" x14ac:dyDescent="0.25">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4" x14ac:dyDescent="0.25">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4" x14ac:dyDescent="0.25">
      <c r="A11" s="70" t="s">
        <v>16</v>
      </c>
      <c r="B11" s="47">
        <f>(VLOOKUP($A11,'Occupancy Raw Data'!$B$8:$BE$51,'Occupancy Raw Data'!G$3,FALSE))/100</f>
        <v>0.44137628753013303</v>
      </c>
      <c r="C11" s="53">
        <f>(VLOOKUP($A11,'Occupancy Raw Data'!$B$8:$BE$51,'Occupancy Raw Data'!H$3,FALSE))/100</f>
        <v>0.68332237563006704</v>
      </c>
      <c r="D11" s="53">
        <f>(VLOOKUP($A11,'Occupancy Raw Data'!$B$8:$BE$51,'Occupancy Raw Data'!I$3,FALSE))/100</f>
        <v>0.76528599605522596</v>
      </c>
      <c r="E11" s="53">
        <f>(VLOOKUP($A11,'Occupancy Raw Data'!$B$8:$BE$51,'Occupancy Raw Data'!J$3,FALSE))/100</f>
        <v>0.73657681349989002</v>
      </c>
      <c r="F11" s="53">
        <f>(VLOOKUP($A11,'Occupancy Raw Data'!$B$8:$BE$51,'Occupancy Raw Data'!K$3,FALSE))/100</f>
        <v>0.70940170940170899</v>
      </c>
      <c r="G11" s="54">
        <f>(VLOOKUP($A11,'Occupancy Raw Data'!$B$8:$BE$51,'Occupancy Raw Data'!L$3,FALSE))/100</f>
        <v>0.66719263642340498</v>
      </c>
      <c r="H11" s="53">
        <f>(VLOOKUP($A11,'Occupancy Raw Data'!$B$8:$BE$51,'Occupancy Raw Data'!N$3,FALSE))/100</f>
        <v>0.80648696033311396</v>
      </c>
      <c r="I11" s="53">
        <f>(VLOOKUP($A11,'Occupancy Raw Data'!$B$8:$BE$51,'Occupancy Raw Data'!O$3,FALSE))/100</f>
        <v>0.80473372781065</v>
      </c>
      <c r="J11" s="54">
        <f>(VLOOKUP($A11,'Occupancy Raw Data'!$B$8:$BE$51,'Occupancy Raw Data'!P$3,FALSE))/100</f>
        <v>0.80561034407188203</v>
      </c>
      <c r="K11" s="48">
        <f>(VLOOKUP($A11,'Occupancy Raw Data'!$B$8:$BE$51,'Occupancy Raw Data'!R$3,FALSE))/100</f>
        <v>0.70674055289439908</v>
      </c>
      <c r="M11" s="75">
        <f>VLOOKUP($A11,'ADR Raw Data'!$B$6:$BE$49,'ADR Raw Data'!G$1,FALSE)</f>
        <v>296.63466732869898</v>
      </c>
      <c r="N11" s="76">
        <f>VLOOKUP($A11,'ADR Raw Data'!$B$6:$BE$49,'ADR Raw Data'!H$1,FALSE)</f>
        <v>308.70873316228301</v>
      </c>
      <c r="O11" s="76">
        <f>VLOOKUP($A11,'ADR Raw Data'!$B$6:$BE$49,'ADR Raw Data'!I$1,FALSE)</f>
        <v>316.81429553264599</v>
      </c>
      <c r="P11" s="76">
        <f>VLOOKUP($A11,'ADR Raw Data'!$B$6:$BE$49,'ADR Raw Data'!J$1,FALSE)</f>
        <v>313.29954124834802</v>
      </c>
      <c r="Q11" s="76">
        <f>VLOOKUP($A11,'ADR Raw Data'!$B$6:$BE$49,'ADR Raw Data'!K$1,FALSE)</f>
        <v>317.17410647026901</v>
      </c>
      <c r="R11" s="77">
        <f>VLOOKUP($A11,'ADR Raw Data'!$B$6:$BE$49,'ADR Raw Data'!L$1,FALSE)</f>
        <v>311.78451654052998</v>
      </c>
      <c r="S11" s="76">
        <f>VLOOKUP($A11,'ADR Raw Data'!$B$6:$BE$49,'ADR Raw Data'!N$1,FALSE)</f>
        <v>401.56381659073298</v>
      </c>
      <c r="T11" s="76">
        <f>VLOOKUP($A11,'ADR Raw Data'!$B$6:$BE$49,'ADR Raw Data'!O$1,FALSE)</f>
        <v>381.28031318082702</v>
      </c>
      <c r="U11" s="77">
        <f>VLOOKUP($A11,'ADR Raw Data'!$B$6:$BE$49,'ADR Raw Data'!P$1,FALSE)</f>
        <v>391.43310052419702</v>
      </c>
      <c r="V11" s="78">
        <f>VLOOKUP($A11,'ADR Raw Data'!$B$6:$BE$49,'ADR Raw Data'!R$1,FALSE)</f>
        <v>337.72481907654202</v>
      </c>
      <c r="X11" s="75">
        <f>VLOOKUP($A11,'RevPAR Raw Data'!$B$6:$BE$49,'RevPAR Raw Data'!G$1,FALSE)</f>
        <v>130.92750821827701</v>
      </c>
      <c r="Y11" s="76">
        <f>VLOOKUP($A11,'RevPAR Raw Data'!$B$6:$BE$49,'RevPAR Raw Data'!H$1,FALSE)</f>
        <v>210.94758492220001</v>
      </c>
      <c r="Z11" s="76">
        <f>VLOOKUP($A11,'RevPAR Raw Data'!$B$6:$BE$49,'RevPAR Raw Data'!I$1,FALSE)</f>
        <v>242.453543721236</v>
      </c>
      <c r="AA11" s="76">
        <f>VLOOKUP($A11,'RevPAR Raw Data'!$B$6:$BE$49,'RevPAR Raw Data'!J$1,FALSE)</f>
        <v>230.769177763686</v>
      </c>
      <c r="AB11" s="76">
        <f>VLOOKUP($A11,'RevPAR Raw Data'!$B$6:$BE$49,'RevPAR Raw Data'!K$1,FALSE)</f>
        <v>225.003853307968</v>
      </c>
      <c r="AC11" s="77">
        <f>VLOOKUP($A11,'RevPAR Raw Data'!$B$6:$BE$49,'RevPAR Raw Data'!L$1,FALSE)</f>
        <v>208.02033358667299</v>
      </c>
      <c r="AD11" s="76">
        <f>VLOOKUP($A11,'RevPAR Raw Data'!$B$6:$BE$49,'RevPAR Raw Data'!N$1,FALSE)</f>
        <v>323.85598182202398</v>
      </c>
      <c r="AE11" s="76">
        <f>VLOOKUP($A11,'RevPAR Raw Data'!$B$6:$BE$49,'RevPAR Raw Data'!O$1,FALSE)</f>
        <v>306.82912776682002</v>
      </c>
      <c r="AF11" s="77">
        <f>VLOOKUP($A11,'RevPAR Raw Data'!$B$6:$BE$49,'RevPAR Raw Data'!P$1,FALSE)</f>
        <v>315.34255479442203</v>
      </c>
      <c r="AG11" s="78">
        <f>VLOOKUP($A11,'RevPAR Raw Data'!$B$6:$BE$49,'RevPAR Raw Data'!R$1,FALSE)</f>
        <v>238.68382536031601</v>
      </c>
    </row>
    <row r="12" spans="1:34" x14ac:dyDescent="0.25">
      <c r="A12" s="55" t="s">
        <v>127</v>
      </c>
      <c r="B12" s="43">
        <f>(VLOOKUP($A11,'Occupancy Raw Data'!$B$8:$BE$51,'Occupancy Raw Data'!T$3,FALSE))/100</f>
        <v>-0.10075323065644</v>
      </c>
      <c r="C12" s="44">
        <f>(VLOOKUP($A11,'Occupancy Raw Data'!$B$8:$BE$51,'Occupancy Raw Data'!U$3,FALSE))/100</f>
        <v>2.6890953188661002E-2</v>
      </c>
      <c r="D12" s="44">
        <f>(VLOOKUP($A11,'Occupancy Raw Data'!$B$8:$BE$51,'Occupancy Raw Data'!V$3,FALSE))/100</f>
        <v>0.10495701810588701</v>
      </c>
      <c r="E12" s="44">
        <f>(VLOOKUP($A11,'Occupancy Raw Data'!$B$8:$BE$51,'Occupancy Raw Data'!W$3,FALSE))/100</f>
        <v>6.31489060804383E-2</v>
      </c>
      <c r="F12" s="44">
        <f>(VLOOKUP($A11,'Occupancy Raw Data'!$B$8:$BE$51,'Occupancy Raw Data'!X$3,FALSE))/100</f>
        <v>8.0407766051330404E-2</v>
      </c>
      <c r="G12" s="44">
        <f>(VLOOKUP($A11,'Occupancy Raw Data'!$B$8:$BE$51,'Occupancy Raw Data'!Y$3,FALSE))/100</f>
        <v>4.3048524528351402E-2</v>
      </c>
      <c r="H12" s="45">
        <f>(VLOOKUP($A11,'Occupancy Raw Data'!$B$8:$BE$51,'Occupancy Raw Data'!AA$3,FALSE))/100</f>
        <v>0.15323351200356</v>
      </c>
      <c r="I12" s="45">
        <f>(VLOOKUP($A11,'Occupancy Raw Data'!$B$8:$BE$51,'Occupancy Raw Data'!AB$3,FALSE))/100</f>
        <v>0.21741769079047099</v>
      </c>
      <c r="J12" s="44">
        <f>(VLOOKUP($A11,'Occupancy Raw Data'!$B$8:$BE$51,'Occupancy Raw Data'!AC$3,FALSE))/100</f>
        <v>0.184421830318347</v>
      </c>
      <c r="K12" s="46">
        <f>(VLOOKUP($A11,'Occupancy Raw Data'!$B$8:$BE$51,'Occupancy Raw Data'!AE$3,FALSE))/100</f>
        <v>8.5235862748967897E-2</v>
      </c>
      <c r="M12" s="43">
        <f>(VLOOKUP($A11,'ADR Raw Data'!$B$6:$BE$49,'ADR Raw Data'!T$1,FALSE))/100</f>
        <v>-2.56294110245643E-2</v>
      </c>
      <c r="N12" s="44">
        <f>(VLOOKUP($A11,'ADR Raw Data'!$B$6:$BE$49,'ADR Raw Data'!U$1,FALSE))/100</f>
        <v>4.0109824627503503E-2</v>
      </c>
      <c r="O12" s="44">
        <f>(VLOOKUP($A11,'ADR Raw Data'!$B$6:$BE$49,'ADR Raw Data'!V$1,FALSE))/100</f>
        <v>4.6098945704258695E-2</v>
      </c>
      <c r="P12" s="44">
        <f>(VLOOKUP($A11,'ADR Raw Data'!$B$6:$BE$49,'ADR Raw Data'!W$1,FALSE))/100</f>
        <v>7.2246579626167901E-2</v>
      </c>
      <c r="Q12" s="44">
        <f>(VLOOKUP($A11,'ADR Raw Data'!$B$6:$BE$49,'ADR Raw Data'!X$1,FALSE))/100</f>
        <v>4.4054645369995801E-2</v>
      </c>
      <c r="R12" s="44">
        <f>(VLOOKUP($A11,'ADR Raw Data'!$B$6:$BE$49,'ADR Raw Data'!Y$1,FALSE))/100</f>
        <v>4.0251916244133705E-2</v>
      </c>
      <c r="S12" s="45">
        <f>(VLOOKUP($A11,'ADR Raw Data'!$B$6:$BE$49,'ADR Raw Data'!AA$1,FALSE))/100</f>
        <v>9.9270719854545303E-2</v>
      </c>
      <c r="T12" s="45">
        <f>(VLOOKUP($A11,'ADR Raw Data'!$B$6:$BE$49,'ADR Raw Data'!AB$1,FALSE))/100</f>
        <v>2.43839440967141E-2</v>
      </c>
      <c r="U12" s="44">
        <f>(VLOOKUP($A11,'ADR Raw Data'!$B$6:$BE$49,'ADR Raw Data'!AC$1,FALSE))/100</f>
        <v>6.1786657108209402E-2</v>
      </c>
      <c r="V12" s="46">
        <f>(VLOOKUP($A11,'ADR Raw Data'!$B$6:$BE$49,'ADR Raw Data'!AE$1,FALSE))/100</f>
        <v>5.4430727499390999E-2</v>
      </c>
      <c r="X12" s="43">
        <f>(VLOOKUP($A11,'RevPAR Raw Data'!$B$6:$BE$49,'RevPAR Raw Data'!T$1,FALSE))/100</f>
        <v>-0.12380039572045699</v>
      </c>
      <c r="Y12" s="44">
        <f>(VLOOKUP($A11,'RevPAR Raw Data'!$B$6:$BE$49,'RevPAR Raw Data'!U$1,FALSE))/100</f>
        <v>6.8079369232628195E-2</v>
      </c>
      <c r="Z12" s="44">
        <f>(VLOOKUP($A11,'RevPAR Raw Data'!$B$6:$BE$49,'RevPAR Raw Data'!V$1,FALSE))/100</f>
        <v>0.15589437168909001</v>
      </c>
      <c r="AA12" s="44">
        <f>(VLOOKUP($A11,'RevPAR Raw Data'!$B$6:$BE$49,'RevPAR Raw Data'!W$1,FALSE))/100</f>
        <v>0.13995777817805199</v>
      </c>
      <c r="AB12" s="44">
        <f>(VLOOKUP($A11,'RevPAR Raw Data'!$B$6:$BE$49,'RevPAR Raw Data'!X$1,FALSE))/100</f>
        <v>0.12800474703971099</v>
      </c>
      <c r="AC12" s="44">
        <f>(VLOOKUP($A11,'RevPAR Raw Data'!$B$6:$BE$49,'RevPAR Raw Data'!Y$1,FALSE))/100</f>
        <v>8.5033226376233811E-2</v>
      </c>
      <c r="AD12" s="45">
        <f>(VLOOKUP($A11,'RevPAR Raw Data'!$B$6:$BE$49,'RevPAR Raw Data'!AA$1,FALSE))/100</f>
        <v>0.26771583290053802</v>
      </c>
      <c r="AE12" s="45">
        <f>(VLOOKUP($A11,'RevPAR Raw Data'!$B$6:$BE$49,'RevPAR Raw Data'!AB$1,FALSE))/100</f>
        <v>0.24710313570505701</v>
      </c>
      <c r="AF12" s="44">
        <f>(VLOOKUP($A11,'RevPAR Raw Data'!$B$6:$BE$49,'RevPAR Raw Data'!AC$1,FALSE))/100</f>
        <v>0.25760329581970398</v>
      </c>
      <c r="AG12" s="46">
        <f>(VLOOKUP($A11,'RevPAR Raw Data'!$B$6:$BE$49,'RevPAR Raw Data'!AE$1,FALSE))/100</f>
        <v>0.144306040266823</v>
      </c>
    </row>
    <row r="13" spans="1:34" x14ac:dyDescent="0.25">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4" x14ac:dyDescent="0.25">
      <c r="A14" s="70" t="s">
        <v>17</v>
      </c>
      <c r="B14" s="47">
        <f>(VLOOKUP($A14,'Occupancy Raw Data'!$B$8:$BE$51,'Occupancy Raw Data'!G$3,FALSE))/100</f>
        <v>0.58011217219948397</v>
      </c>
      <c r="C14" s="53">
        <f>(VLOOKUP($A14,'Occupancy Raw Data'!$B$8:$BE$51,'Occupancy Raw Data'!H$3,FALSE))/100</f>
        <v>0.79907533727451807</v>
      </c>
      <c r="D14" s="53">
        <f>(VLOOKUP($A14,'Occupancy Raw Data'!$B$8:$BE$51,'Occupancy Raw Data'!I$3,FALSE))/100</f>
        <v>0.87391996361982704</v>
      </c>
      <c r="E14" s="53">
        <f>(VLOOKUP($A14,'Occupancy Raw Data'!$B$8:$BE$51,'Occupancy Raw Data'!J$3,FALSE))/100</f>
        <v>0.84906017886918206</v>
      </c>
      <c r="F14" s="53">
        <f>(VLOOKUP($A14,'Occupancy Raw Data'!$B$8:$BE$51,'Occupancy Raw Data'!K$3,FALSE))/100</f>
        <v>0.79718053660754806</v>
      </c>
      <c r="G14" s="54">
        <f>(VLOOKUP($A14,'Occupancy Raw Data'!$B$8:$BE$51,'Occupancy Raw Data'!L$3,FALSE))/100</f>
        <v>0.779869637714112</v>
      </c>
      <c r="H14" s="53">
        <f>(VLOOKUP($A14,'Occupancy Raw Data'!$B$8:$BE$51,'Occupancy Raw Data'!N$3,FALSE))/100</f>
        <v>0.81222525390328892</v>
      </c>
      <c r="I14" s="53">
        <f>(VLOOKUP($A14,'Occupancy Raw Data'!$B$8:$BE$51,'Occupancy Raw Data'!O$3,FALSE))/100</f>
        <v>0.80995149310292502</v>
      </c>
      <c r="J14" s="54">
        <f>(VLOOKUP($A14,'Occupancy Raw Data'!$B$8:$BE$51,'Occupancy Raw Data'!P$3,FALSE))/100</f>
        <v>0.81108837350310692</v>
      </c>
      <c r="K14" s="48">
        <f>(VLOOKUP($A14,'Occupancy Raw Data'!$B$8:$BE$51,'Occupancy Raw Data'!R$3,FALSE))/100</f>
        <v>0.78878927651096797</v>
      </c>
      <c r="M14" s="75">
        <f>VLOOKUP($A14,'ADR Raw Data'!$B$6:$BE$49,'ADR Raw Data'!G$1,FALSE)</f>
        <v>189.175997517637</v>
      </c>
      <c r="N14" s="76">
        <f>VLOOKUP($A14,'ADR Raw Data'!$B$6:$BE$49,'ADR Raw Data'!H$1,FALSE)</f>
        <v>218.13166049235801</v>
      </c>
      <c r="O14" s="76">
        <f>VLOOKUP($A14,'ADR Raw Data'!$B$6:$BE$49,'ADR Raw Data'!I$1,FALSE)</f>
        <v>235.34121724836601</v>
      </c>
      <c r="P14" s="76">
        <f>VLOOKUP($A14,'ADR Raw Data'!$B$6:$BE$49,'ADR Raw Data'!J$1,FALSE)</f>
        <v>231.58307852726699</v>
      </c>
      <c r="Q14" s="76">
        <f>VLOOKUP($A14,'ADR Raw Data'!$B$6:$BE$49,'ADR Raw Data'!K$1,FALSE)</f>
        <v>208.02018428330999</v>
      </c>
      <c r="R14" s="77">
        <f>VLOOKUP($A14,'ADR Raw Data'!$B$6:$BE$49,'ADR Raw Data'!L$1,FALSE)</f>
        <v>218.54266098870301</v>
      </c>
      <c r="S14" s="76">
        <f>VLOOKUP($A14,'ADR Raw Data'!$B$6:$BE$49,'ADR Raw Data'!N$1,FALSE)</f>
        <v>214.46598049736301</v>
      </c>
      <c r="T14" s="76">
        <f>VLOOKUP($A14,'ADR Raw Data'!$B$6:$BE$49,'ADR Raw Data'!O$1,FALSE)</f>
        <v>217.43943620455701</v>
      </c>
      <c r="U14" s="77">
        <f>VLOOKUP($A14,'ADR Raw Data'!$B$6:$BE$49,'ADR Raw Data'!P$1,FALSE)</f>
        <v>215.950624445171</v>
      </c>
      <c r="V14" s="78">
        <f>VLOOKUP($A14,'ADR Raw Data'!$B$6:$BE$49,'ADR Raw Data'!R$1,FALSE)</f>
        <v>217.78114284700001</v>
      </c>
      <c r="X14" s="75">
        <f>VLOOKUP($A14,'RevPAR Raw Data'!$B$6:$BE$49,'RevPAR Raw Data'!G$1,FALSE)</f>
        <v>109.743298847961</v>
      </c>
      <c r="Y14" s="76">
        <f>VLOOKUP($A14,'RevPAR Raw Data'!$B$6:$BE$49,'RevPAR Raw Data'!H$1,FALSE)</f>
        <v>174.303630178182</v>
      </c>
      <c r="Z14" s="76">
        <f>VLOOKUP($A14,'RevPAR Raw Data'!$B$6:$BE$49,'RevPAR Raw Data'!I$1,FALSE)</f>
        <v>205.66938801593801</v>
      </c>
      <c r="AA14" s="76">
        <f>VLOOKUP($A14,'RevPAR Raw Data'!$B$6:$BE$49,'RevPAR Raw Data'!J$1,FALSE)</f>
        <v>196.627970077437</v>
      </c>
      <c r="AB14" s="76">
        <f>VLOOKUP($A14,'RevPAR Raw Data'!$B$6:$BE$49,'RevPAR Raw Data'!K$1,FALSE)</f>
        <v>165.82964213216999</v>
      </c>
      <c r="AC14" s="77">
        <f>VLOOKUP($A14,'RevPAR Raw Data'!$B$6:$BE$49,'RevPAR Raw Data'!L$1,FALSE)</f>
        <v>170.43478585033799</v>
      </c>
      <c r="AD14" s="76">
        <f>VLOOKUP($A14,'RevPAR Raw Data'!$B$6:$BE$49,'RevPAR Raw Data'!N$1,FALSE)</f>
        <v>174.194685463089</v>
      </c>
      <c r="AE14" s="76">
        <f>VLOOKUP($A14,'RevPAR Raw Data'!$B$6:$BE$49,'RevPAR Raw Data'!O$1,FALSE)</f>
        <v>176.11539601333899</v>
      </c>
      <c r="AF14" s="77">
        <f>VLOOKUP($A14,'RevPAR Raw Data'!$B$6:$BE$49,'RevPAR Raw Data'!P$1,FALSE)</f>
        <v>175.15504073821401</v>
      </c>
      <c r="AG14" s="78">
        <f>VLOOKUP($A14,'RevPAR Raw Data'!$B$6:$BE$49,'RevPAR Raw Data'!R$1,FALSE)</f>
        <v>171.78343010401599</v>
      </c>
    </row>
    <row r="15" spans="1:34" x14ac:dyDescent="0.25">
      <c r="A15" s="55" t="s">
        <v>127</v>
      </c>
      <c r="B15" s="43">
        <f>(VLOOKUP($A14,'Occupancy Raw Data'!$B$8:$BE$51,'Occupancy Raw Data'!T$3,FALSE))/100</f>
        <v>9.6801125806860899E-2</v>
      </c>
      <c r="C15" s="44">
        <f>(VLOOKUP($A14,'Occupancy Raw Data'!$B$8:$BE$51,'Occupancy Raw Data'!U$3,FALSE))/100</f>
        <v>0.19063516465205399</v>
      </c>
      <c r="D15" s="44">
        <f>(VLOOKUP($A14,'Occupancy Raw Data'!$B$8:$BE$51,'Occupancy Raw Data'!V$3,FALSE))/100</f>
        <v>0.17691109642709701</v>
      </c>
      <c r="E15" s="44">
        <f>(VLOOKUP($A14,'Occupancy Raw Data'!$B$8:$BE$51,'Occupancy Raw Data'!W$3,FALSE))/100</f>
        <v>0.21383636535013401</v>
      </c>
      <c r="F15" s="44">
        <f>(VLOOKUP($A14,'Occupancy Raw Data'!$B$8:$BE$51,'Occupancy Raw Data'!X$3,FALSE))/100</f>
        <v>0.26071323500369298</v>
      </c>
      <c r="G15" s="44">
        <f>(VLOOKUP($A14,'Occupancy Raw Data'!$B$8:$BE$51,'Occupancy Raw Data'!Y$3,FALSE))/100</f>
        <v>0.19085508836676801</v>
      </c>
      <c r="H15" s="45">
        <f>(VLOOKUP($A14,'Occupancy Raw Data'!$B$8:$BE$51,'Occupancy Raw Data'!AA$3,FALSE))/100</f>
        <v>0.16008429664927898</v>
      </c>
      <c r="I15" s="45">
        <f>(VLOOKUP($A14,'Occupancy Raw Data'!$B$8:$BE$51,'Occupancy Raw Data'!AB$3,FALSE))/100</f>
        <v>0.229474842755272</v>
      </c>
      <c r="J15" s="44">
        <f>(VLOOKUP($A14,'Occupancy Raw Data'!$B$8:$BE$51,'Occupancy Raw Data'!AC$3,FALSE))/100</f>
        <v>0.19372346323187201</v>
      </c>
      <c r="K15" s="46">
        <f>(VLOOKUP($A14,'Occupancy Raw Data'!$B$8:$BE$51,'Occupancy Raw Data'!AE$3,FALSE))/100</f>
        <v>0.19169636131722301</v>
      </c>
      <c r="M15" s="43">
        <f>(VLOOKUP($A14,'ADR Raw Data'!$B$6:$BE$49,'ADR Raw Data'!T$1,FALSE))/100</f>
        <v>3.7620164633801301E-2</v>
      </c>
      <c r="N15" s="44">
        <f>(VLOOKUP($A14,'ADR Raw Data'!$B$6:$BE$49,'ADR Raw Data'!U$1,FALSE))/100</f>
        <v>9.1511199915121202E-2</v>
      </c>
      <c r="O15" s="44">
        <f>(VLOOKUP($A14,'ADR Raw Data'!$B$6:$BE$49,'ADR Raw Data'!V$1,FALSE))/100</f>
        <v>0.13464798144621801</v>
      </c>
      <c r="P15" s="44">
        <f>(VLOOKUP($A14,'ADR Raw Data'!$B$6:$BE$49,'ADR Raw Data'!W$1,FALSE))/100</f>
        <v>0.11957335286232301</v>
      </c>
      <c r="Q15" s="44">
        <f>(VLOOKUP($A14,'ADR Raw Data'!$B$6:$BE$49,'ADR Raw Data'!X$1,FALSE))/100</f>
        <v>9.1504432114133311E-2</v>
      </c>
      <c r="R15" s="44">
        <f>(VLOOKUP($A14,'ADR Raw Data'!$B$6:$BE$49,'ADR Raw Data'!Y$1,FALSE))/100</f>
        <v>0.101319261318676</v>
      </c>
      <c r="S15" s="45">
        <f>(VLOOKUP($A14,'ADR Raw Data'!$B$6:$BE$49,'ADR Raw Data'!AA$1,FALSE))/100</f>
        <v>0.10924544611873299</v>
      </c>
      <c r="T15" s="45">
        <f>(VLOOKUP($A14,'ADR Raw Data'!$B$6:$BE$49,'ADR Raw Data'!AB$1,FALSE))/100</f>
        <v>0.17908400739011898</v>
      </c>
      <c r="U15" s="44">
        <f>(VLOOKUP($A14,'ADR Raw Data'!$B$6:$BE$49,'ADR Raw Data'!AC$1,FALSE))/100</f>
        <v>0.14250607256822601</v>
      </c>
      <c r="V15" s="46">
        <f>(VLOOKUP($A14,'ADR Raw Data'!$B$6:$BE$49,'ADR Raw Data'!AE$1,FALSE))/100</f>
        <v>0.112981360021789</v>
      </c>
      <c r="X15" s="43">
        <f>(VLOOKUP($A14,'RevPAR Raw Data'!$B$6:$BE$49,'RevPAR Raw Data'!T$1,FALSE))/100</f>
        <v>0.13806296473025301</v>
      </c>
      <c r="Y15" s="44">
        <f>(VLOOKUP($A14,'RevPAR Raw Data'!$B$6:$BE$49,'RevPAR Raw Data'!U$1,FALSE))/100</f>
        <v>0.29959161723050104</v>
      </c>
      <c r="Z15" s="44">
        <f>(VLOOKUP($A14,'RevPAR Raw Data'!$B$6:$BE$49,'RevPAR Raw Data'!V$1,FALSE))/100</f>
        <v>0.33537979990266203</v>
      </c>
      <c r="AA15" s="44">
        <f>(VLOOKUP($A14,'RevPAR Raw Data'!$B$6:$BE$49,'RevPAR Raw Data'!W$1,FALSE))/100</f>
        <v>0.35897884938126601</v>
      </c>
      <c r="AB15" s="44">
        <f>(VLOOKUP($A14,'RevPAR Raw Data'!$B$6:$BE$49,'RevPAR Raw Data'!X$1,FALSE))/100</f>
        <v>0.37607408363147798</v>
      </c>
      <c r="AC15" s="44">
        <f>(VLOOKUP($A14,'RevPAR Raw Data'!$B$6:$BE$49,'RevPAR Raw Data'!Y$1,FALSE))/100</f>
        <v>0.31151164625767597</v>
      </c>
      <c r="AD15" s="45">
        <f>(VLOOKUP($A14,'RevPAR Raw Data'!$B$6:$BE$49,'RevPAR Raw Data'!AA$1,FALSE))/100</f>
        <v>0.28681822317206701</v>
      </c>
      <c r="AE15" s="45">
        <f>(VLOOKUP($A14,'RevPAR Raw Data'!$B$6:$BE$49,'RevPAR Raw Data'!AB$1,FALSE))/100</f>
        <v>0.449654124581223</v>
      </c>
      <c r="AF15" s="44">
        <f>(VLOOKUP($A14,'RevPAR Raw Data'!$B$6:$BE$49,'RevPAR Raw Data'!AC$1,FALSE))/100</f>
        <v>0.36383630570958803</v>
      </c>
      <c r="AG15" s="46">
        <f>(VLOOKUP($A14,'RevPAR Raw Data'!$B$6:$BE$49,'RevPAR Raw Data'!AE$1,FALSE))/100</f>
        <v>0.32633583695186097</v>
      </c>
    </row>
    <row r="16" spans="1:34" x14ac:dyDescent="0.25">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5">
      <c r="A17" s="70" t="s">
        <v>18</v>
      </c>
      <c r="B17" s="47">
        <f>(VLOOKUP($A17,'Occupancy Raw Data'!$B$8:$BE$51,'Occupancy Raw Data'!G$3,FALSE))/100</f>
        <v>0.58543417366946704</v>
      </c>
      <c r="C17" s="53">
        <f>(VLOOKUP($A17,'Occupancy Raw Data'!$B$8:$BE$51,'Occupancy Raw Data'!H$3,FALSE))/100</f>
        <v>0.76087577888298097</v>
      </c>
      <c r="D17" s="53">
        <f>(VLOOKUP($A17,'Occupancy Raw Data'!$B$8:$BE$51,'Occupancy Raw Data'!I$3,FALSE))/100</f>
        <v>0.84545246670096608</v>
      </c>
      <c r="E17" s="53">
        <f>(VLOOKUP($A17,'Occupancy Raw Data'!$B$8:$BE$51,'Occupancy Raw Data'!J$3,FALSE))/100</f>
        <v>0.84556679814782998</v>
      </c>
      <c r="F17" s="53">
        <f>(VLOOKUP($A17,'Occupancy Raw Data'!$B$8:$BE$51,'Occupancy Raw Data'!K$3,FALSE))/100</f>
        <v>0.83196135597095899</v>
      </c>
      <c r="G17" s="54">
        <f>(VLOOKUP($A17,'Occupancy Raw Data'!$B$8:$BE$51,'Occupancy Raw Data'!L$3,FALSE))/100</f>
        <v>0.77385811467444099</v>
      </c>
      <c r="H17" s="53">
        <f>(VLOOKUP($A17,'Occupancy Raw Data'!$B$8:$BE$51,'Occupancy Raw Data'!N$3,FALSE))/100</f>
        <v>0.86843308752072201</v>
      </c>
      <c r="I17" s="53">
        <f>(VLOOKUP($A17,'Occupancy Raw Data'!$B$8:$BE$51,'Occupancy Raw Data'!O$3,FALSE))/100</f>
        <v>0.84731035271251298</v>
      </c>
      <c r="J17" s="54">
        <f>(VLOOKUP($A17,'Occupancy Raw Data'!$B$8:$BE$51,'Occupancy Raw Data'!P$3,FALSE))/100</f>
        <v>0.85787172011661794</v>
      </c>
      <c r="K17" s="48">
        <f>(VLOOKUP($A17,'Occupancy Raw Data'!$B$8:$BE$51,'Occupancy Raw Data'!R$3,FALSE))/100</f>
        <v>0.79786200194363399</v>
      </c>
      <c r="M17" s="75">
        <f>VLOOKUP($A17,'ADR Raw Data'!$B$6:$BE$49,'ADR Raw Data'!G$1,FALSE)</f>
        <v>149.985584903817</v>
      </c>
      <c r="N17" s="76">
        <f>VLOOKUP($A17,'ADR Raw Data'!$B$6:$BE$49,'ADR Raw Data'!H$1,FALSE)</f>
        <v>163.41975469571699</v>
      </c>
      <c r="O17" s="76">
        <f>VLOOKUP($A17,'ADR Raw Data'!$B$6:$BE$49,'ADR Raw Data'!I$1,FALSE)</f>
        <v>171.71269346495799</v>
      </c>
      <c r="P17" s="76">
        <f>VLOOKUP($A17,'ADR Raw Data'!$B$6:$BE$49,'ADR Raw Data'!J$1,FALSE)</f>
        <v>168.362541662441</v>
      </c>
      <c r="Q17" s="76">
        <f>VLOOKUP($A17,'ADR Raw Data'!$B$6:$BE$49,'ADR Raw Data'!K$1,FALSE)</f>
        <v>160.77466142165099</v>
      </c>
      <c r="R17" s="77">
        <f>VLOOKUP($A17,'ADR Raw Data'!$B$6:$BE$49,'ADR Raw Data'!L$1,FALSE)</f>
        <v>163.710584393998</v>
      </c>
      <c r="S17" s="76">
        <f>VLOOKUP($A17,'ADR Raw Data'!$B$6:$BE$49,'ADR Raw Data'!N$1,FALSE)</f>
        <v>167.43009544811201</v>
      </c>
      <c r="T17" s="76">
        <f>VLOOKUP($A17,'ADR Raw Data'!$B$6:$BE$49,'ADR Raw Data'!O$1,FALSE)</f>
        <v>165.01961712319499</v>
      </c>
      <c r="U17" s="77">
        <f>VLOOKUP($A17,'ADR Raw Data'!$B$6:$BE$49,'ADR Raw Data'!P$1,FALSE)</f>
        <v>166.239694137638</v>
      </c>
      <c r="V17" s="78">
        <f>VLOOKUP($A17,'ADR Raw Data'!$B$6:$BE$49,'ADR Raw Data'!R$1,FALSE)</f>
        <v>164.48753641285899</v>
      </c>
      <c r="X17" s="75">
        <f>VLOOKUP($A17,'RevPAR Raw Data'!$B$6:$BE$49,'RevPAR Raw Data'!G$1,FALSE)</f>
        <v>87.806686960498396</v>
      </c>
      <c r="Y17" s="76">
        <f>VLOOKUP($A17,'RevPAR Raw Data'!$B$6:$BE$49,'RevPAR Raw Data'!H$1,FALSE)</f>
        <v>124.342133138969</v>
      </c>
      <c r="Z17" s="76">
        <f>VLOOKUP($A17,'RevPAR Raw Data'!$B$6:$BE$49,'RevPAR Raw Data'!I$1,FALSE)</f>
        <v>145.174920253815</v>
      </c>
      <c r="AA17" s="76">
        <f>VLOOKUP($A17,'RevPAR Raw Data'!$B$6:$BE$49,'RevPAR Raw Data'!J$1,FALSE)</f>
        <v>142.36177528154099</v>
      </c>
      <c r="AB17" s="76">
        <f>VLOOKUP($A17,'RevPAR Raw Data'!$B$6:$BE$49,'RevPAR Raw Data'!K$1,FALSE)</f>
        <v>133.758305322128</v>
      </c>
      <c r="AC17" s="77">
        <f>VLOOKUP($A17,'RevPAR Raw Data'!$B$6:$BE$49,'RevPAR Raw Data'!L$1,FALSE)</f>
        <v>126.68876419139001</v>
      </c>
      <c r="AD17" s="76">
        <f>VLOOKUP($A17,'RevPAR Raw Data'!$B$6:$BE$49,'RevPAR Raw Data'!N$1,FALSE)</f>
        <v>145.401834733893</v>
      </c>
      <c r="AE17" s="76">
        <f>VLOOKUP($A17,'RevPAR Raw Data'!$B$6:$BE$49,'RevPAR Raw Data'!O$1,FALSE)</f>
        <v>139.822829989138</v>
      </c>
      <c r="AF17" s="77">
        <f>VLOOKUP($A17,'RevPAR Raw Data'!$B$6:$BE$49,'RevPAR Raw Data'!P$1,FALSE)</f>
        <v>142.612332361516</v>
      </c>
      <c r="AG17" s="78">
        <f>VLOOKUP($A17,'RevPAR Raw Data'!$B$6:$BE$49,'RevPAR Raw Data'!R$1,FALSE)</f>
        <v>131.23835509713999</v>
      </c>
    </row>
    <row r="18" spans="1:33" x14ac:dyDescent="0.25">
      <c r="A18" s="55" t="s">
        <v>127</v>
      </c>
      <c r="B18" s="43">
        <f>(VLOOKUP($A17,'Occupancy Raw Data'!$B$8:$BE$51,'Occupancy Raw Data'!T$3,FALSE))/100</f>
        <v>2.6633525048781501E-2</v>
      </c>
      <c r="C18" s="44">
        <f>(VLOOKUP($A17,'Occupancy Raw Data'!$B$8:$BE$51,'Occupancy Raw Data'!U$3,FALSE))/100</f>
        <v>8.2616104944483001E-2</v>
      </c>
      <c r="D18" s="44">
        <f>(VLOOKUP($A17,'Occupancy Raw Data'!$B$8:$BE$51,'Occupancy Raw Data'!V$3,FALSE))/100</f>
        <v>0.10285009846594599</v>
      </c>
      <c r="E18" s="44">
        <f>(VLOOKUP($A17,'Occupancy Raw Data'!$B$8:$BE$51,'Occupancy Raw Data'!W$3,FALSE))/100</f>
        <v>0.13552610191862599</v>
      </c>
      <c r="F18" s="44">
        <f>(VLOOKUP($A17,'Occupancy Raw Data'!$B$8:$BE$51,'Occupancy Raw Data'!X$3,FALSE))/100</f>
        <v>0.227049810445071</v>
      </c>
      <c r="G18" s="44">
        <f>(VLOOKUP($A17,'Occupancy Raw Data'!$B$8:$BE$51,'Occupancy Raw Data'!Y$3,FALSE))/100</f>
        <v>0.11753926881841099</v>
      </c>
      <c r="H18" s="45">
        <f>(VLOOKUP($A17,'Occupancy Raw Data'!$B$8:$BE$51,'Occupancy Raw Data'!AA$3,FALSE))/100</f>
        <v>0.20162214720041</v>
      </c>
      <c r="I18" s="45">
        <f>(VLOOKUP($A17,'Occupancy Raw Data'!$B$8:$BE$51,'Occupancy Raw Data'!AB$3,FALSE))/100</f>
        <v>0.31689532043505997</v>
      </c>
      <c r="J18" s="44">
        <f>(VLOOKUP($A17,'Occupancy Raw Data'!$B$8:$BE$51,'Occupancy Raw Data'!AC$3,FALSE))/100</f>
        <v>0.25591300680280299</v>
      </c>
      <c r="K18" s="46">
        <f>(VLOOKUP($A17,'Occupancy Raw Data'!$B$8:$BE$51,'Occupancy Raw Data'!AE$3,FALSE))/100</f>
        <v>0.15668978942099002</v>
      </c>
      <c r="M18" s="43">
        <f>(VLOOKUP($A17,'ADR Raw Data'!$B$6:$BE$49,'ADR Raw Data'!T$1,FALSE))/100</f>
        <v>8.4028365078408593E-2</v>
      </c>
      <c r="N18" s="44">
        <f>(VLOOKUP($A17,'ADR Raw Data'!$B$6:$BE$49,'ADR Raw Data'!U$1,FALSE))/100</f>
        <v>0.12129167917771101</v>
      </c>
      <c r="O18" s="44">
        <f>(VLOOKUP($A17,'ADR Raw Data'!$B$6:$BE$49,'ADR Raw Data'!V$1,FALSE))/100</f>
        <v>0.13769730883063</v>
      </c>
      <c r="P18" s="44">
        <f>(VLOOKUP($A17,'ADR Raw Data'!$B$6:$BE$49,'ADR Raw Data'!W$1,FALSE))/100</f>
        <v>0.13122049866105701</v>
      </c>
      <c r="Q18" s="44">
        <f>(VLOOKUP($A17,'ADR Raw Data'!$B$6:$BE$49,'ADR Raw Data'!X$1,FALSE))/100</f>
        <v>0.14362925800302101</v>
      </c>
      <c r="R18" s="44">
        <f>(VLOOKUP($A17,'ADR Raw Data'!$B$6:$BE$49,'ADR Raw Data'!Y$1,FALSE))/100</f>
        <v>0.126480324365015</v>
      </c>
      <c r="S18" s="45">
        <f>(VLOOKUP($A17,'ADR Raw Data'!$B$6:$BE$49,'ADR Raw Data'!AA$1,FALSE))/100</f>
        <v>0.14032110891357399</v>
      </c>
      <c r="T18" s="45">
        <f>(VLOOKUP($A17,'ADR Raw Data'!$B$6:$BE$49,'ADR Raw Data'!AB$1,FALSE))/100</f>
        <v>0.15998355370182299</v>
      </c>
      <c r="U18" s="44">
        <f>(VLOOKUP($A17,'ADR Raw Data'!$B$6:$BE$49,'ADR Raw Data'!AC$1,FALSE))/100</f>
        <v>0.14904597819292001</v>
      </c>
      <c r="V18" s="46">
        <f>(VLOOKUP($A17,'ADR Raw Data'!$B$6:$BE$49,'ADR Raw Data'!AE$1,FALSE))/100</f>
        <v>0.133267208342989</v>
      </c>
      <c r="X18" s="43">
        <f>(VLOOKUP($A17,'RevPAR Raw Data'!$B$6:$BE$49,'RevPAR Raw Data'!T$1,FALSE))/100</f>
        <v>0.11289986169331399</v>
      </c>
      <c r="Y18" s="44">
        <f>(VLOOKUP($A17,'RevPAR Raw Data'!$B$6:$BE$49,'RevPAR Raw Data'!U$1,FALSE))/100</f>
        <v>0.21392843021803198</v>
      </c>
      <c r="Z18" s="44">
        <f>(VLOOKUP($A17,'RevPAR Raw Data'!$B$6:$BE$49,'RevPAR Raw Data'!V$1,FALSE))/100</f>
        <v>0.25470958906830299</v>
      </c>
      <c r="AA18" s="44">
        <f>(VLOOKUP($A17,'RevPAR Raw Data'!$B$6:$BE$49,'RevPAR Raw Data'!W$1,FALSE))/100</f>
        <v>0.28453040325503504</v>
      </c>
      <c r="AB18" s="44">
        <f>(VLOOKUP($A17,'RevPAR Raw Data'!$B$6:$BE$49,'RevPAR Raw Data'!X$1,FALSE))/100</f>
        <v>0.40329006425204494</v>
      </c>
      <c r="AC18" s="44">
        <f>(VLOOKUP($A17,'RevPAR Raw Data'!$B$6:$BE$49,'RevPAR Raw Data'!Y$1,FALSE))/100</f>
        <v>0.25888599802920598</v>
      </c>
      <c r="AD18" s="45">
        <f>(VLOOKUP($A17,'RevPAR Raw Data'!$B$6:$BE$49,'RevPAR Raw Data'!AA$1,FALSE))/100</f>
        <v>0.370235099390683</v>
      </c>
      <c r="AE18" s="45">
        <f>(VLOOKUP($A17,'RevPAR Raw Data'!$B$6:$BE$49,'RevPAR Raw Data'!AB$1,FALSE))/100</f>
        <v>0.52757691365156401</v>
      </c>
      <c r="AF18" s="44">
        <f>(VLOOKUP($A17,'RevPAR Raw Data'!$B$6:$BE$49,'RevPAR Raw Data'!AC$1,FALSE))/100</f>
        <v>0.44310178942693901</v>
      </c>
      <c r="AG18" s="46">
        <f>(VLOOKUP($A17,'RevPAR Raw Data'!$B$6:$BE$49,'RevPAR Raw Data'!AE$1,FALSE))/100</f>
        <v>0.31083860857596496</v>
      </c>
    </row>
    <row r="19" spans="1:33" x14ac:dyDescent="0.25">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5">
      <c r="A20" s="70" t="s">
        <v>19</v>
      </c>
      <c r="B20" s="47">
        <f>(VLOOKUP($A20,'Occupancy Raw Data'!$B$8:$BE$51,'Occupancy Raw Data'!G$3,FALSE))/100</f>
        <v>0.55123770937299199</v>
      </c>
      <c r="C20" s="53">
        <f>(VLOOKUP($A20,'Occupancy Raw Data'!$B$8:$BE$51,'Occupancy Raw Data'!H$3,FALSE))/100</f>
        <v>0.71102821285636597</v>
      </c>
      <c r="D20" s="53">
        <f>(VLOOKUP($A20,'Occupancy Raw Data'!$B$8:$BE$51,'Occupancy Raw Data'!I$3,FALSE))/100</f>
        <v>0.76426700923958601</v>
      </c>
      <c r="E20" s="53">
        <f>(VLOOKUP($A20,'Occupancy Raw Data'!$B$8:$BE$51,'Occupancy Raw Data'!J$3,FALSE))/100</f>
        <v>0.77291368150600304</v>
      </c>
      <c r="F20" s="53">
        <f>(VLOOKUP($A20,'Occupancy Raw Data'!$B$8:$BE$51,'Occupancy Raw Data'!K$3,FALSE))/100</f>
        <v>0.76960324126686108</v>
      </c>
      <c r="G20" s="54">
        <f>(VLOOKUP($A20,'Occupancy Raw Data'!$B$8:$BE$51,'Occupancy Raw Data'!L$3,FALSE))/100</f>
        <v>0.71380997084836195</v>
      </c>
      <c r="H20" s="53">
        <f>(VLOOKUP($A20,'Occupancy Raw Data'!$B$8:$BE$51,'Occupancy Raw Data'!N$3,FALSE))/100</f>
        <v>0.83875191462028698</v>
      </c>
      <c r="I20" s="53">
        <f>(VLOOKUP($A20,'Occupancy Raw Data'!$B$8:$BE$51,'Occupancy Raw Data'!O$3,FALSE))/100</f>
        <v>0.83764019961460501</v>
      </c>
      <c r="J20" s="54">
        <f>(VLOOKUP($A20,'Occupancy Raw Data'!$B$8:$BE$51,'Occupancy Raw Data'!P$3,FALSE))/100</f>
        <v>0.83819605711744605</v>
      </c>
      <c r="K20" s="48">
        <f>(VLOOKUP($A20,'Occupancy Raw Data'!$B$8:$BE$51,'Occupancy Raw Data'!R$3,FALSE))/100</f>
        <v>0.74934885263952911</v>
      </c>
      <c r="M20" s="75">
        <f>VLOOKUP($A20,'ADR Raw Data'!$B$6:$BE$49,'ADR Raw Data'!G$1,FALSE)</f>
        <v>118.258444404607</v>
      </c>
      <c r="N20" s="76">
        <f>VLOOKUP($A20,'ADR Raw Data'!$B$6:$BE$49,'ADR Raw Data'!H$1,FALSE)</f>
        <v>125.52342726104</v>
      </c>
      <c r="O20" s="76">
        <f>VLOOKUP($A20,'ADR Raw Data'!$B$6:$BE$49,'ADR Raw Data'!I$1,FALSE)</f>
        <v>131.09772465735699</v>
      </c>
      <c r="P20" s="76">
        <f>VLOOKUP($A20,'ADR Raw Data'!$B$6:$BE$49,'ADR Raw Data'!J$1,FALSE)</f>
        <v>129.57499520552301</v>
      </c>
      <c r="Q20" s="76">
        <f>VLOOKUP($A20,'ADR Raw Data'!$B$6:$BE$49,'ADR Raw Data'!K$1,FALSE)</f>
        <v>129.244123972778</v>
      </c>
      <c r="R20" s="77">
        <f>VLOOKUP($A20,'ADR Raw Data'!$B$6:$BE$49,'ADR Raw Data'!L$1,FALSE)</f>
        <v>127.274731359193</v>
      </c>
      <c r="S20" s="76">
        <f>VLOOKUP($A20,'ADR Raw Data'!$B$6:$BE$49,'ADR Raw Data'!N$1,FALSE)</f>
        <v>153.028243939795</v>
      </c>
      <c r="T20" s="76">
        <f>VLOOKUP($A20,'ADR Raw Data'!$B$6:$BE$49,'ADR Raw Data'!O$1,FALSE)</f>
        <v>150.808837078983</v>
      </c>
      <c r="U20" s="77">
        <f>VLOOKUP($A20,'ADR Raw Data'!$B$6:$BE$49,'ADR Raw Data'!P$1,FALSE)</f>
        <v>151.91927641952901</v>
      </c>
      <c r="V20" s="78">
        <f>VLOOKUP($A20,'ADR Raw Data'!$B$6:$BE$49,'ADR Raw Data'!R$1,FALSE)</f>
        <v>135.15088769574899</v>
      </c>
      <c r="X20" s="75">
        <f>VLOOKUP($A20,'RevPAR Raw Data'!$B$6:$BE$49,'RevPAR Raw Data'!G$1,FALSE)</f>
        <v>65.188514007609001</v>
      </c>
      <c r="Y20" s="76">
        <f>VLOOKUP($A20,'RevPAR Raw Data'!$B$6:$BE$49,'RevPAR Raw Data'!H$1,FALSE)</f>
        <v>89.250698157023507</v>
      </c>
      <c r="Z20" s="76">
        <f>VLOOKUP($A20,'RevPAR Raw Data'!$B$6:$BE$49,'RevPAR Raw Data'!I$1,FALSE)</f>
        <v>100.193665941993</v>
      </c>
      <c r="AA20" s="76">
        <f>VLOOKUP($A20,'RevPAR Raw Data'!$B$6:$BE$49,'RevPAR Raw Data'!J$1,FALSE)</f>
        <v>100.150286575423</v>
      </c>
      <c r="AB20" s="76">
        <f>VLOOKUP($A20,'RevPAR Raw Data'!$B$6:$BE$49,'RevPAR Raw Data'!K$1,FALSE)</f>
        <v>99.466696724146402</v>
      </c>
      <c r="AC20" s="77">
        <f>VLOOKUP($A20,'RevPAR Raw Data'!$B$6:$BE$49,'RevPAR Raw Data'!L$1,FALSE)</f>
        <v>90.849972281239104</v>
      </c>
      <c r="AD20" s="76">
        <f>VLOOKUP($A20,'RevPAR Raw Data'!$B$6:$BE$49,'RevPAR Raw Data'!N$1,FALSE)</f>
        <v>128.35273259548299</v>
      </c>
      <c r="AE20" s="76">
        <f>VLOOKUP($A20,'RevPAR Raw Data'!$B$6:$BE$49,'RevPAR Raw Data'!O$1,FALSE)</f>
        <v>126.323544394485</v>
      </c>
      <c r="AF20" s="77">
        <f>VLOOKUP($A20,'RevPAR Raw Data'!$B$6:$BE$49,'RevPAR Raw Data'!P$1,FALSE)</f>
        <v>127.33813849498399</v>
      </c>
      <c r="AG20" s="78">
        <f>VLOOKUP($A20,'RevPAR Raw Data'!$B$6:$BE$49,'RevPAR Raw Data'!R$1,FALSE)</f>
        <v>101.275162628023</v>
      </c>
    </row>
    <row r="21" spans="1:33" x14ac:dyDescent="0.25">
      <c r="A21" s="55" t="s">
        <v>127</v>
      </c>
      <c r="B21" s="43">
        <f>(VLOOKUP($A20,'Occupancy Raw Data'!$B$8:$BE$51,'Occupancy Raw Data'!T$3,FALSE))/100</f>
        <v>-2.7803075782633201E-2</v>
      </c>
      <c r="C21" s="44">
        <f>(VLOOKUP($A20,'Occupancy Raw Data'!$B$8:$BE$51,'Occupancy Raw Data'!U$3,FALSE))/100</f>
        <v>1.4296413809884601E-2</v>
      </c>
      <c r="D21" s="44">
        <f>(VLOOKUP($A20,'Occupancy Raw Data'!$B$8:$BE$51,'Occupancy Raw Data'!V$3,FALSE))/100</f>
        <v>4.4716301507846303E-3</v>
      </c>
      <c r="E21" s="44">
        <f>(VLOOKUP($A20,'Occupancy Raw Data'!$B$8:$BE$51,'Occupancy Raw Data'!W$3,FALSE))/100</f>
        <v>4.5120152948597197E-2</v>
      </c>
      <c r="F21" s="44">
        <f>(VLOOKUP($A20,'Occupancy Raw Data'!$B$8:$BE$51,'Occupancy Raw Data'!X$3,FALSE))/100</f>
        <v>0.10242685334703</v>
      </c>
      <c r="G21" s="44">
        <f>(VLOOKUP($A20,'Occupancy Raw Data'!$B$8:$BE$51,'Occupancy Raw Data'!Y$3,FALSE))/100</f>
        <v>2.9577889642044698E-2</v>
      </c>
      <c r="H21" s="45">
        <f>(VLOOKUP($A20,'Occupancy Raw Data'!$B$8:$BE$51,'Occupancy Raw Data'!AA$3,FALSE))/100</f>
        <v>0.147953436622801</v>
      </c>
      <c r="I21" s="45">
        <f>(VLOOKUP($A20,'Occupancy Raw Data'!$B$8:$BE$51,'Occupancy Raw Data'!AB$3,FALSE))/100</f>
        <v>0.33444817645039104</v>
      </c>
      <c r="J21" s="44">
        <f>(VLOOKUP($A20,'Occupancy Raw Data'!$B$8:$BE$51,'Occupancy Raw Data'!AC$3,FALSE))/100</f>
        <v>0.23413394986707201</v>
      </c>
      <c r="K21" s="46">
        <f>(VLOOKUP($A20,'Occupancy Raw Data'!$B$8:$BE$51,'Occupancy Raw Data'!AE$3,FALSE))/100</f>
        <v>8.7166925131941089E-2</v>
      </c>
      <c r="M21" s="43">
        <f>(VLOOKUP($A20,'ADR Raw Data'!$B$6:$BE$49,'ADR Raw Data'!T$1,FALSE))/100</f>
        <v>3.5867087795943997E-2</v>
      </c>
      <c r="N21" s="44">
        <f>(VLOOKUP($A20,'ADR Raw Data'!$B$6:$BE$49,'ADR Raw Data'!U$1,FALSE))/100</f>
        <v>5.6896231246622297E-2</v>
      </c>
      <c r="O21" s="44">
        <f>(VLOOKUP($A20,'ADR Raw Data'!$B$6:$BE$49,'ADR Raw Data'!V$1,FALSE))/100</f>
        <v>7.053235489844871E-2</v>
      </c>
      <c r="P21" s="44">
        <f>(VLOOKUP($A20,'ADR Raw Data'!$B$6:$BE$49,'ADR Raw Data'!W$1,FALSE))/100</f>
        <v>7.8155785612692596E-2</v>
      </c>
      <c r="Q21" s="44">
        <f>(VLOOKUP($A20,'ADR Raw Data'!$B$6:$BE$49,'ADR Raw Data'!X$1,FALSE))/100</f>
        <v>8.7920395307280602E-2</v>
      </c>
      <c r="R21" s="44">
        <f>(VLOOKUP($A20,'ADR Raw Data'!$B$6:$BE$49,'ADR Raw Data'!Y$1,FALSE))/100</f>
        <v>6.8342366435654403E-2</v>
      </c>
      <c r="S21" s="45">
        <f>(VLOOKUP($A20,'ADR Raw Data'!$B$6:$BE$49,'ADR Raw Data'!AA$1,FALSE))/100</f>
        <v>0.17055636456663098</v>
      </c>
      <c r="T21" s="45">
        <f>(VLOOKUP($A20,'ADR Raw Data'!$B$6:$BE$49,'ADR Raw Data'!AB$1,FALSE))/100</f>
        <v>0.20118882089408099</v>
      </c>
      <c r="U21" s="44">
        <f>(VLOOKUP($A20,'ADR Raw Data'!$B$6:$BE$49,'ADR Raw Data'!AC$1,FALSE))/100</f>
        <v>0.18375484341664103</v>
      </c>
      <c r="V21" s="46">
        <f>(VLOOKUP($A20,'ADR Raw Data'!$B$6:$BE$49,'ADR Raw Data'!AE$1,FALSE))/100</f>
        <v>0.11030520210505401</v>
      </c>
      <c r="X21" s="43">
        <f>(VLOOKUP($A20,'RevPAR Raw Data'!$B$6:$BE$49,'RevPAR Raw Data'!T$1,FALSE))/100</f>
        <v>7.0667966532178507E-3</v>
      </c>
      <c r="Y21" s="44">
        <f>(VLOOKUP($A20,'RevPAR Raw Data'!$B$6:$BE$49,'RevPAR Raw Data'!U$1,FALSE))/100</f>
        <v>7.2006057122631598E-2</v>
      </c>
      <c r="Z21" s="44">
        <f>(VLOOKUP($A20,'RevPAR Raw Data'!$B$6:$BE$49,'RevPAR Raw Data'!V$1,FALSE))/100</f>
        <v>7.5319379654002996E-2</v>
      </c>
      <c r="AA21" s="44">
        <f>(VLOOKUP($A20,'RevPAR Raw Data'!$B$6:$BE$49,'RevPAR Raw Data'!W$1,FALSE))/100</f>
        <v>0.126802339561952</v>
      </c>
      <c r="AB21" s="44">
        <f>(VLOOKUP($A20,'RevPAR Raw Data'!$B$6:$BE$49,'RevPAR Raw Data'!X$1,FALSE))/100</f>
        <v>0.19935265809066199</v>
      </c>
      <c r="AC21" s="44">
        <f>(VLOOKUP($A20,'RevPAR Raw Data'!$B$6:$BE$49,'RevPAR Raw Data'!Y$1,FALSE))/100</f>
        <v>9.9941679050009113E-2</v>
      </c>
      <c r="AD21" s="45">
        <f>(VLOOKUP($A20,'RevPAR Raw Data'!$B$6:$BE$49,'RevPAR Raw Data'!AA$1,FALSE))/100</f>
        <v>0.34374420146495699</v>
      </c>
      <c r="AE21" s="45">
        <f>(VLOOKUP($A20,'RevPAR Raw Data'!$B$6:$BE$49,'RevPAR Raw Data'!AB$1,FALSE))/100</f>
        <v>0.60292423161470299</v>
      </c>
      <c r="AF21" s="44">
        <f>(VLOOKUP($A20,'RevPAR Raw Data'!$B$6:$BE$49,'RevPAR Raw Data'!AC$1,FALSE))/100</f>
        <v>0.46091204058005703</v>
      </c>
      <c r="AG21" s="46">
        <f>(VLOOKUP($A20,'RevPAR Raw Data'!$B$6:$BE$49,'RevPAR Raw Data'!AE$1,FALSE))/100</f>
        <v>0.20708709253055002</v>
      </c>
    </row>
    <row r="22" spans="1:33" x14ac:dyDescent="0.25">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5">
      <c r="A23" s="70" t="s">
        <v>20</v>
      </c>
      <c r="B23" s="47">
        <f>(VLOOKUP($A23,'Occupancy Raw Data'!$B$8:$BE$51,'Occupancy Raw Data'!G$3,FALSE))/100</f>
        <v>0.52788708297690301</v>
      </c>
      <c r="C23" s="53">
        <f>(VLOOKUP($A23,'Occupancy Raw Data'!$B$8:$BE$51,'Occupancy Raw Data'!H$3,FALSE))/100</f>
        <v>0.60064157399486706</v>
      </c>
      <c r="D23" s="53">
        <f>(VLOOKUP($A23,'Occupancy Raw Data'!$B$8:$BE$51,'Occupancy Raw Data'!I$3,FALSE))/100</f>
        <v>0.64687767322497802</v>
      </c>
      <c r="E23" s="53">
        <f>(VLOOKUP($A23,'Occupancy Raw Data'!$B$8:$BE$51,'Occupancy Raw Data'!J$3,FALSE))/100</f>
        <v>0.66514114627887</v>
      </c>
      <c r="F23" s="53">
        <f>(VLOOKUP($A23,'Occupancy Raw Data'!$B$8:$BE$51,'Occupancy Raw Data'!K$3,FALSE))/100</f>
        <v>0.68383233532934096</v>
      </c>
      <c r="G23" s="54">
        <f>(VLOOKUP($A23,'Occupancy Raw Data'!$B$8:$BE$51,'Occupancy Raw Data'!L$3,FALSE))/100</f>
        <v>0.62487596236099197</v>
      </c>
      <c r="H23" s="53">
        <f>(VLOOKUP($A23,'Occupancy Raw Data'!$B$8:$BE$51,'Occupancy Raw Data'!N$3,FALSE))/100</f>
        <v>0.77814371257485004</v>
      </c>
      <c r="I23" s="53">
        <f>(VLOOKUP($A23,'Occupancy Raw Data'!$B$8:$BE$51,'Occupancy Raw Data'!O$3,FALSE))/100</f>
        <v>0.76304533789563711</v>
      </c>
      <c r="J23" s="54">
        <f>(VLOOKUP($A23,'Occupancy Raw Data'!$B$8:$BE$51,'Occupancy Raw Data'!P$3,FALSE))/100</f>
        <v>0.77059452523524297</v>
      </c>
      <c r="K23" s="48">
        <f>(VLOOKUP($A23,'Occupancy Raw Data'!$B$8:$BE$51,'Occupancy Raw Data'!R$3,FALSE))/100</f>
        <v>0.66650983746792092</v>
      </c>
      <c r="M23" s="75">
        <f>VLOOKUP($A23,'ADR Raw Data'!$B$6:$BE$49,'ADR Raw Data'!G$1,FALSE)</f>
        <v>84.9720337060444</v>
      </c>
      <c r="N23" s="76">
        <f>VLOOKUP($A23,'ADR Raw Data'!$B$6:$BE$49,'ADR Raw Data'!H$1,FALSE)</f>
        <v>87.812052980132407</v>
      </c>
      <c r="O23" s="76">
        <f>VLOOKUP($A23,'ADR Raw Data'!$B$6:$BE$49,'ADR Raw Data'!I$1,FALSE)</f>
        <v>90.684821475800007</v>
      </c>
      <c r="P23" s="76">
        <f>VLOOKUP($A23,'ADR Raw Data'!$B$6:$BE$49,'ADR Raw Data'!J$1,FALSE)</f>
        <v>90.514843418429606</v>
      </c>
      <c r="Q23" s="76">
        <f>VLOOKUP($A23,'ADR Raw Data'!$B$6:$BE$49,'ADR Raw Data'!K$1,FALSE)</f>
        <v>92.147082186639906</v>
      </c>
      <c r="R23" s="77">
        <f>VLOOKUP($A23,'ADR Raw Data'!$B$6:$BE$49,'ADR Raw Data'!L$1,FALSE)</f>
        <v>89.451191271492704</v>
      </c>
      <c r="S23" s="76">
        <f>VLOOKUP($A23,'ADR Raw Data'!$B$6:$BE$49,'ADR Raw Data'!N$1,FALSE)</f>
        <v>108.80570768977</v>
      </c>
      <c r="T23" s="76">
        <f>VLOOKUP($A23,'ADR Raw Data'!$B$6:$BE$49,'ADR Raw Data'!O$1,FALSE)</f>
        <v>107.820733744394</v>
      </c>
      <c r="U23" s="77">
        <f>VLOOKUP($A23,'ADR Raw Data'!$B$6:$BE$49,'ADR Raw Data'!P$1,FALSE)</f>
        <v>108.31804540282501</v>
      </c>
      <c r="V23" s="78">
        <f>VLOOKUP($A23,'ADR Raw Data'!$B$6:$BE$49,'ADR Raw Data'!R$1,FALSE)</f>
        <v>95.683526461986901</v>
      </c>
      <c r="X23" s="75">
        <f>VLOOKUP($A23,'RevPAR Raw Data'!$B$6:$BE$49,'RevPAR Raw Data'!G$1,FALSE)</f>
        <v>44.855639007698798</v>
      </c>
      <c r="Y23" s="76">
        <f>VLOOKUP($A23,'RevPAR Raw Data'!$B$6:$BE$49,'RevPAR Raw Data'!H$1,FALSE)</f>
        <v>52.743569717707402</v>
      </c>
      <c r="Z23" s="76">
        <f>VLOOKUP($A23,'RevPAR Raw Data'!$B$6:$BE$49,'RevPAR Raw Data'!I$1,FALSE)</f>
        <v>58.6619863130881</v>
      </c>
      <c r="AA23" s="76">
        <f>VLOOKUP($A23,'RevPAR Raw Data'!$B$6:$BE$49,'RevPAR Raw Data'!J$1,FALSE)</f>
        <v>60.205146706586802</v>
      </c>
      <c r="AB23" s="76">
        <f>VLOOKUP($A23,'RevPAR Raw Data'!$B$6:$BE$49,'RevPAR Raw Data'!K$1,FALSE)</f>
        <v>63.013154405474701</v>
      </c>
      <c r="AC23" s="77">
        <f>VLOOKUP($A23,'RevPAR Raw Data'!$B$6:$BE$49,'RevPAR Raw Data'!L$1,FALSE)</f>
        <v>55.895899230111198</v>
      </c>
      <c r="AD23" s="76">
        <f>VLOOKUP($A23,'RevPAR Raw Data'!$B$6:$BE$49,'RevPAR Raw Data'!N$1,FALSE)</f>
        <v>84.666477331052107</v>
      </c>
      <c r="AE23" s="76">
        <f>VLOOKUP($A23,'RevPAR Raw Data'!$B$6:$BE$49,'RevPAR Raw Data'!O$1,FALSE)</f>
        <v>82.272108212147103</v>
      </c>
      <c r="AF23" s="77">
        <f>VLOOKUP($A23,'RevPAR Raw Data'!$B$6:$BE$49,'RevPAR Raw Data'!P$1,FALSE)</f>
        <v>83.469292771599598</v>
      </c>
      <c r="AG23" s="78">
        <f>VLOOKUP($A23,'RevPAR Raw Data'!$B$6:$BE$49,'RevPAR Raw Data'!R$1,FALSE)</f>
        <v>63.774011670536403</v>
      </c>
    </row>
    <row r="24" spans="1:33" x14ac:dyDescent="0.25">
      <c r="A24" s="55" t="s">
        <v>127</v>
      </c>
      <c r="B24" s="43">
        <f>(VLOOKUP($A23,'Occupancy Raw Data'!$B$8:$BE$51,'Occupancy Raw Data'!T$3,FALSE))/100</f>
        <v>-2.1652129414640103E-2</v>
      </c>
      <c r="C24" s="44">
        <f>(VLOOKUP($A23,'Occupancy Raw Data'!$B$8:$BE$51,'Occupancy Raw Data'!U$3,FALSE))/100</f>
        <v>-1.9065227163664399E-2</v>
      </c>
      <c r="D24" s="44">
        <f>(VLOOKUP($A23,'Occupancy Raw Data'!$B$8:$BE$51,'Occupancy Raw Data'!V$3,FALSE))/100</f>
        <v>6.0044893574401704E-3</v>
      </c>
      <c r="E24" s="44">
        <f>(VLOOKUP($A23,'Occupancy Raw Data'!$B$8:$BE$51,'Occupancy Raw Data'!W$3,FALSE))/100</f>
        <v>3.9433837039590497E-2</v>
      </c>
      <c r="F24" s="44">
        <f>(VLOOKUP($A23,'Occupancy Raw Data'!$B$8:$BE$51,'Occupancy Raw Data'!X$3,FALSE))/100</f>
        <v>0.117756726506897</v>
      </c>
      <c r="G24" s="44">
        <f>(VLOOKUP($A23,'Occupancy Raw Data'!$B$8:$BE$51,'Occupancy Raw Data'!Y$3,FALSE))/100</f>
        <v>2.55302997706063E-2</v>
      </c>
      <c r="H24" s="45">
        <f>(VLOOKUP($A23,'Occupancy Raw Data'!$B$8:$BE$51,'Occupancy Raw Data'!AA$3,FALSE))/100</f>
        <v>0.22541936610949398</v>
      </c>
      <c r="I24" s="45">
        <f>(VLOOKUP($A23,'Occupancy Raw Data'!$B$8:$BE$51,'Occupancy Raw Data'!AB$3,FALSE))/100</f>
        <v>0.31431911588496403</v>
      </c>
      <c r="J24" s="44">
        <f>(VLOOKUP($A23,'Occupancy Raw Data'!$B$8:$BE$51,'Occupancy Raw Data'!AC$3,FALSE))/100</f>
        <v>0.267878565641961</v>
      </c>
      <c r="K24" s="46">
        <f>(VLOOKUP($A23,'Occupancy Raw Data'!$B$8:$BE$51,'Occupancy Raw Data'!AE$3,FALSE))/100</f>
        <v>9.4647792107681303E-2</v>
      </c>
      <c r="M24" s="43">
        <f>(VLOOKUP($A23,'ADR Raw Data'!$B$6:$BE$49,'ADR Raw Data'!T$1,FALSE))/100</f>
        <v>2.6240278960295804E-2</v>
      </c>
      <c r="N24" s="44">
        <f>(VLOOKUP($A23,'ADR Raw Data'!$B$6:$BE$49,'ADR Raw Data'!U$1,FALSE))/100</f>
        <v>4.4179367222728701E-2</v>
      </c>
      <c r="O24" s="44">
        <f>(VLOOKUP($A23,'ADR Raw Data'!$B$6:$BE$49,'ADR Raw Data'!V$1,FALSE))/100</f>
        <v>4.2357982827137007E-2</v>
      </c>
      <c r="P24" s="44">
        <f>(VLOOKUP($A23,'ADR Raw Data'!$B$6:$BE$49,'ADR Raw Data'!W$1,FALSE))/100</f>
        <v>4.9554089461483597E-2</v>
      </c>
      <c r="Q24" s="44">
        <f>(VLOOKUP($A23,'ADR Raw Data'!$B$6:$BE$49,'ADR Raw Data'!X$1,FALSE))/100</f>
        <v>7.4578997513625109E-2</v>
      </c>
      <c r="R24" s="44">
        <f>(VLOOKUP($A23,'ADR Raw Data'!$B$6:$BE$49,'ADR Raw Data'!Y$1,FALSE))/100</f>
        <v>4.9127717496037594E-2</v>
      </c>
      <c r="S24" s="45">
        <f>(VLOOKUP($A23,'ADR Raw Data'!$B$6:$BE$49,'ADR Raw Data'!AA$1,FALSE))/100</f>
        <v>0.15461323967295099</v>
      </c>
      <c r="T24" s="45">
        <f>(VLOOKUP($A23,'ADR Raw Data'!$B$6:$BE$49,'ADR Raw Data'!AB$1,FALSE))/100</f>
        <v>0.18322718517408698</v>
      </c>
      <c r="U24" s="44">
        <f>(VLOOKUP($A23,'ADR Raw Data'!$B$6:$BE$49,'ADR Raw Data'!AC$1,FALSE))/100</f>
        <v>0.16785420977903498</v>
      </c>
      <c r="V24" s="46">
        <f>(VLOOKUP($A23,'ADR Raw Data'!$B$6:$BE$49,'ADR Raw Data'!AE$1,FALSE))/100</f>
        <v>9.4804989411110097E-2</v>
      </c>
      <c r="X24" s="43">
        <f>(VLOOKUP($A23,'RevPAR Raw Data'!$B$6:$BE$49,'RevPAR Raw Data'!T$1,FALSE))/100</f>
        <v>4.0199916297311697E-3</v>
      </c>
      <c r="Y24" s="44">
        <f>(VLOOKUP($A23,'RevPAR Raw Data'!$B$6:$BE$49,'RevPAR Raw Data'!U$1,FALSE))/100</f>
        <v>2.4271850387016E-2</v>
      </c>
      <c r="Z24" s="44">
        <f>(VLOOKUP($A23,'RevPAR Raw Data'!$B$6:$BE$49,'RevPAR Raw Data'!V$1,FALSE))/100</f>
        <v>4.8616810241665302E-2</v>
      </c>
      <c r="AA24" s="44">
        <f>(VLOOKUP($A23,'RevPAR Raw Data'!$B$6:$BE$49,'RevPAR Raw Data'!W$1,FALSE))/100</f>
        <v>9.0942034389543597E-2</v>
      </c>
      <c r="AB24" s="44">
        <f>(VLOOKUP($A23,'RevPAR Raw Data'!$B$6:$BE$49,'RevPAR Raw Data'!X$1,FALSE))/100</f>
        <v>0.20111790263389298</v>
      </c>
      <c r="AC24" s="44">
        <f>(VLOOKUP($A23,'RevPAR Raw Data'!$B$6:$BE$49,'RevPAR Raw Data'!Y$1,FALSE))/100</f>
        <v>7.5912262621363399E-2</v>
      </c>
      <c r="AD24" s="45">
        <f>(VLOOKUP($A23,'RevPAR Raw Data'!$B$6:$BE$49,'RevPAR Raw Data'!AA$1,FALSE))/100</f>
        <v>0.41488542426165703</v>
      </c>
      <c r="AE24" s="45">
        <f>(VLOOKUP($A23,'RevPAR Raw Data'!$B$6:$BE$49,'RevPAR Raw Data'!AB$1,FALSE))/100</f>
        <v>0.55513810790906204</v>
      </c>
      <c r="AF24" s="44">
        <f>(VLOOKUP($A23,'RevPAR Raw Data'!$B$6:$BE$49,'RevPAR Raw Data'!AC$1,FALSE))/100</f>
        <v>0.48069732037356999</v>
      </c>
      <c r="AG24" s="46">
        <f>(VLOOKUP($A23,'RevPAR Raw Data'!$B$6:$BE$49,'RevPAR Raw Data'!AE$1,FALSE))/100</f>
        <v>0.198425864447345</v>
      </c>
    </row>
    <row r="25" spans="1:33" x14ac:dyDescent="0.25">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5">
      <c r="A26" s="70" t="s">
        <v>21</v>
      </c>
      <c r="B26" s="47">
        <f>(VLOOKUP($A26,'Occupancy Raw Data'!$B$8:$BE$51,'Occupancy Raw Data'!G$3,FALSE))/100</f>
        <v>0.50403619267275701</v>
      </c>
      <c r="C26" s="53">
        <f>(VLOOKUP($A26,'Occupancy Raw Data'!$B$8:$BE$51,'Occupancy Raw Data'!H$3,FALSE))/100</f>
        <v>0.537064963482066</v>
      </c>
      <c r="D26" s="53">
        <f>(VLOOKUP($A26,'Occupancy Raw Data'!$B$8:$BE$51,'Occupancy Raw Data'!I$3,FALSE))/100</f>
        <v>0.54685236109878999</v>
      </c>
      <c r="E26" s="53">
        <f>(VLOOKUP($A26,'Occupancy Raw Data'!$B$8:$BE$51,'Occupancy Raw Data'!J$3,FALSE))/100</f>
        <v>0.567314231644933</v>
      </c>
      <c r="F26" s="53">
        <f>(VLOOKUP($A26,'Occupancy Raw Data'!$B$8:$BE$51,'Occupancy Raw Data'!K$3,FALSE))/100</f>
        <v>0.57517963275082007</v>
      </c>
      <c r="G26" s="54">
        <f>(VLOOKUP($A26,'Occupancy Raw Data'!$B$8:$BE$51,'Occupancy Raw Data'!L$3,FALSE))/100</f>
        <v>0.54608947632987304</v>
      </c>
      <c r="H26" s="53">
        <f>(VLOOKUP($A26,'Occupancy Raw Data'!$B$8:$BE$51,'Occupancy Raw Data'!N$3,FALSE))/100</f>
        <v>0.65489813418492504</v>
      </c>
      <c r="I26" s="53">
        <f>(VLOOKUP($A26,'Occupancy Raw Data'!$B$8:$BE$51,'Occupancy Raw Data'!O$3,FALSE))/100</f>
        <v>0.660575416186167</v>
      </c>
      <c r="J26" s="54">
        <f>(VLOOKUP($A26,'Occupancy Raw Data'!$B$8:$BE$51,'Occupancy Raw Data'!P$3,FALSE))/100</f>
        <v>0.65773677518554607</v>
      </c>
      <c r="K26" s="48">
        <f>(VLOOKUP($A26,'Occupancy Raw Data'!$B$8:$BE$51,'Occupancy Raw Data'!R$3,FALSE))/100</f>
        <v>0.57798870457435103</v>
      </c>
      <c r="M26" s="75">
        <f>VLOOKUP($A26,'ADR Raw Data'!$B$6:$BE$49,'ADR Raw Data'!G$1,FALSE)</f>
        <v>63.2900809222104</v>
      </c>
      <c r="N26" s="76">
        <f>VLOOKUP($A26,'ADR Raw Data'!$B$6:$BE$49,'ADR Raw Data'!H$1,FALSE)</f>
        <v>63.0974332929582</v>
      </c>
      <c r="O26" s="76">
        <f>VLOOKUP($A26,'ADR Raw Data'!$B$6:$BE$49,'ADR Raw Data'!I$1,FALSE)</f>
        <v>63.779668524926997</v>
      </c>
      <c r="P26" s="76">
        <f>VLOOKUP($A26,'ADR Raw Data'!$B$6:$BE$49,'ADR Raw Data'!J$1,FALSE)</f>
        <v>64.073480042739405</v>
      </c>
      <c r="Q26" s="76">
        <f>VLOOKUP($A26,'ADR Raw Data'!$B$6:$BE$49,'ADR Raw Data'!K$1,FALSE)</f>
        <v>64.536059361505195</v>
      </c>
      <c r="R26" s="77">
        <f>VLOOKUP($A26,'ADR Raw Data'!$B$6:$BE$49,'ADR Raw Data'!L$1,FALSE)</f>
        <v>63.775482232161202</v>
      </c>
      <c r="S26" s="76">
        <f>VLOOKUP($A26,'ADR Raw Data'!$B$6:$BE$49,'ADR Raw Data'!N$1,FALSE)</f>
        <v>74.882894595448704</v>
      </c>
      <c r="T26" s="76">
        <f>VLOOKUP($A26,'ADR Raw Data'!$B$6:$BE$49,'ADR Raw Data'!O$1,FALSE)</f>
        <v>75.647638236347305</v>
      </c>
      <c r="U26" s="77">
        <f>VLOOKUP($A26,'ADR Raw Data'!$B$6:$BE$49,'ADR Raw Data'!P$1,FALSE)</f>
        <v>75.266916644937893</v>
      </c>
      <c r="V26" s="78">
        <f>VLOOKUP($A26,'ADR Raw Data'!$B$6:$BE$49,'ADR Raw Data'!R$1,FALSE)</f>
        <v>67.511758417440703</v>
      </c>
      <c r="X26" s="75">
        <f>VLOOKUP($A26,'RevPAR Raw Data'!$B$6:$BE$49,'RevPAR Raw Data'!G$1,FALSE)</f>
        <v>31.900491421981702</v>
      </c>
      <c r="Y26" s="76">
        <f>VLOOKUP($A26,'RevPAR Raw Data'!$B$6:$BE$49,'RevPAR Raw Data'!H$1,FALSE)</f>
        <v>33.887420707294702</v>
      </c>
      <c r="Z26" s="76">
        <f>VLOOKUP($A26,'RevPAR Raw Data'!$B$6:$BE$49,'RevPAR Raw Data'!I$1,FALSE)</f>
        <v>34.878062322954499</v>
      </c>
      <c r="AA26" s="76">
        <f>VLOOKUP($A26,'RevPAR Raw Data'!$B$6:$BE$49,'RevPAR Raw Data'!J$1,FALSE)</f>
        <v>36.349797099263697</v>
      </c>
      <c r="AB26" s="76">
        <f>VLOOKUP($A26,'RevPAR Raw Data'!$B$6:$BE$49,'RevPAR Raw Data'!K$1,FALSE)</f>
        <v>37.119826922735697</v>
      </c>
      <c r="AC26" s="77">
        <f>VLOOKUP($A26,'RevPAR Raw Data'!$B$6:$BE$49,'RevPAR Raw Data'!L$1,FALSE)</f>
        <v>34.827119694845997</v>
      </c>
      <c r="AD26" s="76">
        <f>VLOOKUP($A26,'RevPAR Raw Data'!$B$6:$BE$49,'RevPAR Raw Data'!N$1,FALSE)</f>
        <v>49.040667952925801</v>
      </c>
      <c r="AE26" s="76">
        <f>VLOOKUP($A26,'RevPAR Raw Data'!$B$6:$BE$49,'RevPAR Raw Data'!O$1,FALSE)</f>
        <v>49.970970111475701</v>
      </c>
      <c r="AF26" s="77">
        <f>VLOOKUP($A26,'RevPAR Raw Data'!$B$6:$BE$49,'RevPAR Raw Data'!P$1,FALSE)</f>
        <v>49.505819032200797</v>
      </c>
      <c r="AG26" s="78">
        <f>VLOOKUP($A26,'RevPAR Raw Data'!$B$6:$BE$49,'RevPAR Raw Data'!R$1,FALSE)</f>
        <v>39.021033791233101</v>
      </c>
    </row>
    <row r="27" spans="1:33" x14ac:dyDescent="0.25">
      <c r="A27" s="55" t="s">
        <v>127</v>
      </c>
      <c r="B27" s="43">
        <f>(VLOOKUP($A26,'Occupancy Raw Data'!$B$8:$BE$51,'Occupancy Raw Data'!T$3,FALSE))/100</f>
        <v>-1.1336038817299601E-2</v>
      </c>
      <c r="C27" s="44">
        <f>(VLOOKUP($A26,'Occupancy Raw Data'!$B$8:$BE$51,'Occupancy Raw Data'!U$3,FALSE))/100</f>
        <v>1.34457853883167E-3</v>
      </c>
      <c r="D27" s="44">
        <f>(VLOOKUP($A26,'Occupancy Raw Data'!$B$8:$BE$51,'Occupancy Raw Data'!V$3,FALSE))/100</f>
        <v>-1.19027906562861E-2</v>
      </c>
      <c r="E27" s="44">
        <f>(VLOOKUP($A26,'Occupancy Raw Data'!$B$8:$BE$51,'Occupancy Raw Data'!W$3,FALSE))/100</f>
        <v>2.1912637930657702E-2</v>
      </c>
      <c r="F27" s="44">
        <f>(VLOOKUP($A26,'Occupancy Raw Data'!$B$8:$BE$51,'Occupancy Raw Data'!X$3,FALSE))/100</f>
        <v>3.8451610915030396E-2</v>
      </c>
      <c r="G27" s="44">
        <f>(VLOOKUP($A26,'Occupancy Raw Data'!$B$8:$BE$51,'Occupancy Raw Data'!Y$3,FALSE))/100</f>
        <v>8.0545620432076696E-3</v>
      </c>
      <c r="H27" s="45">
        <f>(VLOOKUP($A26,'Occupancy Raw Data'!$B$8:$BE$51,'Occupancy Raw Data'!AA$3,FALSE))/100</f>
        <v>0.105927033367734</v>
      </c>
      <c r="I27" s="45">
        <f>(VLOOKUP($A26,'Occupancy Raw Data'!$B$8:$BE$51,'Occupancy Raw Data'!AB$3,FALSE))/100</f>
        <v>0.166251122477722</v>
      </c>
      <c r="J27" s="44">
        <f>(VLOOKUP($A26,'Occupancy Raw Data'!$B$8:$BE$51,'Occupancy Raw Data'!AC$3,FALSE))/100</f>
        <v>0.13541840100467301</v>
      </c>
      <c r="K27" s="46">
        <f>(VLOOKUP($A26,'Occupancy Raw Data'!$B$8:$BE$51,'Occupancy Raw Data'!AE$3,FALSE))/100</f>
        <v>4.6211583470348004E-2</v>
      </c>
      <c r="M27" s="43">
        <f>(VLOOKUP($A26,'ADR Raw Data'!$B$6:$BE$49,'ADR Raw Data'!T$1,FALSE))/100</f>
        <v>-1.5245594399495199E-4</v>
      </c>
      <c r="N27" s="44">
        <f>(VLOOKUP($A26,'ADR Raw Data'!$B$6:$BE$49,'ADR Raw Data'!U$1,FALSE))/100</f>
        <v>-4.9015797791087997E-3</v>
      </c>
      <c r="O27" s="44">
        <f>(VLOOKUP($A26,'ADR Raw Data'!$B$6:$BE$49,'ADR Raw Data'!V$1,FALSE))/100</f>
        <v>9.2195109187912601E-4</v>
      </c>
      <c r="P27" s="44">
        <f>(VLOOKUP($A26,'ADR Raw Data'!$B$6:$BE$49,'ADR Raw Data'!W$1,FALSE))/100</f>
        <v>6.4455856771050701E-3</v>
      </c>
      <c r="Q27" s="44">
        <f>(VLOOKUP($A26,'ADR Raw Data'!$B$6:$BE$49,'ADR Raw Data'!X$1,FALSE))/100</f>
        <v>5.0668123367368298E-3</v>
      </c>
      <c r="R27" s="44">
        <f>(VLOOKUP($A26,'ADR Raw Data'!$B$6:$BE$49,'ADR Raw Data'!Y$1,FALSE))/100</f>
        <v>1.6875019923080201E-3</v>
      </c>
      <c r="S27" s="45">
        <f>(VLOOKUP($A26,'ADR Raw Data'!$B$6:$BE$49,'ADR Raw Data'!AA$1,FALSE))/100</f>
        <v>5.7533524510236703E-2</v>
      </c>
      <c r="T27" s="45">
        <f>(VLOOKUP($A26,'ADR Raw Data'!$B$6:$BE$49,'ADR Raw Data'!AB$1,FALSE))/100</f>
        <v>7.3704645833571905E-2</v>
      </c>
      <c r="U27" s="44">
        <f>(VLOOKUP($A26,'ADR Raw Data'!$B$6:$BE$49,'ADR Raw Data'!AC$1,FALSE))/100</f>
        <v>6.5562764572303409E-2</v>
      </c>
      <c r="V27" s="46">
        <f>(VLOOKUP($A26,'ADR Raw Data'!$B$6:$BE$49,'ADR Raw Data'!AE$1,FALSE))/100</f>
        <v>2.6708476118568299E-2</v>
      </c>
      <c r="X27" s="43">
        <f>(VLOOKUP($A26,'RevPAR Raw Data'!$B$6:$BE$49,'RevPAR Raw Data'!T$1,FALSE))/100</f>
        <v>-1.1486766514795499E-2</v>
      </c>
      <c r="Y27" s="44">
        <f>(VLOOKUP($A26,'RevPAR Raw Data'!$B$6:$BE$49,'RevPAR Raw Data'!U$1,FALSE))/100</f>
        <v>-3.5635917992544903E-3</v>
      </c>
      <c r="Z27" s="44">
        <f>(VLOOKUP($A26,'RevPAR Raw Data'!$B$6:$BE$49,'RevPAR Raw Data'!V$1,FALSE))/100</f>
        <v>-1.0991813355249E-2</v>
      </c>
      <c r="AA27" s="44">
        <f>(VLOOKUP($A26,'RevPAR Raw Data'!$B$6:$BE$49,'RevPAR Raw Data'!W$1,FALSE))/100</f>
        <v>2.8499463392956201E-2</v>
      </c>
      <c r="AB27" s="44">
        <f>(VLOOKUP($A26,'RevPAR Raw Data'!$B$6:$BE$49,'RevPAR Raw Data'!X$1,FALSE))/100</f>
        <v>4.3713250348318897E-2</v>
      </c>
      <c r="AC27" s="44">
        <f>(VLOOKUP($A26,'RevPAR Raw Data'!$B$6:$BE$49,'RevPAR Raw Data'!Y$1,FALSE))/100</f>
        <v>9.7556561250107705E-3</v>
      </c>
      <c r="AD27" s="45">
        <f>(VLOOKUP($A26,'RevPAR Raw Data'!$B$6:$BE$49,'RevPAR Raw Data'!AA$1,FALSE))/100</f>
        <v>0.16955491344853002</v>
      </c>
      <c r="AE27" s="45">
        <f>(VLOOKUP($A26,'RevPAR Raw Data'!$B$6:$BE$49,'RevPAR Raw Data'!AB$1,FALSE))/100</f>
        <v>0.25220924841294801</v>
      </c>
      <c r="AF27" s="44">
        <f>(VLOOKUP($A26,'RevPAR Raw Data'!$B$6:$BE$49,'RevPAR Raw Data'!AC$1,FALSE))/100</f>
        <v>0.20985957032080399</v>
      </c>
      <c r="AG27" s="46">
        <f>(VLOOKUP($A26,'RevPAR Raw Data'!$B$6:$BE$49,'RevPAR Raw Data'!AE$1,FALSE))/100</f>
        <v>7.4154300562435299E-2</v>
      </c>
    </row>
    <row r="28" spans="1:33" x14ac:dyDescent="0.25">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5">
      <c r="A29" s="70" t="s">
        <v>23</v>
      </c>
      <c r="B29" s="71">
        <f>(VLOOKUP($A29,'Occupancy Raw Data'!$B$8:$BE$45,'Occupancy Raw Data'!G$3,FALSE))/100</f>
        <v>0.51855222215698904</v>
      </c>
      <c r="C29" s="72">
        <f>(VLOOKUP($A29,'Occupancy Raw Data'!$B$8:$BE$45,'Occupancy Raw Data'!H$3,FALSE))/100</f>
        <v>0.71452474608113603</v>
      </c>
      <c r="D29" s="72">
        <f>(VLOOKUP($A29,'Occupancy Raw Data'!$B$8:$BE$45,'Occupancy Raw Data'!I$3,FALSE))/100</f>
        <v>0.76366465097164293</v>
      </c>
      <c r="E29" s="72">
        <f>(VLOOKUP($A29,'Occupancy Raw Data'!$B$8:$BE$45,'Occupancy Raw Data'!J$3,FALSE))/100</f>
        <v>0.74787177831268703</v>
      </c>
      <c r="F29" s="72">
        <f>(VLOOKUP($A29,'Occupancy Raw Data'!$B$8:$BE$45,'Occupancy Raw Data'!K$3,FALSE))/100</f>
        <v>0.7542711207655719</v>
      </c>
      <c r="G29" s="73">
        <f>(VLOOKUP($A29,'Occupancy Raw Data'!$B$8:$BE$45,'Occupancy Raw Data'!L$3,FALSE))/100</f>
        <v>0.69977690365760492</v>
      </c>
      <c r="H29" s="53">
        <f>(VLOOKUP($A29,'Occupancy Raw Data'!$B$8:$BE$45,'Occupancy Raw Data'!N$3,FALSE))/100</f>
        <v>0.82278518170609904</v>
      </c>
      <c r="I29" s="53">
        <f>(VLOOKUP($A29,'Occupancy Raw Data'!$B$8:$BE$45,'Occupancy Raw Data'!O$3,FALSE))/100</f>
        <v>0.79310749721129492</v>
      </c>
      <c r="J29" s="73">
        <f>(VLOOKUP($A29,'Occupancy Raw Data'!$B$8:$BE$45,'Occupancy Raw Data'!P$3,FALSE))/100</f>
        <v>0.80794633945869709</v>
      </c>
      <c r="K29" s="74">
        <f>(VLOOKUP($A29,'Occupancy Raw Data'!$B$8:$BE$45,'Occupancy Raw Data'!R$3,FALSE))/100</f>
        <v>0.73068245674363197</v>
      </c>
      <c r="M29" s="75">
        <f>VLOOKUP($A29,'ADR Raw Data'!$B$6:$BE$43,'ADR Raw Data'!G$1,FALSE)</f>
        <v>111.13455590149999</v>
      </c>
      <c r="N29" s="76">
        <f>VLOOKUP($A29,'ADR Raw Data'!$B$6:$BE$43,'ADR Raw Data'!H$1,FALSE)</f>
        <v>127.060482313791</v>
      </c>
      <c r="O29" s="76">
        <f>VLOOKUP($A29,'ADR Raw Data'!$B$6:$BE$43,'ADR Raw Data'!I$1,FALSE)</f>
        <v>130.61240476648001</v>
      </c>
      <c r="P29" s="76">
        <f>VLOOKUP($A29,'ADR Raw Data'!$B$6:$BE$43,'ADR Raw Data'!J$1,FALSE)</f>
        <v>125.316119244809</v>
      </c>
      <c r="Q29" s="76">
        <f>VLOOKUP($A29,'ADR Raw Data'!$B$6:$BE$43,'ADR Raw Data'!K$1,FALSE)</f>
        <v>133.11049075695601</v>
      </c>
      <c r="R29" s="77">
        <f>VLOOKUP($A29,'ADR Raw Data'!$B$6:$BE$43,'ADR Raw Data'!L$1,FALSE)</f>
        <v>126.406799644274</v>
      </c>
      <c r="S29" s="76">
        <f>VLOOKUP($A29,'ADR Raw Data'!$B$6:$BE$43,'ADR Raw Data'!N$1,FALSE)</f>
        <v>165.99100931178401</v>
      </c>
      <c r="T29" s="76">
        <f>VLOOKUP($A29,'ADR Raw Data'!$B$6:$BE$43,'ADR Raw Data'!O$1,FALSE)</f>
        <v>163.41917018284099</v>
      </c>
      <c r="U29" s="77">
        <f>VLOOKUP($A29,'ADR Raw Data'!$B$6:$BE$43,'ADR Raw Data'!P$1,FALSE)</f>
        <v>164.72870710483701</v>
      </c>
      <c r="V29" s="78">
        <f>VLOOKUP($A29,'ADR Raw Data'!$B$6:$BE$43,'ADR Raw Data'!R$1,FALSE)</f>
        <v>138.513698404499</v>
      </c>
      <c r="X29" s="75">
        <f>VLOOKUP($A29,'RevPAR Raw Data'!$B$6:$BE$43,'RevPAR Raw Data'!G$1,FALSE)</f>
        <v>57.629070921153001</v>
      </c>
      <c r="Y29" s="76">
        <f>VLOOKUP($A29,'RevPAR Raw Data'!$B$6:$BE$43,'RevPAR Raw Data'!H$1,FALSE)</f>
        <v>90.787858862208594</v>
      </c>
      <c r="Z29" s="76">
        <f>VLOOKUP($A29,'RevPAR Raw Data'!$B$6:$BE$43,'RevPAR Raw Data'!I$1,FALSE)</f>
        <v>99.744076498561597</v>
      </c>
      <c r="AA29" s="76">
        <f>VLOOKUP($A29,'RevPAR Raw Data'!$B$6:$BE$43,'RevPAR Raw Data'!J$1,FALSE)</f>
        <v>93.720388950859999</v>
      </c>
      <c r="AB29" s="76">
        <f>VLOOKUP($A29,'RevPAR Raw Data'!$B$6:$BE$43,'RevPAR Raw Data'!K$1,FALSE)</f>
        <v>100.40139904890501</v>
      </c>
      <c r="AC29" s="77">
        <f>VLOOKUP($A29,'RevPAR Raw Data'!$B$6:$BE$43,'RevPAR Raw Data'!L$1,FALSE)</f>
        <v>88.456558856337594</v>
      </c>
      <c r="AD29" s="76">
        <f>VLOOKUP($A29,'RevPAR Raw Data'!$B$6:$BE$43,'RevPAR Raw Data'!N$1,FALSE)</f>
        <v>136.57494275817501</v>
      </c>
      <c r="AE29" s="76">
        <f>VLOOKUP($A29,'RevPAR Raw Data'!$B$6:$BE$43,'RevPAR Raw Data'!O$1,FALSE)</f>
        <v>129.608969060059</v>
      </c>
      <c r="AF29" s="77">
        <f>VLOOKUP($A29,'RevPAR Raw Data'!$B$6:$BE$43,'RevPAR Raw Data'!P$1,FALSE)</f>
        <v>133.09195590911699</v>
      </c>
      <c r="AG29" s="78">
        <f>VLOOKUP($A29,'RevPAR Raw Data'!$B$6:$BE$43,'RevPAR Raw Data'!R$1,FALSE)</f>
        <v>101.20952944284601</v>
      </c>
    </row>
    <row r="30" spans="1:33" x14ac:dyDescent="0.25">
      <c r="A30" s="55" t="s">
        <v>127</v>
      </c>
      <c r="B30" s="43">
        <f>(VLOOKUP($A29,'Occupancy Raw Data'!$B$8:$BE$51,'Occupancy Raw Data'!T$3,FALSE))/100</f>
        <v>-2.3414183429995503E-2</v>
      </c>
      <c r="C30" s="44">
        <f>(VLOOKUP($A29,'Occupancy Raw Data'!$B$8:$BE$51,'Occupancy Raw Data'!U$3,FALSE))/100</f>
        <v>7.4674087792739804E-2</v>
      </c>
      <c r="D30" s="44">
        <f>(VLOOKUP($A29,'Occupancy Raw Data'!$B$8:$BE$51,'Occupancy Raw Data'!V$3,FALSE))/100</f>
        <v>4.37737988287683E-2</v>
      </c>
      <c r="E30" s="44">
        <f>(VLOOKUP($A29,'Occupancy Raw Data'!$B$8:$BE$51,'Occupancy Raw Data'!W$3,FALSE))/100</f>
        <v>8.6854341598287699E-2</v>
      </c>
      <c r="F30" s="44">
        <f>(VLOOKUP($A29,'Occupancy Raw Data'!$B$8:$BE$51,'Occupancy Raw Data'!X$3,FALSE))/100</f>
        <v>0.13544475777945</v>
      </c>
      <c r="G30" s="44">
        <f>(VLOOKUP($A29,'Occupancy Raw Data'!$B$8:$BE$51,'Occupancy Raw Data'!Y$3,FALSE))/100</f>
        <v>6.6765252739399095E-2</v>
      </c>
      <c r="H30" s="45">
        <f>(VLOOKUP($A29,'Occupancy Raw Data'!$B$8:$BE$51,'Occupancy Raw Data'!AA$3,FALSE))/100</f>
        <v>0.17764656714853</v>
      </c>
      <c r="I30" s="45">
        <f>(VLOOKUP($A29,'Occupancy Raw Data'!$B$8:$BE$51,'Occupancy Raw Data'!AB$3,FALSE))/100</f>
        <v>0.27013519401846098</v>
      </c>
      <c r="J30" s="44">
        <f>(VLOOKUP($A29,'Occupancy Raw Data'!$B$8:$BE$51,'Occupancy Raw Data'!AC$3,FALSE))/100</f>
        <v>0.22129602639416798</v>
      </c>
      <c r="K30" s="46">
        <f>(VLOOKUP($A29,'Occupancy Raw Data'!$B$8:$BE$51,'Occupancy Raw Data'!AE$3,FALSE))/100</f>
        <v>0.111183946851844</v>
      </c>
      <c r="M30" s="43">
        <f>(VLOOKUP($A29,'ADR Raw Data'!$B$6:$BE$49,'ADR Raw Data'!T$1,FALSE))/100</f>
        <v>-1.7954910315866098E-2</v>
      </c>
      <c r="N30" s="44">
        <f>(VLOOKUP($A29,'ADR Raw Data'!$B$6:$BE$49,'ADR Raw Data'!U$1,FALSE))/100</f>
        <v>7.0274126003392001E-2</v>
      </c>
      <c r="O30" s="44">
        <f>(VLOOKUP($A29,'ADR Raw Data'!$B$6:$BE$49,'ADR Raw Data'!V$1,FALSE))/100</f>
        <v>5.0197516370333498E-2</v>
      </c>
      <c r="P30" s="44">
        <f>(VLOOKUP($A29,'ADR Raw Data'!$B$6:$BE$49,'ADR Raw Data'!W$1,FALSE))/100</f>
        <v>4.2536122487985099E-2</v>
      </c>
      <c r="Q30" s="44">
        <f>(VLOOKUP($A29,'ADR Raw Data'!$B$6:$BE$49,'ADR Raw Data'!X$1,FALSE))/100</f>
        <v>8.1484539292791106E-2</v>
      </c>
      <c r="R30" s="44">
        <f>(VLOOKUP($A29,'ADR Raw Data'!$B$6:$BE$49,'ADR Raw Data'!Y$1,FALSE))/100</f>
        <v>5.09804246443602E-2</v>
      </c>
      <c r="S30" s="45">
        <f>(VLOOKUP($A29,'ADR Raw Data'!$B$6:$BE$49,'ADR Raw Data'!AA$1,FALSE))/100</f>
        <v>0.16921909679027902</v>
      </c>
      <c r="T30" s="45">
        <f>(VLOOKUP($A29,'ADR Raw Data'!$B$6:$BE$49,'ADR Raw Data'!AB$1,FALSE))/100</f>
        <v>0.207534187512802</v>
      </c>
      <c r="U30" s="44">
        <f>(VLOOKUP($A29,'ADR Raw Data'!$B$6:$BE$49,'ADR Raw Data'!AC$1,FALSE))/100</f>
        <v>0.18649577928716202</v>
      </c>
      <c r="V30" s="46">
        <f>(VLOOKUP($A29,'ADR Raw Data'!$B$6:$BE$49,'ADR Raw Data'!AE$1,FALSE))/100</f>
        <v>0.10272478403681801</v>
      </c>
      <c r="X30" s="43">
        <f>(VLOOKUP($A29,'RevPAR Raw Data'!$B$6:$BE$43,'RevPAR Raw Data'!T$1,FALSE))/100</f>
        <v>-4.0948694182256801E-2</v>
      </c>
      <c r="Y30" s="44">
        <f>(VLOOKUP($A29,'RevPAR Raw Data'!$B$6:$BE$43,'RevPAR Raw Data'!U$1,FALSE))/100</f>
        <v>0.15019587005086701</v>
      </c>
      <c r="Z30" s="44">
        <f>(VLOOKUP($A29,'RevPAR Raw Data'!$B$6:$BE$43,'RevPAR Raw Data'!V$1,FALSE))/100</f>
        <v>9.6168651182400602E-2</v>
      </c>
      <c r="AA30" s="44">
        <f>(VLOOKUP($A29,'RevPAR Raw Data'!$B$6:$BE$43,'RevPAR Raw Data'!W$1,FALSE))/100</f>
        <v>0.13308491099911099</v>
      </c>
      <c r="AB30" s="44">
        <f>(VLOOKUP($A29,'RevPAR Raw Data'!$B$6:$BE$43,'RevPAR Raw Data'!X$1,FALSE))/100</f>
        <v>0.227965950759524</v>
      </c>
      <c r="AC30" s="44">
        <f>(VLOOKUP($A29,'RevPAR Raw Data'!$B$6:$BE$43,'RevPAR Raw Data'!Y$1,FALSE))/100</f>
        <v>0.121149398319901</v>
      </c>
      <c r="AD30" s="45">
        <f>(VLOOKUP($A29,'RevPAR Raw Data'!$B$6:$BE$43,'RevPAR Raw Data'!AA$1,FALSE))/100</f>
        <v>0.376926855579578</v>
      </c>
      <c r="AE30" s="45">
        <f>(VLOOKUP($A29,'RevPAR Raw Data'!$B$6:$BE$43,'RevPAR Raw Data'!AB$1,FALSE))/100</f>
        <v>0.533731669540497</v>
      </c>
      <c r="AF30" s="44">
        <f>(VLOOKUP($A29,'RevPAR Raw Data'!$B$6:$BE$43,'RevPAR Raw Data'!AC$1,FALSE))/100</f>
        <v>0.44906258057686399</v>
      </c>
      <c r="AG30" s="46">
        <f>(VLOOKUP($A29,'RevPAR Raw Data'!$B$6:$BE$43,'RevPAR Raw Data'!AE$1,FALSE))/100</f>
        <v>0.22533007781737802</v>
      </c>
    </row>
    <row r="31" spans="1:33" x14ac:dyDescent="0.25">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5">
      <c r="A32" s="70" t="s">
        <v>24</v>
      </c>
      <c r="B32" s="71">
        <f>(VLOOKUP($A32,'Occupancy Raw Data'!$B$8:$BE$45,'Occupancy Raw Data'!G$3,FALSE))/100</f>
        <v>0.39718530101641902</v>
      </c>
      <c r="C32" s="72">
        <f>(VLOOKUP($A32,'Occupancy Raw Data'!$B$8:$BE$45,'Occupancy Raw Data'!H$3,FALSE))/100</f>
        <v>0.54339327599687204</v>
      </c>
      <c r="D32" s="72">
        <f>(VLOOKUP($A32,'Occupancy Raw Data'!$B$8:$BE$45,'Occupancy Raw Data'!I$3,FALSE))/100</f>
        <v>0.59186864738076606</v>
      </c>
      <c r="E32" s="72">
        <f>(VLOOKUP($A32,'Occupancy Raw Data'!$B$8:$BE$45,'Occupancy Raw Data'!J$3,FALSE))/100</f>
        <v>0.62001563721657493</v>
      </c>
      <c r="F32" s="72">
        <f>(VLOOKUP($A32,'Occupancy Raw Data'!$B$8:$BE$45,'Occupancy Raw Data'!K$3,FALSE))/100</f>
        <v>0.53792025019546497</v>
      </c>
      <c r="G32" s="73">
        <f>(VLOOKUP($A32,'Occupancy Raw Data'!$B$8:$BE$45,'Occupancy Raw Data'!L$3,FALSE))/100</f>
        <v>0.538076622361219</v>
      </c>
      <c r="H32" s="53">
        <f>(VLOOKUP($A32,'Occupancy Raw Data'!$B$8:$BE$45,'Occupancy Raw Data'!N$3,FALSE))/100</f>
        <v>0.60359655981235294</v>
      </c>
      <c r="I32" s="53">
        <f>(VLOOKUP($A32,'Occupancy Raw Data'!$B$8:$BE$45,'Occupancy Raw Data'!O$3,FALSE))/100</f>
        <v>0.646598905394839</v>
      </c>
      <c r="J32" s="73">
        <f>(VLOOKUP($A32,'Occupancy Raw Data'!$B$8:$BE$45,'Occupancy Raw Data'!P$3,FALSE))/100</f>
        <v>0.62509773260359602</v>
      </c>
      <c r="K32" s="74">
        <f>(VLOOKUP($A32,'Occupancy Raw Data'!$B$8:$BE$45,'Occupancy Raw Data'!R$3,FALSE))/100</f>
        <v>0.56293979671618399</v>
      </c>
      <c r="M32" s="75">
        <f>VLOOKUP($A32,'ADR Raw Data'!$B$6:$BE$43,'ADR Raw Data'!G$1,FALSE)</f>
        <v>105.28293307086599</v>
      </c>
      <c r="N32" s="76">
        <f>VLOOKUP($A32,'ADR Raw Data'!$B$6:$BE$43,'ADR Raw Data'!H$1,FALSE)</f>
        <v>109.14509352517901</v>
      </c>
      <c r="O32" s="76">
        <f>VLOOKUP($A32,'ADR Raw Data'!$B$6:$BE$43,'ADR Raw Data'!I$1,FALSE)</f>
        <v>111.098071334214</v>
      </c>
      <c r="P32" s="76">
        <f>VLOOKUP($A32,'ADR Raw Data'!$B$6:$BE$43,'ADR Raw Data'!J$1,FALSE)</f>
        <v>111.389104665825</v>
      </c>
      <c r="Q32" s="76">
        <f>VLOOKUP($A32,'ADR Raw Data'!$B$6:$BE$43,'ADR Raw Data'!K$1,FALSE)</f>
        <v>106.257790697674</v>
      </c>
      <c r="R32" s="77">
        <f>VLOOKUP($A32,'ADR Raw Data'!$B$6:$BE$43,'ADR Raw Data'!L$1,FALSE)</f>
        <v>108.944414414414</v>
      </c>
      <c r="S32" s="76">
        <f>VLOOKUP($A32,'ADR Raw Data'!$B$6:$BE$43,'ADR Raw Data'!N$1,FALSE)</f>
        <v>132.81774611398899</v>
      </c>
      <c r="T32" s="76">
        <f>VLOOKUP($A32,'ADR Raw Data'!$B$6:$BE$43,'ADR Raw Data'!O$1,FALSE)</f>
        <v>133.15044740024101</v>
      </c>
      <c r="U32" s="77">
        <f>VLOOKUP($A32,'ADR Raw Data'!$B$6:$BE$43,'ADR Raw Data'!P$1,FALSE)</f>
        <v>132.98981863664699</v>
      </c>
      <c r="V32" s="78">
        <f>VLOOKUP($A32,'ADR Raw Data'!$B$6:$BE$43,'ADR Raw Data'!R$1,FALSE)</f>
        <v>116.57310515873</v>
      </c>
      <c r="X32" s="75">
        <f>VLOOKUP($A32,'RevPAR Raw Data'!$B$6:$BE$43,'RevPAR Raw Data'!G$1,FALSE)</f>
        <v>41.816833463643398</v>
      </c>
      <c r="Y32" s="76">
        <f>VLOOKUP($A32,'RevPAR Raw Data'!$B$6:$BE$43,'RevPAR Raw Data'!H$1,FALSE)</f>
        <v>59.308709929632499</v>
      </c>
      <c r="Z32" s="76">
        <f>VLOOKUP($A32,'RevPAR Raw Data'!$B$6:$BE$43,'RevPAR Raw Data'!I$1,FALSE)</f>
        <v>65.755465207193097</v>
      </c>
      <c r="AA32" s="76">
        <f>VLOOKUP($A32,'RevPAR Raw Data'!$B$6:$BE$43,'RevPAR Raw Data'!J$1,FALSE)</f>
        <v>69.062986708365898</v>
      </c>
      <c r="AB32" s="76">
        <f>VLOOKUP($A32,'RevPAR Raw Data'!$B$6:$BE$43,'RevPAR Raw Data'!K$1,FALSE)</f>
        <v>57.158217357310299</v>
      </c>
      <c r="AC32" s="77">
        <f>VLOOKUP($A32,'RevPAR Raw Data'!$B$6:$BE$43,'RevPAR Raw Data'!L$1,FALSE)</f>
        <v>58.620442533229003</v>
      </c>
      <c r="AD32" s="76">
        <f>VLOOKUP($A32,'RevPAR Raw Data'!$B$6:$BE$43,'RevPAR Raw Data'!N$1,FALSE)</f>
        <v>80.168334636434693</v>
      </c>
      <c r="AE32" s="76">
        <f>VLOOKUP($A32,'RevPAR Raw Data'!$B$6:$BE$43,'RevPAR Raw Data'!O$1,FALSE)</f>
        <v>86.094933541829505</v>
      </c>
      <c r="AF32" s="77">
        <f>VLOOKUP($A32,'RevPAR Raw Data'!$B$6:$BE$43,'RevPAR Raw Data'!P$1,FALSE)</f>
        <v>83.131634089132106</v>
      </c>
      <c r="AG32" s="78">
        <f>VLOOKUP($A32,'RevPAR Raw Data'!$B$6:$BE$43,'RevPAR Raw Data'!R$1,FALSE)</f>
        <v>65.623640120629901</v>
      </c>
    </row>
    <row r="33" spans="1:33" x14ac:dyDescent="0.25">
      <c r="A33" s="55" t="s">
        <v>127</v>
      </c>
      <c r="B33" s="43">
        <f>(VLOOKUP($A32,'Occupancy Raw Data'!$B$8:$BE$51,'Occupancy Raw Data'!T$3,FALSE))/100</f>
        <v>-0.24852071005917101</v>
      </c>
      <c r="C33" s="44">
        <f>(VLOOKUP($A32,'Occupancy Raw Data'!$B$8:$BE$51,'Occupancy Raw Data'!U$3,FALSE))/100</f>
        <v>-0.18235294117647002</v>
      </c>
      <c r="D33" s="44">
        <f>(VLOOKUP($A32,'Occupancy Raw Data'!$B$8:$BE$51,'Occupancy Raw Data'!V$3,FALSE))/100</f>
        <v>-0.122827346465816</v>
      </c>
      <c r="E33" s="44">
        <f>(VLOOKUP($A32,'Occupancy Raw Data'!$B$8:$BE$51,'Occupancy Raw Data'!W$3,FALSE))/100</f>
        <v>-4.8019207683073196E-2</v>
      </c>
      <c r="F33" s="44">
        <f>(VLOOKUP($A32,'Occupancy Raw Data'!$B$8:$BE$51,'Occupancy Raw Data'!X$3,FALSE))/100</f>
        <v>-8.2666666666666611E-2</v>
      </c>
      <c r="G33" s="44">
        <f>(VLOOKUP($A32,'Occupancy Raw Data'!$B$8:$BE$51,'Occupancy Raw Data'!Y$3,FALSE))/100</f>
        <v>-0.13368580060422899</v>
      </c>
      <c r="H33" s="45">
        <f>(VLOOKUP($A32,'Occupancy Raw Data'!$B$8:$BE$51,'Occupancy Raw Data'!AA$3,FALSE))/100</f>
        <v>4.8913043478260795E-2</v>
      </c>
      <c r="I33" s="45">
        <f>(VLOOKUP($A32,'Occupancy Raw Data'!$B$8:$BE$51,'Occupancy Raw Data'!AB$3,FALSE))/100</f>
        <v>0.18821839080459701</v>
      </c>
      <c r="J33" s="44">
        <f>(VLOOKUP($A32,'Occupancy Raw Data'!$B$8:$BE$51,'Occupancy Raw Data'!AC$3,FALSE))/100</f>
        <v>0.116620111731843</v>
      </c>
      <c r="K33" s="46">
        <f>(VLOOKUP($A32,'Occupancy Raw Data'!$B$8:$BE$51,'Occupancy Raw Data'!AE$3,FALSE))/100</f>
        <v>-6.735751295336781E-2</v>
      </c>
      <c r="M33" s="43">
        <f>(VLOOKUP($A32,'ADR Raw Data'!$B$6:$BE$49,'ADR Raw Data'!T$1,FALSE))/100</f>
        <v>-3.40332305144328E-2</v>
      </c>
      <c r="N33" s="44">
        <f>(VLOOKUP($A32,'ADR Raw Data'!$B$6:$BE$49,'ADR Raw Data'!U$1,FALSE))/100</f>
        <v>-1.6265555967063802E-2</v>
      </c>
      <c r="O33" s="44">
        <f>(VLOOKUP($A32,'ADR Raw Data'!$B$6:$BE$49,'ADR Raw Data'!V$1,FALSE))/100</f>
        <v>1.1142793807001499E-3</v>
      </c>
      <c r="P33" s="44">
        <f>(VLOOKUP($A32,'ADR Raw Data'!$B$6:$BE$49,'ADR Raw Data'!W$1,FALSE))/100</f>
        <v>-1.0632229900486002E-2</v>
      </c>
      <c r="Q33" s="44">
        <f>(VLOOKUP($A32,'ADR Raw Data'!$B$6:$BE$49,'ADR Raw Data'!X$1,FALSE))/100</f>
        <v>-9.6263946727784711E-2</v>
      </c>
      <c r="R33" s="44">
        <f>(VLOOKUP($A32,'ADR Raw Data'!$B$6:$BE$49,'ADR Raw Data'!Y$1,FALSE))/100</f>
        <v>-2.9157426135228599E-2</v>
      </c>
      <c r="S33" s="45">
        <f>(VLOOKUP($A32,'ADR Raw Data'!$B$6:$BE$49,'ADR Raw Data'!AA$1,FALSE))/100</f>
        <v>-6.3041438675427997E-2</v>
      </c>
      <c r="T33" s="45">
        <f>(VLOOKUP($A32,'ADR Raw Data'!$B$6:$BE$49,'ADR Raw Data'!AB$1,FALSE))/100</f>
        <v>-2.7902367722558198E-2</v>
      </c>
      <c r="U33" s="44">
        <f>(VLOOKUP($A32,'ADR Raw Data'!$B$6:$BE$49,'ADR Raw Data'!AC$1,FALSE))/100</f>
        <v>-4.6189352100352105E-2</v>
      </c>
      <c r="V33" s="46">
        <f>(VLOOKUP($A32,'ADR Raw Data'!$B$6:$BE$49,'ADR Raw Data'!AE$1,FALSE))/100</f>
        <v>-2.3902025999871502E-2</v>
      </c>
      <c r="X33" s="43">
        <f>(VLOOKUP($A32,'RevPAR Raw Data'!$B$6:$BE$43,'RevPAR Raw Data'!T$1,FALSE))/100</f>
        <v>-0.27409597796055002</v>
      </c>
      <c r="Y33" s="44">
        <f>(VLOOKUP($A32,'RevPAR Raw Data'!$B$6:$BE$43,'RevPAR Raw Data'!U$1,FALSE))/100</f>
        <v>-0.19565242517306899</v>
      </c>
      <c r="Z33" s="44">
        <f>(VLOOKUP($A32,'RevPAR Raw Data'!$B$6:$BE$43,'RevPAR Raw Data'!V$1,FALSE))/100</f>
        <v>-0.121849931064669</v>
      </c>
      <c r="AA33" s="44">
        <f>(VLOOKUP($A32,'RevPAR Raw Data'!$B$6:$BE$43,'RevPAR Raw Data'!W$1,FALSE))/100</f>
        <v>-5.8140886327833596E-2</v>
      </c>
      <c r="AB33" s="44">
        <f>(VLOOKUP($A32,'RevPAR Raw Data'!$B$6:$BE$43,'RevPAR Raw Data'!X$1,FALSE))/100</f>
        <v>-0.17097279379828698</v>
      </c>
      <c r="AC33" s="44">
        <f>(VLOOKUP($A32,'RevPAR Raw Data'!$B$6:$BE$43,'RevPAR Raw Data'!Y$1,FALSE))/100</f>
        <v>-0.15894529288301101</v>
      </c>
      <c r="AD33" s="45">
        <f>(VLOOKUP($A32,'RevPAR Raw Data'!$B$6:$BE$43,'RevPAR Raw Data'!AA$1,FALSE))/100</f>
        <v>-1.7211943828030402E-2</v>
      </c>
      <c r="AE33" s="45">
        <f>(VLOOKUP($A32,'RevPAR Raw Data'!$B$6:$BE$43,'RevPAR Raw Data'!AB$1,FALSE))/100</f>
        <v>0.15506428432966099</v>
      </c>
      <c r="AF33" s="44">
        <f>(VLOOKUP($A32,'RevPAR Raw Data'!$B$6:$BE$43,'RevPAR Raw Data'!AC$1,FALSE))/100</f>
        <v>6.5044152228726893E-2</v>
      </c>
      <c r="AG33" s="46">
        <f>(VLOOKUP($A32,'RevPAR Raw Data'!$B$6:$BE$43,'RevPAR Raw Data'!AE$1,FALSE))/100</f>
        <v>-8.9649557927341306E-2</v>
      </c>
    </row>
    <row r="34" spans="1:33" x14ac:dyDescent="0.25">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5">
      <c r="A35" s="70" t="s">
        <v>25</v>
      </c>
      <c r="B35" s="71">
        <f>(VLOOKUP($A35,'Occupancy Raw Data'!$B$8:$BE$45,'Occupancy Raw Data'!G$3,FALSE))/100</f>
        <v>0.40174966352624403</v>
      </c>
      <c r="C35" s="72">
        <f>(VLOOKUP($A35,'Occupancy Raw Data'!$B$8:$BE$45,'Occupancy Raw Data'!H$3,FALSE))/100</f>
        <v>0.48721399730820897</v>
      </c>
      <c r="D35" s="72">
        <f>(VLOOKUP($A35,'Occupancy Raw Data'!$B$8:$BE$45,'Occupancy Raw Data'!I$3,FALSE))/100</f>
        <v>0.52288021534320306</v>
      </c>
      <c r="E35" s="72">
        <f>(VLOOKUP($A35,'Occupancy Raw Data'!$B$8:$BE$45,'Occupancy Raw Data'!J$3,FALSE))/100</f>
        <v>0.57604306864064592</v>
      </c>
      <c r="F35" s="72">
        <f>(VLOOKUP($A35,'Occupancy Raw Data'!$B$8:$BE$45,'Occupancy Raw Data'!K$3,FALSE))/100</f>
        <v>0.59219380888290696</v>
      </c>
      <c r="G35" s="73">
        <f>(VLOOKUP($A35,'Occupancy Raw Data'!$B$8:$BE$45,'Occupancy Raw Data'!L$3,FALSE))/100</f>
        <v>0.51601615074024199</v>
      </c>
      <c r="H35" s="53">
        <f>(VLOOKUP($A35,'Occupancy Raw Data'!$B$8:$BE$45,'Occupancy Raw Data'!N$3,FALSE))/100</f>
        <v>0.69784656796769795</v>
      </c>
      <c r="I35" s="53">
        <f>(VLOOKUP($A35,'Occupancy Raw Data'!$B$8:$BE$45,'Occupancy Raw Data'!O$3,FALSE))/100</f>
        <v>0.71467025572005294</v>
      </c>
      <c r="J35" s="73">
        <f>(VLOOKUP($A35,'Occupancy Raw Data'!$B$8:$BE$45,'Occupancy Raw Data'!P$3,FALSE))/100</f>
        <v>0.70625841184387594</v>
      </c>
      <c r="K35" s="74">
        <f>(VLOOKUP($A35,'Occupancy Raw Data'!$B$8:$BE$45,'Occupancy Raw Data'!R$3,FALSE))/100</f>
        <v>0.57037108248413704</v>
      </c>
      <c r="M35" s="75">
        <f>VLOOKUP($A35,'ADR Raw Data'!$B$6:$BE$43,'ADR Raw Data'!G$1,FALSE)</f>
        <v>100.010368509212</v>
      </c>
      <c r="N35" s="76">
        <f>VLOOKUP($A35,'ADR Raw Data'!$B$6:$BE$43,'ADR Raw Data'!H$1,FALSE)</f>
        <v>100.704696132596</v>
      </c>
      <c r="O35" s="76">
        <f>VLOOKUP($A35,'ADR Raw Data'!$B$6:$BE$43,'ADR Raw Data'!I$1,FALSE)</f>
        <v>103.745894465894</v>
      </c>
      <c r="P35" s="76">
        <f>VLOOKUP($A35,'ADR Raw Data'!$B$6:$BE$43,'ADR Raw Data'!J$1,FALSE)</f>
        <v>103.574521028037</v>
      </c>
      <c r="Q35" s="76">
        <f>VLOOKUP($A35,'ADR Raw Data'!$B$6:$BE$43,'ADR Raw Data'!K$1,FALSE)</f>
        <v>106.251</v>
      </c>
      <c r="R35" s="77">
        <f>VLOOKUP($A35,'ADR Raw Data'!$B$6:$BE$43,'ADR Raw Data'!L$1,FALSE)</f>
        <v>103.126661450182</v>
      </c>
      <c r="S35" s="76">
        <f>VLOOKUP($A35,'ADR Raw Data'!$B$6:$BE$43,'ADR Raw Data'!N$1,FALSE)</f>
        <v>125.489903567984</v>
      </c>
      <c r="T35" s="76">
        <f>VLOOKUP($A35,'ADR Raw Data'!$B$6:$BE$43,'ADR Raw Data'!O$1,FALSE)</f>
        <v>126.177627118644</v>
      </c>
      <c r="U35" s="77">
        <f>VLOOKUP($A35,'ADR Raw Data'!$B$6:$BE$43,'ADR Raw Data'!P$1,FALSE)</f>
        <v>125.837860886136</v>
      </c>
      <c r="V35" s="78">
        <f>VLOOKUP($A35,'ADR Raw Data'!$B$6:$BE$43,'ADR Raw Data'!R$1,FALSE)</f>
        <v>111.161518624641</v>
      </c>
      <c r="X35" s="75">
        <f>VLOOKUP($A35,'RevPAR Raw Data'!$B$6:$BE$43,'RevPAR Raw Data'!G$1,FALSE)</f>
        <v>40.179131897711898</v>
      </c>
      <c r="Y35" s="76">
        <f>VLOOKUP($A35,'RevPAR Raw Data'!$B$6:$BE$43,'RevPAR Raw Data'!H$1,FALSE)</f>
        <v>49.064737550471001</v>
      </c>
      <c r="Z35" s="76">
        <f>VLOOKUP($A35,'RevPAR Raw Data'!$B$6:$BE$43,'RevPAR Raw Data'!I$1,FALSE)</f>
        <v>54.246675639300101</v>
      </c>
      <c r="AA35" s="76">
        <f>VLOOKUP($A35,'RevPAR Raw Data'!$B$6:$BE$43,'RevPAR Raw Data'!J$1,FALSE)</f>
        <v>59.663384925975699</v>
      </c>
      <c r="AB35" s="76">
        <f>VLOOKUP($A35,'RevPAR Raw Data'!$B$6:$BE$43,'RevPAR Raw Data'!K$1,FALSE)</f>
        <v>62.9211843876177</v>
      </c>
      <c r="AC35" s="77">
        <f>VLOOKUP($A35,'RevPAR Raw Data'!$B$6:$BE$43,'RevPAR Raw Data'!L$1,FALSE)</f>
        <v>53.215022880215301</v>
      </c>
      <c r="AD35" s="76">
        <f>VLOOKUP($A35,'RevPAR Raw Data'!$B$6:$BE$43,'RevPAR Raw Data'!N$1,FALSE)</f>
        <v>87.572698519515399</v>
      </c>
      <c r="AE35" s="76">
        <f>VLOOKUP($A35,'RevPAR Raw Data'!$B$6:$BE$43,'RevPAR Raw Data'!O$1,FALSE)</f>
        <v>90.175397039030898</v>
      </c>
      <c r="AF35" s="77">
        <f>VLOOKUP($A35,'RevPAR Raw Data'!$B$6:$BE$43,'RevPAR Raw Data'!P$1,FALSE)</f>
        <v>88.874047779273198</v>
      </c>
      <c r="AG35" s="78">
        <f>VLOOKUP($A35,'RevPAR Raw Data'!$B$6:$BE$43,'RevPAR Raw Data'!R$1,FALSE)</f>
        <v>63.403315708517503</v>
      </c>
    </row>
    <row r="36" spans="1:33" x14ac:dyDescent="0.25">
      <c r="A36" s="55" t="s">
        <v>127</v>
      </c>
      <c r="B36" s="43">
        <f>(VLOOKUP($A35,'Occupancy Raw Data'!$B$8:$BE$51,'Occupancy Raw Data'!T$3,FALSE))/100</f>
        <v>-8.7155963302752201E-2</v>
      </c>
      <c r="C36" s="44">
        <f>(VLOOKUP($A35,'Occupancy Raw Data'!$B$8:$BE$51,'Occupancy Raw Data'!U$3,FALSE))/100</f>
        <v>-0.13189448441247001</v>
      </c>
      <c r="D36" s="44">
        <f>(VLOOKUP($A35,'Occupancy Raw Data'!$B$8:$BE$51,'Occupancy Raw Data'!V$3,FALSE))/100</f>
        <v>-0.11301369863013599</v>
      </c>
      <c r="E36" s="44">
        <f>(VLOOKUP($A35,'Occupancy Raw Data'!$B$8:$BE$51,'Occupancy Raw Data'!W$3,FALSE))/100</f>
        <v>-2.8376844494892101E-2</v>
      </c>
      <c r="F36" s="44">
        <f>(VLOOKUP($A35,'Occupancy Raw Data'!$B$8:$BE$51,'Occupancy Raw Data'!X$3,FALSE))/100</f>
        <v>-3.0837004405286299E-2</v>
      </c>
      <c r="G36" s="44">
        <f>(VLOOKUP($A35,'Occupancy Raw Data'!$B$8:$BE$51,'Occupancy Raw Data'!Y$3,FALSE))/100</f>
        <v>-7.6811943173609398E-2</v>
      </c>
      <c r="H36" s="45">
        <f>(VLOOKUP($A35,'Occupancy Raw Data'!$B$8:$BE$51,'Occupancy Raw Data'!AA$3,FALSE))/100</f>
        <v>4.0120361083249699E-2</v>
      </c>
      <c r="I36" s="45">
        <f>(VLOOKUP($A35,'Occupancy Raw Data'!$B$8:$BE$51,'Occupancy Raw Data'!AB$3,FALSE))/100</f>
        <v>0.27338129496402802</v>
      </c>
      <c r="J36" s="44">
        <f>(VLOOKUP($A35,'Occupancy Raw Data'!$B$8:$BE$51,'Occupancy Raw Data'!AC$3,FALSE))/100</f>
        <v>0.14636810486073101</v>
      </c>
      <c r="K36" s="46">
        <f>(VLOOKUP($A35,'Occupancy Raw Data'!$B$8:$BE$51,'Occupancy Raw Data'!AE$3,FALSE))/100</f>
        <v>-8.5227272727272704E-3</v>
      </c>
      <c r="M36" s="43">
        <f>(VLOOKUP($A35,'ADR Raw Data'!$B$6:$BE$49,'ADR Raw Data'!T$1,FALSE))/100</f>
        <v>-4.6845860424244698E-2</v>
      </c>
      <c r="N36" s="44">
        <f>(VLOOKUP($A35,'ADR Raw Data'!$B$6:$BE$49,'ADR Raw Data'!U$1,FALSE))/100</f>
        <v>-6.1394382153674695E-2</v>
      </c>
      <c r="O36" s="44">
        <f>(VLOOKUP($A35,'ADR Raw Data'!$B$6:$BE$49,'ADR Raw Data'!V$1,FALSE))/100</f>
        <v>-3.5025613132330304E-2</v>
      </c>
      <c r="P36" s="44">
        <f>(VLOOKUP($A35,'ADR Raw Data'!$B$6:$BE$49,'ADR Raw Data'!W$1,FALSE))/100</f>
        <v>-4.6191587700691601E-2</v>
      </c>
      <c r="Q36" s="44">
        <f>(VLOOKUP($A35,'ADR Raw Data'!$B$6:$BE$49,'ADR Raw Data'!X$1,FALSE))/100</f>
        <v>-5.0467901589736498E-2</v>
      </c>
      <c r="R36" s="44">
        <f>(VLOOKUP($A35,'ADR Raw Data'!$B$6:$BE$49,'ADR Raw Data'!Y$1,FALSE))/100</f>
        <v>-4.73128690051473E-2</v>
      </c>
      <c r="S36" s="45">
        <f>(VLOOKUP($A35,'ADR Raw Data'!$B$6:$BE$49,'ADR Raw Data'!AA$1,FALSE))/100</f>
        <v>-1.6973621679190001E-2</v>
      </c>
      <c r="T36" s="45">
        <f>(VLOOKUP($A35,'ADR Raw Data'!$B$6:$BE$49,'ADR Raw Data'!AB$1,FALSE))/100</f>
        <v>5.74303637182501E-3</v>
      </c>
      <c r="U36" s="44">
        <f>(VLOOKUP($A35,'ADR Raw Data'!$B$6:$BE$49,'ADR Raw Data'!AC$1,FALSE))/100</f>
        <v>-6.4502572647947799E-3</v>
      </c>
      <c r="V36" s="46">
        <f>(VLOOKUP($A35,'ADR Raw Data'!$B$6:$BE$49,'ADR Raw Data'!AE$1,FALSE))/100</f>
        <v>-2.3874034037027498E-2</v>
      </c>
      <c r="X36" s="43">
        <f>(VLOOKUP($A35,'RevPAR Raw Data'!$B$6:$BE$43,'RevPAR Raw Data'!T$1,FALSE))/100</f>
        <v>-0.12991892763497501</v>
      </c>
      <c r="Y36" s="44">
        <f>(VLOOKUP($A35,'RevPAR Raw Data'!$B$6:$BE$43,'RevPAR Raw Data'!U$1,FALSE))/100</f>
        <v>-0.18519128618616298</v>
      </c>
      <c r="Z36" s="44">
        <f>(VLOOKUP($A35,'RevPAR Raw Data'!$B$6:$BE$43,'RevPAR Raw Data'!V$1,FALSE))/100</f>
        <v>-0.14408093767559399</v>
      </c>
      <c r="AA36" s="44">
        <f>(VLOOKUP($A35,'RevPAR Raw Data'!$B$6:$BE$43,'RevPAR Raw Data'!W$1,FALSE))/100</f>
        <v>-7.32576606944291E-2</v>
      </c>
      <c r="AB36" s="44">
        <f>(VLOOKUP($A35,'RevPAR Raw Data'!$B$6:$BE$43,'RevPAR Raw Data'!X$1,FALSE))/100</f>
        <v>-7.9748627091374494E-2</v>
      </c>
      <c r="AC36" s="44">
        <f>(VLOOKUP($A35,'RevPAR Raw Data'!$B$6:$BE$43,'RevPAR Raw Data'!Y$1,FALSE))/100</f>
        <v>-0.120490618773352</v>
      </c>
      <c r="AD36" s="45">
        <f>(VLOOKUP($A35,'RevPAR Raw Data'!$B$6:$BE$43,'RevPAR Raw Data'!AA$1,FALSE))/100</f>
        <v>2.2465751573400097E-2</v>
      </c>
      <c r="AE36" s="45">
        <f>(VLOOKUP($A35,'RevPAR Raw Data'!$B$6:$BE$43,'RevPAR Raw Data'!AB$1,FALSE))/100</f>
        <v>0.28069437005620801</v>
      </c>
      <c r="AF36" s="44">
        <f>(VLOOKUP($A35,'RevPAR Raw Data'!$B$6:$BE$43,'RevPAR Raw Data'!AC$1,FALSE))/100</f>
        <v>0.138973735664224</v>
      </c>
      <c r="AG36" s="46">
        <f>(VLOOKUP($A35,'RevPAR Raw Data'!$B$6:$BE$43,'RevPAR Raw Data'!AE$1,FALSE))/100</f>
        <v>-3.2193289428757405E-2</v>
      </c>
    </row>
    <row r="37" spans="1:33" x14ac:dyDescent="0.25">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5">
      <c r="A38" s="70" t="s">
        <v>26</v>
      </c>
      <c r="B38" s="71">
        <f>(VLOOKUP($A38,'Occupancy Raw Data'!$B$8:$BE$45,'Occupancy Raw Data'!G$3,FALSE))/100</f>
        <v>0.54344852504709995</v>
      </c>
      <c r="C38" s="72">
        <f>(VLOOKUP($A38,'Occupancy Raw Data'!$B$8:$BE$45,'Occupancy Raw Data'!H$3,FALSE))/100</f>
        <v>0.63230701731746897</v>
      </c>
      <c r="D38" s="72">
        <f>(VLOOKUP($A38,'Occupancy Raw Data'!$B$8:$BE$45,'Occupancy Raw Data'!I$3,FALSE))/100</f>
        <v>0.67200041293519408</v>
      </c>
      <c r="E38" s="72">
        <f>(VLOOKUP($A38,'Occupancy Raw Data'!$B$8:$BE$45,'Occupancy Raw Data'!J$3,FALSE))/100</f>
        <v>0.67246496502955</v>
      </c>
      <c r="F38" s="72">
        <f>(VLOOKUP($A38,'Occupancy Raw Data'!$B$8:$BE$45,'Occupancy Raw Data'!K$3,FALSE))/100</f>
        <v>0.71468758871654503</v>
      </c>
      <c r="G38" s="73">
        <f>(VLOOKUP($A38,'Occupancy Raw Data'!$B$8:$BE$45,'Occupancy Raw Data'!L$3,FALSE))/100</f>
        <v>0.64698170180917203</v>
      </c>
      <c r="H38" s="53">
        <f>(VLOOKUP($A38,'Occupancy Raw Data'!$B$8:$BE$45,'Occupancy Raw Data'!N$3,FALSE))/100</f>
        <v>0.83510981495341496</v>
      </c>
      <c r="I38" s="53">
        <f>(VLOOKUP($A38,'Occupancy Raw Data'!$B$8:$BE$45,'Occupancy Raw Data'!O$3,FALSE))/100</f>
        <v>0.8297158489689519</v>
      </c>
      <c r="J38" s="73">
        <f>(VLOOKUP($A38,'Occupancy Raw Data'!$B$8:$BE$45,'Occupancy Raw Data'!P$3,FALSE))/100</f>
        <v>0.83241283196118399</v>
      </c>
      <c r="K38" s="74">
        <f>(VLOOKUP($A38,'Occupancy Raw Data'!$B$8:$BE$45,'Occupancy Raw Data'!R$3,FALSE))/100</f>
        <v>0.69996202470974689</v>
      </c>
      <c r="M38" s="75">
        <f>VLOOKUP($A38,'ADR Raw Data'!$B$6:$BE$43,'ADR Raw Data'!G$1,FALSE)</f>
        <v>109.021747637365</v>
      </c>
      <c r="N38" s="76">
        <f>VLOOKUP($A38,'ADR Raw Data'!$B$6:$BE$43,'ADR Raw Data'!H$1,FALSE)</f>
        <v>112.631129387755</v>
      </c>
      <c r="O38" s="76">
        <f>VLOOKUP($A38,'ADR Raw Data'!$B$6:$BE$43,'ADR Raw Data'!I$1,FALSE)</f>
        <v>116.728121207466</v>
      </c>
      <c r="P38" s="76">
        <f>VLOOKUP($A38,'ADR Raw Data'!$B$6:$BE$43,'ADR Raw Data'!J$1,FALSE)</f>
        <v>116.61874040527999</v>
      </c>
      <c r="Q38" s="76">
        <f>VLOOKUP($A38,'ADR Raw Data'!$B$6:$BE$43,'ADR Raw Data'!K$1,FALSE)</f>
        <v>124.27025711396701</v>
      </c>
      <c r="R38" s="77">
        <f>VLOOKUP($A38,'ADR Raw Data'!$B$6:$BE$43,'ADR Raw Data'!L$1,FALSE)</f>
        <v>116.27622037130099</v>
      </c>
      <c r="S38" s="76">
        <f>VLOOKUP($A38,'ADR Raw Data'!$B$6:$BE$43,'ADR Raw Data'!N$1,FALSE)</f>
        <v>154.09677606774201</v>
      </c>
      <c r="T38" s="76">
        <f>VLOOKUP($A38,'ADR Raw Data'!$B$6:$BE$43,'ADR Raw Data'!O$1,FALSE)</f>
        <v>155.91698933092701</v>
      </c>
      <c r="U38" s="77">
        <f>VLOOKUP($A38,'ADR Raw Data'!$B$6:$BE$43,'ADR Raw Data'!P$1,FALSE)</f>
        <v>155.00393399165901</v>
      </c>
      <c r="V38" s="78">
        <f>VLOOKUP($A38,'ADR Raw Data'!$B$6:$BE$43,'ADR Raw Data'!R$1,FALSE)</f>
        <v>129.43507537529601</v>
      </c>
      <c r="X38" s="75">
        <f>VLOOKUP($A38,'RevPAR Raw Data'!$B$6:$BE$43,'RevPAR Raw Data'!G$1,FALSE)</f>
        <v>59.247707951583301</v>
      </c>
      <c r="Y38" s="76">
        <f>VLOOKUP($A38,'RevPAR Raw Data'!$B$6:$BE$43,'RevPAR Raw Data'!H$1,FALSE)</f>
        <v>71.217453480269398</v>
      </c>
      <c r="Z38" s="76">
        <f>VLOOKUP($A38,'RevPAR Raw Data'!$B$6:$BE$43,'RevPAR Raw Data'!I$1,FALSE)</f>
        <v>78.441345652566596</v>
      </c>
      <c r="AA38" s="76">
        <f>VLOOKUP($A38,'RevPAR Raw Data'!$B$6:$BE$43,'RevPAR Raw Data'!J$1,FALSE)</f>
        <v>78.422017188427404</v>
      </c>
      <c r="AB38" s="76">
        <f>VLOOKUP($A38,'RevPAR Raw Data'!$B$6:$BE$43,'RevPAR Raw Data'!K$1,FALSE)</f>
        <v>88.814410405966896</v>
      </c>
      <c r="AC38" s="77">
        <f>VLOOKUP($A38,'RevPAR Raw Data'!$B$6:$BE$43,'RevPAR Raw Data'!L$1,FALSE)</f>
        <v>75.228586935762706</v>
      </c>
      <c r="AD38" s="76">
        <f>VLOOKUP($A38,'RevPAR Raw Data'!$B$6:$BE$43,'RevPAR Raw Data'!N$1,FALSE)</f>
        <v>128.68773014684999</v>
      </c>
      <c r="AE38" s="76">
        <f>VLOOKUP($A38,'RevPAR Raw Data'!$B$6:$BE$43,'RevPAR Raw Data'!O$1,FALSE)</f>
        <v>129.36679717139299</v>
      </c>
      <c r="AF38" s="77">
        <f>VLOOKUP($A38,'RevPAR Raw Data'!$B$6:$BE$43,'RevPAR Raw Data'!P$1,FALSE)</f>
        <v>129.02726365912099</v>
      </c>
      <c r="AG38" s="78">
        <f>VLOOKUP($A38,'RevPAR Raw Data'!$B$6:$BE$43,'RevPAR Raw Data'!R$1,FALSE)</f>
        <v>90.599637428151098</v>
      </c>
    </row>
    <row r="39" spans="1:33" x14ac:dyDescent="0.25">
      <c r="A39" s="55" t="s">
        <v>127</v>
      </c>
      <c r="B39" s="43">
        <f>(VLOOKUP($A38,'Occupancy Raw Data'!$B$8:$BE$51,'Occupancy Raw Data'!T$3,FALSE))/100</f>
        <v>-5.6803744874316102E-2</v>
      </c>
      <c r="C39" s="44">
        <f>(VLOOKUP($A38,'Occupancy Raw Data'!$B$8:$BE$51,'Occupancy Raw Data'!U$3,FALSE))/100</f>
        <v>-6.5636403445549704E-2</v>
      </c>
      <c r="D39" s="44">
        <f>(VLOOKUP($A38,'Occupancy Raw Data'!$B$8:$BE$51,'Occupancy Raw Data'!V$3,FALSE))/100</f>
        <v>-4.6851831698388302E-2</v>
      </c>
      <c r="E39" s="44">
        <f>(VLOOKUP($A38,'Occupancy Raw Data'!$B$8:$BE$51,'Occupancy Raw Data'!W$3,FALSE))/100</f>
        <v>-4.6884312911978199E-2</v>
      </c>
      <c r="F39" s="44">
        <f>(VLOOKUP($A38,'Occupancy Raw Data'!$B$8:$BE$51,'Occupancy Raw Data'!X$3,FALSE))/100</f>
        <v>6.1311340637549901E-2</v>
      </c>
      <c r="G39" s="44">
        <f>(VLOOKUP($A38,'Occupancy Raw Data'!$B$8:$BE$51,'Occupancy Raw Data'!Y$3,FALSE))/100</f>
        <v>-3.0558715057264298E-2</v>
      </c>
      <c r="H39" s="45">
        <f>(VLOOKUP($A38,'Occupancy Raw Data'!$B$8:$BE$51,'Occupancy Raw Data'!AA$3,FALSE))/100</f>
        <v>0.113346893381797</v>
      </c>
      <c r="I39" s="45">
        <f>(VLOOKUP($A38,'Occupancy Raw Data'!$B$8:$BE$51,'Occupancy Raw Data'!AB$3,FALSE))/100</f>
        <v>0.228164123917629</v>
      </c>
      <c r="J39" s="44">
        <f>(VLOOKUP($A38,'Occupancy Raw Data'!$B$8:$BE$51,'Occupancy Raw Data'!AC$3,FALSE))/100</f>
        <v>0.167754922035947</v>
      </c>
      <c r="K39" s="46">
        <f>(VLOOKUP($A38,'Occupancy Raw Data'!$B$8:$BE$51,'Occupancy Raw Data'!AE$3,FALSE))/100</f>
        <v>2.8806321643089602E-2</v>
      </c>
      <c r="M39" s="43">
        <f>(VLOOKUP($A38,'ADR Raw Data'!$B$6:$BE$49,'ADR Raw Data'!T$1,FALSE))/100</f>
        <v>-6.3537343857325901E-2</v>
      </c>
      <c r="N39" s="44">
        <f>(VLOOKUP($A38,'ADR Raw Data'!$B$6:$BE$49,'ADR Raw Data'!U$1,FALSE))/100</f>
        <v>-8.4294649554980991E-2</v>
      </c>
      <c r="O39" s="44">
        <f>(VLOOKUP($A38,'ADR Raw Data'!$B$6:$BE$49,'ADR Raw Data'!V$1,FALSE))/100</f>
        <v>-7.9555277969893992E-2</v>
      </c>
      <c r="P39" s="44">
        <f>(VLOOKUP($A38,'ADR Raw Data'!$B$6:$BE$49,'ADR Raw Data'!W$1,FALSE))/100</f>
        <v>-0.103784765634028</v>
      </c>
      <c r="Q39" s="44">
        <f>(VLOOKUP($A38,'ADR Raw Data'!$B$6:$BE$49,'ADR Raw Data'!X$1,FALSE))/100</f>
        <v>-4.11190384625384E-2</v>
      </c>
      <c r="R39" s="44">
        <f>(VLOOKUP($A38,'ADR Raw Data'!$B$6:$BE$49,'ADR Raw Data'!Y$1,FALSE))/100</f>
        <v>-7.3554755821842802E-2</v>
      </c>
      <c r="S39" s="45">
        <f>(VLOOKUP($A38,'ADR Raw Data'!$B$6:$BE$49,'ADR Raw Data'!AA$1,FALSE))/100</f>
        <v>5.1797657405536199E-2</v>
      </c>
      <c r="T39" s="45">
        <f>(VLOOKUP($A38,'ADR Raw Data'!$B$6:$BE$49,'ADR Raw Data'!AB$1,FALSE))/100</f>
        <v>0.104496958198097</v>
      </c>
      <c r="U39" s="44">
        <f>(VLOOKUP($A38,'ADR Raw Data'!$B$6:$BE$49,'ADR Raw Data'!AC$1,FALSE))/100</f>
        <v>7.6592467818393406E-2</v>
      </c>
      <c r="V39" s="46">
        <f>(VLOOKUP($A38,'ADR Raw Data'!$B$6:$BE$49,'ADR Raw Data'!AE$1,FALSE))/100</f>
        <v>-1.2220881410724799E-2</v>
      </c>
      <c r="X39" s="43">
        <f>(VLOOKUP($A38,'RevPAR Raw Data'!$B$6:$BE$43,'RevPAR Raw Data'!T$1,FALSE))/100</f>
        <v>-0.116731929661178</v>
      </c>
      <c r="Y39" s="44">
        <f>(VLOOKUP($A38,'RevPAR Raw Data'!$B$6:$BE$43,'RevPAR Raw Data'!U$1,FALSE))/100</f>
        <v>-0.144398255374038</v>
      </c>
      <c r="Z39" s="44">
        <f>(VLOOKUP($A38,'RevPAR Raw Data'!$B$6:$BE$43,'RevPAR Raw Data'!V$1,FALSE))/100</f>
        <v>-0.122679799174118</v>
      </c>
      <c r="AA39" s="44">
        <f>(VLOOKUP($A38,'RevPAR Raw Data'!$B$6:$BE$43,'RevPAR Raw Data'!W$1,FALSE))/100</f>
        <v>-0.14580320111852399</v>
      </c>
      <c r="AB39" s="44">
        <f>(VLOOKUP($A38,'RevPAR Raw Data'!$B$6:$BE$43,'RevPAR Raw Data'!X$1,FALSE))/100</f>
        <v>1.7671238801146301E-2</v>
      </c>
      <c r="AC39" s="44">
        <f>(VLOOKUP($A38,'RevPAR Raw Data'!$B$6:$BE$43,'RevPAR Raw Data'!Y$1,FALSE))/100</f>
        <v>-0.10186573205484001</v>
      </c>
      <c r="AD39" s="45">
        <f>(VLOOKUP($A38,'RevPAR Raw Data'!$B$6:$BE$43,'RevPAR Raw Data'!AA$1,FALSE))/100</f>
        <v>0.171015654338706</v>
      </c>
      <c r="AE39" s="45">
        <f>(VLOOKUP($A38,'RevPAR Raw Data'!$B$6:$BE$43,'RevPAR Raw Data'!AB$1,FALSE))/100</f>
        <v>0.356503539035052</v>
      </c>
      <c r="AF39" s="44">
        <f>(VLOOKUP($A38,'RevPAR Raw Data'!$B$6:$BE$43,'RevPAR Raw Data'!AC$1,FALSE))/100</f>
        <v>0.25719615332175599</v>
      </c>
      <c r="AG39" s="46">
        <f>(VLOOKUP($A38,'RevPAR Raw Data'!$B$6:$BE$43,'RevPAR Raw Data'!AE$1,FALSE))/100</f>
        <v>1.62334015916854E-2</v>
      </c>
    </row>
    <row r="40" spans="1:33" x14ac:dyDescent="0.25">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5">
      <c r="A41" s="70" t="s">
        <v>27</v>
      </c>
      <c r="B41" s="71">
        <f>(VLOOKUP($A41,'Occupancy Raw Data'!$B$8:$BE$45,'Occupancy Raw Data'!G$3,FALSE))/100</f>
        <v>0.62335791010142505</v>
      </c>
      <c r="C41" s="72">
        <f>(VLOOKUP($A41,'Occupancy Raw Data'!$B$8:$BE$45,'Occupancy Raw Data'!H$3,FALSE))/100</f>
        <v>0.80190126876005807</v>
      </c>
      <c r="D41" s="72">
        <f>(VLOOKUP($A41,'Occupancy Raw Data'!$B$8:$BE$45,'Occupancy Raw Data'!I$3,FALSE))/100</f>
        <v>0.88414611325274095</v>
      </c>
      <c r="E41" s="72">
        <f>(VLOOKUP($A41,'Occupancy Raw Data'!$B$8:$BE$45,'Occupancy Raw Data'!J$3,FALSE))/100</f>
        <v>0.88530633631498101</v>
      </c>
      <c r="F41" s="72">
        <f>(VLOOKUP($A41,'Occupancy Raw Data'!$B$8:$BE$45,'Occupancy Raw Data'!K$3,FALSE))/100</f>
        <v>0.80467083348927704</v>
      </c>
      <c r="G41" s="73">
        <f>(VLOOKUP($A41,'Occupancy Raw Data'!$B$8:$BE$45,'Occupancy Raw Data'!L$3,FALSE))/100</f>
        <v>0.79987649238369596</v>
      </c>
      <c r="H41" s="53">
        <f>(VLOOKUP($A41,'Occupancy Raw Data'!$B$8:$BE$45,'Occupancy Raw Data'!N$3,FALSE))/100</f>
        <v>0.77605823571241406</v>
      </c>
      <c r="I41" s="53">
        <f>(VLOOKUP($A41,'Occupancy Raw Data'!$B$8:$BE$45,'Occupancy Raw Data'!O$3,FALSE))/100</f>
        <v>0.78983120625771908</v>
      </c>
      <c r="J41" s="73">
        <f>(VLOOKUP($A41,'Occupancy Raw Data'!$B$8:$BE$45,'Occupancy Raw Data'!P$3,FALSE))/100</f>
        <v>0.78294472098506607</v>
      </c>
      <c r="K41" s="74">
        <f>(VLOOKUP($A41,'Occupancy Raw Data'!$B$8:$BE$45,'Occupancy Raw Data'!R$3,FALSE))/100</f>
        <v>0.79503884341265907</v>
      </c>
      <c r="M41" s="75">
        <f>VLOOKUP($A41,'ADR Raw Data'!$B$6:$BE$43,'ADR Raw Data'!G$1,FALSE)</f>
        <v>154.57835309657401</v>
      </c>
      <c r="N41" s="76">
        <f>VLOOKUP($A41,'ADR Raw Data'!$B$6:$BE$43,'ADR Raw Data'!H$1,FALSE)</f>
        <v>186.34662606179401</v>
      </c>
      <c r="O41" s="76">
        <f>VLOOKUP($A41,'ADR Raw Data'!$B$6:$BE$43,'ADR Raw Data'!I$1,FALSE)</f>
        <v>201.56507227972099</v>
      </c>
      <c r="P41" s="76">
        <f>VLOOKUP($A41,'ADR Raw Data'!$B$6:$BE$43,'ADR Raw Data'!J$1,FALSE)</f>
        <v>196.356692806865</v>
      </c>
      <c r="Q41" s="76">
        <f>VLOOKUP($A41,'ADR Raw Data'!$B$6:$BE$43,'ADR Raw Data'!K$1,FALSE)</f>
        <v>171.19775930232501</v>
      </c>
      <c r="R41" s="77">
        <f>VLOOKUP($A41,'ADR Raw Data'!$B$6:$BE$43,'ADR Raw Data'!L$1,FALSE)</f>
        <v>183.927365091545</v>
      </c>
      <c r="S41" s="76">
        <f>VLOOKUP($A41,'ADR Raw Data'!$B$6:$BE$43,'ADR Raw Data'!N$1,FALSE)</f>
        <v>154.38202864652399</v>
      </c>
      <c r="T41" s="76">
        <f>VLOOKUP($A41,'ADR Raw Data'!$B$6:$BE$43,'ADR Raw Data'!O$1,FALSE)</f>
        <v>153.57015992607799</v>
      </c>
      <c r="U41" s="77">
        <f>VLOOKUP($A41,'ADR Raw Data'!$B$6:$BE$43,'ADR Raw Data'!P$1,FALSE)</f>
        <v>153.97252384139199</v>
      </c>
      <c r="V41" s="78">
        <f>VLOOKUP($A41,'ADR Raw Data'!$B$6:$BE$43,'ADR Raw Data'!R$1,FALSE)</f>
        <v>175.49903122761799</v>
      </c>
      <c r="X41" s="75">
        <f>VLOOKUP($A41,'RevPAR Raw Data'!$B$6:$BE$43,'RevPAR Raw Data'!G$1,FALSE)</f>
        <v>96.357639133201005</v>
      </c>
      <c r="Y41" s="76">
        <f>VLOOKUP($A41,'RevPAR Raw Data'!$B$6:$BE$43,'RevPAR Raw Data'!H$1,FALSE)</f>
        <v>149.43159586810799</v>
      </c>
      <c r="Z41" s="76">
        <f>VLOOKUP($A41,'RevPAR Raw Data'!$B$6:$BE$43,'RevPAR Raw Data'!I$1,FALSE)</f>
        <v>178.212975223623</v>
      </c>
      <c r="AA41" s="76">
        <f>VLOOKUP($A41,'RevPAR Raw Data'!$B$6:$BE$43,'RevPAR Raw Data'!J$1,FALSE)</f>
        <v>173.835824319772</v>
      </c>
      <c r="AB41" s="76">
        <f>VLOOKUP($A41,'RevPAR Raw Data'!$B$6:$BE$43,'RevPAR Raw Data'!K$1,FALSE)</f>
        <v>137.75784366929901</v>
      </c>
      <c r="AC41" s="77">
        <f>VLOOKUP($A41,'RevPAR Raw Data'!$B$6:$BE$43,'RevPAR Raw Data'!L$1,FALSE)</f>
        <v>147.119175642801</v>
      </c>
      <c r="AD41" s="76">
        <f>VLOOKUP($A41,'RevPAR Raw Data'!$B$6:$BE$43,'RevPAR Raw Data'!N$1,FALSE)</f>
        <v>119.809444777124</v>
      </c>
      <c r="AE41" s="76">
        <f>VLOOKUP($A41,'RevPAR Raw Data'!$B$6:$BE$43,'RevPAR Raw Data'!O$1,FALSE)</f>
        <v>121.294504659605</v>
      </c>
      <c r="AF41" s="77">
        <f>VLOOKUP($A41,'RevPAR Raw Data'!$B$6:$BE$43,'RevPAR Raw Data'!P$1,FALSE)</f>
        <v>120.551974718365</v>
      </c>
      <c r="AG41" s="78">
        <f>VLOOKUP($A41,'RevPAR Raw Data'!$B$6:$BE$43,'RevPAR Raw Data'!R$1,FALSE)</f>
        <v>139.52854680724701</v>
      </c>
    </row>
    <row r="42" spans="1:33" x14ac:dyDescent="0.25">
      <c r="A42" s="55" t="s">
        <v>127</v>
      </c>
      <c r="B42" s="43">
        <f>(VLOOKUP($A41,'Occupancy Raw Data'!$B$8:$BE$51,'Occupancy Raw Data'!T$3,FALSE))/100</f>
        <v>0.148205329889535</v>
      </c>
      <c r="C42" s="44">
        <f>(VLOOKUP($A41,'Occupancy Raw Data'!$B$8:$BE$51,'Occupancy Raw Data'!U$3,FALSE))/100</f>
        <v>0.23558708916448301</v>
      </c>
      <c r="D42" s="44">
        <f>(VLOOKUP($A41,'Occupancy Raw Data'!$B$8:$BE$51,'Occupancy Raw Data'!V$3,FALSE))/100</f>
        <v>0.25113901991569498</v>
      </c>
      <c r="E42" s="44">
        <f>(VLOOKUP($A41,'Occupancy Raw Data'!$B$8:$BE$51,'Occupancy Raw Data'!W$3,FALSE))/100</f>
        <v>0.29580590628812603</v>
      </c>
      <c r="F42" s="44">
        <f>(VLOOKUP($A41,'Occupancy Raw Data'!$B$8:$BE$51,'Occupancy Raw Data'!X$3,FALSE))/100</f>
        <v>0.31745077896199897</v>
      </c>
      <c r="G42" s="44">
        <f>(VLOOKUP($A41,'Occupancy Raw Data'!$B$8:$BE$51,'Occupancy Raw Data'!Y$3,FALSE))/100</f>
        <v>0.25271859986123801</v>
      </c>
      <c r="H42" s="45">
        <f>(VLOOKUP($A41,'Occupancy Raw Data'!$B$8:$BE$51,'Occupancy Raw Data'!AA$3,FALSE))/100</f>
        <v>0.22388988231565399</v>
      </c>
      <c r="I42" s="45">
        <f>(VLOOKUP($A41,'Occupancy Raw Data'!$B$8:$BE$51,'Occupancy Raw Data'!AB$3,FALSE))/100</f>
        <v>0.302209957720042</v>
      </c>
      <c r="J42" s="44">
        <f>(VLOOKUP($A41,'Occupancy Raw Data'!$B$8:$BE$51,'Occupancy Raw Data'!AC$3,FALSE))/100</f>
        <v>0.26217998825914901</v>
      </c>
      <c r="K42" s="46">
        <f>(VLOOKUP($A41,'Occupancy Raw Data'!$B$8:$BE$51,'Occupancy Raw Data'!AE$3,FALSE))/100</f>
        <v>0.25536636083125897</v>
      </c>
      <c r="M42" s="43">
        <f>(VLOOKUP($A41,'ADR Raw Data'!$B$6:$BE$49,'ADR Raw Data'!T$1,FALSE))/100</f>
        <v>0.15928291886467499</v>
      </c>
      <c r="N42" s="44">
        <f>(VLOOKUP($A41,'ADR Raw Data'!$B$6:$BE$49,'ADR Raw Data'!U$1,FALSE))/100</f>
        <v>0.22617870444898303</v>
      </c>
      <c r="O42" s="44">
        <f>(VLOOKUP($A41,'ADR Raw Data'!$B$6:$BE$49,'ADR Raw Data'!V$1,FALSE))/100</f>
        <v>0.26887371567437396</v>
      </c>
      <c r="P42" s="44">
        <f>(VLOOKUP($A41,'ADR Raw Data'!$B$6:$BE$49,'ADR Raw Data'!W$1,FALSE))/100</f>
        <v>0.26931157630970298</v>
      </c>
      <c r="Q42" s="44">
        <f>(VLOOKUP($A41,'ADR Raw Data'!$B$6:$BE$49,'ADR Raw Data'!X$1,FALSE))/100</f>
        <v>0.261519603394545</v>
      </c>
      <c r="R42" s="44">
        <f>(VLOOKUP($A41,'ADR Raw Data'!$B$6:$BE$49,'ADR Raw Data'!Y$1,FALSE))/100</f>
        <v>0.244448519748377</v>
      </c>
      <c r="S42" s="45">
        <f>(VLOOKUP($A41,'ADR Raw Data'!$B$6:$BE$49,'ADR Raw Data'!AA$1,FALSE))/100</f>
        <v>0.200086302377838</v>
      </c>
      <c r="T42" s="45">
        <f>(VLOOKUP($A41,'ADR Raw Data'!$B$6:$BE$49,'ADR Raw Data'!AB$1,FALSE))/100</f>
        <v>0.217188908159341</v>
      </c>
      <c r="U42" s="44">
        <f>(VLOOKUP($A41,'ADR Raw Data'!$B$6:$BE$49,'ADR Raw Data'!AC$1,FALSE))/100</f>
        <v>0.20826587126428101</v>
      </c>
      <c r="V42" s="46">
        <f>(VLOOKUP($A41,'ADR Raw Data'!$B$6:$BE$49,'ADR Raw Data'!AE$1,FALSE))/100</f>
        <v>0.23504774108691401</v>
      </c>
      <c r="X42" s="43">
        <f>(VLOOKUP($A41,'RevPAR Raw Data'!$B$6:$BE$43,'RevPAR Raw Data'!T$1,FALSE))/100</f>
        <v>0.331094826290318</v>
      </c>
      <c r="Y42" s="44">
        <f>(VLOOKUP($A41,'RevPAR Raw Data'!$B$6:$BE$43,'RevPAR Raw Data'!U$1,FALSE))/100</f>
        <v>0.51505057622559602</v>
      </c>
      <c r="Z42" s="44">
        <f>(VLOOKUP($A41,'RevPAR Raw Data'!$B$6:$BE$43,'RevPAR Raw Data'!V$1,FALSE))/100</f>
        <v>0.58753741702562301</v>
      </c>
      <c r="AA42" s="44">
        <f>(VLOOKUP($A41,'RevPAR Raw Data'!$B$6:$BE$43,'RevPAR Raw Data'!W$1,FALSE))/100</f>
        <v>0.64478143750200501</v>
      </c>
      <c r="AB42" s="44">
        <f>(VLOOKUP($A41,'RevPAR Raw Data'!$B$6:$BE$43,'RevPAR Raw Data'!X$1,FALSE))/100</f>
        <v>0.66198998416797705</v>
      </c>
      <c r="AC42" s="44">
        <f>(VLOOKUP($A41,'RevPAR Raw Data'!$B$6:$BE$43,'RevPAR Raw Data'!Y$1,FALSE))/100</f>
        <v>0.55894380725857706</v>
      </c>
      <c r="AD42" s="45">
        <f>(VLOOKUP($A41,'RevPAR Raw Data'!$B$6:$BE$43,'RevPAR Raw Data'!AA$1,FALSE))/100</f>
        <v>0.46877348338584102</v>
      </c>
      <c r="AE42" s="45">
        <f>(VLOOKUP($A41,'RevPAR Raw Data'!$B$6:$BE$43,'RevPAR Raw Data'!AB$1,FALSE))/100</f>
        <v>0.58503551663148001</v>
      </c>
      <c r="AF42" s="44">
        <f>(VLOOKUP($A41,'RevPAR Raw Data'!$B$6:$BE$43,'RevPAR Raw Data'!AC$1,FALSE))/100</f>
        <v>0.52504900320628101</v>
      </c>
      <c r="AG42" s="46">
        <f>(VLOOKUP($A41,'RevPAR Raw Data'!$B$6:$BE$43,'RevPAR Raw Data'!AE$1,FALSE))/100</f>
        <v>0.55043738818114596</v>
      </c>
    </row>
    <row r="43" spans="1:33" x14ac:dyDescent="0.25">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5">
      <c r="A44" s="70" t="s">
        <v>28</v>
      </c>
      <c r="B44" s="71">
        <f>(VLOOKUP($A44,'Occupancy Raw Data'!$B$8:$BE$45,'Occupancy Raw Data'!G$3,FALSE))/100</f>
        <v>0.45218502836142799</v>
      </c>
      <c r="C44" s="72">
        <f>(VLOOKUP($A44,'Occupancy Raw Data'!$B$8:$BE$45,'Occupancy Raw Data'!H$3,FALSE))/100</f>
        <v>0.53615083486458404</v>
      </c>
      <c r="D44" s="72">
        <f>(VLOOKUP($A44,'Occupancy Raw Data'!$B$8:$BE$45,'Occupancy Raw Data'!I$3,FALSE))/100</f>
        <v>0.577135096269074</v>
      </c>
      <c r="E44" s="72">
        <f>(VLOOKUP($A44,'Occupancy Raw Data'!$B$8:$BE$45,'Occupancy Raw Data'!J$3,FALSE))/100</f>
        <v>0.58464488295917494</v>
      </c>
      <c r="F44" s="72">
        <f>(VLOOKUP($A44,'Occupancy Raw Data'!$B$8:$BE$45,'Occupancy Raw Data'!K$3,FALSE))/100</f>
        <v>0.65454981225533204</v>
      </c>
      <c r="G44" s="73">
        <f>(VLOOKUP($A44,'Occupancy Raw Data'!$B$8:$BE$45,'Occupancy Raw Data'!L$3,FALSE))/100</f>
        <v>0.56093313094191799</v>
      </c>
      <c r="H44" s="53">
        <f>(VLOOKUP($A44,'Occupancy Raw Data'!$B$8:$BE$45,'Occupancy Raw Data'!N$3,FALSE))/100</f>
        <v>0.79028521211152802</v>
      </c>
      <c r="I44" s="53">
        <f>(VLOOKUP($A44,'Occupancy Raw Data'!$B$8:$BE$45,'Occupancy Raw Data'!O$3,FALSE))/100</f>
        <v>0.75529280178956593</v>
      </c>
      <c r="J44" s="73">
        <f>(VLOOKUP($A44,'Occupancy Raw Data'!$B$8:$BE$45,'Occupancy Raw Data'!P$3,FALSE))/100</f>
        <v>0.77278900695054698</v>
      </c>
      <c r="K44" s="74">
        <f>(VLOOKUP($A44,'Occupancy Raw Data'!$B$8:$BE$45,'Occupancy Raw Data'!R$3,FALSE))/100</f>
        <v>0.62146338123009803</v>
      </c>
      <c r="M44" s="75">
        <f>VLOOKUP($A44,'ADR Raw Data'!$B$6:$BE$43,'ADR Raw Data'!G$1,FALSE)</f>
        <v>94.247160777385105</v>
      </c>
      <c r="N44" s="76">
        <f>VLOOKUP($A44,'ADR Raw Data'!$B$6:$BE$43,'ADR Raw Data'!H$1,FALSE)</f>
        <v>97.490075994635603</v>
      </c>
      <c r="O44" s="76">
        <f>VLOOKUP($A44,'ADR Raw Data'!$B$6:$BE$43,'ADR Raw Data'!I$1,FALSE)</f>
        <v>99.425393133997702</v>
      </c>
      <c r="P44" s="76">
        <f>VLOOKUP($A44,'ADR Raw Data'!$B$6:$BE$43,'ADR Raw Data'!J$1,FALSE)</f>
        <v>98.329471166985499</v>
      </c>
      <c r="Q44" s="76">
        <f>VLOOKUP($A44,'ADR Raw Data'!$B$6:$BE$43,'ADR Raw Data'!K$1,FALSE)</f>
        <v>105.339127303795</v>
      </c>
      <c r="R44" s="77">
        <f>VLOOKUP($A44,'ADR Raw Data'!$B$6:$BE$43,'ADR Raw Data'!L$1,FALSE)</f>
        <v>99.372255739759495</v>
      </c>
      <c r="S44" s="76">
        <f>VLOOKUP($A44,'ADR Raw Data'!$B$6:$BE$43,'ADR Raw Data'!N$1,FALSE)</f>
        <v>125.970004043671</v>
      </c>
      <c r="T44" s="76">
        <f>VLOOKUP($A44,'ADR Raw Data'!$B$6:$BE$43,'ADR Raw Data'!O$1,FALSE)</f>
        <v>121.48230167125</v>
      </c>
      <c r="U44" s="77">
        <f>VLOOKUP($A44,'ADR Raw Data'!$B$6:$BE$43,'ADR Raw Data'!P$1,FALSE)</f>
        <v>123.77695440917999</v>
      </c>
      <c r="V44" s="78">
        <f>VLOOKUP($A44,'ADR Raw Data'!$B$6:$BE$43,'ADR Raw Data'!R$1,FALSE)</f>
        <v>108.04288859913299</v>
      </c>
      <c r="X44" s="75">
        <f>VLOOKUP($A44,'RevPAR Raw Data'!$B$6:$BE$43,'RevPAR Raw Data'!G$1,FALSE)</f>
        <v>42.617155069105998</v>
      </c>
      <c r="Y44" s="76">
        <f>VLOOKUP($A44,'RevPAR Raw Data'!$B$6:$BE$43,'RevPAR Raw Data'!H$1,FALSE)</f>
        <v>52.269385635535599</v>
      </c>
      <c r="Z44" s="76">
        <f>VLOOKUP($A44,'RevPAR Raw Data'!$B$6:$BE$43,'RevPAR Raw Data'!I$1,FALSE)</f>
        <v>57.381883837980297</v>
      </c>
      <c r="AA44" s="76">
        <f>VLOOKUP($A44,'RevPAR Raw Data'!$B$6:$BE$43,'RevPAR Raw Data'!J$1,FALSE)</f>
        <v>57.487822161859803</v>
      </c>
      <c r="AB44" s="76">
        <f>VLOOKUP($A44,'RevPAR Raw Data'!$B$6:$BE$43,'RevPAR Raw Data'!K$1,FALSE)</f>
        <v>68.949705999840205</v>
      </c>
      <c r="AC44" s="77">
        <f>VLOOKUP($A44,'RevPAR Raw Data'!$B$6:$BE$43,'RevPAR Raw Data'!L$1,FALSE)</f>
        <v>55.741190540864402</v>
      </c>
      <c r="AD44" s="76">
        <f>VLOOKUP($A44,'RevPAR Raw Data'!$B$6:$BE$43,'RevPAR Raw Data'!N$1,FALSE)</f>
        <v>99.552231365343104</v>
      </c>
      <c r="AE44" s="76">
        <f>VLOOKUP($A44,'RevPAR Raw Data'!$B$6:$BE$43,'RevPAR Raw Data'!O$1,FALSE)</f>
        <v>91.754707997123901</v>
      </c>
      <c r="AF44" s="77">
        <f>VLOOKUP($A44,'RevPAR Raw Data'!$B$6:$BE$43,'RevPAR Raw Data'!P$1,FALSE)</f>
        <v>95.653469681233503</v>
      </c>
      <c r="AG44" s="78">
        <f>VLOOKUP($A44,'RevPAR Raw Data'!$B$6:$BE$43,'RevPAR Raw Data'!R$1,FALSE)</f>
        <v>67.144698866684095</v>
      </c>
    </row>
    <row r="45" spans="1:33" x14ac:dyDescent="0.25">
      <c r="A45" s="55" t="s">
        <v>127</v>
      </c>
      <c r="B45" s="43">
        <f>(VLOOKUP($A44,'Occupancy Raw Data'!$B$8:$BE$51,'Occupancy Raw Data'!T$3,FALSE))/100</f>
        <v>-8.2529677720218506E-2</v>
      </c>
      <c r="C45" s="44">
        <f>(VLOOKUP($A44,'Occupancy Raw Data'!$B$8:$BE$51,'Occupancy Raw Data'!U$3,FALSE))/100</f>
        <v>-0.10511791896181</v>
      </c>
      <c r="D45" s="44">
        <f>(VLOOKUP($A44,'Occupancy Raw Data'!$B$8:$BE$51,'Occupancy Raw Data'!V$3,FALSE))/100</f>
        <v>-0.10064344205435499</v>
      </c>
      <c r="E45" s="44">
        <f>(VLOOKUP($A44,'Occupancy Raw Data'!$B$8:$BE$51,'Occupancy Raw Data'!W$3,FALSE))/100</f>
        <v>-0.13073663448749198</v>
      </c>
      <c r="F45" s="44">
        <f>(VLOOKUP($A44,'Occupancy Raw Data'!$B$8:$BE$51,'Occupancy Raw Data'!X$3,FALSE))/100</f>
        <v>-3.6557070643376599E-2</v>
      </c>
      <c r="G45" s="44">
        <f>(VLOOKUP($A44,'Occupancy Raw Data'!$B$8:$BE$51,'Occupancy Raw Data'!Y$3,FALSE))/100</f>
        <v>-9.1068143495262904E-2</v>
      </c>
      <c r="H45" s="45">
        <f>(VLOOKUP($A44,'Occupancy Raw Data'!$B$8:$BE$51,'Occupancy Raw Data'!AA$3,FALSE))/100</f>
        <v>6.2842467143922706E-2</v>
      </c>
      <c r="I45" s="45">
        <f>(VLOOKUP($A44,'Occupancy Raw Data'!$B$8:$BE$51,'Occupancy Raw Data'!AB$3,FALSE))/100</f>
        <v>0.22638215624352401</v>
      </c>
      <c r="J45" s="44">
        <f>(VLOOKUP($A44,'Occupancy Raw Data'!$B$8:$BE$51,'Occupancy Raw Data'!AC$3,FALSE))/100</f>
        <v>0.136931889255024</v>
      </c>
      <c r="K45" s="46">
        <f>(VLOOKUP($A44,'Occupancy Raw Data'!$B$8:$BE$51,'Occupancy Raw Data'!AE$3,FALSE))/100</f>
        <v>-2.13397329476838E-2</v>
      </c>
      <c r="M45" s="43">
        <f>(VLOOKUP($A44,'ADR Raw Data'!$B$6:$BE$49,'ADR Raw Data'!T$1,FALSE))/100</f>
        <v>-4.71244059321171E-2</v>
      </c>
      <c r="N45" s="44">
        <f>(VLOOKUP($A44,'ADR Raw Data'!$B$6:$BE$49,'ADR Raw Data'!U$1,FALSE))/100</f>
        <v>-4.0818957438985899E-2</v>
      </c>
      <c r="O45" s="44">
        <f>(VLOOKUP($A44,'ADR Raw Data'!$B$6:$BE$49,'ADR Raw Data'!V$1,FALSE))/100</f>
        <v>-3.73793943362919E-2</v>
      </c>
      <c r="P45" s="44">
        <f>(VLOOKUP($A44,'ADR Raw Data'!$B$6:$BE$49,'ADR Raw Data'!W$1,FALSE))/100</f>
        <v>-3.10124789311562E-2</v>
      </c>
      <c r="Q45" s="44">
        <f>(VLOOKUP($A44,'ADR Raw Data'!$B$6:$BE$49,'ADR Raw Data'!X$1,FALSE))/100</f>
        <v>2.4438300565396899E-2</v>
      </c>
      <c r="R45" s="44">
        <f>(VLOOKUP($A44,'ADR Raw Data'!$B$6:$BE$49,'ADR Raw Data'!Y$1,FALSE))/100</f>
        <v>-2.3573137630869302E-2</v>
      </c>
      <c r="S45" s="45">
        <f>(VLOOKUP($A44,'ADR Raw Data'!$B$6:$BE$49,'ADR Raw Data'!AA$1,FALSE))/100</f>
        <v>9.0621780007420993E-2</v>
      </c>
      <c r="T45" s="45">
        <f>(VLOOKUP($A44,'ADR Raw Data'!$B$6:$BE$49,'ADR Raw Data'!AB$1,FALSE))/100</f>
        <v>8.1558841350897193E-2</v>
      </c>
      <c r="U45" s="44">
        <f>(VLOOKUP($A44,'ADR Raw Data'!$B$6:$BE$49,'ADR Raw Data'!AC$1,FALSE))/100</f>
        <v>8.5176201403641197E-2</v>
      </c>
      <c r="V45" s="46">
        <f>(VLOOKUP($A44,'ADR Raw Data'!$B$6:$BE$49,'ADR Raw Data'!AE$1,FALSE))/100</f>
        <v>2.3811879270174797E-2</v>
      </c>
      <c r="X45" s="43">
        <f>(VLOOKUP($A44,'RevPAR Raw Data'!$B$6:$BE$43,'RevPAR Raw Data'!T$1,FALSE))/100</f>
        <v>-0.12576492161800101</v>
      </c>
      <c r="Y45" s="44">
        <f>(VLOOKUP($A44,'RevPAR Raw Data'!$B$6:$BE$43,'RevPAR Raw Data'!U$1,FALSE))/100</f>
        <v>-0.14164607254061901</v>
      </c>
      <c r="Z45" s="44">
        <f>(VLOOKUP($A44,'RevPAR Raw Data'!$B$6:$BE$43,'RevPAR Raw Data'!V$1,FALSE))/100</f>
        <v>-0.13426084548273601</v>
      </c>
      <c r="AA45" s="44">
        <f>(VLOOKUP($A44,'RevPAR Raw Data'!$B$6:$BE$43,'RevPAR Raw Data'!W$1,FALSE))/100</f>
        <v>-0.15769464629607399</v>
      </c>
      <c r="AB45" s="44">
        <f>(VLOOKUP($A44,'RevPAR Raw Data'!$B$6:$BE$43,'RevPAR Raw Data'!X$1,FALSE))/100</f>
        <v>-1.3012162758153001E-2</v>
      </c>
      <c r="AC45" s="44">
        <f>(VLOOKUP($A44,'RevPAR Raw Data'!$B$6:$BE$43,'RevPAR Raw Data'!Y$1,FALSE))/100</f>
        <v>-0.11249451924573001</v>
      </c>
      <c r="AD45" s="45">
        <f>(VLOOKUP($A44,'RevPAR Raw Data'!$B$6:$BE$43,'RevPAR Raw Data'!AA$1,FALSE))/100</f>
        <v>0.15915914338398301</v>
      </c>
      <c r="AE45" s="45">
        <f>(VLOOKUP($A44,'RevPAR Raw Data'!$B$6:$BE$43,'RevPAR Raw Data'!AB$1,FALSE))/100</f>
        <v>0.32640446396016104</v>
      </c>
      <c r="AF45" s="44">
        <f>(VLOOKUP($A44,'RevPAR Raw Data'!$B$6:$BE$43,'RevPAR Raw Data'!AC$1,FALSE))/100</f>
        <v>0.23377142883643198</v>
      </c>
      <c r="AG45" s="46">
        <f>(VLOOKUP($A44,'RevPAR Raw Data'!$B$6:$BE$43,'RevPAR Raw Data'!AE$1,FALSE))/100</f>
        <v>1.9640071778830302E-3</v>
      </c>
    </row>
    <row r="46" spans="1:33" x14ac:dyDescent="0.25">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5">
      <c r="A47" s="70" t="s">
        <v>29</v>
      </c>
      <c r="B47" s="71">
        <f>(VLOOKUP($A47,'Occupancy Raw Data'!$B$8:$BE$45,'Occupancy Raw Data'!G$3,FALSE))/100</f>
        <v>0.48313120176405699</v>
      </c>
      <c r="C47" s="72">
        <f>(VLOOKUP($A47,'Occupancy Raw Data'!$B$8:$BE$45,'Occupancy Raw Data'!H$3,FALSE))/100</f>
        <v>0.63528114663726498</v>
      </c>
      <c r="D47" s="72">
        <f>(VLOOKUP($A47,'Occupancy Raw Data'!$B$8:$BE$45,'Occupancy Raw Data'!I$3,FALSE))/100</f>
        <v>0.65578831312017594</v>
      </c>
      <c r="E47" s="72">
        <f>(VLOOKUP($A47,'Occupancy Raw Data'!$B$8:$BE$45,'Occupancy Raw Data'!J$3,FALSE))/100</f>
        <v>0.671444321940463</v>
      </c>
      <c r="F47" s="72">
        <f>(VLOOKUP($A47,'Occupancy Raw Data'!$B$8:$BE$45,'Occupancy Raw Data'!K$3,FALSE))/100</f>
        <v>0.64233737596471796</v>
      </c>
      <c r="G47" s="73">
        <f>(VLOOKUP($A47,'Occupancy Raw Data'!$B$8:$BE$45,'Occupancy Raw Data'!L$3,FALSE))/100</f>
        <v>0.61759647188533595</v>
      </c>
      <c r="H47" s="53">
        <f>(VLOOKUP($A47,'Occupancy Raw Data'!$B$8:$BE$45,'Occupancy Raw Data'!N$3,FALSE))/100</f>
        <v>0.66438809261300902</v>
      </c>
      <c r="I47" s="53">
        <f>(VLOOKUP($A47,'Occupancy Raw Data'!$B$8:$BE$45,'Occupancy Raw Data'!O$3,FALSE))/100</f>
        <v>0.68335170893053998</v>
      </c>
      <c r="J47" s="73">
        <f>(VLOOKUP($A47,'Occupancy Raw Data'!$B$8:$BE$45,'Occupancy Raw Data'!P$3,FALSE))/100</f>
        <v>0.673869900771775</v>
      </c>
      <c r="K47" s="74">
        <f>(VLOOKUP($A47,'Occupancy Raw Data'!$B$8:$BE$45,'Occupancy Raw Data'!R$3,FALSE))/100</f>
        <v>0.63367459442431806</v>
      </c>
      <c r="M47" s="75">
        <f>VLOOKUP($A47,'ADR Raw Data'!$B$6:$BE$43,'ADR Raw Data'!G$1,FALSE)</f>
        <v>98.121410314924603</v>
      </c>
      <c r="N47" s="76">
        <f>VLOOKUP($A47,'ADR Raw Data'!$B$6:$BE$43,'ADR Raw Data'!H$1,FALSE)</f>
        <v>106.936351961124</v>
      </c>
      <c r="O47" s="76">
        <f>VLOOKUP($A47,'ADR Raw Data'!$B$6:$BE$43,'ADR Raw Data'!I$1,FALSE)</f>
        <v>110.01144922663001</v>
      </c>
      <c r="P47" s="76">
        <f>VLOOKUP($A47,'ADR Raw Data'!$B$6:$BE$43,'ADR Raw Data'!J$1,FALSE)</f>
        <v>107.67110673234799</v>
      </c>
      <c r="Q47" s="76">
        <f>VLOOKUP($A47,'ADR Raw Data'!$B$6:$BE$43,'ADR Raw Data'!K$1,FALSE)</f>
        <v>106.604665293511</v>
      </c>
      <c r="R47" s="77">
        <f>VLOOKUP($A47,'ADR Raw Data'!$B$6:$BE$43,'ADR Raw Data'!L$1,FALSE)</f>
        <v>106.301028277634</v>
      </c>
      <c r="S47" s="76">
        <f>VLOOKUP($A47,'ADR Raw Data'!$B$6:$BE$43,'ADR Raw Data'!N$1,FALSE)</f>
        <v>121.275632260205</v>
      </c>
      <c r="T47" s="76">
        <f>VLOOKUP($A47,'ADR Raw Data'!$B$6:$BE$43,'ADR Raw Data'!O$1,FALSE)</f>
        <v>120.85980961600499</v>
      </c>
      <c r="U47" s="77">
        <f>VLOOKUP($A47,'ADR Raw Data'!$B$6:$BE$43,'ADR Raw Data'!P$1,FALSE)</f>
        <v>121.064795484293</v>
      </c>
      <c r="V47" s="78">
        <f>VLOOKUP($A47,'ADR Raw Data'!$B$6:$BE$43,'ADR Raw Data'!R$1,FALSE)</f>
        <v>110.78681795585599</v>
      </c>
      <c r="X47" s="75">
        <f>VLOOKUP($A47,'RevPAR Raw Data'!$B$6:$BE$43,'RevPAR Raw Data'!G$1,FALSE)</f>
        <v>47.405514884233703</v>
      </c>
      <c r="Y47" s="76">
        <f>VLOOKUP($A47,'RevPAR Raw Data'!$B$6:$BE$43,'RevPAR Raw Data'!H$1,FALSE)</f>
        <v>67.934648291069394</v>
      </c>
      <c r="Z47" s="76">
        <f>VLOOKUP($A47,'RevPAR Raw Data'!$B$6:$BE$43,'RevPAR Raw Data'!I$1,FALSE)</f>
        <v>72.144222712238104</v>
      </c>
      <c r="AA47" s="76">
        <f>VLOOKUP($A47,'RevPAR Raw Data'!$B$6:$BE$43,'RevPAR Raw Data'!J$1,FALSE)</f>
        <v>72.295153252480702</v>
      </c>
      <c r="AB47" s="76">
        <f>VLOOKUP($A47,'RevPAR Raw Data'!$B$6:$BE$43,'RevPAR Raw Data'!K$1,FALSE)</f>
        <v>68.476160970231504</v>
      </c>
      <c r="AC47" s="77">
        <f>VLOOKUP($A47,'RevPAR Raw Data'!$B$6:$BE$43,'RevPAR Raw Data'!L$1,FALSE)</f>
        <v>65.651140022050697</v>
      </c>
      <c r="AD47" s="76">
        <f>VLOOKUP($A47,'RevPAR Raw Data'!$B$6:$BE$43,'RevPAR Raw Data'!N$1,FALSE)</f>
        <v>80.574085997794896</v>
      </c>
      <c r="AE47" s="76">
        <f>VLOOKUP($A47,'RevPAR Raw Data'!$B$6:$BE$43,'RevPAR Raw Data'!O$1,FALSE)</f>
        <v>82.589757442116806</v>
      </c>
      <c r="AF47" s="77">
        <f>VLOOKUP($A47,'RevPAR Raw Data'!$B$6:$BE$43,'RevPAR Raw Data'!P$1,FALSE)</f>
        <v>81.581921719955801</v>
      </c>
      <c r="AG47" s="78">
        <f>VLOOKUP($A47,'RevPAR Raw Data'!$B$6:$BE$43,'RevPAR Raw Data'!R$1,FALSE)</f>
        <v>70.202791935737906</v>
      </c>
    </row>
    <row r="48" spans="1:33" x14ac:dyDescent="0.25">
      <c r="A48" s="55" t="s">
        <v>127</v>
      </c>
      <c r="B48" s="43">
        <f>(VLOOKUP($A47,'Occupancy Raw Data'!$B$8:$BE$51,'Occupancy Raw Data'!T$3,FALSE))/100</f>
        <v>-3.9501866223378701E-2</v>
      </c>
      <c r="C48" s="44">
        <f>(VLOOKUP($A47,'Occupancy Raw Data'!$B$8:$BE$51,'Occupancy Raw Data'!U$3,FALSE))/100</f>
        <v>8.1586873795620497E-3</v>
      </c>
      <c r="D48" s="44">
        <f>(VLOOKUP($A47,'Occupancy Raw Data'!$B$8:$BE$51,'Occupancy Raw Data'!V$3,FALSE))/100</f>
        <v>-2.1753441403291197E-2</v>
      </c>
      <c r="E48" s="44">
        <f>(VLOOKUP($A47,'Occupancy Raw Data'!$B$8:$BE$51,'Occupancy Raw Data'!W$3,FALSE))/100</f>
        <v>5.2920182784992401E-2</v>
      </c>
      <c r="F48" s="44">
        <f>(VLOOKUP($A47,'Occupancy Raw Data'!$B$8:$BE$51,'Occupancy Raw Data'!X$3,FALSE))/100</f>
        <v>7.9117197335799097E-2</v>
      </c>
      <c r="G48" s="44">
        <f>(VLOOKUP($A47,'Occupancy Raw Data'!$B$8:$BE$51,'Occupancy Raw Data'!Y$3,FALSE))/100</f>
        <v>1.69704000483595E-2</v>
      </c>
      <c r="H48" s="45">
        <f>(VLOOKUP($A47,'Occupancy Raw Data'!$B$8:$BE$51,'Occupancy Raw Data'!AA$3,FALSE))/100</f>
        <v>8.0260942777712896E-2</v>
      </c>
      <c r="I48" s="45">
        <f>(VLOOKUP($A47,'Occupancy Raw Data'!$B$8:$BE$51,'Occupancy Raw Data'!AB$3,FALSE))/100</f>
        <v>0.20849030600569901</v>
      </c>
      <c r="J48" s="44">
        <f>(VLOOKUP($A47,'Occupancy Raw Data'!$B$8:$BE$51,'Occupancy Raw Data'!AC$3,FALSE))/100</f>
        <v>0.141683556231299</v>
      </c>
      <c r="K48" s="46">
        <f>(VLOOKUP($A47,'Occupancy Raw Data'!$B$8:$BE$51,'Occupancy Raw Data'!AE$3,FALSE))/100</f>
        <v>5.1882458475915598E-2</v>
      </c>
      <c r="M48" s="43">
        <f>(VLOOKUP($A47,'ADR Raw Data'!$B$6:$BE$49,'ADR Raw Data'!T$1,FALSE))/100</f>
        <v>-1.22996469684728E-3</v>
      </c>
      <c r="N48" s="44">
        <f>(VLOOKUP($A47,'ADR Raw Data'!$B$6:$BE$49,'ADR Raw Data'!U$1,FALSE))/100</f>
        <v>-1.0450925766466199E-2</v>
      </c>
      <c r="O48" s="44">
        <f>(VLOOKUP($A47,'ADR Raw Data'!$B$6:$BE$49,'ADR Raw Data'!V$1,FALSE))/100</f>
        <v>-2.0261142011299704E-2</v>
      </c>
      <c r="P48" s="44">
        <f>(VLOOKUP($A47,'ADR Raw Data'!$B$6:$BE$49,'ADR Raw Data'!W$1,FALSE))/100</f>
        <v>3.4935999546855901E-3</v>
      </c>
      <c r="Q48" s="44">
        <f>(VLOOKUP($A47,'ADR Raw Data'!$B$6:$BE$49,'ADR Raw Data'!X$1,FALSE))/100</f>
        <v>1.07064372015175E-2</v>
      </c>
      <c r="R48" s="44">
        <f>(VLOOKUP($A47,'ADR Raw Data'!$B$6:$BE$49,'ADR Raw Data'!Y$1,FALSE))/100</f>
        <v>-3.74742043723942E-3</v>
      </c>
      <c r="S48" s="45">
        <f>(VLOOKUP($A47,'ADR Raw Data'!$B$6:$BE$49,'ADR Raw Data'!AA$1,FALSE))/100</f>
        <v>7.6417037231129997E-2</v>
      </c>
      <c r="T48" s="45">
        <f>(VLOOKUP($A47,'ADR Raw Data'!$B$6:$BE$49,'ADR Raw Data'!AB$1,FALSE))/100</f>
        <v>9.158394450400531E-2</v>
      </c>
      <c r="U48" s="44">
        <f>(VLOOKUP($A47,'ADR Raw Data'!$B$6:$BE$49,'ADR Raw Data'!AC$1,FALSE))/100</f>
        <v>8.3511827017843099E-2</v>
      </c>
      <c r="V48" s="46">
        <f>(VLOOKUP($A47,'ADR Raw Data'!$B$6:$BE$49,'ADR Raw Data'!AE$1,FALSE))/100</f>
        <v>2.4762356120691501E-2</v>
      </c>
      <c r="X48" s="43">
        <f>(VLOOKUP($A47,'RevPAR Raw Data'!$B$6:$BE$43,'RevPAR Raw Data'!T$1,FALSE))/100</f>
        <v>-4.0683245019311601E-2</v>
      </c>
      <c r="Y48" s="44">
        <f>(VLOOKUP($A47,'RevPAR Raw Data'!$B$6:$BE$43,'RevPAR Raw Data'!U$1,FALSE))/100</f>
        <v>-2.3775042230597902E-3</v>
      </c>
      <c r="Z48" s="44">
        <f>(VLOOKUP($A47,'RevPAR Raw Data'!$B$6:$BE$43,'RevPAR Raw Data'!V$1,FALSE))/100</f>
        <v>-4.1573833849084398E-2</v>
      </c>
      <c r="AA48" s="44">
        <f>(VLOOKUP($A47,'RevPAR Raw Data'!$B$6:$BE$43,'RevPAR Raw Data'!W$1,FALSE))/100</f>
        <v>5.6598664687857597E-2</v>
      </c>
      <c r="AB48" s="44">
        <f>(VLOOKUP($A47,'RevPAR Raw Data'!$B$6:$BE$43,'RevPAR Raw Data'!X$1,FALSE))/100</f>
        <v>9.0670697842152495E-2</v>
      </c>
      <c r="AC48" s="44">
        <f>(VLOOKUP($A47,'RevPAR Raw Data'!$B$6:$BE$43,'RevPAR Raw Data'!Y$1,FALSE))/100</f>
        <v>1.3159384387150702E-2</v>
      </c>
      <c r="AD48" s="45">
        <f>(VLOOKUP($A47,'RevPAR Raw Data'!$B$6:$BE$43,'RevPAR Raw Data'!AA$1,FALSE))/100</f>
        <v>0.162811283461293</v>
      </c>
      <c r="AE48" s="45">
        <f>(VLOOKUP($A47,'RevPAR Raw Data'!$B$6:$BE$43,'RevPAR Raw Data'!AB$1,FALSE))/100</f>
        <v>0.31916861512455402</v>
      </c>
      <c r="AF48" s="44">
        <f>(VLOOKUP($A47,'RevPAR Raw Data'!$B$6:$BE$43,'RevPAR Raw Data'!AC$1,FALSE))/100</f>
        <v>0.23702763588840298</v>
      </c>
      <c r="AG48" s="46">
        <f>(VLOOKUP($A47,'RevPAR Raw Data'!$B$6:$BE$43,'RevPAR Raw Data'!AE$1,FALSE))/100</f>
        <v>7.7929546509804701E-2</v>
      </c>
    </row>
    <row r="49" spans="1:33" x14ac:dyDescent="0.25">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5">
      <c r="A50" s="70" t="s">
        <v>30</v>
      </c>
      <c r="B50" s="71">
        <f>(VLOOKUP($A50,'Occupancy Raw Data'!$B$8:$BE$45,'Occupancy Raw Data'!G$3,FALSE))/100</f>
        <v>0.52534300941149703</v>
      </c>
      <c r="C50" s="72">
        <f>(VLOOKUP($A50,'Occupancy Raw Data'!$B$8:$BE$45,'Occupancy Raw Data'!H$3,FALSE))/100</f>
        <v>0.49268624560607699</v>
      </c>
      <c r="D50" s="72">
        <f>(VLOOKUP($A50,'Occupancy Raw Data'!$B$8:$BE$45,'Occupancy Raw Data'!I$3,FALSE))/100</f>
        <v>0.520807347771856</v>
      </c>
      <c r="E50" s="72">
        <f>(VLOOKUP($A50,'Occupancy Raw Data'!$B$8:$BE$45,'Occupancy Raw Data'!J$3,FALSE))/100</f>
        <v>0.56820501190611095</v>
      </c>
      <c r="F50" s="72">
        <f>(VLOOKUP($A50,'Occupancy Raw Data'!$B$8:$BE$45,'Occupancy Raw Data'!K$3,FALSE))/100</f>
        <v>0.59349132554711403</v>
      </c>
      <c r="G50" s="73">
        <f>(VLOOKUP($A50,'Occupancy Raw Data'!$B$8:$BE$45,'Occupancy Raw Data'!L$3,FALSE))/100</f>
        <v>0.54010658804853096</v>
      </c>
      <c r="H50" s="53">
        <f>(VLOOKUP($A50,'Occupancy Raw Data'!$B$8:$BE$45,'Occupancy Raw Data'!N$3,FALSE))/100</f>
        <v>0.717201496768341</v>
      </c>
      <c r="I50" s="53">
        <f>(VLOOKUP($A50,'Occupancy Raw Data'!$B$8:$BE$45,'Occupancy Raw Data'!O$3,FALSE))/100</f>
        <v>0.70121328948860395</v>
      </c>
      <c r="J50" s="73">
        <f>(VLOOKUP($A50,'Occupancy Raw Data'!$B$8:$BE$45,'Occupancy Raw Data'!P$3,FALSE))/100</f>
        <v>0.70920739312847203</v>
      </c>
      <c r="K50" s="74">
        <f>(VLOOKUP($A50,'Occupancy Raw Data'!$B$8:$BE$45,'Occupancy Raw Data'!R$3,FALSE))/100</f>
        <v>0.58842110378565704</v>
      </c>
      <c r="M50" s="75">
        <f>VLOOKUP($A50,'ADR Raw Data'!$B$6:$BE$43,'ADR Raw Data'!G$1,FALSE)</f>
        <v>143.73660263328199</v>
      </c>
      <c r="N50" s="76">
        <f>VLOOKUP($A50,'ADR Raw Data'!$B$6:$BE$43,'ADR Raw Data'!H$1,FALSE)</f>
        <v>105.74975834292199</v>
      </c>
      <c r="O50" s="76">
        <f>VLOOKUP($A50,'ADR Raw Data'!$B$6:$BE$43,'ADR Raw Data'!I$1,FALSE)</f>
        <v>107.83391900718399</v>
      </c>
      <c r="P50" s="76">
        <f>VLOOKUP($A50,'ADR Raw Data'!$B$6:$BE$43,'ADR Raw Data'!J$1,FALSE)</f>
        <v>107.969082019556</v>
      </c>
      <c r="Q50" s="76">
        <f>VLOOKUP($A50,'ADR Raw Data'!$B$6:$BE$43,'ADR Raw Data'!K$1,FALSE)</f>
        <v>111.60348872755</v>
      </c>
      <c r="R50" s="77">
        <f>VLOOKUP($A50,'ADR Raw Data'!$B$6:$BE$43,'ADR Raw Data'!L$1,FALSE)</f>
        <v>115.29481441048</v>
      </c>
      <c r="S50" s="76">
        <f>VLOOKUP($A50,'ADR Raw Data'!$B$6:$BE$43,'ADR Raw Data'!N$1,FALSE)</f>
        <v>161.68350197628399</v>
      </c>
      <c r="T50" s="76">
        <f>VLOOKUP($A50,'ADR Raw Data'!$B$6:$BE$43,'ADR Raw Data'!O$1,FALSE)</f>
        <v>167.73829560155201</v>
      </c>
      <c r="U50" s="77">
        <f>VLOOKUP($A50,'ADR Raw Data'!$B$6:$BE$43,'ADR Raw Data'!P$1,FALSE)</f>
        <v>164.67677432248701</v>
      </c>
      <c r="V50" s="78">
        <f>VLOOKUP($A50,'ADR Raw Data'!$B$6:$BE$43,'ADR Raw Data'!R$1,FALSE)</f>
        <v>132.30015333792099</v>
      </c>
      <c r="X50" s="75">
        <f>VLOOKUP($A50,'RevPAR Raw Data'!$B$6:$BE$43,'RevPAR Raw Data'!G$1,FALSE)</f>
        <v>75.511019389953503</v>
      </c>
      <c r="Y50" s="76">
        <f>VLOOKUP($A50,'RevPAR Raw Data'!$B$6:$BE$43,'RevPAR Raw Data'!H$1,FALSE)</f>
        <v>52.101451411724597</v>
      </c>
      <c r="Z50" s="76">
        <f>VLOOKUP($A50,'RevPAR Raw Data'!$B$6:$BE$43,'RevPAR Raw Data'!I$1,FALSE)</f>
        <v>56.160697357977</v>
      </c>
      <c r="AA50" s="76">
        <f>VLOOKUP($A50,'RevPAR Raw Data'!$B$6:$BE$43,'RevPAR Raw Data'!J$1,FALSE)</f>
        <v>61.3485735344143</v>
      </c>
      <c r="AB50" s="76">
        <f>VLOOKUP($A50,'RevPAR Raw Data'!$B$6:$BE$43,'RevPAR Raw Data'!K$1,FALSE)</f>
        <v>66.2357024605964</v>
      </c>
      <c r="AC50" s="77">
        <f>VLOOKUP($A50,'RevPAR Raw Data'!$B$6:$BE$43,'RevPAR Raw Data'!L$1,FALSE)</f>
        <v>62.271488830933201</v>
      </c>
      <c r="AD50" s="76">
        <f>VLOOKUP($A50,'RevPAR Raw Data'!$B$6:$BE$43,'RevPAR Raw Data'!N$1,FALSE)</f>
        <v>115.95964962013799</v>
      </c>
      <c r="AE50" s="76">
        <f>VLOOKUP($A50,'RevPAR Raw Data'!$B$6:$BE$43,'RevPAR Raw Data'!O$1,FALSE)</f>
        <v>117.620322031976</v>
      </c>
      <c r="AF50" s="77">
        <f>VLOOKUP($A50,'RevPAR Raw Data'!$B$6:$BE$43,'RevPAR Raw Data'!P$1,FALSE)</f>
        <v>116.78998582605701</v>
      </c>
      <c r="AG50" s="78">
        <f>VLOOKUP($A50,'RevPAR Raw Data'!$B$6:$BE$43,'RevPAR Raw Data'!R$1,FALSE)</f>
        <v>77.848202258111499</v>
      </c>
    </row>
    <row r="51" spans="1:33" x14ac:dyDescent="0.25">
      <c r="A51" s="55" t="s">
        <v>127</v>
      </c>
      <c r="B51" s="43">
        <f>(VLOOKUP($A50,'Occupancy Raw Data'!$B$8:$BE$51,'Occupancy Raw Data'!T$3,FALSE))/100</f>
        <v>-0.13693648453825299</v>
      </c>
      <c r="C51" s="44">
        <f>(VLOOKUP($A50,'Occupancy Raw Data'!$B$8:$BE$51,'Occupancy Raw Data'!U$3,FALSE))/100</f>
        <v>-0.123724463112226</v>
      </c>
      <c r="D51" s="44">
        <f>(VLOOKUP($A50,'Occupancy Raw Data'!$B$8:$BE$51,'Occupancy Raw Data'!V$3,FALSE))/100</f>
        <v>-0.13135995650460999</v>
      </c>
      <c r="E51" s="44">
        <f>(VLOOKUP($A50,'Occupancy Raw Data'!$B$8:$BE$51,'Occupancy Raw Data'!W$3,FALSE))/100</f>
        <v>-0.10123095318894199</v>
      </c>
      <c r="F51" s="44">
        <f>(VLOOKUP($A50,'Occupancy Raw Data'!$B$8:$BE$51,'Occupancy Raw Data'!X$3,FALSE))/100</f>
        <v>-5.9536259354545804E-2</v>
      </c>
      <c r="G51" s="44">
        <f>(VLOOKUP($A50,'Occupancy Raw Data'!$B$8:$BE$51,'Occupancy Raw Data'!Y$3,FALSE))/100</f>
        <v>-0.10984501954687101</v>
      </c>
      <c r="H51" s="45">
        <f>(VLOOKUP($A50,'Occupancy Raw Data'!$B$8:$BE$51,'Occupancy Raw Data'!AA$3,FALSE))/100</f>
        <v>8.7153903508211797E-2</v>
      </c>
      <c r="I51" s="45">
        <f>(VLOOKUP($A50,'Occupancy Raw Data'!$B$8:$BE$51,'Occupancy Raw Data'!AB$3,FALSE))/100</f>
        <v>0.24614318714026301</v>
      </c>
      <c r="J51" s="44">
        <f>(VLOOKUP($A50,'Occupancy Raw Data'!$B$8:$BE$51,'Occupancy Raw Data'!AC$3,FALSE))/100</f>
        <v>0.160340624717103</v>
      </c>
      <c r="K51" s="46">
        <f>(VLOOKUP($A50,'Occupancy Raw Data'!$B$8:$BE$51,'Occupancy Raw Data'!AE$3,FALSE))/100</f>
        <v>-3.2245517673914099E-2</v>
      </c>
      <c r="M51" s="43">
        <f>(VLOOKUP($A50,'ADR Raw Data'!$B$6:$BE$49,'ADR Raw Data'!T$1,FALSE))/100</f>
        <v>7.0815964942205906E-2</v>
      </c>
      <c r="N51" s="44">
        <f>(VLOOKUP($A50,'ADR Raw Data'!$B$6:$BE$49,'ADR Raw Data'!U$1,FALSE))/100</f>
        <v>-5.1162024305248702E-2</v>
      </c>
      <c r="O51" s="44">
        <f>(VLOOKUP($A50,'ADR Raw Data'!$B$6:$BE$49,'ADR Raw Data'!V$1,FALSE))/100</f>
        <v>-5.5755435497177402E-2</v>
      </c>
      <c r="P51" s="44">
        <f>(VLOOKUP($A50,'ADR Raw Data'!$B$6:$BE$49,'ADR Raw Data'!W$1,FALSE))/100</f>
        <v>-4.9068785091793E-2</v>
      </c>
      <c r="Q51" s="44">
        <f>(VLOOKUP($A50,'ADR Raw Data'!$B$6:$BE$49,'ADR Raw Data'!X$1,FALSE))/100</f>
        <v>-5.1634488762479398E-2</v>
      </c>
      <c r="R51" s="44">
        <f>(VLOOKUP($A50,'ADR Raw Data'!$B$6:$BE$49,'ADR Raw Data'!Y$1,FALSE))/100</f>
        <v>-2.5372723567752803E-2</v>
      </c>
      <c r="S51" s="45">
        <f>(VLOOKUP($A50,'ADR Raw Data'!$B$6:$BE$49,'ADR Raw Data'!AA$1,FALSE))/100</f>
        <v>0.16859056434311101</v>
      </c>
      <c r="T51" s="45">
        <f>(VLOOKUP($A50,'ADR Raw Data'!$B$6:$BE$49,'ADR Raw Data'!AB$1,FALSE))/100</f>
        <v>0.235880481566966</v>
      </c>
      <c r="U51" s="44">
        <f>(VLOOKUP($A50,'ADR Raw Data'!$B$6:$BE$49,'ADR Raw Data'!AC$1,FALSE))/100</f>
        <v>0.20074752086399703</v>
      </c>
      <c r="V51" s="46">
        <f>(VLOOKUP($A50,'ADR Raw Data'!$B$6:$BE$49,'ADR Raw Data'!AE$1,FALSE))/100</f>
        <v>6.9438946876606608E-2</v>
      </c>
      <c r="X51" s="43">
        <f>(VLOOKUP($A50,'RevPAR Raw Data'!$B$6:$BE$43,'RevPAR Raw Data'!T$1,FALSE))/100</f>
        <v>-7.5817808884417304E-2</v>
      </c>
      <c r="Y51" s="44">
        <f>(VLOOKUP($A50,'RevPAR Raw Data'!$B$6:$BE$43,'RevPAR Raw Data'!U$1,FALSE))/100</f>
        <v>-0.16855649342857301</v>
      </c>
      <c r="Z51" s="44">
        <f>(VLOOKUP($A50,'RevPAR Raw Data'!$B$6:$BE$43,'RevPAR Raw Data'!V$1,FALSE))/100</f>
        <v>-0.17979136041998298</v>
      </c>
      <c r="AA51" s="44">
        <f>(VLOOKUP($A50,'RevPAR Raw Data'!$B$6:$BE$43,'RevPAR Raw Data'!W$1,FALSE))/100</f>
        <v>-0.14533245839407</v>
      </c>
      <c r="AB51" s="44">
        <f>(VLOOKUP($A50,'RevPAR Raw Data'!$B$6:$BE$43,'RevPAR Raw Data'!X$1,FALSE))/100</f>
        <v>-0.10809662380242199</v>
      </c>
      <c r="AC51" s="44">
        <f>(VLOOKUP($A50,'RevPAR Raw Data'!$B$6:$BE$43,'RevPAR Raw Data'!Y$1,FALSE))/100</f>
        <v>-0.13243067579836698</v>
      </c>
      <c r="AD51" s="45">
        <f>(VLOOKUP($A50,'RevPAR Raw Data'!$B$6:$BE$43,'RevPAR Raw Data'!AA$1,FALSE))/100</f>
        <v>0.27043779362847703</v>
      </c>
      <c r="AE51" s="45">
        <f>(VLOOKUP($A50,'RevPAR Raw Data'!$B$6:$BE$43,'RevPAR Raw Data'!AB$1,FALSE))/100</f>
        <v>0.54008404222430206</v>
      </c>
      <c r="AF51" s="44">
        <f>(VLOOKUP($A50,'RevPAR Raw Data'!$B$6:$BE$43,'RevPAR Raw Data'!AC$1,FALSE))/100</f>
        <v>0.39327612848684401</v>
      </c>
      <c r="AG51" s="46">
        <f>(VLOOKUP($A50,'RevPAR Raw Data'!$B$6:$BE$43,'RevPAR Raw Data'!AE$1,FALSE))/100</f>
        <v>3.4954334413924801E-2</v>
      </c>
    </row>
    <row r="52" spans="1:33" x14ac:dyDescent="0.25">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5">
      <c r="A53" s="70" t="s">
        <v>31</v>
      </c>
      <c r="B53" s="71">
        <f>(VLOOKUP($A53,'Occupancy Raw Data'!$B$8:$BE$45,'Occupancy Raw Data'!G$3,FALSE))/100</f>
        <v>0.44359331476323099</v>
      </c>
      <c r="C53" s="72">
        <f>(VLOOKUP($A53,'Occupancy Raw Data'!$B$8:$BE$45,'Occupancy Raw Data'!H$3,FALSE))/100</f>
        <v>0.58704735376044503</v>
      </c>
      <c r="D53" s="72">
        <f>(VLOOKUP($A53,'Occupancy Raw Data'!$B$8:$BE$45,'Occupancy Raw Data'!I$3,FALSE))/100</f>
        <v>0.55710306406685195</v>
      </c>
      <c r="E53" s="72">
        <f>(VLOOKUP($A53,'Occupancy Raw Data'!$B$8:$BE$45,'Occupancy Raw Data'!J$3,FALSE))/100</f>
        <v>0.57799442896935904</v>
      </c>
      <c r="F53" s="72">
        <f>(VLOOKUP($A53,'Occupancy Raw Data'!$B$8:$BE$45,'Occupancy Raw Data'!K$3,FALSE))/100</f>
        <v>0.51880222841225598</v>
      </c>
      <c r="G53" s="73">
        <f>(VLOOKUP($A53,'Occupancy Raw Data'!$B$8:$BE$45,'Occupancy Raw Data'!L$3,FALSE))/100</f>
        <v>0.53690807799442797</v>
      </c>
      <c r="H53" s="53">
        <f>(VLOOKUP($A53,'Occupancy Raw Data'!$B$8:$BE$45,'Occupancy Raw Data'!N$3,FALSE))/100</f>
        <v>0.57869080779944193</v>
      </c>
      <c r="I53" s="53">
        <f>(VLOOKUP($A53,'Occupancy Raw Data'!$B$8:$BE$45,'Occupancy Raw Data'!O$3,FALSE))/100</f>
        <v>0.55640668523676806</v>
      </c>
      <c r="J53" s="73">
        <f>(VLOOKUP($A53,'Occupancy Raw Data'!$B$8:$BE$45,'Occupancy Raw Data'!P$3,FALSE))/100</f>
        <v>0.56754874651810505</v>
      </c>
      <c r="K53" s="74">
        <f>(VLOOKUP($A53,'Occupancy Raw Data'!$B$8:$BE$45,'Occupancy Raw Data'!R$3,FALSE))/100</f>
        <v>0.54566255471547898</v>
      </c>
      <c r="M53" s="75">
        <f>VLOOKUP($A53,'ADR Raw Data'!$B$6:$BE$43,'ADR Raw Data'!G$1,FALSE)</f>
        <v>88.510235478806905</v>
      </c>
      <c r="N53" s="76">
        <f>VLOOKUP($A53,'ADR Raw Data'!$B$6:$BE$43,'ADR Raw Data'!H$1,FALSE)</f>
        <v>92.302621589560999</v>
      </c>
      <c r="O53" s="76">
        <f>VLOOKUP($A53,'ADR Raw Data'!$B$6:$BE$43,'ADR Raw Data'!I$1,FALSE)</f>
        <v>93.167312499999994</v>
      </c>
      <c r="P53" s="76">
        <f>VLOOKUP($A53,'ADR Raw Data'!$B$6:$BE$43,'ADR Raw Data'!J$1,FALSE)</f>
        <v>94.432662650602396</v>
      </c>
      <c r="Q53" s="76">
        <f>VLOOKUP($A53,'ADR Raw Data'!$B$6:$BE$43,'ADR Raw Data'!K$1,FALSE)</f>
        <v>91.773543624160993</v>
      </c>
      <c r="R53" s="77">
        <f>VLOOKUP($A53,'ADR Raw Data'!$B$6:$BE$43,'ADR Raw Data'!L$1,FALSE)</f>
        <v>92.211771725032406</v>
      </c>
      <c r="S53" s="76">
        <f>VLOOKUP($A53,'ADR Raw Data'!$B$6:$BE$43,'ADR Raw Data'!N$1,FALSE)</f>
        <v>98.632478941034805</v>
      </c>
      <c r="T53" s="76">
        <f>VLOOKUP($A53,'ADR Raw Data'!$B$6:$BE$43,'ADR Raw Data'!O$1,FALSE)</f>
        <v>97.902277847309094</v>
      </c>
      <c r="U53" s="77">
        <f>VLOOKUP($A53,'ADR Raw Data'!$B$6:$BE$43,'ADR Raw Data'!P$1,FALSE)</f>
        <v>98.274546012269894</v>
      </c>
      <c r="V53" s="78">
        <f>VLOOKUP($A53,'ADR Raw Data'!$B$6:$BE$43,'ADR Raw Data'!R$1,FALSE)</f>
        <v>94.013471285323604</v>
      </c>
      <c r="X53" s="75">
        <f>VLOOKUP($A53,'RevPAR Raw Data'!$B$6:$BE$43,'RevPAR Raw Data'!G$1,FALSE)</f>
        <v>39.2625487465181</v>
      </c>
      <c r="Y53" s="76">
        <f>VLOOKUP($A53,'RevPAR Raw Data'!$B$6:$BE$43,'RevPAR Raw Data'!H$1,FALSE)</f>
        <v>54.186009749303601</v>
      </c>
      <c r="Z53" s="76">
        <f>VLOOKUP($A53,'RevPAR Raw Data'!$B$6:$BE$43,'RevPAR Raw Data'!I$1,FALSE)</f>
        <v>51.903795264623902</v>
      </c>
      <c r="AA53" s="76">
        <f>VLOOKUP($A53,'RevPAR Raw Data'!$B$6:$BE$43,'RevPAR Raw Data'!J$1,FALSE)</f>
        <v>54.581552924790998</v>
      </c>
      <c r="AB53" s="76">
        <f>VLOOKUP($A53,'RevPAR Raw Data'!$B$6:$BE$43,'RevPAR Raw Data'!K$1,FALSE)</f>
        <v>47.6123189415041</v>
      </c>
      <c r="AC53" s="77">
        <f>VLOOKUP($A53,'RevPAR Raw Data'!$B$6:$BE$43,'RevPAR Raw Data'!L$1,FALSE)</f>
        <v>49.509245125348102</v>
      </c>
      <c r="AD53" s="76">
        <f>VLOOKUP($A53,'RevPAR Raw Data'!$B$6:$BE$43,'RevPAR Raw Data'!N$1,FALSE)</f>
        <v>57.077708913648998</v>
      </c>
      <c r="AE53" s="76">
        <f>VLOOKUP($A53,'RevPAR Raw Data'!$B$6:$BE$43,'RevPAR Raw Data'!O$1,FALSE)</f>
        <v>54.473481894150403</v>
      </c>
      <c r="AF53" s="77">
        <f>VLOOKUP($A53,'RevPAR Raw Data'!$B$6:$BE$43,'RevPAR Raw Data'!P$1,FALSE)</f>
        <v>55.7755954038997</v>
      </c>
      <c r="AG53" s="78">
        <f>VLOOKUP($A53,'RevPAR Raw Data'!$B$6:$BE$43,'RevPAR Raw Data'!R$1,FALSE)</f>
        <v>51.29963091922</v>
      </c>
    </row>
    <row r="54" spans="1:33" x14ac:dyDescent="0.25">
      <c r="A54" s="55" t="s">
        <v>127</v>
      </c>
      <c r="B54" s="43">
        <f>(VLOOKUP($A53,'Occupancy Raw Data'!$B$8:$BE$51,'Occupancy Raw Data'!T$3,FALSE))/100</f>
        <v>-8.3484886852828094E-2</v>
      </c>
      <c r="C54" s="44">
        <f>(VLOOKUP($A53,'Occupancy Raw Data'!$B$8:$BE$51,'Occupancy Raw Data'!U$3,FALSE))/100</f>
        <v>6.7358825018992097E-2</v>
      </c>
      <c r="D54" s="44">
        <f>(VLOOKUP($A53,'Occupancy Raw Data'!$B$8:$BE$51,'Occupancy Raw Data'!V$3,FALSE))/100</f>
        <v>-9.1679786847523287E-2</v>
      </c>
      <c r="E54" s="44">
        <f>(VLOOKUP($A53,'Occupancy Raw Data'!$B$8:$BE$51,'Occupancy Raw Data'!W$3,FALSE))/100</f>
        <v>-3.2375397930759997E-2</v>
      </c>
      <c r="F54" s="44">
        <f>(VLOOKUP($A53,'Occupancy Raw Data'!$B$8:$BE$51,'Occupancy Raw Data'!X$3,FALSE))/100</f>
        <v>1.3285602367688E-2</v>
      </c>
      <c r="G54" s="44">
        <f>(VLOOKUP($A53,'Occupancy Raw Data'!$B$8:$BE$51,'Occupancy Raw Data'!Y$3,FALSE))/100</f>
        <v>-2.61643083535145E-2</v>
      </c>
      <c r="H54" s="45">
        <f>(VLOOKUP($A53,'Occupancy Raw Data'!$B$8:$BE$51,'Occupancy Raw Data'!AA$3,FALSE))/100</f>
        <v>0.19399754016391199</v>
      </c>
      <c r="I54" s="45">
        <f>(VLOOKUP($A53,'Occupancy Raw Data'!$B$8:$BE$51,'Occupancy Raw Data'!AB$3,FALSE))/100</f>
        <v>0.27227138392553801</v>
      </c>
      <c r="J54" s="44">
        <f>(VLOOKUP($A53,'Occupancy Raw Data'!$B$8:$BE$51,'Occupancy Raw Data'!AC$3,FALSE))/100</f>
        <v>0.231125263596758</v>
      </c>
      <c r="K54" s="46">
        <f>(VLOOKUP($A53,'Occupancy Raw Data'!$B$8:$BE$51,'Occupancy Raw Data'!AE$3,FALSE))/100</f>
        <v>3.83212802668602E-2</v>
      </c>
      <c r="M54" s="43">
        <f>(VLOOKUP($A53,'ADR Raw Data'!$B$6:$BE$49,'ADR Raw Data'!T$1,FALSE))/100</f>
        <v>1.54357742936427E-2</v>
      </c>
      <c r="N54" s="44">
        <f>(VLOOKUP($A53,'ADR Raw Data'!$B$6:$BE$49,'ADR Raw Data'!U$1,FALSE))/100</f>
        <v>9.0763573855590488E-2</v>
      </c>
      <c r="O54" s="44">
        <f>(VLOOKUP($A53,'ADR Raw Data'!$B$6:$BE$49,'ADR Raw Data'!V$1,FALSE))/100</f>
        <v>2.9524381770169899E-2</v>
      </c>
      <c r="P54" s="44">
        <f>(VLOOKUP($A53,'ADR Raw Data'!$B$6:$BE$49,'ADR Raw Data'!W$1,FALSE))/100</f>
        <v>5.5389399151361297E-2</v>
      </c>
      <c r="Q54" s="44">
        <f>(VLOOKUP($A53,'ADR Raw Data'!$B$6:$BE$49,'ADR Raw Data'!X$1,FALSE))/100</f>
        <v>5.7647300998548305E-2</v>
      </c>
      <c r="R54" s="44">
        <f>(VLOOKUP($A53,'ADR Raw Data'!$B$6:$BE$49,'ADR Raw Data'!Y$1,FALSE))/100</f>
        <v>4.9932370654971796E-2</v>
      </c>
      <c r="S54" s="45">
        <f>(VLOOKUP($A53,'ADR Raw Data'!$B$6:$BE$49,'ADR Raw Data'!AA$1,FALSE))/100</f>
        <v>9.5496182728807499E-2</v>
      </c>
      <c r="T54" s="45">
        <f>(VLOOKUP($A53,'ADR Raw Data'!$B$6:$BE$49,'ADR Raw Data'!AB$1,FALSE))/100</f>
        <v>0.116297992607621</v>
      </c>
      <c r="U54" s="44">
        <f>(VLOOKUP($A53,'ADR Raw Data'!$B$6:$BE$49,'ADR Raw Data'!AC$1,FALSE))/100</f>
        <v>0.105096952402354</v>
      </c>
      <c r="V54" s="46">
        <f>(VLOOKUP($A53,'ADR Raw Data'!$B$6:$BE$49,'ADR Raw Data'!AE$1,FALSE))/100</f>
        <v>6.7090741166094994E-2</v>
      </c>
      <c r="X54" s="43">
        <f>(VLOOKUP($A53,'RevPAR Raw Data'!$B$6:$BE$43,'RevPAR Raw Data'!T$1,FALSE))/100</f>
        <v>-6.9337766429575801E-2</v>
      </c>
      <c r="Y54" s="44">
        <f>(VLOOKUP($A53,'RevPAR Raw Data'!$B$6:$BE$43,'RevPAR Raw Data'!U$1,FALSE))/100</f>
        <v>0.16423612656401901</v>
      </c>
      <c r="Z54" s="44">
        <f>(VLOOKUP($A53,'RevPAR Raw Data'!$B$6:$BE$43,'RevPAR Raw Data'!V$1,FALSE))/100</f>
        <v>-6.4862194104847393E-2</v>
      </c>
      <c r="AA54" s="44">
        <f>(VLOOKUP($A53,'RevPAR Raw Data'!$B$6:$BE$43,'RevPAR Raw Data'!W$1,FALSE))/100</f>
        <v>2.1220747381930298E-2</v>
      </c>
      <c r="AB54" s="44">
        <f>(VLOOKUP($A53,'RevPAR Raw Data'!$B$6:$BE$43,'RevPAR Raw Data'!X$1,FALSE))/100</f>
        <v>7.1698782484873491E-2</v>
      </c>
      <c r="AC54" s="44">
        <f>(VLOOKUP($A53,'RevPAR Raw Data'!$B$6:$BE$43,'RevPAR Raw Data'!Y$1,FALSE))/100</f>
        <v>2.24616163588186E-2</v>
      </c>
      <c r="AD54" s="45">
        <f>(VLOOKUP($A53,'RevPAR Raw Data'!$B$6:$BE$43,'RevPAR Raw Data'!AA$1,FALSE))/100</f>
        <v>0.30801974743715199</v>
      </c>
      <c r="AE54" s="45">
        <f>(VLOOKUP($A53,'RevPAR Raw Data'!$B$6:$BE$43,'RevPAR Raw Data'!AB$1,FALSE))/100</f>
        <v>0.42023399192819805</v>
      </c>
      <c r="AF54" s="44">
        <f>(VLOOKUP($A53,'RevPAR Raw Data'!$B$6:$BE$43,'RevPAR Raw Data'!AC$1,FALSE))/100</f>
        <v>0.36051277682632304</v>
      </c>
      <c r="AG54" s="46">
        <f>(VLOOKUP($A53,'RevPAR Raw Data'!$B$6:$BE$43,'RevPAR Raw Data'!AE$1,FALSE))/100</f>
        <v>0.107983024528492</v>
      </c>
    </row>
    <row r="55" spans="1:33" x14ac:dyDescent="0.25">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5">
      <c r="A56" s="70" t="s">
        <v>32</v>
      </c>
      <c r="B56" s="71">
        <f>(VLOOKUP($A56,'Occupancy Raw Data'!$B$8:$BE$45,'Occupancy Raw Data'!G$3,FALSE))/100</f>
        <v>0.44425180048012797</v>
      </c>
      <c r="C56" s="72">
        <f>(VLOOKUP($A56,'Occupancy Raw Data'!$B$8:$BE$45,'Occupancy Raw Data'!H$3,FALSE))/100</f>
        <v>0.54601226993864993</v>
      </c>
      <c r="D56" s="72">
        <f>(VLOOKUP($A56,'Occupancy Raw Data'!$B$8:$BE$45,'Occupancy Raw Data'!I$3,FALSE))/100</f>
        <v>0.59255801547079201</v>
      </c>
      <c r="E56" s="72">
        <f>(VLOOKUP($A56,'Occupancy Raw Data'!$B$8:$BE$45,'Occupancy Raw Data'!J$3,FALSE))/100</f>
        <v>0.64923979727927406</v>
      </c>
      <c r="F56" s="72">
        <f>(VLOOKUP($A56,'Occupancy Raw Data'!$B$8:$BE$45,'Occupancy Raw Data'!K$3,FALSE))/100</f>
        <v>0.68031475060016011</v>
      </c>
      <c r="G56" s="72">
        <f>(VLOOKUP($A56,'Occupancy Raw Data'!$B$8:$BE$45,'Occupancy Raw Data'!L$3,FALSE))/100</f>
        <v>0.58247532675380098</v>
      </c>
      <c r="H56" s="53">
        <f>(VLOOKUP($A56,'Occupancy Raw Data'!$B$8:$BE$45,'Occupancy Raw Data'!N$3,FALSE))/100</f>
        <v>0.81875166711122904</v>
      </c>
      <c r="I56" s="53">
        <f>(VLOOKUP($A56,'Occupancy Raw Data'!$B$8:$BE$45,'Occupancy Raw Data'!O$3,FALSE))/100</f>
        <v>0.81168311549746508</v>
      </c>
      <c r="J56" s="72">
        <f>(VLOOKUP($A56,'Occupancy Raw Data'!$B$8:$BE$45,'Occupancy Raw Data'!P$3,FALSE))/100</f>
        <v>0.81521739130434701</v>
      </c>
      <c r="K56" s="95">
        <f>(VLOOKUP($A56,'Occupancy Raw Data'!$B$8:$BE$45,'Occupancy Raw Data'!R$3,FALSE))/100</f>
        <v>0.64897305948252793</v>
      </c>
      <c r="M56" s="75">
        <f>VLOOKUP($A56,'ADR Raw Data'!$B$6:$BE$43,'ADR Raw Data'!G$1,FALSE)</f>
        <v>103.47527769438599</v>
      </c>
      <c r="N56" s="76">
        <f>VLOOKUP($A56,'ADR Raw Data'!$B$6:$BE$43,'ADR Raw Data'!H$1,FALSE)</f>
        <v>108.03437713727401</v>
      </c>
      <c r="O56" s="76">
        <f>VLOOKUP($A56,'ADR Raw Data'!$B$6:$BE$43,'ADR Raw Data'!I$1,FALSE)</f>
        <v>114.41262210218299</v>
      </c>
      <c r="P56" s="76">
        <f>VLOOKUP($A56,'ADR Raw Data'!$B$6:$BE$43,'ADR Raw Data'!J$1,FALSE)</f>
        <v>114.56422760887401</v>
      </c>
      <c r="Q56" s="76">
        <f>VLOOKUP($A56,'ADR Raw Data'!$B$6:$BE$43,'ADR Raw Data'!K$1,FALSE)</f>
        <v>121.01767692609199</v>
      </c>
      <c r="R56" s="77">
        <f>VLOOKUP($A56,'ADR Raw Data'!$B$6:$BE$43,'ADR Raw Data'!L$1,FALSE)</f>
        <v>113.125154554197</v>
      </c>
      <c r="S56" s="76">
        <f>VLOOKUP($A56,'ADR Raw Data'!$B$6:$BE$43,'ADR Raw Data'!N$1,FALSE)</f>
        <v>148.40724547971899</v>
      </c>
      <c r="T56" s="76">
        <f>VLOOKUP($A56,'ADR Raw Data'!$B$6:$BE$43,'ADR Raw Data'!O$1,FALSE)</f>
        <v>147.220062438383</v>
      </c>
      <c r="U56" s="77">
        <f>VLOOKUP($A56,'ADR Raw Data'!$B$6:$BE$43,'ADR Raw Data'!P$1,FALSE)</f>
        <v>147.81622740286201</v>
      </c>
      <c r="V56" s="78">
        <f>VLOOKUP($A56,'ADR Raw Data'!$B$6:$BE$43,'ADR Raw Data'!R$1,FALSE)</f>
        <v>125.575931536609</v>
      </c>
      <c r="X56" s="75">
        <f>VLOOKUP($A56,'RevPAR Raw Data'!$B$6:$BE$43,'RevPAR Raw Data'!G$1,FALSE)</f>
        <v>45.969078420912197</v>
      </c>
      <c r="Y56" s="76">
        <f>VLOOKUP($A56,'RevPAR Raw Data'!$B$6:$BE$43,'RevPAR Raw Data'!H$1,FALSE)</f>
        <v>58.988095492131201</v>
      </c>
      <c r="Z56" s="76">
        <f>VLOOKUP($A56,'RevPAR Raw Data'!$B$6:$BE$43,'RevPAR Raw Data'!I$1,FALSE)</f>
        <v>67.796116297679305</v>
      </c>
      <c r="AA56" s="76">
        <f>VLOOKUP($A56,'RevPAR Raw Data'!$B$6:$BE$43,'RevPAR Raw Data'!J$1,FALSE)</f>
        <v>74.3796559082421</v>
      </c>
      <c r="AB56" s="76">
        <f>VLOOKUP($A56,'RevPAR Raw Data'!$B$6:$BE$43,'RevPAR Raw Data'!K$1,FALSE)</f>
        <v>82.330110696185599</v>
      </c>
      <c r="AC56" s="77">
        <f>VLOOKUP($A56,'RevPAR Raw Data'!$B$6:$BE$43,'RevPAR Raw Data'!L$1,FALSE)</f>
        <v>65.892611363030099</v>
      </c>
      <c r="AD56" s="76">
        <f>VLOOKUP($A56,'RevPAR Raw Data'!$B$6:$BE$43,'RevPAR Raw Data'!N$1,FALSE)</f>
        <v>121.50867964790601</v>
      </c>
      <c r="AE56" s="76">
        <f>VLOOKUP($A56,'RevPAR Raw Data'!$B$6:$BE$43,'RevPAR Raw Data'!O$1,FALSE)</f>
        <v>119.49603894371801</v>
      </c>
      <c r="AF56" s="77">
        <f>VLOOKUP($A56,'RevPAR Raw Data'!$B$6:$BE$43,'RevPAR Raw Data'!P$1,FALSE)</f>
        <v>120.502359295812</v>
      </c>
      <c r="AG56" s="78">
        <f>VLOOKUP($A56,'RevPAR Raw Data'!$B$6:$BE$43,'RevPAR Raw Data'!R$1,FALSE)</f>
        <v>81.495396486682097</v>
      </c>
    </row>
    <row r="57" spans="1:33" ht="16" thickBot="1" x14ac:dyDescent="0.3">
      <c r="A57" s="59" t="s">
        <v>127</v>
      </c>
      <c r="B57" s="49">
        <f>(VLOOKUP($A56,'Occupancy Raw Data'!$B$8:$BE$51,'Occupancy Raw Data'!T$3,FALSE))/100</f>
        <v>-0.10479668721456999</v>
      </c>
      <c r="C57" s="50">
        <f>(VLOOKUP($A56,'Occupancy Raw Data'!$B$8:$BE$51,'Occupancy Raw Data'!U$3,FALSE))/100</f>
        <v>-0.15771532918153999</v>
      </c>
      <c r="D57" s="50">
        <f>(VLOOKUP($A56,'Occupancy Raw Data'!$B$8:$BE$51,'Occupancy Raw Data'!V$3,FALSE))/100</f>
        <v>-0.14930477521100699</v>
      </c>
      <c r="E57" s="50">
        <f>(VLOOKUP($A56,'Occupancy Raw Data'!$B$8:$BE$51,'Occupancy Raw Data'!W$3,FALSE))/100</f>
        <v>4.6329664518725402E-2</v>
      </c>
      <c r="F57" s="50">
        <f>(VLOOKUP($A56,'Occupancy Raw Data'!$B$8:$BE$51,'Occupancy Raw Data'!X$3,FALSE))/100</f>
        <v>0.19866533257266203</v>
      </c>
      <c r="G57" s="50">
        <f>(VLOOKUP($A56,'Occupancy Raw Data'!$B$8:$BE$51,'Occupancy Raw Data'!Y$3,FALSE))/100</f>
        <v>-3.8540232623493098E-2</v>
      </c>
      <c r="H57" s="51">
        <f>(VLOOKUP($A56,'Occupancy Raw Data'!$B$8:$BE$51,'Occupancy Raw Data'!AA$3,FALSE))/100</f>
        <v>0.40485781031996804</v>
      </c>
      <c r="I57" s="51">
        <f>(VLOOKUP($A56,'Occupancy Raw Data'!$B$8:$BE$51,'Occupancy Raw Data'!AB$3,FALSE))/100</f>
        <v>0.59110675267828094</v>
      </c>
      <c r="J57" s="50">
        <f>(VLOOKUP($A56,'Occupancy Raw Data'!$B$8:$BE$51,'Occupancy Raw Data'!AC$3,FALSE))/100</f>
        <v>0.49179098822102801</v>
      </c>
      <c r="K57" s="52">
        <f>(VLOOKUP($A56,'Occupancy Raw Data'!$B$8:$BE$51,'Occupancy Raw Data'!AE$3,FALSE))/100</f>
        <v>0.10207378268774001</v>
      </c>
      <c r="M57" s="49">
        <f>(VLOOKUP($A56,'ADR Raw Data'!$B$6:$BE$49,'ADR Raw Data'!T$1,FALSE))/100</f>
        <v>-0.10370086333103201</v>
      </c>
      <c r="N57" s="50">
        <f>(VLOOKUP($A56,'ADR Raw Data'!$B$6:$BE$49,'ADR Raw Data'!U$1,FALSE))/100</f>
        <v>-0.17358875901602799</v>
      </c>
      <c r="O57" s="50">
        <f>(VLOOKUP($A56,'ADR Raw Data'!$B$6:$BE$49,'ADR Raw Data'!V$1,FALSE))/100</f>
        <v>-0.121071241452578</v>
      </c>
      <c r="P57" s="50">
        <f>(VLOOKUP($A56,'ADR Raw Data'!$B$6:$BE$49,'ADR Raw Data'!W$1,FALSE))/100</f>
        <v>-4.1035161061431298E-2</v>
      </c>
      <c r="Q57" s="50">
        <f>(VLOOKUP($A56,'ADR Raw Data'!$B$6:$BE$49,'ADR Raw Data'!X$1,FALSE))/100</f>
        <v>2.9218157253366298E-2</v>
      </c>
      <c r="R57" s="50">
        <f>(VLOOKUP($A56,'ADR Raw Data'!$B$6:$BE$49,'ADR Raw Data'!Y$1,FALSE))/100</f>
        <v>-8.2720277486441895E-2</v>
      </c>
      <c r="S57" s="51">
        <f>(VLOOKUP($A56,'ADR Raw Data'!$B$6:$BE$49,'ADR Raw Data'!AA$1,FALSE))/100</f>
        <v>9.648727094446069E-2</v>
      </c>
      <c r="T57" s="51">
        <f>(VLOOKUP($A56,'ADR Raw Data'!$B$6:$BE$49,'ADR Raw Data'!AB$1,FALSE))/100</f>
        <v>0.110977281439294</v>
      </c>
      <c r="U57" s="50">
        <f>(VLOOKUP($A56,'ADR Raw Data'!$B$6:$BE$49,'ADR Raw Data'!AC$1,FALSE))/100</f>
        <v>0.102899087997916</v>
      </c>
      <c r="V57" s="52">
        <f>(VLOOKUP($A56,'ADR Raw Data'!$B$6:$BE$49,'ADR Raw Data'!AE$1,FALSE))/100</f>
        <v>-4.65632201410151E-3</v>
      </c>
      <c r="X57" s="49">
        <f>(VLOOKUP($A56,'RevPAR Raw Data'!$B$6:$BE$43,'RevPAR Raw Data'!T$1,FALSE))/100</f>
        <v>-0.197630043607219</v>
      </c>
      <c r="Y57" s="50">
        <f>(VLOOKUP($A56,'RevPAR Raw Data'!$B$6:$BE$43,'RevPAR Raw Data'!U$1,FALSE))/100</f>
        <v>-0.30392647992714</v>
      </c>
      <c r="Z57" s="50">
        <f>(VLOOKUP($A56,'RevPAR Raw Data'!$B$6:$BE$43,'RevPAR Raw Data'!V$1,FALSE))/100</f>
        <v>-0.252299502173991</v>
      </c>
      <c r="AA57" s="50">
        <f>(VLOOKUP($A56,'RevPAR Raw Data'!$B$6:$BE$43,'RevPAR Raw Data'!W$1,FALSE))/100</f>
        <v>3.3933582118461703E-3</v>
      </c>
      <c r="AB57" s="50">
        <f>(VLOOKUP($A56,'RevPAR Raw Data'!$B$6:$BE$43,'RevPAR Raw Data'!X$1,FALSE))/100</f>
        <v>0.233688124753929</v>
      </c>
      <c r="AC57" s="50">
        <f>(VLOOKUP($A56,'RevPAR Raw Data'!$B$6:$BE$43,'RevPAR Raw Data'!Y$1,FALSE))/100</f>
        <v>-0.118072451372927</v>
      </c>
      <c r="AD57" s="51">
        <f>(VLOOKUP($A56,'RevPAR Raw Data'!$B$6:$BE$43,'RevPAR Raw Data'!AA$1,FALSE))/100</f>
        <v>0.54040870650275297</v>
      </c>
      <c r="AE57" s="51">
        <f>(VLOOKUP($A56,'RevPAR Raw Data'!$B$6:$BE$43,'RevPAR Raw Data'!AB$1,FALSE))/100</f>
        <v>0.76768345457022091</v>
      </c>
      <c r="AF57" s="50">
        <f>(VLOOKUP($A56,'RevPAR Raw Data'!$B$6:$BE$43,'RevPAR Raw Data'!AC$1,FALSE))/100</f>
        <v>0.64529492039248393</v>
      </c>
      <c r="AG57" s="52">
        <f>(VLOOKUP($A56,'RevPAR Raw Data'!$B$6:$BE$43,'RevPAR Raw Data'!AE$1,FALSE))/100</f>
        <v>9.6942172272247398E-2</v>
      </c>
    </row>
    <row r="58" spans="1:33" x14ac:dyDescent="0.25">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5">
      <c r="A59" s="88" t="s">
        <v>33</v>
      </c>
      <c r="B59" s="71">
        <f>(VLOOKUP($A59,'Occupancy Raw Data'!$B$8:$BE$45,'Occupancy Raw Data'!G$3,FALSE))/100</f>
        <v>0.64095663343323694</v>
      </c>
      <c r="C59" s="72">
        <f>(VLOOKUP($A59,'Occupancy Raw Data'!$B$8:$BE$45,'Occupancy Raw Data'!H$3,FALSE))/100</f>
        <v>0.80403344896586004</v>
      </c>
      <c r="D59" s="72">
        <f>(VLOOKUP($A59,'Occupancy Raw Data'!$B$8:$BE$45,'Occupancy Raw Data'!I$3,FALSE))/100</f>
        <v>0.89662976328827393</v>
      </c>
      <c r="E59" s="72">
        <f>(VLOOKUP($A59,'Occupancy Raw Data'!$B$8:$BE$45,'Occupancy Raw Data'!J$3,FALSE))/100</f>
        <v>0.88244583853207803</v>
      </c>
      <c r="F59" s="72">
        <f>(VLOOKUP($A59,'Occupancy Raw Data'!$B$8:$BE$45,'Occupancy Raw Data'!K$3,FALSE))/100</f>
        <v>0.79770702637617608</v>
      </c>
      <c r="G59" s="73">
        <f>(VLOOKUP($A59,'Occupancy Raw Data'!$B$8:$BE$45,'Occupancy Raw Data'!L$3,FALSE))/100</f>
        <v>0.80435454211912505</v>
      </c>
      <c r="H59" s="53">
        <f>(VLOOKUP($A59,'Occupancy Raw Data'!$B$8:$BE$45,'Occupancy Raw Data'!N$3,FALSE))/100</f>
        <v>0.76575546849778808</v>
      </c>
      <c r="I59" s="53">
        <f>(VLOOKUP($A59,'Occupancy Raw Data'!$B$8:$BE$45,'Occupancy Raw Data'!O$3,FALSE))/100</f>
        <v>0.77736515121064598</v>
      </c>
      <c r="J59" s="73">
        <f>(VLOOKUP($A59,'Occupancy Raw Data'!$B$8:$BE$45,'Occupancy Raw Data'!P$3,FALSE))/100</f>
        <v>0.77156030985421697</v>
      </c>
      <c r="K59" s="74">
        <f>(VLOOKUP($A59,'Occupancy Raw Data'!$B$8:$BE$45,'Occupancy Raw Data'!R$3,FALSE))/100</f>
        <v>0.79498476147200803</v>
      </c>
      <c r="M59" s="75">
        <f>VLOOKUP($A59,'ADR Raw Data'!$B$6:$BE$43,'ADR Raw Data'!G$1,FALSE)</f>
        <v>206.12790383487999</v>
      </c>
      <c r="N59" s="76">
        <f>VLOOKUP($A59,'ADR Raw Data'!$B$6:$BE$43,'ADR Raw Data'!H$1,FALSE)</f>
        <v>245.211335419926</v>
      </c>
      <c r="O59" s="76">
        <f>VLOOKUP($A59,'ADR Raw Data'!$B$6:$BE$43,'ADR Raw Data'!I$1,FALSE)</f>
        <v>277.59537748628298</v>
      </c>
      <c r="P59" s="76">
        <f>VLOOKUP($A59,'ADR Raw Data'!$B$6:$BE$43,'ADR Raw Data'!J$1,FALSE)</f>
        <v>266.21930243825199</v>
      </c>
      <c r="Q59" s="76">
        <f>VLOOKUP($A59,'ADR Raw Data'!$B$6:$BE$43,'ADR Raw Data'!K$1,FALSE)</f>
        <v>227.87992562290799</v>
      </c>
      <c r="R59" s="77">
        <f>VLOOKUP($A59,'ADR Raw Data'!$B$6:$BE$43,'ADR Raw Data'!L$1,FALSE)</f>
        <v>247.37424157244001</v>
      </c>
      <c r="S59" s="76">
        <f>VLOOKUP($A59,'ADR Raw Data'!$B$6:$BE$43,'ADR Raw Data'!N$1,FALSE)</f>
        <v>195.455447791805</v>
      </c>
      <c r="T59" s="76">
        <f>VLOOKUP($A59,'ADR Raw Data'!$B$6:$BE$43,'ADR Raw Data'!O$1,FALSE)</f>
        <v>186.77758576502799</v>
      </c>
      <c r="U59" s="77">
        <f>VLOOKUP($A59,'ADR Raw Data'!$B$6:$BE$43,'ADR Raw Data'!P$1,FALSE)</f>
        <v>191.08387278951801</v>
      </c>
      <c r="V59" s="78">
        <f>VLOOKUP($A59,'ADR Raw Data'!$B$6:$BE$43,'ADR Raw Data'!R$1,FALSE)</f>
        <v>231.76516811780601</v>
      </c>
      <c r="X59" s="75">
        <f>VLOOKUP($A59,'RevPAR Raw Data'!$B$6:$BE$43,'RevPAR Raw Data'!G$1,FALSE)</f>
        <v>132.119047298655</v>
      </c>
      <c r="Y59" s="76">
        <f>VLOOKUP($A59,'RevPAR Raw Data'!$B$6:$BE$43,'RevPAR Raw Data'!H$1,FALSE)</f>
        <v>197.15811574320799</v>
      </c>
      <c r="Z59" s="76">
        <f>VLOOKUP($A59,'RevPAR Raw Data'!$B$6:$BE$43,'RevPAR Raw Data'!I$1,FALSE)</f>
        <v>248.90027760544501</v>
      </c>
      <c r="AA59" s="76">
        <f>VLOOKUP($A59,'RevPAR Raw Data'!$B$6:$BE$43,'RevPAR Raw Data'!J$1,FALSE)</f>
        <v>234.92411557354799</v>
      </c>
      <c r="AB59" s="76">
        <f>VLOOKUP($A59,'RevPAR Raw Data'!$B$6:$BE$43,'RevPAR Raw Data'!K$1,FALSE)</f>
        <v>181.78141783947399</v>
      </c>
      <c r="AC59" s="77">
        <f>VLOOKUP($A59,'RevPAR Raw Data'!$B$6:$BE$43,'RevPAR Raw Data'!L$1,FALSE)</f>
        <v>198.976594812066</v>
      </c>
      <c r="AD59" s="76">
        <f>VLOOKUP($A59,'RevPAR Raw Data'!$B$6:$BE$43,'RevPAR Raw Data'!N$1,FALSE)</f>
        <v>149.67107799425801</v>
      </c>
      <c r="AE59" s="76">
        <f>VLOOKUP($A59,'RevPAR Raw Data'!$B$6:$BE$43,'RevPAR Raw Data'!O$1,FALSE)</f>
        <v>145.19438620099001</v>
      </c>
      <c r="AF59" s="77">
        <f>VLOOKUP($A59,'RevPAR Raw Data'!$B$6:$BE$43,'RevPAR Raw Data'!P$1,FALSE)</f>
        <v>147.43273209762401</v>
      </c>
      <c r="AG59" s="78">
        <f>VLOOKUP($A59,'RevPAR Raw Data'!$B$6:$BE$43,'RevPAR Raw Data'!R$1,FALSE)</f>
        <v>184.249776893654</v>
      </c>
    </row>
    <row r="60" spans="1:33" x14ac:dyDescent="0.25">
      <c r="A60" s="55" t="s">
        <v>127</v>
      </c>
      <c r="B60" s="43">
        <f>(VLOOKUP($A59,'Occupancy Raw Data'!$B$8:$BE$51,'Occupancy Raw Data'!T$3,FALSE))/100</f>
        <v>0.13937612439365199</v>
      </c>
      <c r="C60" s="44">
        <f>(VLOOKUP($A59,'Occupancy Raw Data'!$B$8:$BE$51,'Occupancy Raw Data'!U$3,FALSE))/100</f>
        <v>0.19553519497403399</v>
      </c>
      <c r="D60" s="44">
        <f>(VLOOKUP($A59,'Occupancy Raw Data'!$B$8:$BE$51,'Occupancy Raw Data'!V$3,FALSE))/100</f>
        <v>0.23848230662967201</v>
      </c>
      <c r="E60" s="44">
        <f>(VLOOKUP($A59,'Occupancy Raw Data'!$B$8:$BE$51,'Occupancy Raw Data'!W$3,FALSE))/100</f>
        <v>0.27064341006582399</v>
      </c>
      <c r="F60" s="44">
        <f>(VLOOKUP($A59,'Occupancy Raw Data'!$B$8:$BE$51,'Occupancy Raw Data'!X$3,FALSE))/100</f>
        <v>0.26203998006513102</v>
      </c>
      <c r="G60" s="44">
        <f>(VLOOKUP($A59,'Occupancy Raw Data'!$B$8:$BE$51,'Occupancy Raw Data'!Y$3,FALSE))/100</f>
        <v>0.22405285227510402</v>
      </c>
      <c r="H60" s="45">
        <f>(VLOOKUP($A59,'Occupancy Raw Data'!$B$8:$BE$51,'Occupancy Raw Data'!AA$3,FALSE))/100</f>
        <v>0.12601146501466698</v>
      </c>
      <c r="I60" s="45">
        <f>(VLOOKUP($A59,'Occupancy Raw Data'!$B$8:$BE$51,'Occupancy Raw Data'!AB$3,FALSE))/100</f>
        <v>0.20122035205064301</v>
      </c>
      <c r="J60" s="44">
        <f>(VLOOKUP($A59,'Occupancy Raw Data'!$B$8:$BE$51,'Occupancy Raw Data'!AC$3,FALSE))/100</f>
        <v>0.16268334063935799</v>
      </c>
      <c r="K60" s="46">
        <f>(VLOOKUP($A59,'Occupancy Raw Data'!$B$8:$BE$51,'Occupancy Raw Data'!AE$3,FALSE))/100</f>
        <v>0.20639556511693599</v>
      </c>
      <c r="M60" s="43">
        <f>(VLOOKUP($A59,'ADR Raw Data'!$B$6:$BE$49,'ADR Raw Data'!T$1,FALSE))/100</f>
        <v>0.22301289903209798</v>
      </c>
      <c r="N60" s="44">
        <f>(VLOOKUP($A59,'ADR Raw Data'!$B$6:$BE$49,'ADR Raw Data'!U$1,FALSE))/100</f>
        <v>0.277194864841522</v>
      </c>
      <c r="O60" s="44">
        <f>(VLOOKUP($A59,'ADR Raw Data'!$B$6:$BE$49,'ADR Raw Data'!V$1,FALSE))/100</f>
        <v>0.390944715296763</v>
      </c>
      <c r="P60" s="44">
        <f>(VLOOKUP($A59,'ADR Raw Data'!$B$6:$BE$49,'ADR Raw Data'!W$1,FALSE))/100</f>
        <v>0.38784358684192299</v>
      </c>
      <c r="Q60" s="44">
        <f>(VLOOKUP($A59,'ADR Raw Data'!$B$6:$BE$49,'ADR Raw Data'!X$1,FALSE))/100</f>
        <v>0.375231181030451</v>
      </c>
      <c r="R60" s="44">
        <f>(VLOOKUP($A59,'ADR Raw Data'!$B$6:$BE$49,'ADR Raw Data'!Y$1,FALSE))/100</f>
        <v>0.34038891044007102</v>
      </c>
      <c r="S60" s="45">
        <f>(VLOOKUP($A59,'ADR Raw Data'!$B$6:$BE$49,'ADR Raw Data'!AA$1,FALSE))/100</f>
        <v>0.21880736196888001</v>
      </c>
      <c r="T60" s="45">
        <f>(VLOOKUP($A59,'ADR Raw Data'!$B$6:$BE$49,'ADR Raw Data'!AB$1,FALSE))/100</f>
        <v>0.18123961483261802</v>
      </c>
      <c r="U60" s="44">
        <f>(VLOOKUP($A59,'ADR Raw Data'!$B$6:$BE$49,'ADR Raw Data'!AC$1,FALSE))/100</f>
        <v>0.19974113317844799</v>
      </c>
      <c r="V60" s="46">
        <f>(VLOOKUP($A59,'ADR Raw Data'!$B$6:$BE$49,'ADR Raw Data'!AE$1,FALSE))/100</f>
        <v>0.307342663979423</v>
      </c>
      <c r="X60" s="43">
        <f>(VLOOKUP($A59,'RevPAR Raw Data'!$B$6:$BE$43,'RevPAR Raw Data'!T$1,FALSE))/100</f>
        <v>0.39347169698263795</v>
      </c>
      <c r="Y60" s="44">
        <f>(VLOOKUP($A59,'RevPAR Raw Data'!$B$6:$BE$43,'RevPAR Raw Data'!U$1,FALSE))/100</f>
        <v>0.52693141175814506</v>
      </c>
      <c r="Z60" s="44">
        <f>(VLOOKUP($A59,'RevPAR Raw Data'!$B$6:$BE$43,'RevPAR Raw Data'!V$1,FALSE))/100</f>
        <v>0.72266041939508796</v>
      </c>
      <c r="AA60" s="44">
        <f>(VLOOKUP($A59,'RevPAR Raw Data'!$B$6:$BE$43,'RevPAR Raw Data'!W$1,FALSE))/100</f>
        <v>0.76345430782280699</v>
      </c>
      <c r="AB60" s="44">
        <f>(VLOOKUP($A59,'RevPAR Raw Data'!$B$6:$BE$43,'RevPAR Raw Data'!X$1,FALSE))/100</f>
        <v>0.73559673229261802</v>
      </c>
      <c r="AC60" s="44">
        <f>(VLOOKUP($A59,'RevPAR Raw Data'!$B$6:$BE$43,'RevPAR Raw Data'!Y$1,FALSE))/100</f>
        <v>0.64070686898208906</v>
      </c>
      <c r="AD60" s="45">
        <f>(VLOOKUP($A59,'RevPAR Raw Data'!$B$6:$BE$43,'RevPAR Raw Data'!AA$1,FALSE))/100</f>
        <v>0.37239106322124099</v>
      </c>
      <c r="AE60" s="45">
        <f>(VLOOKUP($A59,'RevPAR Raw Data'!$B$6:$BE$43,'RevPAR Raw Data'!AB$1,FALSE))/100</f>
        <v>0.41892906598540497</v>
      </c>
      <c r="AF60" s="44">
        <f>(VLOOKUP($A59,'RevPAR Raw Data'!$B$6:$BE$43,'RevPAR Raw Data'!AC$1,FALSE))/100</f>
        <v>0.39491902862636702</v>
      </c>
      <c r="AG60" s="46">
        <f>(VLOOKUP($A59,'RevPAR Raw Data'!$B$6:$BE$43,'RevPAR Raw Data'!AE$1,FALSE))/100</f>
        <v>0.57717239191293601</v>
      </c>
    </row>
    <row r="61" spans="1:33" x14ac:dyDescent="0.25">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5">
      <c r="A62" s="70" t="s">
        <v>34</v>
      </c>
      <c r="B62" s="71">
        <f>(VLOOKUP($A62,'Occupancy Raw Data'!$B$8:$BE$45,'Occupancy Raw Data'!G$3,FALSE))/100</f>
        <v>0.70599999999999996</v>
      </c>
      <c r="C62" s="72">
        <f>(VLOOKUP($A62,'Occupancy Raw Data'!$B$8:$BE$45,'Occupancy Raw Data'!H$3,FALSE))/100</f>
        <v>0.91221052631578903</v>
      </c>
      <c r="D62" s="72">
        <f>(VLOOKUP($A62,'Occupancy Raw Data'!$B$8:$BE$45,'Occupancy Raw Data'!I$3,FALSE))/100</f>
        <v>0.95989473684210491</v>
      </c>
      <c r="E62" s="72">
        <f>(VLOOKUP($A62,'Occupancy Raw Data'!$B$8:$BE$45,'Occupancy Raw Data'!J$3,FALSE))/100</f>
        <v>0.95400000000000007</v>
      </c>
      <c r="F62" s="72">
        <f>(VLOOKUP($A62,'Occupancy Raw Data'!$B$8:$BE$45,'Occupancy Raw Data'!K$3,FALSE))/100</f>
        <v>0.87294736842105192</v>
      </c>
      <c r="G62" s="73">
        <f>(VLOOKUP($A62,'Occupancy Raw Data'!$B$8:$BE$45,'Occupancy Raw Data'!L$3,FALSE))/100</f>
        <v>0.88101052631578891</v>
      </c>
      <c r="H62" s="53">
        <f>(VLOOKUP($A62,'Occupancy Raw Data'!$B$8:$BE$45,'Occupancy Raw Data'!N$3,FALSE))/100</f>
        <v>0.79926315789473601</v>
      </c>
      <c r="I62" s="53">
        <f>(VLOOKUP($A62,'Occupancy Raw Data'!$B$8:$BE$45,'Occupancy Raw Data'!O$3,FALSE))/100</f>
        <v>0.78578947368420993</v>
      </c>
      <c r="J62" s="73">
        <f>(VLOOKUP($A62,'Occupancy Raw Data'!$B$8:$BE$45,'Occupancy Raw Data'!P$3,FALSE))/100</f>
        <v>0.79252631578947297</v>
      </c>
      <c r="K62" s="74">
        <f>(VLOOKUP($A62,'Occupancy Raw Data'!$B$8:$BE$45,'Occupancy Raw Data'!R$3,FALSE))/100</f>
        <v>0.85572932330827001</v>
      </c>
      <c r="M62" s="75">
        <f>VLOOKUP($A62,'ADR Raw Data'!$B$6:$BE$43,'ADR Raw Data'!G$1,FALSE)</f>
        <v>228.45324138959199</v>
      </c>
      <c r="N62" s="76">
        <f>VLOOKUP($A62,'ADR Raw Data'!$B$6:$BE$43,'ADR Raw Data'!H$1,FALSE)</f>
        <v>270.67374798061297</v>
      </c>
      <c r="O62" s="76">
        <f>VLOOKUP($A62,'ADR Raw Data'!$B$6:$BE$43,'ADR Raw Data'!I$1,FALSE)</f>
        <v>291.004773549731</v>
      </c>
      <c r="P62" s="76">
        <f>VLOOKUP($A62,'ADR Raw Data'!$B$6:$BE$43,'ADR Raw Data'!J$1,FALSE)</f>
        <v>284.848316230828</v>
      </c>
      <c r="Q62" s="76">
        <f>VLOOKUP($A62,'ADR Raw Data'!$B$6:$BE$43,'ADR Raw Data'!K$1,FALSE)</f>
        <v>246.099856505486</v>
      </c>
      <c r="R62" s="77">
        <f>VLOOKUP($A62,'ADR Raw Data'!$B$6:$BE$43,'ADR Raw Data'!L$1,FALSE)</f>
        <v>266.53731408908402</v>
      </c>
      <c r="S62" s="76">
        <f>VLOOKUP($A62,'ADR Raw Data'!$B$6:$BE$43,'ADR Raw Data'!N$1,FALSE)</f>
        <v>201.86368629000299</v>
      </c>
      <c r="T62" s="76">
        <f>VLOOKUP($A62,'ADR Raw Data'!$B$6:$BE$43,'ADR Raw Data'!O$1,FALSE)</f>
        <v>196.051139986604</v>
      </c>
      <c r="U62" s="77">
        <f>VLOOKUP($A62,'ADR Raw Data'!$B$6:$BE$43,'ADR Raw Data'!P$1,FALSE)</f>
        <v>198.98211781113</v>
      </c>
      <c r="V62" s="78">
        <f>VLOOKUP($A62,'ADR Raw Data'!$B$6:$BE$43,'ADR Raw Data'!R$1,FALSE)</f>
        <v>248.66141092327601</v>
      </c>
      <c r="X62" s="75">
        <f>VLOOKUP($A62,'RevPAR Raw Data'!$B$6:$BE$43,'RevPAR Raw Data'!G$1,FALSE)</f>
        <v>161.28798842105201</v>
      </c>
      <c r="Y62" s="76">
        <f>VLOOKUP($A62,'RevPAR Raw Data'!$B$6:$BE$43,'RevPAR Raw Data'!H$1,FALSE)</f>
        <v>246.91144210526301</v>
      </c>
      <c r="Z62" s="76">
        <f>VLOOKUP($A62,'RevPAR Raw Data'!$B$6:$BE$43,'RevPAR Raw Data'!I$1,FALSE)</f>
        <v>279.33395052631499</v>
      </c>
      <c r="AA62" s="76">
        <f>VLOOKUP($A62,'RevPAR Raw Data'!$B$6:$BE$43,'RevPAR Raw Data'!J$1,FALSE)</f>
        <v>271.74529368421003</v>
      </c>
      <c r="AB62" s="76">
        <f>VLOOKUP($A62,'RevPAR Raw Data'!$B$6:$BE$43,'RevPAR Raw Data'!K$1,FALSE)</f>
        <v>214.83222210526301</v>
      </c>
      <c r="AC62" s="77">
        <f>VLOOKUP($A62,'RevPAR Raw Data'!$B$6:$BE$43,'RevPAR Raw Data'!L$1,FALSE)</f>
        <v>234.82217936842099</v>
      </c>
      <c r="AD62" s="76">
        <f>VLOOKUP($A62,'RevPAR Raw Data'!$B$6:$BE$43,'RevPAR Raw Data'!N$1,FALSE)</f>
        <v>161.34220736842099</v>
      </c>
      <c r="AE62" s="76">
        <f>VLOOKUP($A62,'RevPAR Raw Data'!$B$6:$BE$43,'RevPAR Raw Data'!O$1,FALSE)</f>
        <v>154.05492210526299</v>
      </c>
      <c r="AF62" s="77">
        <f>VLOOKUP($A62,'RevPAR Raw Data'!$B$6:$BE$43,'RevPAR Raw Data'!P$1,FALSE)</f>
        <v>157.698564736842</v>
      </c>
      <c r="AG62" s="78">
        <f>VLOOKUP($A62,'RevPAR Raw Data'!$B$6:$BE$43,'RevPAR Raw Data'!R$1,FALSE)</f>
        <v>212.786860902255</v>
      </c>
    </row>
    <row r="63" spans="1:33" x14ac:dyDescent="0.25">
      <c r="A63" s="55" t="s">
        <v>127</v>
      </c>
      <c r="B63" s="43">
        <f>(VLOOKUP($A62,'Occupancy Raw Data'!$B$8:$BE$51,'Occupancy Raw Data'!T$3,FALSE))/100</f>
        <v>0.26614329037149298</v>
      </c>
      <c r="C63" s="44">
        <f>(VLOOKUP($A62,'Occupancy Raw Data'!$B$8:$BE$51,'Occupancy Raw Data'!U$3,FALSE))/100</f>
        <v>0.38656000000000001</v>
      </c>
      <c r="D63" s="44">
        <f>(VLOOKUP($A62,'Occupancy Raw Data'!$B$8:$BE$51,'Occupancy Raw Data'!V$3,FALSE))/100</f>
        <v>0.35560059701492497</v>
      </c>
      <c r="E63" s="44">
        <f>(VLOOKUP($A62,'Occupancy Raw Data'!$B$8:$BE$51,'Occupancy Raw Data'!W$3,FALSE))/100</f>
        <v>0.37393424657534197</v>
      </c>
      <c r="F63" s="44">
        <f>(VLOOKUP($A62,'Occupancy Raw Data'!$B$8:$BE$51,'Occupancy Raw Data'!X$3,FALSE))/100</f>
        <v>0.392653515427415</v>
      </c>
      <c r="G63" s="44">
        <f>(VLOOKUP($A62,'Occupancy Raw Data'!$B$8:$BE$51,'Occupancy Raw Data'!Y$3,FALSE))/100</f>
        <v>0.35758608559702898</v>
      </c>
      <c r="H63" s="45">
        <f>(VLOOKUP($A62,'Occupancy Raw Data'!$B$8:$BE$51,'Occupancy Raw Data'!AA$3,FALSE))/100</f>
        <v>0.197186639227481</v>
      </c>
      <c r="I63" s="45">
        <f>(VLOOKUP($A62,'Occupancy Raw Data'!$B$8:$BE$51,'Occupancy Raw Data'!AB$3,FALSE))/100</f>
        <v>0.27357656731757402</v>
      </c>
      <c r="J63" s="44">
        <f>(VLOOKUP($A62,'Occupancy Raw Data'!$B$8:$BE$51,'Occupancy Raw Data'!AC$3,FALSE))/100</f>
        <v>0.23387642945289999</v>
      </c>
      <c r="K63" s="46">
        <f>(VLOOKUP($A62,'Occupancy Raw Data'!$B$8:$BE$51,'Occupancy Raw Data'!AE$3,FALSE))/100</f>
        <v>0.32249984833282702</v>
      </c>
      <c r="M63" s="43">
        <f>(VLOOKUP($A62,'ADR Raw Data'!$B$6:$BE$49,'ADR Raw Data'!T$1,FALSE))/100</f>
        <v>0.26054341882523901</v>
      </c>
      <c r="N63" s="44">
        <f>(VLOOKUP($A62,'ADR Raw Data'!$B$6:$BE$49,'ADR Raw Data'!U$1,FALSE))/100</f>
        <v>0.29208737099446003</v>
      </c>
      <c r="O63" s="44">
        <f>(VLOOKUP($A62,'ADR Raw Data'!$B$6:$BE$49,'ADR Raw Data'!V$1,FALSE))/100</f>
        <v>0.35183015732751299</v>
      </c>
      <c r="P63" s="44">
        <f>(VLOOKUP($A62,'ADR Raw Data'!$B$6:$BE$49,'ADR Raw Data'!W$1,FALSE))/100</f>
        <v>0.33282838021844596</v>
      </c>
      <c r="Q63" s="44">
        <f>(VLOOKUP($A62,'ADR Raw Data'!$B$6:$BE$49,'ADR Raw Data'!X$1,FALSE))/100</f>
        <v>0.43177974022865001</v>
      </c>
      <c r="R63" s="44">
        <f>(VLOOKUP($A62,'ADR Raw Data'!$B$6:$BE$49,'ADR Raw Data'!Y$1,FALSE))/100</f>
        <v>0.33579871343521506</v>
      </c>
      <c r="S63" s="45">
        <f>(VLOOKUP($A62,'ADR Raw Data'!$B$6:$BE$49,'ADR Raw Data'!AA$1,FALSE))/100</f>
        <v>0.37284323413550197</v>
      </c>
      <c r="T63" s="45">
        <f>(VLOOKUP($A62,'ADR Raw Data'!$B$6:$BE$49,'ADR Raw Data'!AB$1,FALSE))/100</f>
        <v>0.388354840768114</v>
      </c>
      <c r="U63" s="44">
        <f>(VLOOKUP($A62,'ADR Raw Data'!$B$6:$BE$49,'ADR Raw Data'!AC$1,FALSE))/100</f>
        <v>0.37951417597416304</v>
      </c>
      <c r="V63" s="46">
        <f>(VLOOKUP($A62,'ADR Raw Data'!$B$6:$BE$49,'ADR Raw Data'!AE$1,FALSE))/100</f>
        <v>0.35250947672183303</v>
      </c>
      <c r="X63" s="43">
        <f>(VLOOKUP($A62,'RevPAR Raw Data'!$B$6:$BE$43,'RevPAR Raw Data'!T$1,FALSE))/100</f>
        <v>0.59602859196752001</v>
      </c>
      <c r="Y63" s="44">
        <f>(VLOOKUP($A62,'RevPAR Raw Data'!$B$6:$BE$43,'RevPAR Raw Data'!U$1,FALSE))/100</f>
        <v>0.79155666512607892</v>
      </c>
      <c r="Z63" s="44">
        <f>(VLOOKUP($A62,'RevPAR Raw Data'!$B$6:$BE$43,'RevPAR Raw Data'!V$1,FALSE))/100</f>
        <v>0.83254176833595694</v>
      </c>
      <c r="AA63" s="44">
        <f>(VLOOKUP($A62,'RevPAR Raw Data'!$B$6:$BE$43,'RevPAR Raw Data'!W$1,FALSE))/100</f>
        <v>0.83121855638966391</v>
      </c>
      <c r="AB63" s="44">
        <f>(VLOOKUP($A62,'RevPAR Raw Data'!$B$6:$BE$43,'RevPAR Raw Data'!X$1,FALSE))/100</f>
        <v>0.99397308854718103</v>
      </c>
      <c r="AC63" s="44">
        <f>(VLOOKUP($A62,'RevPAR Raw Data'!$B$6:$BE$43,'RevPAR Raw Data'!Y$1,FALSE))/100</f>
        <v>0.81346174651806191</v>
      </c>
      <c r="AD63" s="45">
        <f>(VLOOKUP($A62,'RevPAR Raw Data'!$B$6:$BE$43,'RevPAR Raw Data'!AA$1,FALSE))/100</f>
        <v>0.64354957766086796</v>
      </c>
      <c r="AE63" s="45">
        <f>(VLOOKUP($A62,'RevPAR Raw Data'!$B$6:$BE$43,'RevPAR Raw Data'!AB$1,FALSE))/100</f>
        <v>0.76817619232419299</v>
      </c>
      <c r="AF63" s="44">
        <f>(VLOOKUP($A62,'RevPAR Raw Data'!$B$6:$BE$43,'RevPAR Raw Data'!AC$1,FALSE))/100</f>
        <v>0.702150025830659</v>
      </c>
      <c r="AG63" s="46">
        <f>(VLOOKUP($A62,'RevPAR Raw Data'!$B$6:$BE$43,'RevPAR Raw Data'!AE$1,FALSE))/100</f>
        <v>0.78869357783333593</v>
      </c>
    </row>
    <row r="64" spans="1:33" x14ac:dyDescent="0.25">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5">
      <c r="A65" s="70" t="s">
        <v>35</v>
      </c>
      <c r="B65" s="71">
        <f>(VLOOKUP($A65,'Occupancy Raw Data'!$B$8:$BE$45,'Occupancy Raw Data'!G$3,FALSE))/100</f>
        <v>0.62543473220496093</v>
      </c>
      <c r="C65" s="72">
        <f>(VLOOKUP($A65,'Occupancy Raw Data'!$B$8:$BE$45,'Occupancy Raw Data'!H$3,FALSE))/100</f>
        <v>0.75365175052167799</v>
      </c>
      <c r="D65" s="72">
        <f>(VLOOKUP($A65,'Occupancy Raw Data'!$B$8:$BE$45,'Occupancy Raw Data'!I$3,FALSE))/100</f>
        <v>0.9054022722003241</v>
      </c>
      <c r="E65" s="72">
        <f>(VLOOKUP($A65,'Occupancy Raw Data'!$B$8:$BE$45,'Occupancy Raw Data'!J$3,FALSE))/100</f>
        <v>0.90308370044052788</v>
      </c>
      <c r="F65" s="72">
        <f>(VLOOKUP($A65,'Occupancy Raw Data'!$B$8:$BE$45,'Occupancy Raw Data'!K$3,FALSE))/100</f>
        <v>0.83132390447484295</v>
      </c>
      <c r="G65" s="73">
        <f>(VLOOKUP($A65,'Occupancy Raw Data'!$B$8:$BE$45,'Occupancy Raw Data'!L$3,FALSE))/100</f>
        <v>0.80377927196846699</v>
      </c>
      <c r="H65" s="53">
        <f>(VLOOKUP($A65,'Occupancy Raw Data'!$B$8:$BE$45,'Occupancy Raw Data'!N$3,FALSE))/100</f>
        <v>0.77347553906793398</v>
      </c>
      <c r="I65" s="53">
        <f>(VLOOKUP($A65,'Occupancy Raw Data'!$B$8:$BE$45,'Occupancy Raw Data'!O$3,FALSE))/100</f>
        <v>0.814398330628332</v>
      </c>
      <c r="J65" s="73">
        <f>(VLOOKUP($A65,'Occupancy Raw Data'!$B$8:$BE$45,'Occupancy Raw Data'!P$3,FALSE))/100</f>
        <v>0.79393693484813299</v>
      </c>
      <c r="K65" s="74">
        <f>(VLOOKUP($A65,'Occupancy Raw Data'!$B$8:$BE$45,'Occupancy Raw Data'!R$3,FALSE))/100</f>
        <v>0.80096717564837205</v>
      </c>
      <c r="M65" s="75">
        <f>VLOOKUP($A65,'ADR Raw Data'!$B$6:$BE$43,'ADR Raw Data'!G$1,FALSE)</f>
        <v>159.31714550509699</v>
      </c>
      <c r="N65" s="76">
        <f>VLOOKUP($A65,'ADR Raw Data'!$B$6:$BE$43,'ADR Raw Data'!H$1,FALSE)</f>
        <v>185.476928164897</v>
      </c>
      <c r="O65" s="76">
        <f>VLOOKUP($A65,'ADR Raw Data'!$B$6:$BE$43,'ADR Raw Data'!I$1,FALSE)</f>
        <v>199.98735211267601</v>
      </c>
      <c r="P65" s="76">
        <f>VLOOKUP($A65,'ADR Raw Data'!$B$6:$BE$43,'ADR Raw Data'!J$1,FALSE)</f>
        <v>200.23370860077</v>
      </c>
      <c r="Q65" s="76">
        <f>VLOOKUP($A65,'ADR Raw Data'!$B$6:$BE$43,'ADR Raw Data'!K$1,FALSE)</f>
        <v>182.00222981453001</v>
      </c>
      <c r="R65" s="77">
        <f>VLOOKUP($A65,'ADR Raw Data'!$B$6:$BE$43,'ADR Raw Data'!L$1,FALSE)</f>
        <v>187.272083249199</v>
      </c>
      <c r="S65" s="76">
        <f>VLOOKUP($A65,'ADR Raw Data'!$B$6:$BE$43,'ADR Raw Data'!N$1,FALSE)</f>
        <v>166.18179706235</v>
      </c>
      <c r="T65" s="76">
        <f>VLOOKUP($A65,'ADR Raw Data'!$B$6:$BE$43,'ADR Raw Data'!O$1,FALSE)</f>
        <v>169.70026476868301</v>
      </c>
      <c r="U65" s="77">
        <f>VLOOKUP($A65,'ADR Raw Data'!$B$6:$BE$43,'ADR Raw Data'!P$1,FALSE)</f>
        <v>167.98637000803001</v>
      </c>
      <c r="V65" s="78">
        <f>VLOOKUP($A65,'ADR Raw Data'!$B$6:$BE$43,'ADR Raw Data'!R$1,FALSE)</f>
        <v>181.81024356959699</v>
      </c>
      <c r="X65" s="75">
        <f>VLOOKUP($A65,'RevPAR Raw Data'!$B$6:$BE$43,'RevPAR Raw Data'!G$1,FALSE)</f>
        <v>99.642476234639403</v>
      </c>
      <c r="Y65" s="76">
        <f>VLOOKUP($A65,'RevPAR Raw Data'!$B$6:$BE$43,'RevPAR Raw Data'!H$1,FALSE)</f>
        <v>139.78501159285801</v>
      </c>
      <c r="Z65" s="76">
        <f>VLOOKUP($A65,'RevPAR Raw Data'!$B$6:$BE$43,'RevPAR Raw Data'!I$1,FALSE)</f>
        <v>181.06900301414299</v>
      </c>
      <c r="AA65" s="76">
        <f>VLOOKUP($A65,'RevPAR Raw Data'!$B$6:$BE$43,'RevPAR Raw Data'!J$1,FALSE)</f>
        <v>180.827798516114</v>
      </c>
      <c r="AB65" s="76">
        <f>VLOOKUP($A65,'RevPAR Raw Data'!$B$6:$BE$43,'RevPAR Raw Data'!K$1,FALSE)</f>
        <v>151.302804312543</v>
      </c>
      <c r="AC65" s="77">
        <f>VLOOKUP($A65,'RevPAR Raw Data'!$B$6:$BE$43,'RevPAR Raw Data'!L$1,FALSE)</f>
        <v>150.525418734059</v>
      </c>
      <c r="AD65" s="76">
        <f>VLOOKUP($A65,'RevPAR Raw Data'!$B$6:$BE$43,'RevPAR Raw Data'!N$1,FALSE)</f>
        <v>128.53755506607899</v>
      </c>
      <c r="AE65" s="76">
        <f>VLOOKUP($A65,'RevPAR Raw Data'!$B$6:$BE$43,'RevPAR Raw Data'!O$1,FALSE)</f>
        <v>138.20361233480099</v>
      </c>
      <c r="AF65" s="77">
        <f>VLOOKUP($A65,'RevPAR Raw Data'!$B$6:$BE$43,'RevPAR Raw Data'!P$1,FALSE)</f>
        <v>133.37058370043999</v>
      </c>
      <c r="AG65" s="78">
        <f>VLOOKUP($A65,'RevPAR Raw Data'!$B$6:$BE$43,'RevPAR Raw Data'!R$1,FALSE)</f>
        <v>145.624037295882</v>
      </c>
    </row>
    <row r="66" spans="1:33" x14ac:dyDescent="0.25">
      <c r="A66" s="55" t="s">
        <v>127</v>
      </c>
      <c r="B66" s="43">
        <f>(VLOOKUP($A65,'Occupancy Raw Data'!$B$8:$BE$51,'Occupancy Raw Data'!T$3,FALSE))/100</f>
        <v>0.18032656316472898</v>
      </c>
      <c r="C66" s="44">
        <f>(VLOOKUP($A65,'Occupancy Raw Data'!$B$8:$BE$51,'Occupancy Raw Data'!U$3,FALSE))/100</f>
        <v>0.273875467682484</v>
      </c>
      <c r="D66" s="44">
        <f>(VLOOKUP($A65,'Occupancy Raw Data'!$B$8:$BE$51,'Occupancy Raw Data'!V$3,FALSE))/100</f>
        <v>0.44105123375511501</v>
      </c>
      <c r="E66" s="44">
        <f>(VLOOKUP($A65,'Occupancy Raw Data'!$B$8:$BE$51,'Occupancy Raw Data'!W$3,FALSE))/100</f>
        <v>0.47160972895159503</v>
      </c>
      <c r="F66" s="44">
        <f>(VLOOKUP($A65,'Occupancy Raw Data'!$B$8:$BE$51,'Occupancy Raw Data'!X$3,FALSE))/100</f>
        <v>0.45069220025510803</v>
      </c>
      <c r="G66" s="44">
        <f>(VLOOKUP($A65,'Occupancy Raw Data'!$B$8:$BE$51,'Occupancy Raw Data'!Y$3,FALSE))/100</f>
        <v>0.36859112917963199</v>
      </c>
      <c r="H66" s="45">
        <f>(VLOOKUP($A65,'Occupancy Raw Data'!$B$8:$BE$51,'Occupancy Raw Data'!AA$3,FALSE))/100</f>
        <v>0.24696701967228901</v>
      </c>
      <c r="I66" s="45">
        <f>(VLOOKUP($A65,'Occupancy Raw Data'!$B$8:$BE$51,'Occupancy Raw Data'!AB$3,FALSE))/100</f>
        <v>0.31688317039300901</v>
      </c>
      <c r="J66" s="44">
        <f>(VLOOKUP($A65,'Occupancy Raw Data'!$B$8:$BE$51,'Occupancy Raw Data'!AC$3,FALSE))/100</f>
        <v>0.28187269394535602</v>
      </c>
      <c r="K66" s="46">
        <f>(VLOOKUP($A65,'Occupancy Raw Data'!$B$8:$BE$51,'Occupancy Raw Data'!AE$3,FALSE))/100</f>
        <v>0.34286339062577498</v>
      </c>
      <c r="M66" s="43">
        <f>(VLOOKUP($A65,'ADR Raw Data'!$B$6:$BE$49,'ADR Raw Data'!T$1,FALSE))/100</f>
        <v>0.17612604582909799</v>
      </c>
      <c r="N66" s="44">
        <f>(VLOOKUP($A65,'ADR Raw Data'!$B$6:$BE$49,'ADR Raw Data'!U$1,FALSE))/100</f>
        <v>0.25470589298714097</v>
      </c>
      <c r="O66" s="44">
        <f>(VLOOKUP($A65,'ADR Raw Data'!$B$6:$BE$49,'ADR Raw Data'!V$1,FALSE))/100</f>
        <v>0.30648229517414199</v>
      </c>
      <c r="P66" s="44">
        <f>(VLOOKUP($A65,'ADR Raw Data'!$B$6:$BE$49,'ADR Raw Data'!W$1,FALSE))/100</f>
        <v>0.33447338354008799</v>
      </c>
      <c r="Q66" s="44">
        <f>(VLOOKUP($A65,'ADR Raw Data'!$B$6:$BE$49,'ADR Raw Data'!X$1,FALSE))/100</f>
        <v>0.29711368884200001</v>
      </c>
      <c r="R66" s="44">
        <f>(VLOOKUP($A65,'ADR Raw Data'!$B$6:$BE$49,'ADR Raw Data'!Y$1,FALSE))/100</f>
        <v>0.28519434802893201</v>
      </c>
      <c r="S66" s="45">
        <f>(VLOOKUP($A65,'ADR Raw Data'!$B$6:$BE$49,'ADR Raw Data'!AA$1,FALSE))/100</f>
        <v>0.23093497469081398</v>
      </c>
      <c r="T66" s="45">
        <f>(VLOOKUP($A65,'ADR Raw Data'!$B$6:$BE$49,'ADR Raw Data'!AB$1,FALSE))/100</f>
        <v>0.28220234518464798</v>
      </c>
      <c r="U66" s="44">
        <f>(VLOOKUP($A65,'ADR Raw Data'!$B$6:$BE$49,'ADR Raw Data'!AC$1,FALSE))/100</f>
        <v>0.25663467483747804</v>
      </c>
      <c r="V66" s="46">
        <f>(VLOOKUP($A65,'ADR Raw Data'!$B$6:$BE$49,'ADR Raw Data'!AE$1,FALSE))/100</f>
        <v>0.27905402316119599</v>
      </c>
      <c r="X66" s="43">
        <f>(VLOOKUP($A65,'RevPAR Raw Data'!$B$6:$BE$43,'RevPAR Raw Data'!T$1,FALSE))/100</f>
        <v>0.388212813521983</v>
      </c>
      <c r="Y66" s="44">
        <f>(VLOOKUP($A65,'RevPAR Raw Data'!$B$6:$BE$43,'RevPAR Raw Data'!U$1,FALSE))/100</f>
        <v>0.59833905623296302</v>
      </c>
      <c r="Z66" s="44">
        <f>(VLOOKUP($A65,'RevPAR Raw Data'!$B$6:$BE$43,'RevPAR Raw Data'!V$1,FALSE))/100</f>
        <v>0.88270792333991199</v>
      </c>
      <c r="AA66" s="44">
        <f>(VLOOKUP($A65,'RevPAR Raw Data'!$B$6:$BE$43,'RevPAR Raw Data'!W$1,FALSE))/100</f>
        <v>0.963824014244548</v>
      </c>
      <c r="AB66" s="44">
        <f>(VLOOKUP($A65,'RevPAR Raw Data'!$B$6:$BE$43,'RevPAR Raw Data'!X$1,FALSE))/100</f>
        <v>0.88171271124722195</v>
      </c>
      <c r="AC66" s="44">
        <f>(VLOOKUP($A65,'RevPAR Raw Data'!$B$6:$BE$43,'RevPAR Raw Data'!Y$1,FALSE))/100</f>
        <v>0.75890558398419794</v>
      </c>
      <c r="AD66" s="45">
        <f>(VLOOKUP($A65,'RevPAR Raw Data'!$B$6:$BE$43,'RevPAR Raw Data'!AA$1,FALSE))/100</f>
        <v>0.53493531680058903</v>
      </c>
      <c r="AE66" s="45">
        <f>(VLOOKUP($A65,'RevPAR Raw Data'!$B$6:$BE$43,'RevPAR Raw Data'!AB$1,FALSE))/100</f>
        <v>0.68851068941211002</v>
      </c>
      <c r="AF66" s="44">
        <f>(VLOOKUP($A65,'RevPAR Raw Data'!$B$6:$BE$43,'RevPAR Raw Data'!AC$1,FALSE))/100</f>
        <v>0.61084567593906502</v>
      </c>
      <c r="AG66" s="46">
        <f>(VLOOKUP($A65,'RevPAR Raw Data'!$B$6:$BE$43,'RevPAR Raw Data'!AE$1,FALSE))/100</f>
        <v>0.71759482233578298</v>
      </c>
    </row>
    <row r="67" spans="1:33" x14ac:dyDescent="0.25">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5">
      <c r="A68" s="70" t="s">
        <v>36</v>
      </c>
      <c r="B68" s="71">
        <f>(VLOOKUP($A68,'Occupancy Raw Data'!$B$8:$BE$45,'Occupancy Raw Data'!G$3,FALSE))/100</f>
        <v>0.61803374054682902</v>
      </c>
      <c r="C68" s="72">
        <f>(VLOOKUP($A68,'Occupancy Raw Data'!$B$8:$BE$45,'Occupancy Raw Data'!H$3,FALSE))/100</f>
        <v>0.84351367073880101</v>
      </c>
      <c r="D68" s="72">
        <f>(VLOOKUP($A68,'Occupancy Raw Data'!$B$8:$BE$45,'Occupancy Raw Data'!I$3,FALSE))/100</f>
        <v>0.91099476439790494</v>
      </c>
      <c r="E68" s="72">
        <f>(VLOOKUP($A68,'Occupancy Raw Data'!$B$8:$BE$45,'Occupancy Raw Data'!J$3,FALSE))/100</f>
        <v>0.88667830133798697</v>
      </c>
      <c r="F68" s="72">
        <f>(VLOOKUP($A68,'Occupancy Raw Data'!$B$8:$BE$45,'Occupancy Raw Data'!K$3,FALSE))/100</f>
        <v>0.75369400814426901</v>
      </c>
      <c r="G68" s="73">
        <f>(VLOOKUP($A68,'Occupancy Raw Data'!$B$8:$BE$45,'Occupancy Raw Data'!L$3,FALSE))/100</f>
        <v>0.80258289703315799</v>
      </c>
      <c r="H68" s="53">
        <f>(VLOOKUP($A68,'Occupancy Raw Data'!$B$8:$BE$45,'Occupancy Raw Data'!N$3,FALSE))/100</f>
        <v>0.73007562536358295</v>
      </c>
      <c r="I68" s="53">
        <f>(VLOOKUP($A68,'Occupancy Raw Data'!$B$8:$BE$45,'Occupancy Raw Data'!O$3,FALSE))/100</f>
        <v>0.76486329261198305</v>
      </c>
      <c r="J68" s="73">
        <f>(VLOOKUP($A68,'Occupancy Raw Data'!$B$8:$BE$45,'Occupancy Raw Data'!P$3,FALSE))/100</f>
        <v>0.74746945898778305</v>
      </c>
      <c r="K68" s="74">
        <f>(VLOOKUP($A68,'Occupancy Raw Data'!$B$8:$BE$45,'Occupancy Raw Data'!R$3,FALSE))/100</f>
        <v>0.78683620044876501</v>
      </c>
      <c r="M68" s="75">
        <f>VLOOKUP($A68,'ADR Raw Data'!$B$6:$BE$43,'ADR Raw Data'!G$1,FALSE)</f>
        <v>157.171907003012</v>
      </c>
      <c r="N68" s="76">
        <f>VLOOKUP($A68,'ADR Raw Data'!$B$6:$BE$43,'ADR Raw Data'!H$1,FALSE)</f>
        <v>203.77333655172399</v>
      </c>
      <c r="O68" s="76">
        <f>VLOOKUP($A68,'ADR Raw Data'!$B$6:$BE$43,'ADR Raw Data'!I$1,FALSE)</f>
        <v>223.467909323116</v>
      </c>
      <c r="P68" s="76">
        <f>VLOOKUP($A68,'ADR Raw Data'!$B$6:$BE$43,'ADR Raw Data'!J$1,FALSE)</f>
        <v>208.766265581944</v>
      </c>
      <c r="Q68" s="76">
        <f>VLOOKUP($A68,'ADR Raw Data'!$B$6:$BE$43,'ADR Raw Data'!K$1,FALSE)</f>
        <v>169.93927446742799</v>
      </c>
      <c r="R68" s="77">
        <f>VLOOKUP($A68,'ADR Raw Data'!$B$6:$BE$43,'ADR Raw Data'!L$1,FALSE)</f>
        <v>195.81577570960499</v>
      </c>
      <c r="S68" s="76">
        <f>VLOOKUP($A68,'ADR Raw Data'!$B$6:$BE$43,'ADR Raw Data'!N$1,FALSE)</f>
        <v>141.070207171314</v>
      </c>
      <c r="T68" s="76">
        <f>VLOOKUP($A68,'ADR Raw Data'!$B$6:$BE$43,'ADR Raw Data'!O$1,FALSE)</f>
        <v>142.15834651658</v>
      </c>
      <c r="U68" s="77">
        <f>VLOOKUP($A68,'ADR Raw Data'!$B$6:$BE$43,'ADR Raw Data'!P$1,FALSE)</f>
        <v>141.626937504864</v>
      </c>
      <c r="V68" s="78">
        <f>VLOOKUP($A68,'ADR Raw Data'!$B$6:$BE$43,'ADR Raw Data'!R$1,FALSE)</f>
        <v>181.107867342627</v>
      </c>
      <c r="X68" s="75">
        <f>VLOOKUP($A68,'RevPAR Raw Data'!$B$6:$BE$43,'RevPAR Raw Data'!G$1,FALSE)</f>
        <v>97.137541593949905</v>
      </c>
      <c r="Y68" s="76">
        <f>VLOOKUP($A68,'RevPAR Raw Data'!$B$6:$BE$43,'RevPAR Raw Data'!H$1,FALSE)</f>
        <v>171.885595113438</v>
      </c>
      <c r="Z68" s="76">
        <f>VLOOKUP($A68,'RevPAR Raw Data'!$B$6:$BE$43,'RevPAR Raw Data'!I$1,FALSE)</f>
        <v>203.57809540430401</v>
      </c>
      <c r="AA68" s="76">
        <f>VLOOKUP($A68,'RevPAR Raw Data'!$B$6:$BE$43,'RevPAR Raw Data'!J$1,FALSE)</f>
        <v>185.108517742873</v>
      </c>
      <c r="AB68" s="76">
        <f>VLOOKUP($A68,'RevPAR Raw Data'!$B$6:$BE$43,'RevPAR Raw Data'!K$1,FALSE)</f>
        <v>128.08221291448501</v>
      </c>
      <c r="AC68" s="77">
        <f>VLOOKUP($A68,'RevPAR Raw Data'!$B$6:$BE$43,'RevPAR Raw Data'!L$1,FALSE)</f>
        <v>157.15839255380999</v>
      </c>
      <c r="AD68" s="76">
        <f>VLOOKUP($A68,'RevPAR Raw Data'!$B$6:$BE$43,'RevPAR Raw Data'!N$1,FALSE)</f>
        <v>102.991919720767</v>
      </c>
      <c r="AE68" s="76">
        <f>VLOOKUP($A68,'RevPAR Raw Data'!$B$6:$BE$43,'RevPAR Raw Data'!O$1,FALSE)</f>
        <v>108.731700988947</v>
      </c>
      <c r="AF68" s="77">
        <f>VLOOKUP($A68,'RevPAR Raw Data'!$B$6:$BE$43,'RevPAR Raw Data'!P$1,FALSE)</f>
        <v>105.861810354857</v>
      </c>
      <c r="AG68" s="78">
        <f>VLOOKUP($A68,'RevPAR Raw Data'!$B$6:$BE$43,'RevPAR Raw Data'!R$1,FALSE)</f>
        <v>142.50222621125201</v>
      </c>
    </row>
    <row r="69" spans="1:33" x14ac:dyDescent="0.25">
      <c r="A69" s="55" t="s">
        <v>127</v>
      </c>
      <c r="B69" s="43">
        <f>(VLOOKUP($A68,'Occupancy Raw Data'!$B$8:$BE$51,'Occupancy Raw Data'!T$3,FALSE))/100</f>
        <v>0.157041531144897</v>
      </c>
      <c r="C69" s="44">
        <f>(VLOOKUP($A68,'Occupancy Raw Data'!$B$8:$BE$51,'Occupancy Raw Data'!U$3,FALSE))/100</f>
        <v>0.31370118662758201</v>
      </c>
      <c r="D69" s="44">
        <f>(VLOOKUP($A68,'Occupancy Raw Data'!$B$8:$BE$51,'Occupancy Raw Data'!V$3,FALSE))/100</f>
        <v>0.29822755209734397</v>
      </c>
      <c r="E69" s="44">
        <f>(VLOOKUP($A68,'Occupancy Raw Data'!$B$8:$BE$51,'Occupancy Raw Data'!W$3,FALSE))/100</f>
        <v>0.32855884700910798</v>
      </c>
      <c r="F69" s="44">
        <f>(VLOOKUP($A68,'Occupancy Raw Data'!$B$8:$BE$51,'Occupancy Raw Data'!X$3,FALSE))/100</f>
        <v>0.283296783249186</v>
      </c>
      <c r="G69" s="44">
        <f>(VLOOKUP($A68,'Occupancy Raw Data'!$B$8:$BE$51,'Occupancy Raw Data'!Y$3,FALSE))/100</f>
        <v>0.28098827019366202</v>
      </c>
      <c r="H69" s="45">
        <f>(VLOOKUP($A68,'Occupancy Raw Data'!$B$8:$BE$51,'Occupancy Raw Data'!AA$3,FALSE))/100</f>
        <v>0.128903571528071</v>
      </c>
      <c r="I69" s="45">
        <f>(VLOOKUP($A68,'Occupancy Raw Data'!$B$8:$BE$51,'Occupancy Raw Data'!AB$3,FALSE))/100</f>
        <v>0.16725962450996298</v>
      </c>
      <c r="J69" s="44">
        <f>(VLOOKUP($A68,'Occupancy Raw Data'!$B$8:$BE$51,'Occupancy Raw Data'!AC$3,FALSE))/100</f>
        <v>0.14820756765866999</v>
      </c>
      <c r="K69" s="46">
        <f>(VLOOKUP($A68,'Occupancy Raw Data'!$B$8:$BE$51,'Occupancy Raw Data'!AE$3,FALSE))/100</f>
        <v>0.24200493829990299</v>
      </c>
      <c r="M69" s="43">
        <f>(VLOOKUP($A68,'ADR Raw Data'!$B$6:$BE$49,'ADR Raw Data'!T$1,FALSE))/100</f>
        <v>0.116779492957459</v>
      </c>
      <c r="N69" s="44">
        <f>(VLOOKUP($A68,'ADR Raw Data'!$B$6:$BE$49,'ADR Raw Data'!U$1,FALSE))/100</f>
        <v>0.21903778897303902</v>
      </c>
      <c r="O69" s="44">
        <f>(VLOOKUP($A68,'ADR Raw Data'!$B$6:$BE$49,'ADR Raw Data'!V$1,FALSE))/100</f>
        <v>0.24565420811542801</v>
      </c>
      <c r="P69" s="44">
        <f>(VLOOKUP($A68,'ADR Raw Data'!$B$6:$BE$49,'ADR Raw Data'!W$1,FALSE))/100</f>
        <v>0.19478728026432499</v>
      </c>
      <c r="Q69" s="44">
        <f>(VLOOKUP($A68,'ADR Raw Data'!$B$6:$BE$49,'ADR Raw Data'!X$1,FALSE))/100</f>
        <v>0.15837782787086899</v>
      </c>
      <c r="R69" s="44">
        <f>(VLOOKUP($A68,'ADR Raw Data'!$B$6:$BE$49,'ADR Raw Data'!Y$1,FALSE))/100</f>
        <v>0.20004487936664903</v>
      </c>
      <c r="S69" s="45">
        <f>(VLOOKUP($A68,'ADR Raw Data'!$B$6:$BE$49,'ADR Raw Data'!AA$1,FALSE))/100</f>
        <v>5.5691986037930796E-2</v>
      </c>
      <c r="T69" s="45">
        <f>(VLOOKUP($A68,'ADR Raw Data'!$B$6:$BE$49,'ADR Raw Data'!AB$1,FALSE))/100</f>
        <v>8.5492786557504599E-2</v>
      </c>
      <c r="U69" s="44">
        <f>(VLOOKUP($A68,'ADR Raw Data'!$B$6:$BE$49,'ADR Raw Data'!AC$1,FALSE))/100</f>
        <v>7.0608802550164898E-2</v>
      </c>
      <c r="V69" s="46">
        <f>(VLOOKUP($A68,'ADR Raw Data'!$B$6:$BE$49,'ADR Raw Data'!AE$1,FALSE))/100</f>
        <v>0.17522050574373801</v>
      </c>
      <c r="X69" s="43">
        <f>(VLOOKUP($A68,'RevPAR Raw Data'!$B$6:$BE$43,'RevPAR Raw Data'!T$1,FALSE))/100</f>
        <v>0.29216025448272098</v>
      </c>
      <c r="Y69" s="44">
        <f>(VLOOKUP($A68,'RevPAR Raw Data'!$B$6:$BE$43,'RevPAR Raw Data'!U$1,FALSE))/100</f>
        <v>0.60145138991774605</v>
      </c>
      <c r="Z69" s="44">
        <f>(VLOOKUP($A68,'RevPAR Raw Data'!$B$6:$BE$43,'RevPAR Raw Data'!V$1,FALSE))/100</f>
        <v>0.61714261336144904</v>
      </c>
      <c r="AA69" s="44">
        <f>(VLOOKUP($A68,'RevPAR Raw Data'!$B$6:$BE$43,'RevPAR Raw Data'!W$1,FALSE))/100</f>
        <v>0.58734521148912</v>
      </c>
      <c r="AB69" s="44">
        <f>(VLOOKUP($A68,'RevPAR Raw Data'!$B$6:$BE$43,'RevPAR Raw Data'!X$1,FALSE))/100</f>
        <v>0.48654254029386701</v>
      </c>
      <c r="AC69" s="44">
        <f>(VLOOKUP($A68,'RevPAR Raw Data'!$B$6:$BE$43,'RevPAR Raw Data'!Y$1,FALSE))/100</f>
        <v>0.53724341417464705</v>
      </c>
      <c r="AD69" s="45">
        <f>(VLOOKUP($A68,'RevPAR Raw Data'!$B$6:$BE$43,'RevPAR Raw Data'!AA$1,FALSE))/100</f>
        <v>0.19177445347178299</v>
      </c>
      <c r="AE69" s="45">
        <f>(VLOOKUP($A68,'RevPAR Raw Data'!$B$6:$BE$43,'RevPAR Raw Data'!AB$1,FALSE))/100</f>
        <v>0.26705190244538701</v>
      </c>
      <c r="AF69" s="44">
        <f>(VLOOKUP($A68,'RevPAR Raw Data'!$B$6:$BE$43,'RevPAR Raw Data'!AC$1,FALSE))/100</f>
        <v>0.22928112909008599</v>
      </c>
      <c r="AG69" s="46">
        <f>(VLOOKUP($A68,'RevPAR Raw Data'!$B$6:$BE$43,'RevPAR Raw Data'!AE$1,FALSE))/100</f>
        <v>0.459629671725033</v>
      </c>
    </row>
    <row r="70" spans="1:33" x14ac:dyDescent="0.25">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5">
      <c r="A71" s="70" t="s">
        <v>37</v>
      </c>
      <c r="B71" s="71">
        <f>(VLOOKUP($A71,'Occupancy Raw Data'!$B$8:$BE$45,'Occupancy Raw Data'!G$3,FALSE))/100</f>
        <v>0.55351034370418606</v>
      </c>
      <c r="C71" s="72">
        <f>(VLOOKUP($A71,'Occupancy Raw Data'!$B$8:$BE$45,'Occupancy Raw Data'!H$3,FALSE))/100</f>
        <v>0.75403160123798596</v>
      </c>
      <c r="D71" s="72">
        <f>(VLOOKUP($A71,'Occupancy Raw Data'!$B$8:$BE$45,'Occupancy Raw Data'!I$3,FALSE))/100</f>
        <v>0.81039257208014304</v>
      </c>
      <c r="E71" s="72">
        <f>(VLOOKUP($A71,'Occupancy Raw Data'!$B$8:$BE$45,'Occupancy Raw Data'!J$3,FALSE))/100</f>
        <v>0.82257808783890896</v>
      </c>
      <c r="F71" s="72">
        <f>(VLOOKUP($A71,'Occupancy Raw Data'!$B$8:$BE$45,'Occupancy Raw Data'!K$3,FALSE))/100</f>
        <v>0.75360710321864499</v>
      </c>
      <c r="G71" s="73">
        <f>(VLOOKUP($A71,'Occupancy Raw Data'!$B$8:$BE$45,'Occupancy Raw Data'!L$3,FALSE))/100</f>
        <v>0.73882394161597409</v>
      </c>
      <c r="H71" s="53">
        <f>(VLOOKUP($A71,'Occupancy Raw Data'!$B$8:$BE$45,'Occupancy Raw Data'!N$3,FALSE))/100</f>
        <v>0.79641667987949805</v>
      </c>
      <c r="I71" s="53">
        <f>(VLOOKUP($A71,'Occupancy Raw Data'!$B$8:$BE$45,'Occupancy Raw Data'!O$3,FALSE))/100</f>
        <v>0.82000325785958594</v>
      </c>
      <c r="J71" s="73">
        <f>(VLOOKUP($A71,'Occupancy Raw Data'!$B$8:$BE$45,'Occupancy Raw Data'!P$3,FALSE))/100</f>
        <v>0.80820996886954211</v>
      </c>
      <c r="K71" s="74">
        <f>(VLOOKUP($A71,'Occupancy Raw Data'!$B$8:$BE$45,'Occupancy Raw Data'!R$3,FALSE))/100</f>
        <v>0.75864852083127898</v>
      </c>
      <c r="M71" s="75">
        <f>VLOOKUP($A71,'ADR Raw Data'!$B$6:$BE$43,'ADR Raw Data'!G$1,FALSE)</f>
        <v>142.80846968805099</v>
      </c>
      <c r="N71" s="76">
        <f>VLOOKUP($A71,'ADR Raw Data'!$B$6:$BE$43,'ADR Raw Data'!H$1,FALSE)</f>
        <v>164.20126809246</v>
      </c>
      <c r="O71" s="76">
        <f>VLOOKUP($A71,'ADR Raw Data'!$B$6:$BE$43,'ADR Raw Data'!I$1,FALSE)</f>
        <v>176.879115577889</v>
      </c>
      <c r="P71" s="76">
        <f>VLOOKUP($A71,'ADR Raw Data'!$B$6:$BE$43,'ADR Raw Data'!J$1,FALSE)</f>
        <v>183.34105821125601</v>
      </c>
      <c r="Q71" s="76">
        <f>VLOOKUP($A71,'ADR Raw Data'!$B$6:$BE$43,'ADR Raw Data'!K$1,FALSE)</f>
        <v>171.39782032400501</v>
      </c>
      <c r="R71" s="77">
        <f>VLOOKUP($A71,'ADR Raw Data'!$B$6:$BE$43,'ADR Raw Data'!L$1,FALSE)</f>
        <v>169.50706341620199</v>
      </c>
      <c r="S71" s="76">
        <f>VLOOKUP($A71,'ADR Raw Data'!$B$6:$BE$43,'ADR Raw Data'!N$1,FALSE)</f>
        <v>212.70840135377199</v>
      </c>
      <c r="T71" s="76">
        <f>VLOOKUP($A71,'ADR Raw Data'!$B$6:$BE$43,'ADR Raw Data'!O$1,FALSE)</f>
        <v>186.78880413190299</v>
      </c>
      <c r="U71" s="77">
        <f>VLOOKUP($A71,'ADR Raw Data'!$B$6:$BE$43,'ADR Raw Data'!P$1,FALSE)</f>
        <v>199.559495139419</v>
      </c>
      <c r="V71" s="78">
        <f>VLOOKUP($A71,'ADR Raw Data'!$B$6:$BE$43,'ADR Raw Data'!R$1,FALSE)</f>
        <v>178.65441058894999</v>
      </c>
      <c r="X71" s="75">
        <f>VLOOKUP($A71,'RevPAR Raw Data'!$B$6:$BE$43,'RevPAR Raw Data'!G$1,FALSE)</f>
        <v>79.045965140902396</v>
      </c>
      <c r="Y71" s="76">
        <f>VLOOKUP($A71,'RevPAR Raw Data'!$B$6:$BE$43,'RevPAR Raw Data'!H$1,FALSE)</f>
        <v>123.812945105065</v>
      </c>
      <c r="Z71" s="76">
        <f>VLOOKUP($A71,'RevPAR Raw Data'!$B$6:$BE$43,'RevPAR Raw Data'!I$1,FALSE)</f>
        <v>143.34152142042601</v>
      </c>
      <c r="AA71" s="76">
        <f>VLOOKUP($A71,'RevPAR Raw Data'!$B$6:$BE$43,'RevPAR Raw Data'!J$1,FALSE)</f>
        <v>150.81233708577699</v>
      </c>
      <c r="AB71" s="76">
        <f>VLOOKUP($A71,'RevPAR Raw Data'!$B$6:$BE$43,'RevPAR Raw Data'!K$1,FALSE)</f>
        <v>129.16661487236399</v>
      </c>
      <c r="AC71" s="77">
        <f>VLOOKUP($A71,'RevPAR Raw Data'!$B$6:$BE$43,'RevPAR Raw Data'!L$1,FALSE)</f>
        <v>125.235876724907</v>
      </c>
      <c r="AD71" s="76">
        <f>VLOOKUP($A71,'RevPAR Raw Data'!$B$6:$BE$43,'RevPAR Raw Data'!N$1,FALSE)</f>
        <v>169.40451878864701</v>
      </c>
      <c r="AE71" s="76">
        <f>VLOOKUP($A71,'RevPAR Raw Data'!$B$6:$BE$43,'RevPAR Raw Data'!O$1,FALSE)</f>
        <v>153.16742791985601</v>
      </c>
      <c r="AF71" s="77">
        <f>VLOOKUP($A71,'RevPAR Raw Data'!$B$6:$BE$43,'RevPAR Raw Data'!P$1,FALSE)</f>
        <v>161.28597335425201</v>
      </c>
      <c r="AG71" s="78">
        <f>VLOOKUP($A71,'RevPAR Raw Data'!$B$6:$BE$43,'RevPAR Raw Data'!R$1,FALSE)</f>
        <v>135.535904333291</v>
      </c>
    </row>
    <row r="72" spans="1:33" x14ac:dyDescent="0.25">
      <c r="A72" s="55" t="s">
        <v>127</v>
      </c>
      <c r="B72" s="43">
        <f>(VLOOKUP($A71,'Occupancy Raw Data'!$B$8:$BE$51,'Occupancy Raw Data'!T$3,FALSE))/100</f>
        <v>6.7359434876538601E-2</v>
      </c>
      <c r="C72" s="44">
        <f>(VLOOKUP($A71,'Occupancy Raw Data'!$B$8:$BE$51,'Occupancy Raw Data'!U$3,FALSE))/100</f>
        <v>0.129845242080662</v>
      </c>
      <c r="D72" s="44">
        <f>(VLOOKUP($A71,'Occupancy Raw Data'!$B$8:$BE$51,'Occupancy Raw Data'!V$3,FALSE))/100</f>
        <v>0.15078759247735798</v>
      </c>
      <c r="E72" s="44">
        <f>(VLOOKUP($A71,'Occupancy Raw Data'!$B$8:$BE$51,'Occupancy Raw Data'!W$3,FALSE))/100</f>
        <v>0.118186368181552</v>
      </c>
      <c r="F72" s="44">
        <f>(VLOOKUP($A71,'Occupancy Raw Data'!$B$8:$BE$51,'Occupancy Raw Data'!X$3,FALSE))/100</f>
        <v>0.23824254802654798</v>
      </c>
      <c r="G72" s="44">
        <f>(VLOOKUP($A71,'Occupancy Raw Data'!$B$8:$BE$51,'Occupancy Raw Data'!Y$3,FALSE))/100</f>
        <v>0.142131550010624</v>
      </c>
      <c r="H72" s="45">
        <f>(VLOOKUP($A71,'Occupancy Raw Data'!$B$8:$BE$51,'Occupancy Raw Data'!AA$3,FALSE))/100</f>
        <v>0.33004633608088002</v>
      </c>
      <c r="I72" s="45">
        <f>(VLOOKUP($A71,'Occupancy Raw Data'!$B$8:$BE$51,'Occupancy Raw Data'!AB$3,FALSE))/100</f>
        <v>0.40555552813249496</v>
      </c>
      <c r="J72" s="44">
        <f>(VLOOKUP($A71,'Occupancy Raw Data'!$B$8:$BE$51,'Occupancy Raw Data'!AC$3,FALSE))/100</f>
        <v>0.367309526398237</v>
      </c>
      <c r="K72" s="46">
        <f>(VLOOKUP($A71,'Occupancy Raw Data'!$B$8:$BE$51,'Occupancy Raw Data'!AE$3,FALSE))/100</f>
        <v>0.20240490331373898</v>
      </c>
      <c r="M72" s="43">
        <f>(VLOOKUP($A71,'ADR Raw Data'!$B$6:$BE$49,'ADR Raw Data'!T$1,FALSE))/100</f>
        <v>4.0079208467678804E-2</v>
      </c>
      <c r="N72" s="44">
        <f>(VLOOKUP($A71,'ADR Raw Data'!$B$6:$BE$49,'ADR Raw Data'!U$1,FALSE))/100</f>
        <v>0.11043302869130101</v>
      </c>
      <c r="O72" s="44">
        <f>(VLOOKUP($A71,'ADR Raw Data'!$B$6:$BE$49,'ADR Raw Data'!V$1,FALSE))/100</f>
        <v>0.15937596149684499</v>
      </c>
      <c r="P72" s="44">
        <f>(VLOOKUP($A71,'ADR Raw Data'!$B$6:$BE$49,'ADR Raw Data'!W$1,FALSE))/100</f>
        <v>0.25075499534639401</v>
      </c>
      <c r="Q72" s="44">
        <f>(VLOOKUP($A71,'ADR Raw Data'!$B$6:$BE$49,'ADR Raw Data'!X$1,FALSE))/100</f>
        <v>0.162028253401092</v>
      </c>
      <c r="R72" s="44">
        <f>(VLOOKUP($A71,'ADR Raw Data'!$B$6:$BE$49,'ADR Raw Data'!Y$1,FALSE))/100</f>
        <v>0.154395679373208</v>
      </c>
      <c r="S72" s="45">
        <f>(VLOOKUP($A71,'ADR Raw Data'!$B$6:$BE$49,'ADR Raw Data'!AA$1,FALSE))/100</f>
        <v>0.36339438012005099</v>
      </c>
      <c r="T72" s="45">
        <f>(VLOOKUP($A71,'ADR Raw Data'!$B$6:$BE$49,'ADR Raw Data'!AB$1,FALSE))/100</f>
        <v>0.19058170808494801</v>
      </c>
      <c r="U72" s="44">
        <f>(VLOOKUP($A71,'ADR Raw Data'!$B$6:$BE$49,'ADR Raw Data'!AC$1,FALSE))/100</f>
        <v>0.27558414872057196</v>
      </c>
      <c r="V72" s="46">
        <f>(VLOOKUP($A71,'ADR Raw Data'!$B$6:$BE$49,'ADR Raw Data'!AE$1,FALSE))/100</f>
        <v>0.19574596385192</v>
      </c>
      <c r="X72" s="43">
        <f>(VLOOKUP($A71,'RevPAR Raw Data'!$B$6:$BE$43,'RevPAR Raw Data'!T$1,FALSE))/100</f>
        <v>0.11013835617689899</v>
      </c>
      <c r="Y72" s="44">
        <f>(VLOOKUP($A71,'RevPAR Raw Data'!$B$6:$BE$43,'RevPAR Raw Data'!U$1,FALSE))/100</f>
        <v>0.25461747411608598</v>
      </c>
      <c r="Z72" s="44">
        <f>(VLOOKUP($A71,'RevPAR Raw Data'!$B$6:$BE$43,'RevPAR Raw Data'!V$1,FALSE))/100</f>
        <v>0.33419547150707701</v>
      </c>
      <c r="AA72" s="44">
        <f>(VLOOKUP($A71,'RevPAR Raw Data'!$B$6:$BE$43,'RevPAR Raw Data'!W$1,FALSE))/100</f>
        <v>0.39857718573131895</v>
      </c>
      <c r="AB72" s="44">
        <f>(VLOOKUP($A71,'RevPAR Raw Data'!$B$6:$BE$43,'RevPAR Raw Data'!X$1,FALSE))/100</f>
        <v>0.438872825370208</v>
      </c>
      <c r="AC72" s="44">
        <f>(VLOOKUP($A71,'RevPAR Raw Data'!$B$6:$BE$43,'RevPAR Raw Data'!Y$1,FALSE))/100</f>
        <v>0.31847172660809098</v>
      </c>
      <c r="AD72" s="45">
        <f>(VLOOKUP($A71,'RevPAR Raw Data'!$B$6:$BE$43,'RevPAR Raw Data'!AA$1,FALSE))/100</f>
        <v>0.81337769991193698</v>
      </c>
      <c r="AE72" s="45">
        <f>(VLOOKUP($A71,'RevPAR Raw Data'!$B$6:$BE$43,'RevPAR Raw Data'!AB$1,FALSE))/100</f>
        <v>0.673428701492228</v>
      </c>
      <c r="AF72" s="44">
        <f>(VLOOKUP($A71,'RevPAR Raw Data'!$B$6:$BE$43,'RevPAR Raw Data'!AC$1,FALSE))/100</f>
        <v>0.74411835826822392</v>
      </c>
      <c r="AG72" s="46">
        <f>(VLOOKUP($A71,'RevPAR Raw Data'!$B$6:$BE$43,'RevPAR Raw Data'!AE$1,FALSE))/100</f>
        <v>0.43777081005316298</v>
      </c>
    </row>
    <row r="73" spans="1:33" x14ac:dyDescent="0.25">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5">
      <c r="A74" s="70" t="s">
        <v>38</v>
      </c>
      <c r="B74" s="71">
        <f>(VLOOKUP($A74,'Occupancy Raw Data'!$B$8:$BE$45,'Occupancy Raw Data'!G$3,FALSE))/100</f>
        <v>0.59993182592887107</v>
      </c>
      <c r="C74" s="72">
        <f>(VLOOKUP($A74,'Occupancy Raw Data'!$B$8:$BE$45,'Occupancy Raw Data'!H$3,FALSE))/100</f>
        <v>0.67776389046699193</v>
      </c>
      <c r="D74" s="72">
        <f>(VLOOKUP($A74,'Occupancy Raw Data'!$B$8:$BE$45,'Occupancy Raw Data'!I$3,FALSE))/100</f>
        <v>0.74446085672082707</v>
      </c>
      <c r="E74" s="72">
        <f>(VLOOKUP($A74,'Occupancy Raw Data'!$B$8:$BE$45,'Occupancy Raw Data'!J$3,FALSE))/100</f>
        <v>0.77104874446085603</v>
      </c>
      <c r="F74" s="72">
        <f>(VLOOKUP($A74,'Occupancy Raw Data'!$B$8:$BE$45,'Occupancy Raw Data'!K$3,FALSE))/100</f>
        <v>0.76161799795477703</v>
      </c>
      <c r="G74" s="73">
        <f>(VLOOKUP($A74,'Occupancy Raw Data'!$B$8:$BE$45,'Occupancy Raw Data'!L$3,FALSE))/100</f>
        <v>0.710964663106465</v>
      </c>
      <c r="H74" s="53">
        <f>(VLOOKUP($A74,'Occupancy Raw Data'!$B$8:$BE$45,'Occupancy Raw Data'!N$3,FALSE))/100</f>
        <v>0.78513805249403401</v>
      </c>
      <c r="I74" s="53">
        <f>(VLOOKUP($A74,'Occupancy Raw Data'!$B$8:$BE$45,'Occupancy Raw Data'!O$3,FALSE))/100</f>
        <v>0.78854675605044799</v>
      </c>
      <c r="J74" s="73">
        <f>(VLOOKUP($A74,'Occupancy Raw Data'!$B$8:$BE$45,'Occupancy Raw Data'!P$3,FALSE))/100</f>
        <v>0.78684240427224095</v>
      </c>
      <c r="K74" s="74">
        <f>(VLOOKUP($A74,'Occupancy Raw Data'!$B$8:$BE$45,'Occupancy Raw Data'!R$3,FALSE))/100</f>
        <v>0.732644017725258</v>
      </c>
      <c r="M74" s="75">
        <f>VLOOKUP($A74,'ADR Raw Data'!$B$6:$BE$43,'ADR Raw Data'!G$1,FALSE)</f>
        <v>99.469350378787794</v>
      </c>
      <c r="N74" s="76">
        <f>VLOOKUP($A74,'ADR Raw Data'!$B$6:$BE$43,'ADR Raw Data'!H$1,FALSE)</f>
        <v>103.913520536462</v>
      </c>
      <c r="O74" s="76">
        <f>VLOOKUP($A74,'ADR Raw Data'!$B$6:$BE$43,'ADR Raw Data'!I$1,FALSE)</f>
        <v>107.975523504273</v>
      </c>
      <c r="P74" s="76">
        <f>VLOOKUP($A74,'ADR Raw Data'!$B$6:$BE$43,'ADR Raw Data'!J$1,FALSE)</f>
        <v>108.431395520188</v>
      </c>
      <c r="Q74" s="76">
        <f>VLOOKUP($A74,'ADR Raw Data'!$B$6:$BE$43,'ADR Raw Data'!K$1,FALSE)</f>
        <v>107.62706250932401</v>
      </c>
      <c r="R74" s="77">
        <f>VLOOKUP($A74,'ADR Raw Data'!$B$6:$BE$43,'ADR Raw Data'!L$1,FALSE)</f>
        <v>105.78973342709099</v>
      </c>
      <c r="S74" s="76">
        <f>VLOOKUP($A74,'ADR Raw Data'!$B$6:$BE$43,'ADR Raw Data'!N$1,FALSE)</f>
        <v>118.35703907380601</v>
      </c>
      <c r="T74" s="76">
        <f>VLOOKUP($A74,'ADR Raw Data'!$B$6:$BE$43,'ADR Raw Data'!O$1,FALSE)</f>
        <v>117.901798270893</v>
      </c>
      <c r="U74" s="77">
        <f>VLOOKUP($A74,'ADR Raw Data'!$B$6:$BE$43,'ADR Raw Data'!P$1,FALSE)</f>
        <v>118.128925631768</v>
      </c>
      <c r="V74" s="78">
        <f>VLOOKUP($A74,'ADR Raw Data'!$B$6:$BE$43,'ADR Raw Data'!R$1,FALSE)</f>
        <v>109.57601958525299</v>
      </c>
      <c r="X74" s="75">
        <f>VLOOKUP($A74,'RevPAR Raw Data'!$B$6:$BE$43,'RevPAR Raw Data'!G$1,FALSE)</f>
        <v>59.674828996704903</v>
      </c>
      <c r="Y74" s="76">
        <f>VLOOKUP($A74,'RevPAR Raw Data'!$B$6:$BE$43,'RevPAR Raw Data'!H$1,FALSE)</f>
        <v>70.428831950914599</v>
      </c>
      <c r="Z74" s="76">
        <f>VLOOKUP($A74,'RevPAR Raw Data'!$B$6:$BE$43,'RevPAR Raw Data'!I$1,FALSE)</f>
        <v>80.3835507328712</v>
      </c>
      <c r="AA74" s="76">
        <f>VLOOKUP($A74,'RevPAR Raw Data'!$B$6:$BE$43,'RevPAR Raw Data'!J$1,FALSE)</f>
        <v>83.605891375979994</v>
      </c>
      <c r="AB74" s="76">
        <f>VLOOKUP($A74,'RevPAR Raw Data'!$B$6:$BE$43,'RevPAR Raw Data'!K$1,FALSE)</f>
        <v>81.970707874105202</v>
      </c>
      <c r="AC74" s="77">
        <f>VLOOKUP($A74,'RevPAR Raw Data'!$B$6:$BE$43,'RevPAR Raw Data'!L$1,FALSE)</f>
        <v>75.212762186115199</v>
      </c>
      <c r="AD74" s="76">
        <f>VLOOKUP($A74,'RevPAR Raw Data'!$B$6:$BE$43,'RevPAR Raw Data'!N$1,FALSE)</f>
        <v>92.926615157368403</v>
      </c>
      <c r="AE74" s="76">
        <f>VLOOKUP($A74,'RevPAR Raw Data'!$B$6:$BE$43,'RevPAR Raw Data'!O$1,FALSE)</f>
        <v>92.9710805590273</v>
      </c>
      <c r="AF74" s="77">
        <f>VLOOKUP($A74,'RevPAR Raw Data'!$B$6:$BE$43,'RevPAR Raw Data'!P$1,FALSE)</f>
        <v>92.948847858197894</v>
      </c>
      <c r="AG74" s="78">
        <f>VLOOKUP($A74,'RevPAR Raw Data'!$B$6:$BE$43,'RevPAR Raw Data'!R$1,FALSE)</f>
        <v>80.280215235281702</v>
      </c>
    </row>
    <row r="75" spans="1:33" x14ac:dyDescent="0.25">
      <c r="A75" s="55" t="s">
        <v>127</v>
      </c>
      <c r="B75" s="43">
        <f>(VLOOKUP($A74,'Occupancy Raw Data'!$B$8:$BE$51,'Occupancy Raw Data'!T$3,FALSE))/100</f>
        <v>0.12096191498763799</v>
      </c>
      <c r="C75" s="44">
        <f>(VLOOKUP($A74,'Occupancy Raw Data'!$B$8:$BE$51,'Occupancy Raw Data'!U$3,FALSE))/100</f>
        <v>0.11773582905223501</v>
      </c>
      <c r="D75" s="44">
        <f>(VLOOKUP($A74,'Occupancy Raw Data'!$B$8:$BE$51,'Occupancy Raw Data'!V$3,FALSE))/100</f>
        <v>0.12501673942906599</v>
      </c>
      <c r="E75" s="44">
        <f>(VLOOKUP($A74,'Occupancy Raw Data'!$B$8:$BE$51,'Occupancy Raw Data'!W$3,FALSE))/100</f>
        <v>0.185641493610674</v>
      </c>
      <c r="F75" s="44">
        <f>(VLOOKUP($A74,'Occupancy Raw Data'!$B$8:$BE$51,'Occupancy Raw Data'!X$3,FALSE))/100</f>
        <v>0.17481368070716902</v>
      </c>
      <c r="G75" s="44">
        <f>(VLOOKUP($A74,'Occupancy Raw Data'!$B$8:$BE$51,'Occupancy Raw Data'!Y$3,FALSE))/100</f>
        <v>0.14601133366514701</v>
      </c>
      <c r="H75" s="45">
        <f>(VLOOKUP($A74,'Occupancy Raw Data'!$B$8:$BE$51,'Occupancy Raw Data'!AA$3,FALSE))/100</f>
        <v>0.127028365654346</v>
      </c>
      <c r="I75" s="45">
        <f>(VLOOKUP($A74,'Occupancy Raw Data'!$B$8:$BE$51,'Occupancy Raw Data'!AB$3,FALSE))/100</f>
        <v>0.25371426940947001</v>
      </c>
      <c r="J75" s="44">
        <f>(VLOOKUP($A74,'Occupancy Raw Data'!$B$8:$BE$51,'Occupancy Raw Data'!AC$3,FALSE))/100</f>
        <v>0.187137495988001</v>
      </c>
      <c r="K75" s="46">
        <f>(VLOOKUP($A74,'Occupancy Raw Data'!$B$8:$BE$51,'Occupancy Raw Data'!AE$3,FALSE))/100</f>
        <v>0.158324625043478</v>
      </c>
      <c r="M75" s="43">
        <f>(VLOOKUP($A74,'ADR Raw Data'!$B$6:$BE$49,'ADR Raw Data'!T$1,FALSE))/100</f>
        <v>3.9110555388127001E-2</v>
      </c>
      <c r="N75" s="44">
        <f>(VLOOKUP($A74,'ADR Raw Data'!$B$6:$BE$49,'ADR Raw Data'!U$1,FALSE))/100</f>
        <v>6.6661960506880794E-2</v>
      </c>
      <c r="O75" s="44">
        <f>(VLOOKUP($A74,'ADR Raw Data'!$B$6:$BE$49,'ADR Raw Data'!V$1,FALSE))/100</f>
        <v>6.4523569433281094E-2</v>
      </c>
      <c r="P75" s="44">
        <f>(VLOOKUP($A74,'ADR Raw Data'!$B$6:$BE$49,'ADR Raw Data'!W$1,FALSE))/100</f>
        <v>9.6921655602690907E-2</v>
      </c>
      <c r="Q75" s="44">
        <f>(VLOOKUP($A74,'ADR Raw Data'!$B$6:$BE$49,'ADR Raw Data'!X$1,FALSE))/100</f>
        <v>8.9660805491260792E-2</v>
      </c>
      <c r="R75" s="44">
        <f>(VLOOKUP($A74,'ADR Raw Data'!$B$6:$BE$49,'ADR Raw Data'!Y$1,FALSE))/100</f>
        <v>7.3294114613705899E-2</v>
      </c>
      <c r="S75" s="45">
        <f>(VLOOKUP($A74,'ADR Raw Data'!$B$6:$BE$49,'ADR Raw Data'!AA$1,FALSE))/100</f>
        <v>9.6898046938905899E-2</v>
      </c>
      <c r="T75" s="45">
        <f>(VLOOKUP($A74,'ADR Raw Data'!$B$6:$BE$49,'ADR Raw Data'!AB$1,FALSE))/100</f>
        <v>0.14353997840600502</v>
      </c>
      <c r="U75" s="44">
        <f>(VLOOKUP($A74,'ADR Raw Data'!$B$6:$BE$49,'ADR Raw Data'!AC$1,FALSE))/100</f>
        <v>0.11838531086373999</v>
      </c>
      <c r="V75" s="46">
        <f>(VLOOKUP($A74,'ADR Raw Data'!$B$6:$BE$49,'ADR Raw Data'!AE$1,FALSE))/100</f>
        <v>8.8370485754468209E-2</v>
      </c>
      <c r="X75" s="43">
        <f>(VLOOKUP($A74,'RevPAR Raw Data'!$B$6:$BE$43,'RevPAR Raw Data'!T$1,FALSE))/100</f>
        <v>0.16480335805174298</v>
      </c>
      <c r="Y75" s="44">
        <f>(VLOOKUP($A74,'RevPAR Raw Data'!$B$6:$BE$43,'RevPAR Raw Data'!U$1,FALSE))/100</f>
        <v>0.19224629074564098</v>
      </c>
      <c r="Z75" s="44">
        <f>(VLOOKUP($A74,'RevPAR Raw Data'!$B$6:$BE$43,'RevPAR Raw Data'!V$1,FALSE))/100</f>
        <v>0.197606835129221</v>
      </c>
      <c r="AA75" s="44">
        <f>(VLOOKUP($A74,'RevPAR Raw Data'!$B$6:$BE$43,'RevPAR Raw Data'!W$1,FALSE))/100</f>
        <v>0.30055583012266801</v>
      </c>
      <c r="AB75" s="44">
        <f>(VLOOKUP($A74,'RevPAR Raw Data'!$B$6:$BE$43,'RevPAR Raw Data'!X$1,FALSE))/100</f>
        <v>0.28014842162152698</v>
      </c>
      <c r="AC75" s="44">
        <f>(VLOOKUP($A74,'RevPAR Raw Data'!$B$6:$BE$43,'RevPAR Raw Data'!Y$1,FALSE))/100</f>
        <v>0.23000721970340599</v>
      </c>
      <c r="AD75" s="45">
        <f>(VLOOKUP($A74,'RevPAR Raw Data'!$B$6:$BE$43,'RevPAR Raw Data'!AA$1,FALSE))/100</f>
        <v>0.23623521313099999</v>
      </c>
      <c r="AE75" s="45">
        <f>(VLOOKUP($A74,'RevPAR Raw Data'!$B$6:$BE$43,'RevPAR Raw Data'!AB$1,FALSE))/100</f>
        <v>0.43367238856780604</v>
      </c>
      <c r="AF75" s="44">
        <f>(VLOOKUP($A74,'RevPAR Raw Data'!$B$6:$BE$43,'RevPAR Raw Data'!AC$1,FALSE))/100</f>
        <v>0.32767713748854299</v>
      </c>
      <c r="AG75" s="46">
        <f>(VLOOKUP($A74,'RevPAR Raw Data'!$B$6:$BE$43,'RevPAR Raw Data'!AE$1,FALSE))/100</f>
        <v>0.26068633481993297</v>
      </c>
    </row>
    <row r="76" spans="1:33" x14ac:dyDescent="0.25">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5">
      <c r="A77" s="70" t="s">
        <v>39</v>
      </c>
      <c r="B77" s="71">
        <f>(VLOOKUP($A77,'Occupancy Raw Data'!$B$8:$BE$45,'Occupancy Raw Data'!G$3,FALSE))/100</f>
        <v>0.62459088898717297</v>
      </c>
      <c r="C77" s="72">
        <f>(VLOOKUP($A77,'Occupancy Raw Data'!$B$8:$BE$45,'Occupancy Raw Data'!H$3,FALSE))/100</f>
        <v>0.85413533834586408</v>
      </c>
      <c r="D77" s="72">
        <f>(VLOOKUP($A77,'Occupancy Raw Data'!$B$8:$BE$45,'Occupancy Raw Data'!I$3,FALSE))/100</f>
        <v>0.95249889429455903</v>
      </c>
      <c r="E77" s="72">
        <f>(VLOOKUP($A77,'Occupancy Raw Data'!$B$8:$BE$45,'Occupancy Raw Data'!J$3,FALSE))/100</f>
        <v>0.95285272003538202</v>
      </c>
      <c r="F77" s="72">
        <f>(VLOOKUP($A77,'Occupancy Raw Data'!$B$8:$BE$45,'Occupancy Raw Data'!K$3,FALSE))/100</f>
        <v>0.84007076514816403</v>
      </c>
      <c r="G77" s="73">
        <f>(VLOOKUP($A77,'Occupancy Raw Data'!$B$8:$BE$45,'Occupancy Raw Data'!L$3,FALSE))/100</f>
        <v>0.844829721362229</v>
      </c>
      <c r="H77" s="53">
        <f>(VLOOKUP($A77,'Occupancy Raw Data'!$B$8:$BE$45,'Occupancy Raw Data'!N$3,FALSE))/100</f>
        <v>0.790977443609022</v>
      </c>
      <c r="I77" s="53">
        <f>(VLOOKUP($A77,'Occupancy Raw Data'!$B$8:$BE$45,'Occupancy Raw Data'!O$3,FALSE))/100</f>
        <v>0.794515701017249</v>
      </c>
      <c r="J77" s="73">
        <f>(VLOOKUP($A77,'Occupancy Raw Data'!$B$8:$BE$45,'Occupancy Raw Data'!P$3,FALSE))/100</f>
        <v>0.79274657231313495</v>
      </c>
      <c r="K77" s="74">
        <f>(VLOOKUP($A77,'Occupancy Raw Data'!$B$8:$BE$45,'Occupancy Raw Data'!R$3,FALSE))/100</f>
        <v>0.82994882163391592</v>
      </c>
      <c r="M77" s="75">
        <f>VLOOKUP($A77,'ADR Raw Data'!$B$6:$BE$43,'ADR Raw Data'!G$1,FALSE)</f>
        <v>127.873554737289</v>
      </c>
      <c r="N77" s="76">
        <f>VLOOKUP($A77,'ADR Raw Data'!$B$6:$BE$43,'ADR Raw Data'!H$1,FALSE)</f>
        <v>162.14029618889799</v>
      </c>
      <c r="O77" s="76">
        <f>VLOOKUP($A77,'ADR Raw Data'!$B$6:$BE$43,'ADR Raw Data'!I$1,FALSE)</f>
        <v>181.96189635958299</v>
      </c>
      <c r="P77" s="76">
        <f>VLOOKUP($A77,'ADR Raw Data'!$B$6:$BE$43,'ADR Raw Data'!J$1,FALSE)</f>
        <v>177.54783605644201</v>
      </c>
      <c r="Q77" s="76">
        <f>VLOOKUP($A77,'ADR Raw Data'!$B$6:$BE$43,'ADR Raw Data'!K$1,FALSE)</f>
        <v>148.868629040749</v>
      </c>
      <c r="R77" s="77">
        <f>VLOOKUP($A77,'ADR Raw Data'!$B$6:$BE$43,'ADR Raw Data'!L$1,FALSE)</f>
        <v>162.37924006365901</v>
      </c>
      <c r="S77" s="76">
        <f>VLOOKUP($A77,'ADR Raw Data'!$B$6:$BE$43,'ADR Raw Data'!N$1,FALSE)</f>
        <v>126.208783269961</v>
      </c>
      <c r="T77" s="76">
        <f>VLOOKUP($A77,'ADR Raw Data'!$B$6:$BE$43,'ADR Raw Data'!O$1,FALSE)</f>
        <v>124.702395902916</v>
      </c>
      <c r="U77" s="77">
        <f>VLOOKUP($A77,'ADR Raw Data'!$B$6:$BE$43,'ADR Raw Data'!P$1,FALSE)</f>
        <v>125.45390872573</v>
      </c>
      <c r="V77" s="78">
        <f>VLOOKUP($A77,'ADR Raw Data'!$B$6:$BE$43,'ADR Raw Data'!R$1,FALSE)</f>
        <v>152.302050762812</v>
      </c>
      <c r="X77" s="75">
        <f>VLOOKUP($A77,'RevPAR Raw Data'!$B$6:$BE$43,'RevPAR Raw Data'!G$1,FALSE)</f>
        <v>79.868657231313506</v>
      </c>
      <c r="Y77" s="76">
        <f>VLOOKUP($A77,'RevPAR Raw Data'!$B$6:$BE$43,'RevPAR Raw Data'!H$1,FALSE)</f>
        <v>138.489756744803</v>
      </c>
      <c r="Z77" s="76">
        <f>VLOOKUP($A77,'RevPAR Raw Data'!$B$6:$BE$43,'RevPAR Raw Data'!I$1,FALSE)</f>
        <v>173.31850508624501</v>
      </c>
      <c r="AA77" s="76">
        <f>VLOOKUP($A77,'RevPAR Raw Data'!$B$6:$BE$43,'RevPAR Raw Data'!J$1,FALSE)</f>
        <v>169.17693852277699</v>
      </c>
      <c r="AB77" s="76">
        <f>VLOOKUP($A77,'RevPAR Raw Data'!$B$6:$BE$43,'RevPAR Raw Data'!K$1,FALSE)</f>
        <v>125.06018310482</v>
      </c>
      <c r="AC77" s="77">
        <f>VLOOKUP($A77,'RevPAR Raw Data'!$B$6:$BE$43,'RevPAR Raw Data'!L$1,FALSE)</f>
        <v>137.182808137992</v>
      </c>
      <c r="AD77" s="76">
        <f>VLOOKUP($A77,'RevPAR Raw Data'!$B$6:$BE$43,'RevPAR Raw Data'!N$1,FALSE)</f>
        <v>99.828300751879596</v>
      </c>
      <c r="AE77" s="76">
        <f>VLOOKUP($A77,'RevPAR Raw Data'!$B$6:$BE$43,'RevPAR Raw Data'!O$1,FALSE)</f>
        <v>99.078011499336498</v>
      </c>
      <c r="AF77" s="77">
        <f>VLOOKUP($A77,'RevPAR Raw Data'!$B$6:$BE$43,'RevPAR Raw Data'!P$1,FALSE)</f>
        <v>99.453156125608103</v>
      </c>
      <c r="AG77" s="78">
        <f>VLOOKUP($A77,'RevPAR Raw Data'!$B$6:$BE$43,'RevPAR Raw Data'!R$1,FALSE)</f>
        <v>126.402907563025</v>
      </c>
    </row>
    <row r="78" spans="1:33" x14ac:dyDescent="0.25">
      <c r="A78" s="55" t="s">
        <v>127</v>
      </c>
      <c r="B78" s="43">
        <f>(VLOOKUP($A77,'Occupancy Raw Data'!$B$8:$BE$51,'Occupancy Raw Data'!T$3,FALSE))/100</f>
        <v>8.8402982082581488E-2</v>
      </c>
      <c r="C78" s="44">
        <f>(VLOOKUP($A77,'Occupancy Raw Data'!$B$8:$BE$51,'Occupancy Raw Data'!U$3,FALSE))/100</f>
        <v>0.176912712574196</v>
      </c>
      <c r="D78" s="44">
        <f>(VLOOKUP($A77,'Occupancy Raw Data'!$B$8:$BE$51,'Occupancy Raw Data'!V$3,FALSE))/100</f>
        <v>0.16001639587906802</v>
      </c>
      <c r="E78" s="44">
        <f>(VLOOKUP($A77,'Occupancy Raw Data'!$B$8:$BE$51,'Occupancy Raw Data'!W$3,FALSE))/100</f>
        <v>0.27035278780398497</v>
      </c>
      <c r="F78" s="44">
        <f>(VLOOKUP($A77,'Occupancy Raw Data'!$B$8:$BE$51,'Occupancy Raw Data'!X$3,FALSE))/100</f>
        <v>0.34887940621072405</v>
      </c>
      <c r="G78" s="44">
        <f>(VLOOKUP($A77,'Occupancy Raw Data'!$B$8:$BE$51,'Occupancy Raw Data'!Y$3,FALSE))/100</f>
        <v>0.20912045826564798</v>
      </c>
      <c r="H78" s="45">
        <f>(VLOOKUP($A77,'Occupancy Raw Data'!$B$8:$BE$51,'Occupancy Raw Data'!AA$3,FALSE))/100</f>
        <v>0.36405441742816103</v>
      </c>
      <c r="I78" s="45">
        <f>(VLOOKUP($A77,'Occupancy Raw Data'!$B$8:$BE$51,'Occupancy Raw Data'!AB$3,FALSE))/100</f>
        <v>0.44726356254380401</v>
      </c>
      <c r="J78" s="44">
        <f>(VLOOKUP($A77,'Occupancy Raw Data'!$B$8:$BE$51,'Occupancy Raw Data'!AC$3,FALSE))/100</f>
        <v>0.40452035288058097</v>
      </c>
      <c r="K78" s="46">
        <f>(VLOOKUP($A77,'Occupancy Raw Data'!$B$8:$BE$51,'Occupancy Raw Data'!AE$3,FALSE))/100</f>
        <v>0.256839432789504</v>
      </c>
      <c r="M78" s="43">
        <f>(VLOOKUP($A77,'ADR Raw Data'!$B$6:$BE$49,'ADR Raw Data'!T$1,FALSE))/100</f>
        <v>0.115769326193289</v>
      </c>
      <c r="N78" s="44">
        <f>(VLOOKUP($A77,'ADR Raw Data'!$B$6:$BE$49,'ADR Raw Data'!U$1,FALSE))/100</f>
        <v>0.155903355384473</v>
      </c>
      <c r="O78" s="44">
        <f>(VLOOKUP($A77,'ADR Raw Data'!$B$6:$BE$49,'ADR Raw Data'!V$1,FALSE))/100</f>
        <v>0.21978635225486698</v>
      </c>
      <c r="P78" s="44">
        <f>(VLOOKUP($A77,'ADR Raw Data'!$B$6:$BE$49,'ADR Raw Data'!W$1,FALSE))/100</f>
        <v>0.247824401909852</v>
      </c>
      <c r="Q78" s="44">
        <f>(VLOOKUP($A77,'ADR Raw Data'!$B$6:$BE$49,'ADR Raw Data'!X$1,FALSE))/100</f>
        <v>0.244048858632854</v>
      </c>
      <c r="R78" s="44">
        <f>(VLOOKUP($A77,'ADR Raw Data'!$B$6:$BE$49,'ADR Raw Data'!Y$1,FALSE))/100</f>
        <v>0.20363637753163399</v>
      </c>
      <c r="S78" s="45">
        <f>(VLOOKUP($A77,'ADR Raw Data'!$B$6:$BE$49,'ADR Raw Data'!AA$1,FALSE))/100</f>
        <v>0.17754349676109199</v>
      </c>
      <c r="T78" s="45">
        <f>(VLOOKUP($A77,'ADR Raw Data'!$B$6:$BE$49,'ADR Raw Data'!AB$1,FALSE))/100</f>
        <v>0.16617298000973901</v>
      </c>
      <c r="U78" s="44">
        <f>(VLOOKUP($A77,'ADR Raw Data'!$B$6:$BE$49,'ADR Raw Data'!AC$1,FALSE))/100</f>
        <v>0.171812136595067</v>
      </c>
      <c r="V78" s="46">
        <f>(VLOOKUP($A77,'ADR Raw Data'!$B$6:$BE$49,'ADR Raw Data'!AE$1,FALSE))/100</f>
        <v>0.18887024580482201</v>
      </c>
      <c r="X78" s="43">
        <f>(VLOOKUP($A77,'RevPAR Raw Data'!$B$6:$BE$43,'RevPAR Raw Data'!T$1,FALSE))/100</f>
        <v>0.21440666194504898</v>
      </c>
      <c r="Y78" s="44">
        <f>(VLOOKUP($A77,'RevPAR Raw Data'!$B$6:$BE$43,'RevPAR Raw Data'!U$1,FALSE))/100</f>
        <v>0.36039735345915602</v>
      </c>
      <c r="Z78" s="44">
        <f>(VLOOKUP($A77,'RevPAR Raw Data'!$B$6:$BE$43,'RevPAR Raw Data'!V$1,FALSE))/100</f>
        <v>0.41497216808516596</v>
      </c>
      <c r="AA78" s="44">
        <f>(VLOOKUP($A77,'RevPAR Raw Data'!$B$6:$BE$43,'RevPAR Raw Data'!W$1,FALSE))/100</f>
        <v>0.58517720765602199</v>
      </c>
      <c r="AB78" s="44">
        <f>(VLOOKUP($A77,'RevPAR Raw Data'!$B$6:$BE$43,'RevPAR Raw Data'!X$1,FALSE))/100</f>
        <v>0.67807188572981303</v>
      </c>
      <c r="AC78" s="44">
        <f>(VLOOKUP($A77,'RevPAR Raw Data'!$B$6:$BE$43,'RevPAR Raw Data'!Y$1,FALSE))/100</f>
        <v>0.455341368386255</v>
      </c>
      <c r="AD78" s="45">
        <f>(VLOOKUP($A77,'RevPAR Raw Data'!$B$6:$BE$43,'RevPAR Raw Data'!AA$1,FALSE))/100</f>
        <v>0.60623340847077101</v>
      </c>
      <c r="AE78" s="45">
        <f>(VLOOKUP($A77,'RevPAR Raw Data'!$B$6:$BE$43,'RevPAR Raw Data'!AB$1,FALSE))/100</f>
        <v>0.68775966159122004</v>
      </c>
      <c r="AF78" s="44">
        <f>(VLOOKUP($A77,'RevPAR Raw Data'!$B$6:$BE$43,'RevPAR Raw Data'!AC$1,FALSE))/100</f>
        <v>0.64583399560025201</v>
      </c>
      <c r="AG78" s="46">
        <f>(VLOOKUP($A77,'RevPAR Raw Data'!$B$6:$BE$43,'RevPAR Raw Data'!AE$1,FALSE))/100</f>
        <v>0.49421900539765196</v>
      </c>
    </row>
    <row r="79" spans="1:33" x14ac:dyDescent="0.25">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5">
      <c r="A80" s="97" t="s">
        <v>40</v>
      </c>
      <c r="B80" s="71">
        <f>(VLOOKUP($A80,'Occupancy Raw Data'!$B$8:$BE$45,'Occupancy Raw Data'!G$3,FALSE))/100</f>
        <v>0.54411384217335002</v>
      </c>
      <c r="C80" s="72">
        <f>(VLOOKUP($A80,'Occupancy Raw Data'!$B$8:$BE$45,'Occupancy Raw Data'!H$3,FALSE))/100</f>
        <v>0.63249676584734704</v>
      </c>
      <c r="D80" s="72">
        <f>(VLOOKUP($A80,'Occupancy Raw Data'!$B$8:$BE$45,'Occupancy Raw Data'!I$3,FALSE))/100</f>
        <v>0.67231565329883491</v>
      </c>
      <c r="E80" s="72">
        <f>(VLOOKUP($A80,'Occupancy Raw Data'!$B$8:$BE$45,'Occupancy Raw Data'!J$3,FALSE))/100</f>
        <v>0.67275549805950807</v>
      </c>
      <c r="F80" s="72">
        <f>(VLOOKUP($A80,'Occupancy Raw Data'!$B$8:$BE$45,'Occupancy Raw Data'!K$3,FALSE))/100</f>
        <v>0.71508408796895195</v>
      </c>
      <c r="G80" s="73">
        <f>(VLOOKUP($A80,'Occupancy Raw Data'!$B$8:$BE$45,'Occupancy Raw Data'!L$3,FALSE))/100</f>
        <v>0.64735316946959798</v>
      </c>
      <c r="H80" s="53">
        <f>(VLOOKUP($A80,'Occupancy Raw Data'!$B$8:$BE$45,'Occupancy Raw Data'!N$3,FALSE))/100</f>
        <v>0.83679172056921003</v>
      </c>
      <c r="I80" s="53">
        <f>(VLOOKUP($A80,'Occupancy Raw Data'!$B$8:$BE$45,'Occupancy Raw Data'!O$3,FALSE))/100</f>
        <v>0.83099611901681703</v>
      </c>
      <c r="J80" s="73">
        <f>(VLOOKUP($A80,'Occupancy Raw Data'!$B$8:$BE$45,'Occupancy Raw Data'!P$3,FALSE))/100</f>
        <v>0.83389391979301397</v>
      </c>
      <c r="K80" s="74">
        <f>(VLOOKUP($A80,'Occupancy Raw Data'!$B$8:$BE$45,'Occupancy Raw Data'!R$3,FALSE))/100</f>
        <v>0.70065052670485994</v>
      </c>
      <c r="M80" s="75">
        <f>VLOOKUP($A80,'ADR Raw Data'!$B$6:$BE$43,'ADR Raw Data'!G$1,FALSE)</f>
        <v>109.248695867807</v>
      </c>
      <c r="N80" s="76">
        <f>VLOOKUP($A80,'ADR Raw Data'!$B$6:$BE$43,'ADR Raw Data'!H$1,FALSE)</f>
        <v>112.859396903378</v>
      </c>
      <c r="O80" s="76">
        <f>VLOOKUP($A80,'ADR Raw Data'!$B$6:$BE$43,'ADR Raw Data'!I$1,FALSE)</f>
        <v>116.94224035405</v>
      </c>
      <c r="P80" s="76">
        <f>VLOOKUP($A80,'ADR Raw Data'!$B$6:$BE$43,'ADR Raw Data'!J$1,FALSE)</f>
        <v>116.903962368279</v>
      </c>
      <c r="Q80" s="76">
        <f>VLOOKUP($A80,'ADR Raw Data'!$B$6:$BE$43,'ADR Raw Data'!K$1,FALSE)</f>
        <v>124.534730765612</v>
      </c>
      <c r="R80" s="77">
        <f>VLOOKUP($A80,'ADR Raw Data'!$B$6:$BE$43,'ADR Raw Data'!L$1,FALSE)</f>
        <v>116.520513223715</v>
      </c>
      <c r="S80" s="76">
        <f>VLOOKUP($A80,'ADR Raw Data'!$B$6:$BE$43,'ADR Raw Data'!N$1,FALSE)</f>
        <v>154.33991417970401</v>
      </c>
      <c r="T80" s="76">
        <f>VLOOKUP($A80,'ADR Raw Data'!$B$6:$BE$43,'ADR Raw Data'!O$1,FALSE)</f>
        <v>156.20275075035801</v>
      </c>
      <c r="U80" s="77">
        <f>VLOOKUP($A80,'ADR Raw Data'!$B$6:$BE$43,'ADR Raw Data'!P$1,FALSE)</f>
        <v>155.268095764815</v>
      </c>
      <c r="V80" s="78">
        <f>VLOOKUP($A80,'ADR Raw Data'!$B$6:$BE$43,'ADR Raw Data'!R$1,FALSE)</f>
        <v>129.69658409588399</v>
      </c>
      <c r="X80" s="75">
        <f>VLOOKUP($A80,'RevPAR Raw Data'!$B$6:$BE$43,'RevPAR Raw Data'!G$1,FALSE)</f>
        <v>59.443727661060798</v>
      </c>
      <c r="Y80" s="76">
        <f>VLOOKUP($A80,'RevPAR Raw Data'!$B$6:$BE$43,'RevPAR Raw Data'!H$1,FALSE)</f>
        <v>71.383203536869303</v>
      </c>
      <c r="Z80" s="76">
        <f>VLOOKUP($A80,'RevPAR Raw Data'!$B$6:$BE$43,'RevPAR Raw Data'!I$1,FALSE)</f>
        <v>78.622098721862798</v>
      </c>
      <c r="AA80" s="76">
        <f>VLOOKUP($A80,'RevPAR Raw Data'!$B$6:$BE$43,'RevPAR Raw Data'!J$1,FALSE)</f>
        <v>78.647783428201805</v>
      </c>
      <c r="AB80" s="76">
        <f>VLOOKUP($A80,'RevPAR Raw Data'!$B$6:$BE$43,'RevPAR Raw Data'!K$1,FALSE)</f>
        <v>89.052804369987001</v>
      </c>
      <c r="AC80" s="77">
        <f>VLOOKUP($A80,'RevPAR Raw Data'!$B$6:$BE$43,'RevPAR Raw Data'!L$1,FALSE)</f>
        <v>75.429923543596303</v>
      </c>
      <c r="AD80" s="76">
        <f>VLOOKUP($A80,'RevPAR Raw Data'!$B$6:$BE$43,'RevPAR Raw Data'!N$1,FALSE)</f>
        <v>129.150362338939</v>
      </c>
      <c r="AE80" s="76">
        <f>VLOOKUP($A80,'RevPAR Raw Data'!$B$6:$BE$43,'RevPAR Raw Data'!O$1,FALSE)</f>
        <v>129.803879653298</v>
      </c>
      <c r="AF80" s="77">
        <f>VLOOKUP($A80,'RevPAR Raw Data'!$B$6:$BE$43,'RevPAR Raw Data'!P$1,FALSE)</f>
        <v>129.477120996119</v>
      </c>
      <c r="AG80" s="78">
        <f>VLOOKUP($A80,'RevPAR Raw Data'!$B$6:$BE$43,'RevPAR Raw Data'!R$1,FALSE)</f>
        <v>90.871979958602793</v>
      </c>
    </row>
    <row r="81" spans="1:33" x14ac:dyDescent="0.25">
      <c r="A81" s="55" t="s">
        <v>127</v>
      </c>
      <c r="B81" s="43">
        <f>(VLOOKUP($A80,'Occupancy Raw Data'!$B$8:$BE$51,'Occupancy Raw Data'!T$3,FALSE))/100</f>
        <v>-5.7083685179867602E-2</v>
      </c>
      <c r="C81" s="44">
        <f>(VLOOKUP($A80,'Occupancy Raw Data'!$B$8:$BE$51,'Occupancy Raw Data'!U$3,FALSE))/100</f>
        <v>-6.84035816072876E-2</v>
      </c>
      <c r="D81" s="44">
        <f>(VLOOKUP($A80,'Occupancy Raw Data'!$B$8:$BE$51,'Occupancy Raw Data'!V$3,FALSE))/100</f>
        <v>-4.8522475348460201E-2</v>
      </c>
      <c r="E81" s="44">
        <f>(VLOOKUP($A80,'Occupancy Raw Data'!$B$8:$BE$51,'Occupancy Raw Data'!W$3,FALSE))/100</f>
        <v>-4.7969081674305206E-2</v>
      </c>
      <c r="F81" s="44">
        <f>(VLOOKUP($A80,'Occupancy Raw Data'!$B$8:$BE$51,'Occupancy Raw Data'!X$3,FALSE))/100</f>
        <v>5.9922282015161601E-2</v>
      </c>
      <c r="G81" s="44">
        <f>(VLOOKUP($A80,'Occupancy Raw Data'!$B$8:$BE$51,'Occupancy Raw Data'!Y$3,FALSE))/100</f>
        <v>-3.2040022726475402E-2</v>
      </c>
      <c r="H81" s="45">
        <f>(VLOOKUP($A80,'Occupancy Raw Data'!$B$8:$BE$51,'Occupancy Raw Data'!AA$3,FALSE))/100</f>
        <v>0.114569767135707</v>
      </c>
      <c r="I81" s="45">
        <f>(VLOOKUP($A80,'Occupancy Raw Data'!$B$8:$BE$51,'Occupancy Raw Data'!AB$3,FALSE))/100</f>
        <v>0.22846327922118501</v>
      </c>
      <c r="J81" s="44">
        <f>(VLOOKUP($A80,'Occupancy Raw Data'!$B$8:$BE$51,'Occupancy Raw Data'!AC$3,FALSE))/100</f>
        <v>0.16855098318728601</v>
      </c>
      <c r="K81" s="46">
        <f>(VLOOKUP($A80,'Occupancy Raw Data'!$B$8:$BE$51,'Occupancy Raw Data'!AE$3,FALSE))/100</f>
        <v>2.7964387359679099E-2</v>
      </c>
      <c r="M81" s="43">
        <f>(VLOOKUP($A80,'ADR Raw Data'!$B$6:$BE$49,'ADR Raw Data'!T$1,FALSE))/100</f>
        <v>-6.36020667911113E-2</v>
      </c>
      <c r="N81" s="44">
        <f>(VLOOKUP($A80,'ADR Raw Data'!$B$6:$BE$49,'ADR Raw Data'!U$1,FALSE))/100</f>
        <v>-8.4042175774270297E-2</v>
      </c>
      <c r="O81" s="44">
        <f>(VLOOKUP($A80,'ADR Raw Data'!$B$6:$BE$49,'ADR Raw Data'!V$1,FALSE))/100</f>
        <v>-7.9821420609043903E-2</v>
      </c>
      <c r="P81" s="44">
        <f>(VLOOKUP($A80,'ADR Raw Data'!$B$6:$BE$49,'ADR Raw Data'!W$1,FALSE))/100</f>
        <v>-0.10348937381135601</v>
      </c>
      <c r="Q81" s="44">
        <f>(VLOOKUP($A80,'ADR Raw Data'!$B$6:$BE$49,'ADR Raw Data'!X$1,FALSE))/100</f>
        <v>-4.0677853846862094E-2</v>
      </c>
      <c r="R81" s="44">
        <f>(VLOOKUP($A80,'ADR Raw Data'!$B$6:$BE$49,'ADR Raw Data'!Y$1,FALSE))/100</f>
        <v>-7.3418975865294195E-2</v>
      </c>
      <c r="S81" s="45">
        <f>(VLOOKUP($A80,'ADR Raw Data'!$B$6:$BE$49,'ADR Raw Data'!AA$1,FALSE))/100</f>
        <v>5.1463941856448099E-2</v>
      </c>
      <c r="T81" s="45">
        <f>(VLOOKUP($A80,'ADR Raw Data'!$B$6:$BE$49,'ADR Raw Data'!AB$1,FALSE))/100</f>
        <v>0.10429049969967701</v>
      </c>
      <c r="U81" s="44">
        <f>(VLOOKUP($A80,'ADR Raw Data'!$B$6:$BE$49,'ADR Raw Data'!AC$1,FALSE))/100</f>
        <v>7.6328441712936498E-2</v>
      </c>
      <c r="V81" s="46">
        <f>(VLOOKUP($A80,'ADR Raw Data'!$B$6:$BE$49,'ADR Raw Data'!AE$1,FALSE))/100</f>
        <v>-1.2124804236298801E-2</v>
      </c>
      <c r="X81" s="43">
        <f>(VLOOKUP($A80,'RevPAR Raw Data'!$B$6:$BE$43,'RevPAR Raw Data'!T$1,FALSE))/100</f>
        <v>-0.117055111613486</v>
      </c>
      <c r="Y81" s="44">
        <f>(VLOOKUP($A80,'RevPAR Raw Data'!$B$6:$BE$43,'RevPAR Raw Data'!U$1,FALSE))/100</f>
        <v>-0.146696971552528</v>
      </c>
      <c r="Z81" s="44">
        <f>(VLOOKUP($A80,'RevPAR Raw Data'!$B$6:$BE$43,'RevPAR Raw Data'!V$1,FALSE))/100</f>
        <v>-0.124470763043722</v>
      </c>
      <c r="AA81" s="44">
        <f>(VLOOKUP($A80,'RevPAR Raw Data'!$B$6:$BE$43,'RevPAR Raw Data'!W$1,FALSE))/100</f>
        <v>-0.14649416526088099</v>
      </c>
      <c r="AB81" s="44">
        <f>(VLOOKUP($A80,'RevPAR Raw Data'!$B$6:$BE$43,'RevPAR Raw Data'!X$1,FALSE))/100</f>
        <v>1.6806918338316199E-2</v>
      </c>
      <c r="AC81" s="44">
        <f>(VLOOKUP($A80,'RevPAR Raw Data'!$B$6:$BE$43,'RevPAR Raw Data'!Y$1,FALSE))/100</f>
        <v>-0.103106652936491</v>
      </c>
      <c r="AD81" s="45">
        <f>(VLOOKUP($A80,'RevPAR Raw Data'!$B$6:$BE$43,'RevPAR Raw Data'!AA$1,FALSE))/100</f>
        <v>0.17192992082653402</v>
      </c>
      <c r="AE81" s="45">
        <f>(VLOOKUP($A80,'RevPAR Raw Data'!$B$6:$BE$43,'RevPAR Raw Data'!AB$1,FALSE))/100</f>
        <v>0.356580328473866</v>
      </c>
      <c r="AF81" s="44">
        <f>(VLOOKUP($A80,'RevPAR Raw Data'!$B$6:$BE$43,'RevPAR Raw Data'!AC$1,FALSE))/100</f>
        <v>0.25774465879609099</v>
      </c>
      <c r="AG81" s="46">
        <f>(VLOOKUP($A80,'RevPAR Raw Data'!$B$6:$BE$43,'RevPAR Raw Data'!AE$1,FALSE))/100</f>
        <v>1.55005204010561E-2</v>
      </c>
    </row>
    <row r="82" spans="1:33" x14ac:dyDescent="0.25">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5">
      <c r="A83" s="70" t="s">
        <v>41</v>
      </c>
      <c r="B83" s="71">
        <f>(VLOOKUP($A83,'Occupancy Raw Data'!$B$8:$BE$45,'Occupancy Raw Data'!G$3,FALSE))/100</f>
        <v>0.65178420429561901</v>
      </c>
      <c r="C83" s="72">
        <f>(VLOOKUP($A83,'Occupancy Raw Data'!$B$8:$BE$45,'Occupancy Raw Data'!H$3,FALSE))/100</f>
        <v>0.78454253340098001</v>
      </c>
      <c r="D83" s="72">
        <f>(VLOOKUP($A83,'Occupancy Raw Data'!$B$8:$BE$45,'Occupancy Raw Data'!I$3,FALSE))/100</f>
        <v>0.81007948587857204</v>
      </c>
      <c r="E83" s="72">
        <f>(VLOOKUP($A83,'Occupancy Raw Data'!$B$8:$BE$45,'Occupancy Raw Data'!J$3,FALSE))/100</f>
        <v>0.82513106714019901</v>
      </c>
      <c r="F83" s="72">
        <f>(VLOOKUP($A83,'Occupancy Raw Data'!$B$8:$BE$45,'Occupancy Raw Data'!K$3,FALSE))/100</f>
        <v>0.81650600372061499</v>
      </c>
      <c r="G83" s="73">
        <f>(VLOOKUP($A83,'Occupancy Raw Data'!$B$8:$BE$45,'Occupancy Raw Data'!L$3,FALSE))/100</f>
        <v>0.7776086588871971</v>
      </c>
      <c r="H83" s="53">
        <f>(VLOOKUP($A83,'Occupancy Raw Data'!$B$8:$BE$45,'Occupancy Raw Data'!N$3,FALSE))/100</f>
        <v>0.85996955859969504</v>
      </c>
      <c r="I83" s="53">
        <f>(VLOOKUP($A83,'Occupancy Raw Data'!$B$8:$BE$45,'Occupancy Raw Data'!O$3,FALSE))/100</f>
        <v>0.84001352951124597</v>
      </c>
      <c r="J83" s="73">
        <f>(VLOOKUP($A83,'Occupancy Raw Data'!$B$8:$BE$45,'Occupancy Raw Data'!P$3,FALSE))/100</f>
        <v>0.84999154405547006</v>
      </c>
      <c r="K83" s="74">
        <f>(VLOOKUP($A83,'Occupancy Raw Data'!$B$8:$BE$45,'Occupancy Raw Data'!R$3,FALSE))/100</f>
        <v>0.79828948322098991</v>
      </c>
      <c r="M83" s="75">
        <f>VLOOKUP($A83,'ADR Raw Data'!$B$6:$BE$43,'ADR Raw Data'!G$1,FALSE)</f>
        <v>94.512695096004094</v>
      </c>
      <c r="N83" s="76">
        <f>VLOOKUP($A83,'ADR Raw Data'!$B$6:$BE$43,'ADR Raw Data'!H$1,FALSE)</f>
        <v>102.255502349644</v>
      </c>
      <c r="O83" s="76">
        <f>VLOOKUP($A83,'ADR Raw Data'!$B$6:$BE$43,'ADR Raw Data'!I$1,FALSE)</f>
        <v>106.095596430062</v>
      </c>
      <c r="P83" s="76">
        <f>VLOOKUP($A83,'ADR Raw Data'!$B$6:$BE$43,'ADR Raw Data'!J$1,FALSE)</f>
        <v>105.613022750563</v>
      </c>
      <c r="Q83" s="76">
        <f>VLOOKUP($A83,'ADR Raw Data'!$B$6:$BE$43,'ADR Raw Data'!K$1,FALSE)</f>
        <v>105.32382545567501</v>
      </c>
      <c r="R83" s="77">
        <f>VLOOKUP($A83,'ADR Raw Data'!$B$6:$BE$43,'ADR Raw Data'!L$1,FALSE)</f>
        <v>103.114505284906</v>
      </c>
      <c r="S83" s="76">
        <f>VLOOKUP($A83,'ADR Raw Data'!$B$6:$BE$43,'ADR Raw Data'!N$1,FALSE)</f>
        <v>119.69032855457201</v>
      </c>
      <c r="T83" s="76">
        <f>VLOOKUP($A83,'ADR Raw Data'!$B$6:$BE$43,'ADR Raw Data'!O$1,FALSE)</f>
        <v>118.79258200120699</v>
      </c>
      <c r="U83" s="77">
        <f>VLOOKUP($A83,'ADR Raw Data'!$B$6:$BE$43,'ADR Raw Data'!P$1,FALSE)</f>
        <v>119.24672458217201</v>
      </c>
      <c r="V83" s="78">
        <f>VLOOKUP($A83,'ADR Raw Data'!$B$6:$BE$43,'ADR Raw Data'!R$1,FALSE)</f>
        <v>108.022230857696</v>
      </c>
      <c r="X83" s="75">
        <f>VLOOKUP($A83,'RevPAR Raw Data'!$B$6:$BE$43,'RevPAR Raw Data'!G$1,FALSE)</f>
        <v>61.601881768983503</v>
      </c>
      <c r="Y83" s="76">
        <f>VLOOKUP($A83,'RevPAR Raw Data'!$B$6:$BE$43,'RevPAR Raw Data'!H$1,FALSE)</f>
        <v>80.223790867579893</v>
      </c>
      <c r="Z83" s="76">
        <f>VLOOKUP($A83,'RevPAR Raw Data'!$B$6:$BE$43,'RevPAR Raw Data'!I$1,FALSE)</f>
        <v>85.945866210045594</v>
      </c>
      <c r="AA83" s="76">
        <f>VLOOKUP($A83,'RevPAR Raw Data'!$B$6:$BE$43,'RevPAR Raw Data'!J$1,FALSE)</f>
        <v>87.144586166074703</v>
      </c>
      <c r="AB83" s="76">
        <f>VLOOKUP($A83,'RevPAR Raw Data'!$B$6:$BE$43,'RevPAR Raw Data'!K$1,FALSE)</f>
        <v>85.997535819381</v>
      </c>
      <c r="AC83" s="77">
        <f>VLOOKUP($A83,'RevPAR Raw Data'!$B$6:$BE$43,'RevPAR Raw Data'!L$1,FALSE)</f>
        <v>80.182732166412904</v>
      </c>
      <c r="AD83" s="76">
        <f>VLOOKUP($A83,'RevPAR Raw Data'!$B$6:$BE$43,'RevPAR Raw Data'!N$1,FALSE)</f>
        <v>102.930039015728</v>
      </c>
      <c r="AE83" s="76">
        <f>VLOOKUP($A83,'RevPAR Raw Data'!$B$6:$BE$43,'RevPAR Raw Data'!O$1,FALSE)</f>
        <v>99.787376086588793</v>
      </c>
      <c r="AF83" s="77">
        <f>VLOOKUP($A83,'RevPAR Raw Data'!$B$6:$BE$43,'RevPAR Raw Data'!P$1,FALSE)</f>
        <v>101.35870755115801</v>
      </c>
      <c r="AG83" s="78">
        <f>VLOOKUP($A83,'RevPAR Raw Data'!$B$6:$BE$43,'RevPAR Raw Data'!R$1,FALSE)</f>
        <v>86.233010847768796</v>
      </c>
    </row>
    <row r="84" spans="1:33" x14ac:dyDescent="0.25">
      <c r="A84" s="55" t="s">
        <v>127</v>
      </c>
      <c r="B84" s="43">
        <f>(VLOOKUP($A83,'Occupancy Raw Data'!$B$8:$BE$51,'Occupancy Raw Data'!T$3,FALSE))/100</f>
        <v>3.5778410871059402E-2</v>
      </c>
      <c r="C84" s="44">
        <f>(VLOOKUP($A83,'Occupancy Raw Data'!$B$8:$BE$51,'Occupancy Raw Data'!U$3,FALSE))/100</f>
        <v>3.5193992370892102E-2</v>
      </c>
      <c r="D84" s="44">
        <f>(VLOOKUP($A83,'Occupancy Raw Data'!$B$8:$BE$51,'Occupancy Raw Data'!V$3,FALSE))/100</f>
        <v>5.05525927615278E-2</v>
      </c>
      <c r="E84" s="44">
        <f>(VLOOKUP($A83,'Occupancy Raw Data'!$B$8:$BE$51,'Occupancy Raw Data'!W$3,FALSE))/100</f>
        <v>6.8448120763502096E-2</v>
      </c>
      <c r="F84" s="44">
        <f>(VLOOKUP($A83,'Occupancy Raw Data'!$B$8:$BE$51,'Occupancy Raw Data'!X$3,FALSE))/100</f>
        <v>0.19955076364563698</v>
      </c>
      <c r="G84" s="44">
        <f>(VLOOKUP($A83,'Occupancy Raw Data'!$B$8:$BE$51,'Occupancy Raw Data'!Y$3,FALSE))/100</f>
        <v>7.6666723285343699E-2</v>
      </c>
      <c r="H84" s="45">
        <f>(VLOOKUP($A83,'Occupancy Raw Data'!$B$8:$BE$51,'Occupancy Raw Data'!AA$3,FALSE))/100</f>
        <v>0.18635671147086602</v>
      </c>
      <c r="I84" s="45">
        <f>(VLOOKUP($A83,'Occupancy Raw Data'!$B$8:$BE$51,'Occupancy Raw Data'!AB$3,FALSE))/100</f>
        <v>0.27065876348560303</v>
      </c>
      <c r="J84" s="44">
        <f>(VLOOKUP($A83,'Occupancy Raw Data'!$B$8:$BE$51,'Occupancy Raw Data'!AC$3,FALSE))/100</f>
        <v>0.22656747640431799</v>
      </c>
      <c r="K84" s="46">
        <f>(VLOOKUP($A83,'Occupancy Raw Data'!$B$8:$BE$51,'Occupancy Raw Data'!AE$3,FALSE))/100</f>
        <v>0.118241917922804</v>
      </c>
      <c r="M84" s="43">
        <f>(VLOOKUP($A83,'ADR Raw Data'!$B$6:$BE$49,'ADR Raw Data'!T$1,FALSE))/100</f>
        <v>5.5974264139692698E-2</v>
      </c>
      <c r="N84" s="44">
        <f>(VLOOKUP($A83,'ADR Raw Data'!$B$6:$BE$49,'ADR Raw Data'!U$1,FALSE))/100</f>
        <v>7.2011739127243193E-2</v>
      </c>
      <c r="O84" s="44">
        <f>(VLOOKUP($A83,'ADR Raw Data'!$B$6:$BE$49,'ADR Raw Data'!V$1,FALSE))/100</f>
        <v>9.2315936898788295E-2</v>
      </c>
      <c r="P84" s="44">
        <f>(VLOOKUP($A83,'ADR Raw Data'!$B$6:$BE$49,'ADR Raw Data'!W$1,FALSE))/100</f>
        <v>8.8184394108354602E-2</v>
      </c>
      <c r="Q84" s="44">
        <f>(VLOOKUP($A83,'ADR Raw Data'!$B$6:$BE$49,'ADR Raw Data'!X$1,FALSE))/100</f>
        <v>0.14156000941834301</v>
      </c>
      <c r="R84" s="44">
        <f>(VLOOKUP($A83,'ADR Raw Data'!$B$6:$BE$49,'ADR Raw Data'!Y$1,FALSE))/100</f>
        <v>9.1144107103554597E-2</v>
      </c>
      <c r="S84" s="45">
        <f>(VLOOKUP($A83,'ADR Raw Data'!$B$6:$BE$49,'ADR Raw Data'!AA$1,FALSE))/100</f>
        <v>0.18955444679648997</v>
      </c>
      <c r="T84" s="45">
        <f>(VLOOKUP($A83,'ADR Raw Data'!$B$6:$BE$49,'ADR Raw Data'!AB$1,FALSE))/100</f>
        <v>0.216455724317276</v>
      </c>
      <c r="U84" s="44">
        <f>(VLOOKUP($A83,'ADR Raw Data'!$B$6:$BE$49,'ADR Raw Data'!AC$1,FALSE))/100</f>
        <v>0.20203032270530599</v>
      </c>
      <c r="V84" s="46">
        <f>(VLOOKUP($A83,'ADR Raw Data'!$B$6:$BE$49,'ADR Raw Data'!AE$1,FALSE))/100</f>
        <v>0.12751364327769699</v>
      </c>
      <c r="X84" s="43">
        <f>(VLOOKUP($A83,'RevPAR Raw Data'!$B$6:$BE$43,'RevPAR Raw Data'!T$1,FALSE))/100</f>
        <v>9.3755345231347306E-2</v>
      </c>
      <c r="Y84" s="44">
        <f>(VLOOKUP($A83,'RevPAR Raw Data'!$B$6:$BE$43,'RevPAR Raw Data'!U$1,FALSE))/100</f>
        <v>0.10974011209559401</v>
      </c>
      <c r="Z84" s="44">
        <f>(VLOOKUP($A83,'RevPAR Raw Data'!$B$6:$BE$43,'RevPAR Raw Data'!V$1,FALSE))/100</f>
        <v>0.147535339623759</v>
      </c>
      <c r="AA84" s="44">
        <f>(VLOOKUP($A83,'RevPAR Raw Data'!$B$6:$BE$43,'RevPAR Raw Data'!W$1,FALSE))/100</f>
        <v>0.16266857092924097</v>
      </c>
      <c r="AB84" s="44">
        <f>(VLOOKUP($A83,'RevPAR Raw Data'!$B$6:$BE$43,'RevPAR Raw Data'!X$1,FALSE))/100</f>
        <v>0.36935918104509496</v>
      </c>
      <c r="AC84" s="44">
        <f>(VLOOKUP($A83,'RevPAR Raw Data'!$B$6:$BE$43,'RevPAR Raw Data'!Y$1,FALSE))/100</f>
        <v>0.174798550427296</v>
      </c>
      <c r="AD84" s="45">
        <f>(VLOOKUP($A83,'RevPAR Raw Data'!$B$6:$BE$43,'RevPAR Raw Data'!AA$1,FALSE))/100</f>
        <v>0.41123590161703</v>
      </c>
      <c r="AE84" s="45">
        <f>(VLOOKUP($A83,'RevPAR Raw Data'!$B$6:$BE$43,'RevPAR Raw Data'!AB$1,FALSE))/100</f>
        <v>0.54570012649597499</v>
      </c>
      <c r="AF84" s="44">
        <f>(VLOOKUP($A83,'RevPAR Raw Data'!$B$6:$BE$43,'RevPAR Raw Data'!AC$1,FALSE))/100</f>
        <v>0.47437129948211598</v>
      </c>
      <c r="AG84" s="46">
        <f>(VLOOKUP($A83,'RevPAR Raw Data'!$B$6:$BE$43,'RevPAR Raw Data'!AE$1,FALSE))/100</f>
        <v>0.260833018942981</v>
      </c>
    </row>
    <row r="85" spans="1:33" x14ac:dyDescent="0.25">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5">
      <c r="A86" s="70" t="s">
        <v>42</v>
      </c>
      <c r="B86" s="71">
        <f>(VLOOKUP($A86,'Occupancy Raw Data'!$B$8:$BE$45,'Occupancy Raw Data'!G$3,FALSE))/100</f>
        <v>0.56464342086382502</v>
      </c>
      <c r="C86" s="72">
        <f>(VLOOKUP($A86,'Occupancy Raw Data'!$B$8:$BE$45,'Occupancy Raw Data'!H$3,FALSE))/100</f>
        <v>0.65102597216243296</v>
      </c>
      <c r="D86" s="72">
        <f>(VLOOKUP($A86,'Occupancy Raw Data'!$B$8:$BE$45,'Occupancy Raw Data'!I$3,FALSE))/100</f>
        <v>0.67125843019084497</v>
      </c>
      <c r="E86" s="72">
        <f>(VLOOKUP($A86,'Occupancy Raw Data'!$B$8:$BE$45,'Occupancy Raw Data'!J$3,FALSE))/100</f>
        <v>0.67958100157841794</v>
      </c>
      <c r="F86" s="72">
        <f>(VLOOKUP($A86,'Occupancy Raw Data'!$B$8:$BE$45,'Occupancy Raw Data'!K$3,FALSE))/100</f>
        <v>0.68245085378102999</v>
      </c>
      <c r="G86" s="73">
        <f>(VLOOKUP($A86,'Occupancy Raw Data'!$B$8:$BE$45,'Occupancy Raw Data'!L$3,FALSE))/100</f>
        <v>0.64979193571531002</v>
      </c>
      <c r="H86" s="53">
        <f>(VLOOKUP($A86,'Occupancy Raw Data'!$B$8:$BE$45,'Occupancy Raw Data'!N$3,FALSE))/100</f>
        <v>0.80843736547567802</v>
      </c>
      <c r="I86" s="53">
        <f>(VLOOKUP($A86,'Occupancy Raw Data'!$B$8:$BE$45,'Occupancy Raw Data'!O$3,FALSE))/100</f>
        <v>0.84316257712727705</v>
      </c>
      <c r="J86" s="73">
        <f>(VLOOKUP($A86,'Occupancy Raw Data'!$B$8:$BE$45,'Occupancy Raw Data'!P$3,FALSE))/100</f>
        <v>0.82579997130147698</v>
      </c>
      <c r="K86" s="74">
        <f>(VLOOKUP($A86,'Occupancy Raw Data'!$B$8:$BE$45,'Occupancy Raw Data'!R$3,FALSE))/100</f>
        <v>0.7000799458827871</v>
      </c>
      <c r="M86" s="75">
        <f>VLOOKUP($A86,'ADR Raw Data'!$B$6:$BE$43,'ADR Raw Data'!G$1,FALSE)</f>
        <v>82.418394155019001</v>
      </c>
      <c r="N86" s="76">
        <f>VLOOKUP($A86,'ADR Raw Data'!$B$6:$BE$43,'ADR Raw Data'!H$1,FALSE)</f>
        <v>85.679833921093206</v>
      </c>
      <c r="O86" s="76">
        <f>VLOOKUP($A86,'ADR Raw Data'!$B$6:$BE$43,'ADR Raw Data'!I$1,FALSE)</f>
        <v>86.791017144078594</v>
      </c>
      <c r="P86" s="76">
        <f>VLOOKUP($A86,'ADR Raw Data'!$B$6:$BE$43,'ADR Raw Data'!J$1,FALSE)</f>
        <v>87.507800401182394</v>
      </c>
      <c r="Q86" s="76">
        <f>VLOOKUP($A86,'ADR Raw Data'!$B$6:$BE$43,'ADR Raw Data'!K$1,FALSE)</f>
        <v>92.657911669470096</v>
      </c>
      <c r="R86" s="77">
        <f>VLOOKUP($A86,'ADR Raw Data'!$B$6:$BE$43,'ADR Raw Data'!L$1,FALSE)</f>
        <v>87.190713554456295</v>
      </c>
      <c r="S86" s="76">
        <f>VLOOKUP($A86,'ADR Raw Data'!$B$6:$BE$43,'ADR Raw Data'!N$1,FALSE)</f>
        <v>117.738294710685</v>
      </c>
      <c r="T86" s="76">
        <f>VLOOKUP($A86,'ADR Raw Data'!$B$6:$BE$43,'ADR Raw Data'!O$1,FALSE)</f>
        <v>121.603305650102</v>
      </c>
      <c r="U86" s="77">
        <f>VLOOKUP($A86,'ADR Raw Data'!$B$6:$BE$43,'ADR Raw Data'!P$1,FALSE)</f>
        <v>119.71143148566399</v>
      </c>
      <c r="V86" s="78">
        <f>VLOOKUP($A86,'ADR Raw Data'!$B$6:$BE$43,'ADR Raw Data'!R$1,FALSE)</f>
        <v>98.150934431365599</v>
      </c>
      <c r="X86" s="75">
        <f>VLOOKUP($A86,'RevPAR Raw Data'!$B$6:$BE$43,'RevPAR Raw Data'!G$1,FALSE)</f>
        <v>46.537004017793002</v>
      </c>
      <c r="Y86" s="76">
        <f>VLOOKUP($A86,'RevPAR Raw Data'!$B$6:$BE$43,'RevPAR Raw Data'!H$1,FALSE)</f>
        <v>55.779797173195497</v>
      </c>
      <c r="Z86" s="76">
        <f>VLOOKUP($A86,'RevPAR Raw Data'!$B$6:$BE$43,'RevPAR Raw Data'!I$1,FALSE)</f>
        <v>58.259201922800898</v>
      </c>
      <c r="AA86" s="76">
        <f>VLOOKUP($A86,'RevPAR Raw Data'!$B$6:$BE$43,'RevPAR Raw Data'!J$1,FALSE)</f>
        <v>59.468638642559903</v>
      </c>
      <c r="AB86" s="76">
        <f>VLOOKUP($A86,'RevPAR Raw Data'!$B$6:$BE$43,'RevPAR Raw Data'!K$1,FALSE)</f>
        <v>63.234470928397101</v>
      </c>
      <c r="AC86" s="77">
        <f>VLOOKUP($A86,'RevPAR Raw Data'!$B$6:$BE$43,'RevPAR Raw Data'!L$1,FALSE)</f>
        <v>56.655822536949302</v>
      </c>
      <c r="AD86" s="76">
        <f>VLOOKUP($A86,'RevPAR Raw Data'!$B$6:$BE$43,'RevPAR Raw Data'!N$1,FALSE)</f>
        <v>95.184036791505207</v>
      </c>
      <c r="AE86" s="76">
        <f>VLOOKUP($A86,'RevPAR Raw Data'!$B$6:$BE$43,'RevPAR Raw Data'!O$1,FALSE)</f>
        <v>102.531356579136</v>
      </c>
      <c r="AF86" s="77">
        <f>VLOOKUP($A86,'RevPAR Raw Data'!$B$6:$BE$43,'RevPAR Raw Data'!P$1,FALSE)</f>
        <v>98.857696685320704</v>
      </c>
      <c r="AG86" s="78">
        <f>VLOOKUP($A86,'RevPAR Raw Data'!$B$6:$BE$43,'RevPAR Raw Data'!R$1,FALSE)</f>
        <v>68.713500865055394</v>
      </c>
    </row>
    <row r="87" spans="1:33" x14ac:dyDescent="0.25">
      <c r="A87" s="55" t="s">
        <v>127</v>
      </c>
      <c r="B87" s="43">
        <f>(VLOOKUP($A86,'Occupancy Raw Data'!$B$8:$BE$51,'Occupancy Raw Data'!T$3,FALSE))/100</f>
        <v>1.6415671526962702E-2</v>
      </c>
      <c r="C87" s="44">
        <f>(VLOOKUP($A86,'Occupancy Raw Data'!$B$8:$BE$51,'Occupancy Raw Data'!U$3,FALSE))/100</f>
        <v>3.7301193492351899E-3</v>
      </c>
      <c r="D87" s="44">
        <f>(VLOOKUP($A86,'Occupancy Raw Data'!$B$8:$BE$51,'Occupancy Raw Data'!V$3,FALSE))/100</f>
        <v>-8.12586893413785E-3</v>
      </c>
      <c r="E87" s="44">
        <f>(VLOOKUP($A86,'Occupancy Raw Data'!$B$8:$BE$51,'Occupancy Raw Data'!W$3,FALSE))/100</f>
        <v>4.9357383171219196E-2</v>
      </c>
      <c r="F87" s="44">
        <f>(VLOOKUP($A86,'Occupancy Raw Data'!$B$8:$BE$51,'Occupancy Raw Data'!X$3,FALSE))/100</f>
        <v>6.4719727516685699E-2</v>
      </c>
      <c r="G87" s="44">
        <f>(VLOOKUP($A86,'Occupancy Raw Data'!$B$8:$BE$51,'Occupancy Raw Data'!Y$3,FALSE))/100</f>
        <v>2.5079043421453E-2</v>
      </c>
      <c r="H87" s="45">
        <f>(VLOOKUP($A86,'Occupancy Raw Data'!$B$8:$BE$51,'Occupancy Raw Data'!AA$3,FALSE))/100</f>
        <v>6.0267854647044102E-2</v>
      </c>
      <c r="I87" s="45">
        <f>(VLOOKUP($A86,'Occupancy Raw Data'!$B$8:$BE$51,'Occupancy Raw Data'!AB$3,FALSE))/100</f>
        <v>0.29122969187884001</v>
      </c>
      <c r="J87" s="44">
        <f>(VLOOKUP($A86,'Occupancy Raw Data'!$B$8:$BE$51,'Occupancy Raw Data'!AC$3,FALSE))/100</f>
        <v>0.166815909880101</v>
      </c>
      <c r="K87" s="46">
        <f>(VLOOKUP($A86,'Occupancy Raw Data'!$B$8:$BE$51,'Occupancy Raw Data'!AE$3,FALSE))/100</f>
        <v>6.8836381540771596E-2</v>
      </c>
      <c r="M87" s="43">
        <f>(VLOOKUP($A86,'ADR Raw Data'!$B$6:$BE$49,'ADR Raw Data'!T$1,FALSE))/100</f>
        <v>6.2406019700456304E-2</v>
      </c>
      <c r="N87" s="44">
        <f>(VLOOKUP($A86,'ADR Raw Data'!$B$6:$BE$49,'ADR Raw Data'!U$1,FALSE))/100</f>
        <v>3.0681865183778297E-2</v>
      </c>
      <c r="O87" s="44">
        <f>(VLOOKUP($A86,'ADR Raw Data'!$B$6:$BE$49,'ADR Raw Data'!V$1,FALSE))/100</f>
        <v>9.28390566385035E-3</v>
      </c>
      <c r="P87" s="44">
        <f>(VLOOKUP($A86,'ADR Raw Data'!$B$6:$BE$49,'ADR Raw Data'!W$1,FALSE))/100</f>
        <v>2.6843096425396201E-2</v>
      </c>
      <c r="Q87" s="44">
        <f>(VLOOKUP($A86,'ADR Raw Data'!$B$6:$BE$49,'ADR Raw Data'!X$1,FALSE))/100</f>
        <v>8.855143429503981E-2</v>
      </c>
      <c r="R87" s="44">
        <f>(VLOOKUP($A86,'ADR Raw Data'!$B$6:$BE$49,'ADR Raw Data'!Y$1,FALSE))/100</f>
        <v>4.2983074906110599E-2</v>
      </c>
      <c r="S87" s="45">
        <f>(VLOOKUP($A86,'ADR Raw Data'!$B$6:$BE$49,'ADR Raw Data'!AA$1,FALSE))/100</f>
        <v>0.158425198379505</v>
      </c>
      <c r="T87" s="45">
        <f>(VLOOKUP($A86,'ADR Raw Data'!$B$6:$BE$49,'ADR Raw Data'!AB$1,FALSE))/100</f>
        <v>0.29768198523424999</v>
      </c>
      <c r="U87" s="44">
        <f>(VLOOKUP($A86,'ADR Raw Data'!$B$6:$BE$49,'ADR Raw Data'!AC$1,FALSE))/100</f>
        <v>0.221807683589439</v>
      </c>
      <c r="V87" s="46">
        <f>(VLOOKUP($A86,'ADR Raw Data'!$B$6:$BE$49,'ADR Raw Data'!AE$1,FALSE))/100</f>
        <v>0.11487856661569699</v>
      </c>
      <c r="X87" s="43">
        <f>(VLOOKUP($A86,'RevPAR Raw Data'!$B$6:$BE$43,'RevPAR Raw Data'!T$1,FALSE))/100</f>
        <v>7.9846127948126802E-2</v>
      </c>
      <c r="Y87" s="44">
        <f>(VLOOKUP($A86,'RevPAR Raw Data'!$B$6:$BE$43,'RevPAR Raw Data'!U$1,FALSE))/100</f>
        <v>3.4526431552006097E-2</v>
      </c>
      <c r="Z87" s="44">
        <f>(VLOOKUP($A86,'RevPAR Raw Data'!$B$6:$BE$43,'RevPAR Raw Data'!V$1,FALSE))/100</f>
        <v>1.0825969290911501E-3</v>
      </c>
      <c r="AA87" s="44">
        <f>(VLOOKUP($A86,'RevPAR Raw Data'!$B$6:$BE$43,'RevPAR Raw Data'!W$1,FALSE))/100</f>
        <v>7.7525384592385796E-2</v>
      </c>
      <c r="AB87" s="44">
        <f>(VLOOKUP($A86,'RevPAR Raw Data'!$B$6:$BE$43,'RevPAR Raw Data'!X$1,FALSE))/100</f>
        <v>0.15900218651051198</v>
      </c>
      <c r="AC87" s="44">
        <f>(VLOOKUP($A86,'RevPAR Raw Data'!$B$6:$BE$43,'RevPAR Raw Data'!Y$1,FALSE))/100</f>
        <v>6.9140092729521596E-2</v>
      </c>
      <c r="AD87" s="45">
        <f>(VLOOKUP($A86,'RevPAR Raw Data'!$B$6:$BE$43,'RevPAR Raw Data'!AA$1,FALSE))/100</f>
        <v>0.228240999854915</v>
      </c>
      <c r="AE87" s="45">
        <f>(VLOOKUP($A86,'RevPAR Raw Data'!$B$6:$BE$43,'RevPAR Raw Data'!AB$1,FALSE))/100</f>
        <v>0.67560550995074298</v>
      </c>
      <c r="AF87" s="44">
        <f>(VLOOKUP($A86,'RevPAR Raw Data'!$B$6:$BE$43,'RevPAR Raw Data'!AC$1,FALSE))/100</f>
        <v>0.42562464402590999</v>
      </c>
      <c r="AG87" s="46">
        <f>(VLOOKUP($A86,'RevPAR Raw Data'!$B$6:$BE$43,'RevPAR Raw Data'!AE$1,FALSE))/100</f>
        <v>0.19162277299888403</v>
      </c>
    </row>
    <row r="88" spans="1:33" x14ac:dyDescent="0.25">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5">
      <c r="A89" s="70" t="s">
        <v>43</v>
      </c>
      <c r="B89" s="71">
        <f>(VLOOKUP($A89,'Occupancy Raw Data'!$B$8:$BE$45,'Occupancy Raw Data'!G$3,FALSE))/100</f>
        <v>0.59045485871812498</v>
      </c>
      <c r="C89" s="72">
        <f>(VLOOKUP($A89,'Occupancy Raw Data'!$B$8:$BE$45,'Occupancy Raw Data'!H$3,FALSE))/100</f>
        <v>0.73604410751206006</v>
      </c>
      <c r="D89" s="72">
        <f>(VLOOKUP($A89,'Occupancy Raw Data'!$B$8:$BE$45,'Occupancy Raw Data'!I$3,FALSE))/100</f>
        <v>0.76516195727084702</v>
      </c>
      <c r="E89" s="72">
        <f>(VLOOKUP($A89,'Occupancy Raw Data'!$B$8:$BE$45,'Occupancy Raw Data'!J$3,FALSE))/100</f>
        <v>0.74362508614748402</v>
      </c>
      <c r="F89" s="72">
        <f>(VLOOKUP($A89,'Occupancy Raw Data'!$B$8:$BE$45,'Occupancy Raw Data'!K$3,FALSE))/100</f>
        <v>0.81392143349414103</v>
      </c>
      <c r="G89" s="73">
        <f>(VLOOKUP($A89,'Occupancy Raw Data'!$B$8:$BE$45,'Occupancy Raw Data'!L$3,FALSE))/100</f>
        <v>0.72984148862853204</v>
      </c>
      <c r="H89" s="53">
        <f>(VLOOKUP($A89,'Occupancy Raw Data'!$B$8:$BE$45,'Occupancy Raw Data'!N$3,FALSE))/100</f>
        <v>0.84941419710544397</v>
      </c>
      <c r="I89" s="53">
        <f>(VLOOKUP($A89,'Occupancy Raw Data'!$B$8:$BE$45,'Occupancy Raw Data'!O$3,FALSE))/100</f>
        <v>0.80375603032391396</v>
      </c>
      <c r="J89" s="73">
        <f>(VLOOKUP($A89,'Occupancy Raw Data'!$B$8:$BE$45,'Occupancy Raw Data'!P$3,FALSE))/100</f>
        <v>0.82658511371467891</v>
      </c>
      <c r="K89" s="74">
        <f>(VLOOKUP($A89,'Occupancy Raw Data'!$B$8:$BE$45,'Occupancy Raw Data'!R$3,FALSE))/100</f>
        <v>0.75748252436743102</v>
      </c>
      <c r="M89" s="75">
        <f>VLOOKUP($A89,'ADR Raw Data'!$B$6:$BE$43,'ADR Raw Data'!G$1,FALSE)</f>
        <v>106.948645695943</v>
      </c>
      <c r="N89" s="76">
        <f>VLOOKUP($A89,'ADR Raw Data'!$B$6:$BE$43,'ADR Raw Data'!H$1,FALSE)</f>
        <v>117.901828230337</v>
      </c>
      <c r="O89" s="76">
        <f>VLOOKUP($A89,'ADR Raw Data'!$B$6:$BE$43,'ADR Raw Data'!I$1,FALSE)</f>
        <v>124.907173114163</v>
      </c>
      <c r="P89" s="76">
        <f>VLOOKUP($A89,'ADR Raw Data'!$B$6:$BE$43,'ADR Raw Data'!J$1,FALSE)</f>
        <v>135.058716705282</v>
      </c>
      <c r="Q89" s="76">
        <f>VLOOKUP($A89,'ADR Raw Data'!$B$6:$BE$43,'ADR Raw Data'!K$1,FALSE)</f>
        <v>145.214438420829</v>
      </c>
      <c r="R89" s="77">
        <f>VLOOKUP($A89,'ADR Raw Data'!$B$6:$BE$43,'ADR Raw Data'!L$1,FALSE)</f>
        <v>127.18644018885701</v>
      </c>
      <c r="S89" s="76">
        <f>VLOOKUP($A89,'ADR Raw Data'!$B$6:$BE$43,'ADR Raw Data'!N$1,FALSE)</f>
        <v>163.53700695740301</v>
      </c>
      <c r="T89" s="76">
        <f>VLOOKUP($A89,'ADR Raw Data'!$B$6:$BE$43,'ADR Raw Data'!O$1,FALSE)</f>
        <v>149.137021286173</v>
      </c>
      <c r="U89" s="77">
        <f>VLOOKUP($A89,'ADR Raw Data'!$B$6:$BE$43,'ADR Raw Data'!P$1,FALSE)</f>
        <v>156.53586749348599</v>
      </c>
      <c r="V89" s="78">
        <f>VLOOKUP($A89,'ADR Raw Data'!$B$6:$BE$43,'ADR Raw Data'!R$1,FALSE)</f>
        <v>136.336976500406</v>
      </c>
      <c r="X89" s="75">
        <f>VLOOKUP($A89,'RevPAR Raw Data'!$B$6:$BE$43,'RevPAR Raw Data'!G$1,FALSE)</f>
        <v>63.148347484493399</v>
      </c>
      <c r="Y89" s="76">
        <f>VLOOKUP($A89,'RevPAR Raw Data'!$B$6:$BE$43,'RevPAR Raw Data'!H$1,FALSE)</f>
        <v>86.780945933838694</v>
      </c>
      <c r="Z89" s="76">
        <f>VLOOKUP($A89,'RevPAR Raw Data'!$B$6:$BE$43,'RevPAR Raw Data'!I$1,FALSE)</f>
        <v>95.574217057201906</v>
      </c>
      <c r="AA89" s="76">
        <f>VLOOKUP($A89,'RevPAR Raw Data'!$B$6:$BE$43,'RevPAR Raw Data'!J$1,FALSE)</f>
        <v>100.433049844934</v>
      </c>
      <c r="AB89" s="76">
        <f>VLOOKUP($A89,'RevPAR Raw Data'!$B$6:$BE$43,'RevPAR Raw Data'!K$1,FALSE)</f>
        <v>118.19314388352799</v>
      </c>
      <c r="AC89" s="77">
        <f>VLOOKUP($A89,'RevPAR Raw Data'!$B$6:$BE$43,'RevPAR Raw Data'!L$1,FALSE)</f>
        <v>92.825940840799404</v>
      </c>
      <c r="AD89" s="76">
        <f>VLOOKUP($A89,'RevPAR Raw Data'!$B$6:$BE$43,'RevPAR Raw Data'!N$1,FALSE)</f>
        <v>138.91065546175</v>
      </c>
      <c r="AE89" s="76">
        <f>VLOOKUP($A89,'RevPAR Raw Data'!$B$6:$BE$43,'RevPAR Raw Data'!O$1,FALSE)</f>
        <v>119.869780203308</v>
      </c>
      <c r="AF89" s="77">
        <f>VLOOKUP($A89,'RevPAR Raw Data'!$B$6:$BE$43,'RevPAR Raw Data'!P$1,FALSE)</f>
        <v>129.390217832529</v>
      </c>
      <c r="AG89" s="78">
        <f>VLOOKUP($A89,'RevPAR Raw Data'!$B$6:$BE$43,'RevPAR Raw Data'!R$1,FALSE)</f>
        <v>103.27287712415</v>
      </c>
    </row>
    <row r="90" spans="1:33" x14ac:dyDescent="0.25">
      <c r="A90" s="55" t="s">
        <v>127</v>
      </c>
      <c r="B90" s="43">
        <f>(VLOOKUP($A89,'Occupancy Raw Data'!$B$8:$BE$51,'Occupancy Raw Data'!T$3,FALSE))/100</f>
        <v>8.4244854971278899E-2</v>
      </c>
      <c r="C90" s="44">
        <f>(VLOOKUP($A89,'Occupancy Raw Data'!$B$8:$BE$51,'Occupancy Raw Data'!U$3,FALSE))/100</f>
        <v>0.21178252661188102</v>
      </c>
      <c r="D90" s="44">
        <f>(VLOOKUP($A89,'Occupancy Raw Data'!$B$8:$BE$51,'Occupancy Raw Data'!V$3,FALSE))/100</f>
        <v>0.16201834555684702</v>
      </c>
      <c r="E90" s="44">
        <f>(VLOOKUP($A89,'Occupancy Raw Data'!$B$8:$BE$51,'Occupancy Raw Data'!W$3,FALSE))/100</f>
        <v>2.7755922293830099E-4</v>
      </c>
      <c r="F90" s="44">
        <f>(VLOOKUP($A89,'Occupancy Raw Data'!$B$8:$BE$51,'Occupancy Raw Data'!X$3,FALSE))/100</f>
        <v>0.13170432602479701</v>
      </c>
      <c r="G90" s="44">
        <f>(VLOOKUP($A89,'Occupancy Raw Data'!$B$8:$BE$51,'Occupancy Raw Data'!Y$3,FALSE))/100</f>
        <v>0.114916032762835</v>
      </c>
      <c r="H90" s="45">
        <f>(VLOOKUP($A89,'Occupancy Raw Data'!$B$8:$BE$51,'Occupancy Raw Data'!AA$3,FALSE))/100</f>
        <v>0.200983150150576</v>
      </c>
      <c r="I90" s="45">
        <f>(VLOOKUP($A89,'Occupancy Raw Data'!$B$8:$BE$51,'Occupancy Raw Data'!AB$3,FALSE))/100</f>
        <v>0.28863305030547598</v>
      </c>
      <c r="J90" s="44">
        <f>(VLOOKUP($A89,'Occupancy Raw Data'!$B$8:$BE$51,'Occupancy Raw Data'!AC$3,FALSE))/100</f>
        <v>0.242057483635612</v>
      </c>
      <c r="K90" s="46">
        <f>(VLOOKUP($A89,'Occupancy Raw Data'!$B$8:$BE$51,'Occupancy Raw Data'!AE$3,FALSE))/100</f>
        <v>0.15167141750855198</v>
      </c>
      <c r="M90" s="43">
        <f>(VLOOKUP($A89,'ADR Raw Data'!$B$6:$BE$49,'ADR Raw Data'!T$1,FALSE))/100</f>
        <v>1.7807577346617601E-2</v>
      </c>
      <c r="N90" s="44">
        <f>(VLOOKUP($A89,'ADR Raw Data'!$B$6:$BE$49,'ADR Raw Data'!U$1,FALSE))/100</f>
        <v>3.8715163258471699E-2</v>
      </c>
      <c r="O90" s="44">
        <f>(VLOOKUP($A89,'ADR Raw Data'!$B$6:$BE$49,'ADR Raw Data'!V$1,FALSE))/100</f>
        <v>4.4045547120878596E-2</v>
      </c>
      <c r="P90" s="44">
        <f>(VLOOKUP($A89,'ADR Raw Data'!$B$6:$BE$49,'ADR Raw Data'!W$1,FALSE))/100</f>
        <v>-5.4423195791791695E-2</v>
      </c>
      <c r="Q90" s="44">
        <f>(VLOOKUP($A89,'ADR Raw Data'!$B$6:$BE$49,'ADR Raw Data'!X$1,FALSE))/100</f>
        <v>4.61649366704278E-2</v>
      </c>
      <c r="R90" s="44">
        <f>(VLOOKUP($A89,'ADR Raw Data'!$B$6:$BE$49,'ADR Raw Data'!Y$1,FALSE))/100</f>
        <v>1.2972302823358E-2</v>
      </c>
      <c r="S90" s="45">
        <f>(VLOOKUP($A89,'ADR Raw Data'!$B$6:$BE$49,'ADR Raw Data'!AA$1,FALSE))/100</f>
        <v>0.24040399491651201</v>
      </c>
      <c r="T90" s="45">
        <f>(VLOOKUP($A89,'ADR Raw Data'!$B$6:$BE$49,'ADR Raw Data'!AB$1,FALSE))/100</f>
        <v>0.26225540835575001</v>
      </c>
      <c r="U90" s="44">
        <f>(VLOOKUP($A89,'ADR Raw Data'!$B$6:$BE$49,'ADR Raw Data'!AC$1,FALSE))/100</f>
        <v>0.24803254956760801</v>
      </c>
      <c r="V90" s="46">
        <f>(VLOOKUP($A89,'ADR Raw Data'!$B$6:$BE$49,'ADR Raw Data'!AE$1,FALSE))/100</f>
        <v>8.6180465787810995E-2</v>
      </c>
      <c r="X90" s="43">
        <f>(VLOOKUP($A89,'RevPAR Raw Data'!$B$6:$BE$43,'RevPAR Raw Data'!T$1,FALSE))/100</f>
        <v>0.103552629088852</v>
      </c>
      <c r="Y90" s="44">
        <f>(VLOOKUP($A89,'RevPAR Raw Data'!$B$6:$BE$43,'RevPAR Raw Data'!U$1,FALSE))/100</f>
        <v>0.25869688496342297</v>
      </c>
      <c r="Z90" s="44">
        <f>(VLOOKUP($A89,'RevPAR Raw Data'!$B$6:$BE$43,'RevPAR Raw Data'!V$1,FALSE))/100</f>
        <v>0.21320007935139601</v>
      </c>
      <c r="AA90" s="44">
        <f>(VLOOKUP($A89,'RevPAR Raw Data'!$B$6:$BE$43,'RevPAR Raw Data'!W$1,FALSE))/100</f>
        <v>-5.4160742228787202E-2</v>
      </c>
      <c r="AB90" s="44">
        <f>(VLOOKUP($A89,'RevPAR Raw Data'!$B$6:$BE$43,'RevPAR Raw Data'!X$1,FALSE))/100</f>
        <v>0.18394938456538099</v>
      </c>
      <c r="AC90" s="44">
        <f>(VLOOKUP($A89,'RevPAR Raw Data'!$B$6:$BE$43,'RevPAR Raw Data'!Y$1,FALSE))/100</f>
        <v>0.12937906116245101</v>
      </c>
      <c r="AD90" s="45">
        <f>(VLOOKUP($A89,'RevPAR Raw Data'!$B$6:$BE$43,'RevPAR Raw Data'!AA$1,FALSE))/100</f>
        <v>0.48970429727419201</v>
      </c>
      <c r="AE90" s="45">
        <f>(VLOOKUP($A89,'RevPAR Raw Data'!$B$6:$BE$43,'RevPAR Raw Data'!AB$1,FALSE))/100</f>
        <v>0.62658403713405597</v>
      </c>
      <c r="AF90" s="44">
        <f>(VLOOKUP($A89,'RevPAR Raw Data'!$B$6:$BE$43,'RevPAR Raw Data'!AC$1,FALSE))/100</f>
        <v>0.55012816801128106</v>
      </c>
      <c r="AG90" s="46">
        <f>(VLOOKUP($A89,'RevPAR Raw Data'!$B$6:$BE$43,'RevPAR Raw Data'!AE$1,FALSE))/100</f>
        <v>0.25092299670394802</v>
      </c>
    </row>
    <row r="91" spans="1:33" x14ac:dyDescent="0.25">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5">
      <c r="A92" s="70" t="s">
        <v>44</v>
      </c>
      <c r="B92" s="71">
        <f>(VLOOKUP($A92,'Occupancy Raw Data'!$B$8:$BE$45,'Occupancy Raw Data'!G$3,FALSE))/100</f>
        <v>0.53822605965463099</v>
      </c>
      <c r="C92" s="72">
        <f>(VLOOKUP($A92,'Occupancy Raw Data'!$B$8:$BE$45,'Occupancy Raw Data'!H$3,FALSE))/100</f>
        <v>0.58893249607535303</v>
      </c>
      <c r="D92" s="72">
        <f>(VLOOKUP($A92,'Occupancy Raw Data'!$B$8:$BE$45,'Occupancy Raw Data'!I$3,FALSE))/100</f>
        <v>0.65392464678178897</v>
      </c>
      <c r="E92" s="72">
        <f>(VLOOKUP($A92,'Occupancy Raw Data'!$B$8:$BE$45,'Occupancy Raw Data'!J$3,FALSE))/100</f>
        <v>0.63383045525902604</v>
      </c>
      <c r="F92" s="72">
        <f>(VLOOKUP($A92,'Occupancy Raw Data'!$B$8:$BE$45,'Occupancy Raw Data'!K$3,FALSE))/100</f>
        <v>0.71326530612244798</v>
      </c>
      <c r="G92" s="73">
        <f>(VLOOKUP($A92,'Occupancy Raw Data'!$B$8:$BE$45,'Occupancy Raw Data'!L$3,FALSE))/100</f>
        <v>0.625635792778649</v>
      </c>
      <c r="H92" s="53">
        <f>(VLOOKUP($A92,'Occupancy Raw Data'!$B$8:$BE$45,'Occupancy Raw Data'!N$3,FALSE))/100</f>
        <v>0.88406593406593403</v>
      </c>
      <c r="I92" s="53">
        <f>(VLOOKUP($A92,'Occupancy Raw Data'!$B$8:$BE$45,'Occupancy Raw Data'!O$3,FALSE))/100</f>
        <v>0.89113029827315504</v>
      </c>
      <c r="J92" s="73">
        <f>(VLOOKUP($A92,'Occupancy Raw Data'!$B$8:$BE$45,'Occupancy Raw Data'!P$3,FALSE))/100</f>
        <v>0.88759811616954398</v>
      </c>
      <c r="K92" s="74">
        <f>(VLOOKUP($A92,'Occupancy Raw Data'!$B$8:$BE$45,'Occupancy Raw Data'!R$3,FALSE))/100</f>
        <v>0.70048217089033404</v>
      </c>
      <c r="M92" s="75">
        <f>VLOOKUP($A92,'ADR Raw Data'!$B$6:$BE$43,'ADR Raw Data'!G$1,FALSE)</f>
        <v>128.29204424675501</v>
      </c>
      <c r="N92" s="76">
        <f>VLOOKUP($A92,'ADR Raw Data'!$B$6:$BE$43,'ADR Raw Data'!H$1,FALSE)</f>
        <v>128.587465627082</v>
      </c>
      <c r="O92" s="76">
        <f>VLOOKUP($A92,'ADR Raw Data'!$B$6:$BE$43,'ADR Raw Data'!I$1,FALSE)</f>
        <v>130.756079066138</v>
      </c>
      <c r="P92" s="76">
        <f>VLOOKUP($A92,'ADR Raw Data'!$B$6:$BE$43,'ADR Raw Data'!J$1,FALSE)</f>
        <v>125.490857894736</v>
      </c>
      <c r="Q92" s="76">
        <f>VLOOKUP($A92,'ADR Raw Data'!$B$6:$BE$43,'ADR Raw Data'!K$1,FALSE)</f>
        <v>136.875040673489</v>
      </c>
      <c r="R92" s="77">
        <f>VLOOKUP($A92,'ADR Raw Data'!$B$6:$BE$43,'ADR Raw Data'!L$1,FALSE)</f>
        <v>130.252211095776</v>
      </c>
      <c r="S92" s="76">
        <f>VLOOKUP($A92,'ADR Raw Data'!$B$6:$BE$43,'ADR Raw Data'!N$1,FALSE)</f>
        <v>177.14701296279799</v>
      </c>
      <c r="T92" s="76">
        <f>VLOOKUP($A92,'ADR Raw Data'!$B$6:$BE$43,'ADR Raw Data'!O$1,FALSE)</f>
        <v>181.78380916938201</v>
      </c>
      <c r="U92" s="77">
        <f>VLOOKUP($A92,'ADR Raw Data'!$B$6:$BE$43,'ADR Raw Data'!P$1,FALSE)</f>
        <v>179.474637093208</v>
      </c>
      <c r="V92" s="78">
        <f>VLOOKUP($A92,'ADR Raw Data'!$B$6:$BE$43,'ADR Raw Data'!R$1,FALSE)</f>
        <v>148.072480130944</v>
      </c>
      <c r="X92" s="75">
        <f>VLOOKUP($A92,'RevPAR Raw Data'!$B$6:$BE$43,'RevPAR Raw Data'!G$1,FALSE)</f>
        <v>69.050121459968594</v>
      </c>
      <c r="Y92" s="76">
        <f>VLOOKUP($A92,'RevPAR Raw Data'!$B$6:$BE$43,'RevPAR Raw Data'!H$1,FALSE)</f>
        <v>75.729337095761295</v>
      </c>
      <c r="Z92" s="76">
        <f>VLOOKUP($A92,'RevPAR Raw Data'!$B$6:$BE$43,'RevPAR Raw Data'!I$1,FALSE)</f>
        <v>85.504622817896305</v>
      </c>
      <c r="AA92" s="76">
        <f>VLOOKUP($A92,'RevPAR Raw Data'!$B$6:$BE$43,'RevPAR Raw Data'!J$1,FALSE)</f>
        <v>79.539927590266799</v>
      </c>
      <c r="AB92" s="76">
        <f>VLOOKUP($A92,'RevPAR Raw Data'!$B$6:$BE$43,'RevPAR Raw Data'!K$1,FALSE)</f>
        <v>97.628217786499206</v>
      </c>
      <c r="AC92" s="77">
        <f>VLOOKUP($A92,'RevPAR Raw Data'!$B$6:$BE$43,'RevPAR Raw Data'!L$1,FALSE)</f>
        <v>81.490445350078403</v>
      </c>
      <c r="AD92" s="76">
        <f>VLOOKUP($A92,'RevPAR Raw Data'!$B$6:$BE$43,'RevPAR Raw Data'!N$1,FALSE)</f>
        <v>156.609639481946</v>
      </c>
      <c r="AE92" s="76">
        <f>VLOOKUP($A92,'RevPAR Raw Data'!$B$6:$BE$43,'RevPAR Raw Data'!O$1,FALSE)</f>
        <v>161.99306008634201</v>
      </c>
      <c r="AF92" s="77">
        <f>VLOOKUP($A92,'RevPAR Raw Data'!$B$6:$BE$43,'RevPAR Raw Data'!P$1,FALSE)</f>
        <v>159.30134978414401</v>
      </c>
      <c r="AG92" s="78">
        <f>VLOOKUP($A92,'RevPAR Raw Data'!$B$6:$BE$43,'RevPAR Raw Data'!R$1,FALSE)</f>
        <v>103.72213233124</v>
      </c>
    </row>
    <row r="93" spans="1:33" x14ac:dyDescent="0.25">
      <c r="A93" s="55" t="s">
        <v>127</v>
      </c>
      <c r="B93" s="43">
        <f>(VLOOKUP($A92,'Occupancy Raw Data'!$B$8:$BE$51,'Occupancy Raw Data'!T$3,FALSE))/100</f>
        <v>-6.9162065028635006E-2</v>
      </c>
      <c r="C93" s="44">
        <f>(VLOOKUP($A92,'Occupancy Raw Data'!$B$8:$BE$51,'Occupancy Raw Data'!U$3,FALSE))/100</f>
        <v>-0.12637290591599101</v>
      </c>
      <c r="D93" s="44">
        <f>(VLOOKUP($A92,'Occupancy Raw Data'!$B$8:$BE$51,'Occupancy Raw Data'!V$3,FALSE))/100</f>
        <v>-8.5390647139549497E-2</v>
      </c>
      <c r="E93" s="44">
        <f>(VLOOKUP($A92,'Occupancy Raw Data'!$B$8:$BE$51,'Occupancy Raw Data'!W$3,FALSE))/100</f>
        <v>-8.4337987738334799E-2</v>
      </c>
      <c r="F93" s="44">
        <f>(VLOOKUP($A92,'Occupancy Raw Data'!$B$8:$BE$51,'Occupancy Raw Data'!X$3,FALSE))/100</f>
        <v>7.1810996421455608E-2</v>
      </c>
      <c r="G93" s="44">
        <f>(VLOOKUP($A92,'Occupancy Raw Data'!$B$8:$BE$51,'Occupancy Raw Data'!Y$3,FALSE))/100</f>
        <v>-5.9195418851525503E-2</v>
      </c>
      <c r="H93" s="45">
        <f>(VLOOKUP($A92,'Occupancy Raw Data'!$B$8:$BE$51,'Occupancy Raw Data'!AA$3,FALSE))/100</f>
        <v>0.11023462490886199</v>
      </c>
      <c r="I93" s="45">
        <f>(VLOOKUP($A92,'Occupancy Raw Data'!$B$8:$BE$51,'Occupancy Raw Data'!AB$3,FALSE))/100</f>
        <v>0.17187445650233599</v>
      </c>
      <c r="J93" s="44">
        <f>(VLOOKUP($A92,'Occupancy Raw Data'!$B$8:$BE$51,'Occupancy Raw Data'!AC$3,FALSE))/100</f>
        <v>0.14034466494428</v>
      </c>
      <c r="K93" s="46">
        <f>(VLOOKUP($A92,'Occupancy Raw Data'!$B$8:$BE$51,'Occupancy Raw Data'!AE$3,FALSE))/100</f>
        <v>4.4353617007891902E-3</v>
      </c>
      <c r="M93" s="43">
        <f>(VLOOKUP($A92,'ADR Raw Data'!$B$6:$BE$49,'ADR Raw Data'!T$1,FALSE))/100</f>
        <v>-2.42431454067219E-2</v>
      </c>
      <c r="N93" s="44">
        <f>(VLOOKUP($A92,'ADR Raw Data'!$B$6:$BE$49,'ADR Raw Data'!U$1,FALSE))/100</f>
        <v>-2.8947341204484198E-2</v>
      </c>
      <c r="O93" s="44">
        <f>(VLOOKUP($A92,'ADR Raw Data'!$B$6:$BE$49,'ADR Raw Data'!V$1,FALSE))/100</f>
        <v>-5.6043193240853703E-2</v>
      </c>
      <c r="P93" s="44">
        <f>(VLOOKUP($A92,'ADR Raw Data'!$B$6:$BE$49,'ADR Raw Data'!W$1,FALSE))/100</f>
        <v>-8.1628070369718198E-2</v>
      </c>
      <c r="Q93" s="44">
        <f>(VLOOKUP($A92,'ADR Raw Data'!$B$6:$BE$49,'ADR Raw Data'!X$1,FALSE))/100</f>
        <v>1.1301423141656698E-2</v>
      </c>
      <c r="R93" s="44">
        <f>(VLOOKUP($A92,'ADR Raw Data'!$B$6:$BE$49,'ADR Raw Data'!Y$1,FALSE))/100</f>
        <v>-3.5405709685091297E-2</v>
      </c>
      <c r="S93" s="45">
        <f>(VLOOKUP($A92,'ADR Raw Data'!$B$6:$BE$49,'ADR Raw Data'!AA$1,FALSE))/100</f>
        <v>4.9454053898722802E-2</v>
      </c>
      <c r="T93" s="45">
        <f>(VLOOKUP($A92,'ADR Raw Data'!$B$6:$BE$49,'ADR Raw Data'!AB$1,FALSE))/100</f>
        <v>7.5787210383694209E-2</v>
      </c>
      <c r="U93" s="44">
        <f>(VLOOKUP($A92,'ADR Raw Data'!$B$6:$BE$49,'ADR Raw Data'!AC$1,FALSE))/100</f>
        <v>6.2695127446563706E-2</v>
      </c>
      <c r="V93" s="46">
        <f>(VLOOKUP($A92,'ADR Raw Data'!$B$6:$BE$49,'ADR Raw Data'!AE$1,FALSE))/100</f>
        <v>1.53878914699331E-2</v>
      </c>
      <c r="X93" s="43">
        <f>(VLOOKUP($A92,'RevPAR Raw Data'!$B$6:$BE$43,'RevPAR Raw Data'!T$1,FALSE))/100</f>
        <v>-9.1728504436238603E-2</v>
      </c>
      <c r="Y93" s="44">
        <f>(VLOOKUP($A92,'RevPAR Raw Data'!$B$6:$BE$43,'RevPAR Raw Data'!U$1,FALSE))/100</f>
        <v>-0.15166208749392301</v>
      </c>
      <c r="Z93" s="44">
        <f>(VLOOKUP($A92,'RevPAR Raw Data'!$B$6:$BE$43,'RevPAR Raw Data'!V$1,FALSE))/100</f>
        <v>-0.13664827584179901</v>
      </c>
      <c r="AA93" s="44">
        <f>(VLOOKUP($A92,'RevPAR Raw Data'!$B$6:$BE$43,'RevPAR Raw Data'!W$1,FALSE))/100</f>
        <v>-0.159081710910107</v>
      </c>
      <c r="AB93" s="44">
        <f>(VLOOKUP($A92,'RevPAR Raw Data'!$B$6:$BE$43,'RevPAR Raw Data'!X$1,FALSE))/100</f>
        <v>8.39239860198953E-2</v>
      </c>
      <c r="AC93" s="44">
        <f>(VLOOKUP($A92,'RevPAR Raw Data'!$B$6:$BE$43,'RevPAR Raw Data'!Y$1,FALSE))/100</f>
        <v>-9.2505272722072401E-2</v>
      </c>
      <c r="AD93" s="45">
        <f>(VLOOKUP($A92,'RevPAR Raw Data'!$B$6:$BE$43,'RevPAR Raw Data'!AA$1,FALSE))/100</f>
        <v>0.165140227889334</v>
      </c>
      <c r="AE93" s="45">
        <f>(VLOOKUP($A92,'RevPAR Raw Data'!$B$6:$BE$43,'RevPAR Raw Data'!AB$1,FALSE))/100</f>
        <v>0.26068755248055597</v>
      </c>
      <c r="AF93" s="44">
        <f>(VLOOKUP($A92,'RevPAR Raw Data'!$B$6:$BE$43,'RevPAR Raw Data'!AC$1,FALSE))/100</f>
        <v>0.21183871904597101</v>
      </c>
      <c r="AG93" s="46">
        <f>(VLOOKUP($A92,'RevPAR Raw Data'!$B$6:$BE$43,'RevPAR Raw Data'!AE$1,FALSE))/100</f>
        <v>1.98915040352039E-2</v>
      </c>
    </row>
    <row r="94" spans="1:33" x14ac:dyDescent="0.25">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5">
      <c r="A95" s="70" t="s">
        <v>45</v>
      </c>
      <c r="B95" s="71">
        <f>(VLOOKUP($A95,'Occupancy Raw Data'!$B$8:$BE$45,'Occupancy Raw Data'!G$3,FALSE))/100</f>
        <v>0.40933001107419698</v>
      </c>
      <c r="C95" s="72">
        <f>(VLOOKUP($A95,'Occupancy Raw Data'!$B$8:$BE$45,'Occupancy Raw Data'!H$3,FALSE))/100</f>
        <v>0.48380398671096303</v>
      </c>
      <c r="D95" s="72">
        <f>(VLOOKUP($A95,'Occupancy Raw Data'!$B$8:$BE$45,'Occupancy Raw Data'!I$3,FALSE))/100</f>
        <v>0.51841085271317799</v>
      </c>
      <c r="E95" s="72">
        <f>(VLOOKUP($A95,'Occupancy Raw Data'!$B$8:$BE$45,'Occupancy Raw Data'!J$3,FALSE))/100</f>
        <v>0.55315614617940101</v>
      </c>
      <c r="F95" s="72">
        <f>(VLOOKUP($A95,'Occupancy Raw Data'!$B$8:$BE$45,'Occupancy Raw Data'!K$3,FALSE))/100</f>
        <v>0.58734772978959005</v>
      </c>
      <c r="G95" s="73">
        <f>(VLOOKUP($A95,'Occupancy Raw Data'!$B$8:$BE$45,'Occupancy Raw Data'!L$3,FALSE))/100</f>
        <v>0.51040974529346594</v>
      </c>
      <c r="H95" s="53">
        <f>(VLOOKUP($A95,'Occupancy Raw Data'!$B$8:$BE$45,'Occupancy Raw Data'!N$3,FALSE))/100</f>
        <v>0.75166112956810593</v>
      </c>
      <c r="I95" s="53">
        <f>(VLOOKUP($A95,'Occupancy Raw Data'!$B$8:$BE$45,'Occupancy Raw Data'!O$3,FALSE))/100</f>
        <v>0.72771317829457305</v>
      </c>
      <c r="J95" s="73">
        <f>(VLOOKUP($A95,'Occupancy Raw Data'!$B$8:$BE$45,'Occupancy Raw Data'!P$3,FALSE))/100</f>
        <v>0.7396871539313391</v>
      </c>
      <c r="K95" s="74">
        <f>(VLOOKUP($A95,'Occupancy Raw Data'!$B$8:$BE$45,'Occupancy Raw Data'!R$3,FALSE))/100</f>
        <v>0.57591757633285801</v>
      </c>
      <c r="M95" s="75">
        <f>VLOOKUP($A95,'ADR Raw Data'!$B$6:$BE$43,'ADR Raw Data'!G$1,FALSE)</f>
        <v>122.66493405478499</v>
      </c>
      <c r="N95" s="76">
        <f>VLOOKUP($A95,'ADR Raw Data'!$B$6:$BE$43,'ADR Raw Data'!H$1,FALSE)</f>
        <v>122.288918454935</v>
      </c>
      <c r="O95" s="76">
        <f>VLOOKUP($A95,'ADR Raw Data'!$B$6:$BE$43,'ADR Raw Data'!I$1,FALSE)</f>
        <v>128.30338584779699</v>
      </c>
      <c r="P95" s="76">
        <f>VLOOKUP($A95,'ADR Raw Data'!$B$6:$BE$43,'ADR Raw Data'!J$1,FALSE)</f>
        <v>128.56903153153101</v>
      </c>
      <c r="Q95" s="76">
        <f>VLOOKUP($A95,'ADR Raw Data'!$B$6:$BE$43,'ADR Raw Data'!K$1,FALSE)</f>
        <v>132.672620787178</v>
      </c>
      <c r="R95" s="77">
        <f>VLOOKUP($A95,'ADR Raw Data'!$B$6:$BE$43,'ADR Raw Data'!L$1,FALSE)</f>
        <v>127.321975482751</v>
      </c>
      <c r="S95" s="76">
        <f>VLOOKUP($A95,'ADR Raw Data'!$B$6:$BE$43,'ADR Raw Data'!N$1,FALSE)</f>
        <v>169.107620626151</v>
      </c>
      <c r="T95" s="76">
        <f>VLOOKUP($A95,'ADR Raw Data'!$B$6:$BE$43,'ADR Raw Data'!O$1,FALSE)</f>
        <v>181.247932280768</v>
      </c>
      <c r="U95" s="77">
        <f>VLOOKUP($A95,'ADR Raw Data'!$B$6:$BE$43,'ADR Raw Data'!P$1,FALSE)</f>
        <v>175.07951342752801</v>
      </c>
      <c r="V95" s="78">
        <f>VLOOKUP($A95,'ADR Raw Data'!$B$6:$BE$43,'ADR Raw Data'!R$1,FALSE)</f>
        <v>144.847120832331</v>
      </c>
      <c r="X95" s="75">
        <f>VLOOKUP($A95,'RevPAR Raw Data'!$B$6:$BE$43,'RevPAR Raw Data'!G$1,FALSE)</f>
        <v>50.210438815060897</v>
      </c>
      <c r="Y95" s="76">
        <f>VLOOKUP($A95,'RevPAR Raw Data'!$B$6:$BE$43,'RevPAR Raw Data'!H$1,FALSE)</f>
        <v>59.163866279069701</v>
      </c>
      <c r="Z95" s="76">
        <f>VLOOKUP($A95,'RevPAR Raw Data'!$B$6:$BE$43,'RevPAR Raw Data'!I$1,FALSE)</f>
        <v>66.513867663344399</v>
      </c>
      <c r="AA95" s="76">
        <f>VLOOKUP($A95,'RevPAR Raw Data'!$B$6:$BE$43,'RevPAR Raw Data'!J$1,FALSE)</f>
        <v>71.118750000000006</v>
      </c>
      <c r="AB95" s="76">
        <f>VLOOKUP($A95,'RevPAR Raw Data'!$B$6:$BE$43,'RevPAR Raw Data'!K$1,FALSE)</f>
        <v>77.924962624584694</v>
      </c>
      <c r="AC95" s="77">
        <f>VLOOKUP($A95,'RevPAR Raw Data'!$B$6:$BE$43,'RevPAR Raw Data'!L$1,FALSE)</f>
        <v>64.986377076411898</v>
      </c>
      <c r="AD95" s="76">
        <f>VLOOKUP($A95,'RevPAR Raw Data'!$B$6:$BE$43,'RevPAR Raw Data'!N$1,FALSE)</f>
        <v>127.111625138427</v>
      </c>
      <c r="AE95" s="76">
        <f>VLOOKUP($A95,'RevPAR Raw Data'!$B$6:$BE$43,'RevPAR Raw Data'!O$1,FALSE)</f>
        <v>131.896508859357</v>
      </c>
      <c r="AF95" s="77">
        <f>VLOOKUP($A95,'RevPAR Raw Data'!$B$6:$BE$43,'RevPAR Raw Data'!P$1,FALSE)</f>
        <v>129.504066998892</v>
      </c>
      <c r="AG95" s="78">
        <f>VLOOKUP($A95,'RevPAR Raw Data'!$B$6:$BE$43,'RevPAR Raw Data'!R$1,FALSE)</f>
        <v>83.420002768549196</v>
      </c>
    </row>
    <row r="96" spans="1:33" x14ac:dyDescent="0.25">
      <c r="A96" s="55" t="s">
        <v>127</v>
      </c>
      <c r="B96" s="43">
        <f>(VLOOKUP($A95,'Occupancy Raw Data'!$B$8:$BE$51,'Occupancy Raw Data'!T$3,FALSE))/100</f>
        <v>-0.29237917291167898</v>
      </c>
      <c r="C96" s="44">
        <f>(VLOOKUP($A95,'Occupancy Raw Data'!$B$8:$BE$51,'Occupancy Raw Data'!U$3,FALSE))/100</f>
        <v>-0.31523678155839202</v>
      </c>
      <c r="D96" s="44">
        <f>(VLOOKUP($A95,'Occupancy Raw Data'!$B$8:$BE$51,'Occupancy Raw Data'!V$3,FALSE))/100</f>
        <v>-0.26557663551267802</v>
      </c>
      <c r="E96" s="44">
        <f>(VLOOKUP($A95,'Occupancy Raw Data'!$B$8:$BE$51,'Occupancy Raw Data'!W$3,FALSE))/100</f>
        <v>-0.21693289969798202</v>
      </c>
      <c r="F96" s="44">
        <f>(VLOOKUP($A95,'Occupancy Raw Data'!$B$8:$BE$51,'Occupancy Raw Data'!X$3,FALSE))/100</f>
        <v>-0.14008340783863502</v>
      </c>
      <c r="G96" s="44">
        <f>(VLOOKUP($A95,'Occupancy Raw Data'!$B$8:$BE$51,'Occupancy Raw Data'!Y$3,FALSE))/100</f>
        <v>-0.245020150436806</v>
      </c>
      <c r="H96" s="45">
        <f>(VLOOKUP($A95,'Occupancy Raw Data'!$B$8:$BE$51,'Occupancy Raw Data'!AA$3,FALSE))/100</f>
        <v>4.7430280606093202E-2</v>
      </c>
      <c r="I96" s="45">
        <f>(VLOOKUP($A95,'Occupancy Raw Data'!$B$8:$BE$51,'Occupancy Raw Data'!AB$3,FALSE))/100</f>
        <v>0.190831648309428</v>
      </c>
      <c r="J96" s="44">
        <f>(VLOOKUP($A95,'Occupancy Raw Data'!$B$8:$BE$51,'Occupancy Raw Data'!AC$3,FALSE))/100</f>
        <v>0.11338251112479099</v>
      </c>
      <c r="K96" s="46">
        <f>(VLOOKUP($A95,'Occupancy Raw Data'!$B$8:$BE$51,'Occupancy Raw Data'!AE$3,FALSE))/100</f>
        <v>-0.14389120226863999</v>
      </c>
      <c r="M96" s="43">
        <f>(VLOOKUP($A95,'ADR Raw Data'!$B$6:$BE$49,'ADR Raw Data'!T$1,FALSE))/100</f>
        <v>-0.22417521233688401</v>
      </c>
      <c r="N96" s="44">
        <f>(VLOOKUP($A95,'ADR Raw Data'!$B$6:$BE$49,'ADR Raw Data'!U$1,FALSE))/100</f>
        <v>-0.28984056247203499</v>
      </c>
      <c r="O96" s="44">
        <f>(VLOOKUP($A95,'ADR Raw Data'!$B$6:$BE$49,'ADR Raw Data'!V$1,FALSE))/100</f>
        <v>-0.26713471315736198</v>
      </c>
      <c r="P96" s="44">
        <f>(VLOOKUP($A95,'ADR Raw Data'!$B$6:$BE$49,'ADR Raw Data'!W$1,FALSE))/100</f>
        <v>-0.27459349381429299</v>
      </c>
      <c r="Q96" s="44">
        <f>(VLOOKUP($A95,'ADR Raw Data'!$B$6:$BE$49,'ADR Raw Data'!X$1,FALSE))/100</f>
        <v>-0.27018273803756498</v>
      </c>
      <c r="R96" s="44">
        <f>(VLOOKUP($A95,'ADR Raw Data'!$B$6:$BE$49,'ADR Raw Data'!Y$1,FALSE))/100</f>
        <v>-0.265640215772321</v>
      </c>
      <c r="S96" s="45">
        <f>(VLOOKUP($A95,'ADR Raw Data'!$B$6:$BE$49,'ADR Raw Data'!AA$1,FALSE))/100</f>
        <v>-0.14666112680405199</v>
      </c>
      <c r="T96" s="45">
        <f>(VLOOKUP($A95,'ADR Raw Data'!$B$6:$BE$49,'ADR Raw Data'!AB$1,FALSE))/100</f>
        <v>-2.96590028836861E-2</v>
      </c>
      <c r="U96" s="44">
        <f>(VLOOKUP($A95,'ADR Raw Data'!$B$6:$BE$49,'ADR Raw Data'!AC$1,FALSE))/100</f>
        <v>-9.2551948086008598E-2</v>
      </c>
      <c r="V96" s="46">
        <f>(VLOOKUP($A95,'ADR Raw Data'!$B$6:$BE$49,'ADR Raw Data'!AE$1,FALSE))/100</f>
        <v>-0.19033129101774102</v>
      </c>
      <c r="X96" s="43">
        <f>(VLOOKUP($A95,'RevPAR Raw Data'!$B$6:$BE$43,'RevPAR Raw Data'!T$1,FALSE))/100</f>
        <v>-0.45101022207820501</v>
      </c>
      <c r="Y96" s="44">
        <f>(VLOOKUP($A95,'RevPAR Raw Data'!$B$6:$BE$43,'RevPAR Raw Data'!U$1,FALSE))/100</f>
        <v>-0.51370893795166905</v>
      </c>
      <c r="Z96" s="44">
        <f>(VLOOKUP($A95,'RevPAR Raw Data'!$B$6:$BE$43,'RevPAR Raw Data'!V$1,FALSE))/100</f>
        <v>-0.46176661032106403</v>
      </c>
      <c r="AA96" s="44">
        <f>(VLOOKUP($A95,'RevPAR Raw Data'!$B$6:$BE$43,'RevPAR Raw Data'!W$1,FALSE))/100</f>
        <v>-0.43195803066094002</v>
      </c>
      <c r="AB96" s="44">
        <f>(VLOOKUP($A95,'RevPAR Raw Data'!$B$6:$BE$43,'RevPAR Raw Data'!X$1,FALSE))/100</f>
        <v>-0.37241802719272499</v>
      </c>
      <c r="AC96" s="44">
        <f>(VLOOKUP($A95,'RevPAR Raw Data'!$B$6:$BE$43,'RevPAR Raw Data'!Y$1,FALSE))/100</f>
        <v>-0.44557316057852803</v>
      </c>
      <c r="AD96" s="45">
        <f>(VLOOKUP($A95,'RevPAR Raw Data'!$B$6:$BE$43,'RevPAR Raw Data'!AA$1,FALSE))/100</f>
        <v>-0.106187024596281</v>
      </c>
      <c r="AE96" s="45">
        <f>(VLOOKUP($A95,'RevPAR Raw Data'!$B$6:$BE$43,'RevPAR Raw Data'!AB$1,FALSE))/100</f>
        <v>0.15551276901823399</v>
      </c>
      <c r="AF96" s="44">
        <f>(VLOOKUP($A95,'RevPAR Raw Data'!$B$6:$BE$43,'RevPAR Raw Data'!AC$1,FALSE))/100</f>
        <v>1.0336790755299901E-2</v>
      </c>
      <c r="AG96" s="46">
        <f>(VLOOKUP($A95,'RevPAR Raw Data'!$B$6:$BE$43,'RevPAR Raw Data'!AE$1,FALSE))/100</f>
        <v>-0.30683549499249602</v>
      </c>
    </row>
    <row r="97" spans="1:33" x14ac:dyDescent="0.25">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5">
      <c r="A98" s="88" t="s">
        <v>46</v>
      </c>
      <c r="B98" s="71">
        <f>(VLOOKUP($A98,'Occupancy Raw Data'!$B$8:$BE$45,'Occupancy Raw Data'!G$3,FALSE))/100</f>
        <v>0.450158576336886</v>
      </c>
      <c r="C98" s="72">
        <f>(VLOOKUP($A98,'Occupancy Raw Data'!$B$8:$BE$45,'Occupancy Raw Data'!H$3,FALSE))/100</f>
        <v>0.55177780700600598</v>
      </c>
      <c r="D98" s="72">
        <f>(VLOOKUP($A98,'Occupancy Raw Data'!$B$8:$BE$45,'Occupancy Raw Data'!I$3,FALSE))/100</f>
        <v>0.58965759130167905</v>
      </c>
      <c r="E98" s="72">
        <f>(VLOOKUP($A98,'Occupancy Raw Data'!$B$8:$BE$45,'Occupancy Raw Data'!J$3,FALSE))/100</f>
        <v>0.62275856021745801</v>
      </c>
      <c r="F98" s="72">
        <f>(VLOOKUP($A98,'Occupancy Raw Data'!$B$8:$BE$45,'Occupancy Raw Data'!K$3,FALSE))/100</f>
        <v>0.65962997062563</v>
      </c>
      <c r="G98" s="73">
        <f>(VLOOKUP($A98,'Occupancy Raw Data'!$B$8:$BE$45,'Occupancy Raw Data'!L$3,FALSE))/100</f>
        <v>0.574796501097532</v>
      </c>
      <c r="H98" s="53">
        <f>(VLOOKUP($A98,'Occupancy Raw Data'!$B$8:$BE$45,'Occupancy Raw Data'!N$3,FALSE))/100</f>
        <v>0.77140780547969301</v>
      </c>
      <c r="I98" s="53">
        <f>(VLOOKUP($A98,'Occupancy Raw Data'!$B$8:$BE$45,'Occupancy Raw Data'!O$3,FALSE))/100</f>
        <v>0.76200334772266698</v>
      </c>
      <c r="J98" s="73">
        <f>(VLOOKUP($A98,'Occupancy Raw Data'!$B$8:$BE$45,'Occupancy Raw Data'!P$3,FALSE))/100</f>
        <v>0.76670557660118011</v>
      </c>
      <c r="K98" s="74">
        <f>(VLOOKUP($A98,'Occupancy Raw Data'!$B$8:$BE$45,'Occupancy Raw Data'!R$3,FALSE))/100</f>
        <v>0.629627665527145</v>
      </c>
      <c r="M98" s="75">
        <f>VLOOKUP($A98,'ADR Raw Data'!$B$6:$BE$43,'ADR Raw Data'!G$1,FALSE)</f>
        <v>104.704031997651</v>
      </c>
      <c r="N98" s="76">
        <f>VLOOKUP($A98,'ADR Raw Data'!$B$6:$BE$43,'ADR Raw Data'!H$1,FALSE)</f>
        <v>108.22227126455</v>
      </c>
      <c r="O98" s="76">
        <f>VLOOKUP($A98,'ADR Raw Data'!$B$6:$BE$43,'ADR Raw Data'!I$1,FALSE)</f>
        <v>111.546575709134</v>
      </c>
      <c r="P98" s="76">
        <f>VLOOKUP($A98,'ADR Raw Data'!$B$6:$BE$43,'ADR Raw Data'!J$1,FALSE)</f>
        <v>112.01388574043401</v>
      </c>
      <c r="Q98" s="76">
        <f>VLOOKUP($A98,'ADR Raw Data'!$B$6:$BE$43,'ADR Raw Data'!K$1,FALSE)</f>
        <v>122.296335116812</v>
      </c>
      <c r="R98" s="77">
        <f>VLOOKUP($A98,'ADR Raw Data'!$B$6:$BE$43,'ADR Raw Data'!L$1,FALSE)</f>
        <v>112.405097863649</v>
      </c>
      <c r="S98" s="76">
        <f>VLOOKUP($A98,'ADR Raw Data'!$B$6:$BE$43,'ADR Raw Data'!N$1,FALSE)</f>
        <v>161.75718600999201</v>
      </c>
      <c r="T98" s="76">
        <f>VLOOKUP($A98,'ADR Raw Data'!$B$6:$BE$43,'ADR Raw Data'!O$1,FALSE)</f>
        <v>161.60057806809601</v>
      </c>
      <c r="U98" s="77">
        <f>VLOOKUP($A98,'ADR Raw Data'!$B$6:$BE$43,'ADR Raw Data'!P$1,FALSE)</f>
        <v>161.679362279706</v>
      </c>
      <c r="V98" s="78">
        <f>VLOOKUP($A98,'ADR Raw Data'!$B$6:$BE$43,'ADR Raw Data'!R$1,FALSE)</f>
        <v>129.54849654156101</v>
      </c>
      <c r="X98" s="75">
        <f>VLOOKUP($A98,'RevPAR Raw Data'!$B$6:$BE$43,'RevPAR Raw Data'!G$1,FALSE)</f>
        <v>47.133417980794597</v>
      </c>
      <c r="Y98" s="76">
        <f>VLOOKUP($A98,'RevPAR Raw Data'!$B$6:$BE$43,'RevPAR Raw Data'!H$1,FALSE)</f>
        <v>59.714647507562802</v>
      </c>
      <c r="Z98" s="76">
        <f>VLOOKUP($A98,'RevPAR Raw Data'!$B$6:$BE$43,'RevPAR Raw Data'!I$1,FALSE)</f>
        <v>65.774285150598402</v>
      </c>
      <c r="AA98" s="76">
        <f>VLOOKUP($A98,'RevPAR Raw Data'!$B$6:$BE$43,'RevPAR Raw Data'!J$1,FALSE)</f>
        <v>69.7576062080757</v>
      </c>
      <c r="AB98" s="76">
        <f>VLOOKUP($A98,'RevPAR Raw Data'!$B$6:$BE$43,'RevPAR Raw Data'!K$1,FALSE)</f>
        <v>80.670327940725102</v>
      </c>
      <c r="AC98" s="77">
        <f>VLOOKUP($A98,'RevPAR Raw Data'!$B$6:$BE$43,'RevPAR Raw Data'!L$1,FALSE)</f>
        <v>64.610056957551294</v>
      </c>
      <c r="AD98" s="76">
        <f>VLOOKUP($A98,'RevPAR Raw Data'!$B$6:$BE$43,'RevPAR Raw Data'!N$1,FALSE)</f>
        <v>124.780755880539</v>
      </c>
      <c r="AE98" s="76">
        <f>VLOOKUP($A98,'RevPAR Raw Data'!$B$6:$BE$43,'RevPAR Raw Data'!O$1,FALSE)</f>
        <v>123.14018148180701</v>
      </c>
      <c r="AF98" s="77">
        <f>VLOOKUP($A98,'RevPAR Raw Data'!$B$6:$BE$43,'RevPAR Raw Data'!P$1,FALSE)</f>
        <v>123.960468681173</v>
      </c>
      <c r="AG98" s="78">
        <f>VLOOKUP($A98,'RevPAR Raw Data'!$B$6:$BE$43,'RevPAR Raw Data'!R$1,FALSE)</f>
        <v>81.567317450014798</v>
      </c>
    </row>
    <row r="99" spans="1:33" x14ac:dyDescent="0.25">
      <c r="A99" s="55" t="s">
        <v>127</v>
      </c>
      <c r="B99" s="43">
        <f>(VLOOKUP($A98,'Occupancy Raw Data'!$B$8:$BE$51,'Occupancy Raw Data'!T$3,FALSE))/100</f>
        <v>-0.125047491270488</v>
      </c>
      <c r="C99" s="44">
        <f>(VLOOKUP($A98,'Occupancy Raw Data'!$B$8:$BE$51,'Occupancy Raw Data'!U$3,FALSE))/100</f>
        <v>-0.10198731574028801</v>
      </c>
      <c r="D99" s="44">
        <f>(VLOOKUP($A98,'Occupancy Raw Data'!$B$8:$BE$51,'Occupancy Raw Data'!V$3,FALSE))/100</f>
        <v>-0.116951221931005</v>
      </c>
      <c r="E99" s="44">
        <f>(VLOOKUP($A98,'Occupancy Raw Data'!$B$8:$BE$51,'Occupancy Raw Data'!W$3,FALSE))/100</f>
        <v>-2.8639733733877598E-2</v>
      </c>
      <c r="F99" s="44">
        <f>(VLOOKUP($A98,'Occupancy Raw Data'!$B$8:$BE$51,'Occupancy Raw Data'!X$3,FALSE))/100</f>
        <v>3.2124713884655799E-2</v>
      </c>
      <c r="G99" s="44">
        <f>(VLOOKUP($A98,'Occupancy Raw Data'!$B$8:$BE$51,'Occupancy Raw Data'!Y$3,FALSE))/100</f>
        <v>-6.5951490856477793E-2</v>
      </c>
      <c r="H99" s="45">
        <f>(VLOOKUP($A98,'Occupancy Raw Data'!$B$8:$BE$51,'Occupancy Raw Data'!AA$3,FALSE))/100</f>
        <v>0.135564716429564</v>
      </c>
      <c r="I99" s="45">
        <f>(VLOOKUP($A98,'Occupancy Raw Data'!$B$8:$BE$51,'Occupancy Raw Data'!AB$3,FALSE))/100</f>
        <v>0.30031402399254903</v>
      </c>
      <c r="J99" s="44">
        <f>(VLOOKUP($A98,'Occupancy Raw Data'!$B$8:$BE$51,'Occupancy Raw Data'!AC$3,FALSE))/100</f>
        <v>0.21186531944774001</v>
      </c>
      <c r="K99" s="46">
        <f>(VLOOKUP($A98,'Occupancy Raw Data'!$B$8:$BE$51,'Occupancy Raw Data'!AE$3,FALSE))/100</f>
        <v>1.50044825412168E-2</v>
      </c>
      <c r="M99" s="43">
        <f>(VLOOKUP($A98,'ADR Raw Data'!$B$6:$BE$49,'ADR Raw Data'!T$1,FALSE))/100</f>
        <v>-7.3129224461897596E-2</v>
      </c>
      <c r="N99" s="44">
        <f>(VLOOKUP($A98,'ADR Raw Data'!$B$6:$BE$49,'ADR Raw Data'!U$1,FALSE))/100</f>
        <v>-6.9656764114118697E-2</v>
      </c>
      <c r="O99" s="44">
        <f>(VLOOKUP($A98,'ADR Raw Data'!$B$6:$BE$49,'ADR Raw Data'!V$1,FALSE))/100</f>
        <v>-6.4218055630704499E-2</v>
      </c>
      <c r="P99" s="44">
        <f>(VLOOKUP($A98,'ADR Raw Data'!$B$6:$BE$49,'ADR Raw Data'!W$1,FALSE))/100</f>
        <v>-1.2859110703528E-2</v>
      </c>
      <c r="Q99" s="44">
        <f>(VLOOKUP($A98,'ADR Raw Data'!$B$6:$BE$49,'ADR Raw Data'!X$1,FALSE))/100</f>
        <v>2.16322047506286E-2</v>
      </c>
      <c r="R99" s="44">
        <f>(VLOOKUP($A98,'ADR Raw Data'!$B$6:$BE$49,'ADR Raw Data'!Y$1,FALSE))/100</f>
        <v>-3.5113238066917997E-2</v>
      </c>
      <c r="S99" s="45">
        <f>(VLOOKUP($A98,'ADR Raw Data'!$B$6:$BE$49,'ADR Raw Data'!AA$1,FALSE))/100</f>
        <v>0.139117677747994</v>
      </c>
      <c r="T99" s="45">
        <f>(VLOOKUP($A98,'ADR Raw Data'!$B$6:$BE$49,'ADR Raw Data'!AB$1,FALSE))/100</f>
        <v>0.173285208778898</v>
      </c>
      <c r="U99" s="44">
        <f>(VLOOKUP($A98,'ADR Raw Data'!$B$6:$BE$49,'ADR Raw Data'!AC$1,FALSE))/100</f>
        <v>0.154644945524994</v>
      </c>
      <c r="V99" s="46">
        <f>(VLOOKUP($A98,'ADR Raw Data'!$B$6:$BE$49,'ADR Raw Data'!AE$1,FALSE))/100</f>
        <v>5.0232916871268102E-2</v>
      </c>
      <c r="X99" s="43">
        <f>(VLOOKUP($A98,'RevPAR Raw Data'!$B$6:$BE$43,'RevPAR Raw Data'!T$1,FALSE))/100</f>
        <v>-0.18903208967486901</v>
      </c>
      <c r="Y99" s="44">
        <f>(VLOOKUP($A98,'RevPAR Raw Data'!$B$6:$BE$43,'RevPAR Raw Data'!U$1,FALSE))/100</f>
        <v>-0.16453997345925298</v>
      </c>
      <c r="Z99" s="44">
        <f>(VLOOKUP($A98,'RevPAR Raw Data'!$B$6:$BE$43,'RevPAR Raw Data'!V$1,FALSE))/100</f>
        <v>-0.17365889748566601</v>
      </c>
      <c r="AA99" s="44">
        <f>(VLOOKUP($A98,'RevPAR Raw Data'!$B$6:$BE$43,'RevPAR Raw Data'!W$1,FALSE))/100</f>
        <v>-4.1130562930802202E-2</v>
      </c>
      <c r="AB99" s="44">
        <f>(VLOOKUP($A98,'RevPAR Raw Data'!$B$6:$BE$43,'RevPAR Raw Data'!X$1,FALSE))/100</f>
        <v>5.4451847023592695E-2</v>
      </c>
      <c r="AC99" s="44">
        <f>(VLOOKUP($A98,'RevPAR Raw Data'!$B$6:$BE$43,'RevPAR Raw Data'!Y$1,FALSE))/100</f>
        <v>-9.8748958524084204E-2</v>
      </c>
      <c r="AD99" s="45">
        <f>(VLOOKUP($A98,'RevPAR Raw Data'!$B$6:$BE$43,'RevPAR Raw Data'!AA$1,FALSE))/100</f>
        <v>0.293541842711805</v>
      </c>
      <c r="AE99" s="45">
        <f>(VLOOKUP($A98,'RevPAR Raw Data'!$B$6:$BE$43,'RevPAR Raw Data'!AB$1,FALSE))/100</f>
        <v>0.52563921111822798</v>
      </c>
      <c r="AF99" s="44">
        <f>(VLOOKUP($A98,'RevPAR Raw Data'!$B$6:$BE$43,'RevPAR Raw Data'!AC$1,FALSE))/100</f>
        <v>0.39927416575736602</v>
      </c>
      <c r="AG99" s="46">
        <f>(VLOOKUP($A98,'RevPAR Raw Data'!$B$6:$BE$43,'RevPAR Raw Data'!AE$1,FALSE))/100</f>
        <v>6.5991118336674301E-2</v>
      </c>
    </row>
    <row r="100" spans="1:33" x14ac:dyDescent="0.25">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5">
      <c r="A101" s="70" t="s">
        <v>48</v>
      </c>
      <c r="B101" s="71">
        <f>(VLOOKUP($A101,'Occupancy Raw Data'!$B$8:$BE$45,'Occupancy Raw Data'!G$3,FALSE))/100</f>
        <v>0.41023533038742099</v>
      </c>
      <c r="C101" s="72">
        <f>(VLOOKUP($A101,'Occupancy Raw Data'!$B$8:$BE$45,'Occupancy Raw Data'!H$3,FALSE))/100</f>
        <v>0.51145822628712301</v>
      </c>
      <c r="D101" s="72">
        <f>(VLOOKUP($A101,'Occupancy Raw Data'!$B$8:$BE$45,'Occupancy Raw Data'!I$3,FALSE))/100</f>
        <v>0.53201109855102202</v>
      </c>
      <c r="E101" s="72">
        <f>(VLOOKUP($A101,'Occupancy Raw Data'!$B$8:$BE$45,'Occupancy Raw Data'!J$3,FALSE))/100</f>
        <v>0.56201829205631393</v>
      </c>
      <c r="F101" s="72">
        <f>(VLOOKUP($A101,'Occupancy Raw Data'!$B$8:$BE$45,'Occupancy Raw Data'!K$3,FALSE))/100</f>
        <v>0.55944918302332702</v>
      </c>
      <c r="G101" s="73">
        <f>(VLOOKUP($A101,'Occupancy Raw Data'!$B$8:$BE$45,'Occupancy Raw Data'!L$3,FALSE))/100</f>
        <v>0.51503442606104199</v>
      </c>
      <c r="H101" s="53">
        <f>(VLOOKUP($A101,'Occupancy Raw Data'!$B$8:$BE$45,'Occupancy Raw Data'!N$3,FALSE))/100</f>
        <v>0.64690165450621706</v>
      </c>
      <c r="I101" s="53">
        <f>(VLOOKUP($A101,'Occupancy Raw Data'!$B$8:$BE$45,'Occupancy Raw Data'!O$3,FALSE))/100</f>
        <v>0.65368410235330299</v>
      </c>
      <c r="J101" s="73">
        <f>(VLOOKUP($A101,'Occupancy Raw Data'!$B$8:$BE$45,'Occupancy Raw Data'!P$3,FALSE))/100</f>
        <v>0.65029287842976002</v>
      </c>
      <c r="K101" s="74">
        <f>(VLOOKUP($A101,'Occupancy Raw Data'!$B$8:$BE$45,'Occupancy Raw Data'!R$3,FALSE))/100</f>
        <v>0.55367969816638996</v>
      </c>
      <c r="M101" s="75">
        <f>VLOOKUP($A101,'ADR Raw Data'!$B$6:$BE$43,'ADR Raw Data'!G$1,FALSE)</f>
        <v>103.95713677354701</v>
      </c>
      <c r="N101" s="76">
        <f>VLOOKUP($A101,'ADR Raw Data'!$B$6:$BE$43,'ADR Raw Data'!H$1,FALSE)</f>
        <v>104.40796865581601</v>
      </c>
      <c r="O101" s="76">
        <f>VLOOKUP($A101,'ADR Raw Data'!$B$6:$BE$43,'ADR Raw Data'!I$1,FALSE)</f>
        <v>107.785495460691</v>
      </c>
      <c r="P101" s="76">
        <f>VLOOKUP($A101,'ADR Raw Data'!$B$6:$BE$43,'ADR Raw Data'!J$1,FALSE)</f>
        <v>105.67668129456899</v>
      </c>
      <c r="Q101" s="76">
        <f>VLOOKUP($A101,'ADR Raw Data'!$B$6:$BE$43,'ADR Raw Data'!K$1,FALSE)</f>
        <v>113.919419544452</v>
      </c>
      <c r="R101" s="77">
        <f>VLOOKUP($A101,'ADR Raw Data'!$B$6:$BE$43,'ADR Raw Data'!L$1,FALSE)</f>
        <v>107.377147930883</v>
      </c>
      <c r="S101" s="76">
        <f>VLOOKUP($A101,'ADR Raw Data'!$B$6:$BE$43,'ADR Raw Data'!N$1,FALSE)</f>
        <v>139.04185861795</v>
      </c>
      <c r="T101" s="76">
        <f>VLOOKUP($A101,'ADR Raw Data'!$B$6:$BE$43,'ADR Raw Data'!O$1,FALSE)</f>
        <v>138.51405439396299</v>
      </c>
      <c r="U101" s="77">
        <f>VLOOKUP($A101,'ADR Raw Data'!$B$6:$BE$43,'ADR Raw Data'!P$1,FALSE)</f>
        <v>138.77658027812799</v>
      </c>
      <c r="V101" s="78">
        <f>VLOOKUP($A101,'ADR Raw Data'!$B$6:$BE$43,'ADR Raw Data'!R$1,FALSE)</f>
        <v>117.91383666976</v>
      </c>
      <c r="X101" s="75">
        <f>VLOOKUP($A101,'RevPAR Raw Data'!$B$6:$BE$43,'RevPAR Raw Data'!G$1,FALSE)</f>
        <v>42.646890350426403</v>
      </c>
      <c r="Y101" s="76">
        <f>VLOOKUP($A101,'RevPAR Raw Data'!$B$6:$BE$43,'RevPAR Raw Data'!H$1,FALSE)</f>
        <v>53.400314458945601</v>
      </c>
      <c r="Z101" s="76">
        <f>VLOOKUP($A101,'RevPAR Raw Data'!$B$6:$BE$43,'RevPAR Raw Data'!I$1,FALSE)</f>
        <v>57.343079847908697</v>
      </c>
      <c r="AA101" s="76">
        <f>VLOOKUP($A101,'RevPAR Raw Data'!$B$6:$BE$43,'RevPAR Raw Data'!J$1,FALSE)</f>
        <v>59.392227931353403</v>
      </c>
      <c r="AB101" s="76">
        <f>VLOOKUP($A101,'RevPAR Raw Data'!$B$6:$BE$43,'RevPAR Raw Data'!K$1,FALSE)</f>
        <v>63.732126194635697</v>
      </c>
      <c r="AC101" s="77">
        <f>VLOOKUP($A101,'RevPAR Raw Data'!$B$6:$BE$43,'RevPAR Raw Data'!L$1,FALSE)</f>
        <v>55.302927756653901</v>
      </c>
      <c r="AD101" s="76">
        <f>VLOOKUP($A101,'RevPAR Raw Data'!$B$6:$BE$43,'RevPAR Raw Data'!N$1,FALSE)</f>
        <v>89.9464083855718</v>
      </c>
      <c r="AE101" s="76">
        <f>VLOOKUP($A101,'RevPAR Raw Data'!$B$6:$BE$43,'RevPAR Raw Data'!O$1,FALSE)</f>
        <v>90.544435309834498</v>
      </c>
      <c r="AF101" s="77">
        <f>VLOOKUP($A101,'RevPAR Raw Data'!$B$6:$BE$43,'RevPAR Raw Data'!P$1,FALSE)</f>
        <v>90.245421847703199</v>
      </c>
      <c r="AG101" s="78">
        <f>VLOOKUP($A101,'RevPAR Raw Data'!$B$6:$BE$43,'RevPAR Raw Data'!R$1,FALSE)</f>
        <v>65.2864974969537</v>
      </c>
    </row>
    <row r="102" spans="1:33" x14ac:dyDescent="0.25">
      <c r="A102" s="55" t="s">
        <v>127</v>
      </c>
      <c r="B102" s="43">
        <f>(VLOOKUP($A101,'Occupancy Raw Data'!$B$8:$BE$51,'Occupancy Raw Data'!T$3,FALSE))/100</f>
        <v>-0.121423876035856</v>
      </c>
      <c r="C102" s="44">
        <f>(VLOOKUP($A101,'Occupancy Raw Data'!$B$8:$BE$51,'Occupancy Raw Data'!U$3,FALSE))/100</f>
        <v>-9.0348937890499595E-2</v>
      </c>
      <c r="D102" s="44">
        <f>(VLOOKUP($A101,'Occupancy Raw Data'!$B$8:$BE$51,'Occupancy Raw Data'!V$3,FALSE))/100</f>
        <v>-0.104971712980268</v>
      </c>
      <c r="E102" s="44">
        <f>(VLOOKUP($A101,'Occupancy Raw Data'!$B$8:$BE$51,'Occupancy Raw Data'!W$3,FALSE))/100</f>
        <v>-3.9313463787897199E-2</v>
      </c>
      <c r="F102" s="44">
        <f>(VLOOKUP($A101,'Occupancy Raw Data'!$B$8:$BE$51,'Occupancy Raw Data'!X$3,FALSE))/100</f>
        <v>-9.3108448829634996E-3</v>
      </c>
      <c r="G102" s="44">
        <f>(VLOOKUP($A101,'Occupancy Raw Data'!$B$8:$BE$51,'Occupancy Raw Data'!Y$3,FALSE))/100</f>
        <v>-7.1448256256929701E-2</v>
      </c>
      <c r="H102" s="45">
        <f>(VLOOKUP($A101,'Occupancy Raw Data'!$B$8:$BE$51,'Occupancy Raw Data'!AA$3,FALSE))/100</f>
        <v>9.3949328762843703E-2</v>
      </c>
      <c r="I102" s="45">
        <f>(VLOOKUP($A101,'Occupancy Raw Data'!$B$8:$BE$51,'Occupancy Raw Data'!AB$3,FALSE))/100</f>
        <v>0.261780306315538</v>
      </c>
      <c r="J102" s="44">
        <f>(VLOOKUP($A101,'Occupancy Raw Data'!$B$8:$BE$51,'Occupancy Raw Data'!AC$3,FALSE))/100</f>
        <v>0.172321917728572</v>
      </c>
      <c r="K102" s="46">
        <f>(VLOOKUP($A101,'Occupancy Raw Data'!$B$8:$BE$51,'Occupancy Raw Data'!AE$3,FALSE))/100</f>
        <v>-1.79597354467216E-3</v>
      </c>
      <c r="M102" s="43">
        <f>(VLOOKUP($A101,'ADR Raw Data'!$B$6:$BE$49,'ADR Raw Data'!T$1,FALSE))/100</f>
        <v>-2.4959238179228401E-2</v>
      </c>
      <c r="N102" s="44">
        <f>(VLOOKUP($A101,'ADR Raw Data'!$B$6:$BE$49,'ADR Raw Data'!U$1,FALSE))/100</f>
        <v>-9.6908403120731706E-2</v>
      </c>
      <c r="O102" s="44">
        <f>(VLOOKUP($A101,'ADR Raw Data'!$B$6:$BE$49,'ADR Raw Data'!V$1,FALSE))/100</f>
        <v>-5.2674953137135605E-2</v>
      </c>
      <c r="P102" s="44">
        <f>(VLOOKUP($A101,'ADR Raw Data'!$B$6:$BE$49,'ADR Raw Data'!W$1,FALSE))/100</f>
        <v>-5.8701422992572097E-2</v>
      </c>
      <c r="Q102" s="44">
        <f>(VLOOKUP($A101,'ADR Raw Data'!$B$6:$BE$49,'ADR Raw Data'!X$1,FALSE))/100</f>
        <v>-8.7909664635597989E-3</v>
      </c>
      <c r="R102" s="44">
        <f>(VLOOKUP($A101,'ADR Raw Data'!$B$6:$BE$49,'ADR Raw Data'!Y$1,FALSE))/100</f>
        <v>-4.8583051187577199E-2</v>
      </c>
      <c r="S102" s="45">
        <f>(VLOOKUP($A101,'ADR Raw Data'!$B$6:$BE$49,'ADR Raw Data'!AA$1,FALSE))/100</f>
        <v>7.8684200577537403E-3</v>
      </c>
      <c r="T102" s="45">
        <f>(VLOOKUP($A101,'ADR Raw Data'!$B$6:$BE$49,'ADR Raw Data'!AB$1,FALSE))/100</f>
        <v>3.4019411613164699E-2</v>
      </c>
      <c r="U102" s="44">
        <f>(VLOOKUP($A101,'ADR Raw Data'!$B$6:$BE$49,'ADR Raw Data'!AC$1,FALSE))/100</f>
        <v>1.9750736397078299E-2</v>
      </c>
      <c r="V102" s="46">
        <f>(VLOOKUP($A101,'ADR Raw Data'!$B$6:$BE$49,'ADR Raw Data'!AE$1,FALSE))/100</f>
        <v>-1.32510529085068E-2</v>
      </c>
      <c r="X102" s="43">
        <f>(VLOOKUP($A101,'RevPAR Raw Data'!$B$6:$BE$43,'RevPAR Raw Data'!T$1,FALSE))/100</f>
        <v>-0.14335246677246</v>
      </c>
      <c r="Y102" s="44">
        <f>(VLOOKUP($A101,'RevPAR Raw Data'!$B$6:$BE$43,'RevPAR Raw Data'!U$1,FALSE))/100</f>
        <v>-0.178501769716608</v>
      </c>
      <c r="Z102" s="44">
        <f>(VLOOKUP($A101,'RevPAR Raw Data'!$B$6:$BE$43,'RevPAR Raw Data'!V$1,FALSE))/100</f>
        <v>-0.152117286055443</v>
      </c>
      <c r="AA102" s="44">
        <f>(VLOOKUP($A101,'RevPAR Raw Data'!$B$6:$BE$43,'RevPAR Raw Data'!W$1,FALSE))/100</f>
        <v>-9.5707130513352806E-2</v>
      </c>
      <c r="AB102" s="44">
        <f>(VLOOKUP($A101,'RevPAR Raw Data'!$B$6:$BE$43,'RevPAR Raw Data'!X$1,FALSE))/100</f>
        <v>-1.8019960021409698E-2</v>
      </c>
      <c r="AC102" s="44">
        <f>(VLOOKUP($A101,'RevPAR Raw Data'!$B$6:$BE$43,'RevPAR Raw Data'!Y$1,FALSE))/100</f>
        <v>-0.116560133153513</v>
      </c>
      <c r="AD102" s="45">
        <f>(VLOOKUP($A101,'RevPAR Raw Data'!$B$6:$BE$43,'RevPAR Raw Data'!AA$1,FALSE))/100</f>
        <v>0.10255698160344701</v>
      </c>
      <c r="AE102" s="45">
        <f>(VLOOKUP($A101,'RevPAR Raw Data'!$B$6:$BE$43,'RevPAR Raw Data'!AB$1,FALSE))/100</f>
        <v>0.30470532992147098</v>
      </c>
      <c r="AF102" s="44">
        <f>(VLOOKUP($A101,'RevPAR Raw Data'!$B$6:$BE$43,'RevPAR Raw Data'!AC$1,FALSE))/100</f>
        <v>0.19547613889814699</v>
      </c>
      <c r="AG102" s="46">
        <f>(VLOOKUP($A101,'RevPAR Raw Data'!$B$6:$BE$43,'RevPAR Raw Data'!AE$1,FALSE))/100</f>
        <v>-1.50232279127162E-2</v>
      </c>
    </row>
    <row r="103" spans="1:33" x14ac:dyDescent="0.25">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5">
      <c r="A104" s="70" t="s">
        <v>52</v>
      </c>
      <c r="B104" s="71">
        <f>(VLOOKUP($A104,'Occupancy Raw Data'!$B$8:$BE$54,'Occupancy Raw Data'!G$3,FALSE))/100</f>
        <v>0.43393393393393304</v>
      </c>
      <c r="C104" s="72">
        <f>(VLOOKUP($A104,'Occupancy Raw Data'!$B$8:$BE$54,'Occupancy Raw Data'!H$3,FALSE))/100</f>
        <v>0.53378378378378299</v>
      </c>
      <c r="D104" s="72">
        <f>(VLOOKUP($A104,'Occupancy Raw Data'!$B$8:$BE$54,'Occupancy Raw Data'!I$3,FALSE))/100</f>
        <v>0.57192192192192104</v>
      </c>
      <c r="E104" s="72">
        <f>(VLOOKUP($A104,'Occupancy Raw Data'!$B$8:$BE$54,'Occupancy Raw Data'!J$3,FALSE))/100</f>
        <v>0.55255255255255198</v>
      </c>
      <c r="F104" s="72">
        <f>(VLOOKUP($A104,'Occupancy Raw Data'!$B$8:$BE$54,'Occupancy Raw Data'!K$3,FALSE))/100</f>
        <v>0.59264264264264199</v>
      </c>
      <c r="G104" s="73">
        <f>(VLOOKUP($A104,'Occupancy Raw Data'!$B$8:$BE$54,'Occupancy Raw Data'!L$3,FALSE))/100</f>
        <v>0.536966966966966</v>
      </c>
      <c r="H104" s="53">
        <f>(VLOOKUP($A104,'Occupancy Raw Data'!$B$8:$BE$54,'Occupancy Raw Data'!N$3,FALSE))/100</f>
        <v>0.71861861861861798</v>
      </c>
      <c r="I104" s="53">
        <f>(VLOOKUP($A104,'Occupancy Raw Data'!$B$8:$BE$54,'Occupancy Raw Data'!O$3,FALSE))/100</f>
        <v>0.714414414414414</v>
      </c>
      <c r="J104" s="73">
        <f>(VLOOKUP($A104,'Occupancy Raw Data'!$B$8:$BE$54,'Occupancy Raw Data'!P$3,FALSE))/100</f>
        <v>0.71651651651651604</v>
      </c>
      <c r="K104" s="74">
        <f>(VLOOKUP($A104,'Occupancy Raw Data'!$B$8:$BE$54,'Occupancy Raw Data'!R$3,FALSE))/100</f>
        <v>0.58826683826683801</v>
      </c>
      <c r="M104" s="75">
        <f>VLOOKUP($A104,'ADR Raw Data'!$B$6:$BE$54,'ADR Raw Data'!G$1,FALSE)</f>
        <v>92.947429065743904</v>
      </c>
      <c r="N104" s="76">
        <f>VLOOKUP($A104,'ADR Raw Data'!$B$6:$BE$54,'ADR Raw Data'!H$1,FALSE)</f>
        <v>96.387772151898702</v>
      </c>
      <c r="O104" s="76">
        <f>VLOOKUP($A104,'ADR Raw Data'!$B$6:$BE$54,'ADR Raw Data'!I$1,FALSE)</f>
        <v>99.652226306117001</v>
      </c>
      <c r="P104" s="76">
        <f>VLOOKUP($A104,'ADR Raw Data'!$B$6:$BE$54,'ADR Raw Data'!J$1,FALSE)</f>
        <v>95.676611413043403</v>
      </c>
      <c r="Q104" s="76">
        <f>VLOOKUP($A104,'ADR Raw Data'!$B$6:$BE$54,'ADR Raw Data'!K$1,FALSE)</f>
        <v>97.4554370407904</v>
      </c>
      <c r="R104" s="77">
        <f>VLOOKUP($A104,'ADR Raw Data'!$B$6:$BE$54,'ADR Raw Data'!L$1,FALSE)</f>
        <v>96.616434763156406</v>
      </c>
      <c r="S104" s="76">
        <f>VLOOKUP($A104,'ADR Raw Data'!$B$6:$BE$54,'ADR Raw Data'!N$1,FALSE)</f>
        <v>115.404801504387</v>
      </c>
      <c r="T104" s="76">
        <f>VLOOKUP($A104,'ADR Raw Data'!$B$6:$BE$54,'ADR Raw Data'!O$1,FALSE)</f>
        <v>116.483100042034</v>
      </c>
      <c r="U104" s="77">
        <f>VLOOKUP($A104,'ADR Raw Data'!$B$6:$BE$54,'ADR Raw Data'!P$1,FALSE)</f>
        <v>115.942369027661</v>
      </c>
      <c r="V104" s="78">
        <f>VLOOKUP($A104,'ADR Raw Data'!$B$6:$BE$54,'ADR Raw Data'!R$1,FALSE)</f>
        <v>103.341930355515</v>
      </c>
      <c r="X104" s="75">
        <f>VLOOKUP($A104,'RevPAR Raw Data'!$B$6:$BE$54,'RevPAR Raw Data'!G$1,FALSE)</f>
        <v>40.333043543543504</v>
      </c>
      <c r="Y104" s="76">
        <f>VLOOKUP($A104,'RevPAR Raw Data'!$B$6:$BE$54,'RevPAR Raw Data'!H$1,FALSE)</f>
        <v>51.450229729729699</v>
      </c>
      <c r="Z104" s="76">
        <f>VLOOKUP($A104,'RevPAR Raw Data'!$B$6:$BE$54,'RevPAR Raw Data'!I$1,FALSE)</f>
        <v>56.993292792792701</v>
      </c>
      <c r="AA104" s="76">
        <f>VLOOKUP($A104,'RevPAR Raw Data'!$B$6:$BE$54,'RevPAR Raw Data'!J$1,FALSE)</f>
        <v>52.866355855855801</v>
      </c>
      <c r="AB104" s="76">
        <f>VLOOKUP($A104,'RevPAR Raw Data'!$B$6:$BE$54,'RevPAR Raw Data'!K$1,FALSE)</f>
        <v>57.7562477477477</v>
      </c>
      <c r="AC104" s="77">
        <f>VLOOKUP($A104,'RevPAR Raw Data'!$B$6:$BE$54,'RevPAR Raw Data'!L$1,FALSE)</f>
        <v>51.879833933933902</v>
      </c>
      <c r="AD104" s="76">
        <f>VLOOKUP($A104,'RevPAR Raw Data'!$B$6:$BE$54,'RevPAR Raw Data'!N$1,FALSE)</f>
        <v>82.932039039038997</v>
      </c>
      <c r="AE104" s="76">
        <f>VLOOKUP($A104,'RevPAR Raw Data'!$B$6:$BE$54,'RevPAR Raw Data'!O$1,FALSE)</f>
        <v>83.217205705705695</v>
      </c>
      <c r="AF104" s="77">
        <f>VLOOKUP($A104,'RevPAR Raw Data'!$B$6:$BE$54,'RevPAR Raw Data'!P$1,FALSE)</f>
        <v>83.074622372372303</v>
      </c>
      <c r="AG104" s="78">
        <f>VLOOKUP($A104,'RevPAR Raw Data'!$B$6:$BE$54,'RevPAR Raw Data'!R$1,FALSE)</f>
        <v>60.792630630630597</v>
      </c>
    </row>
    <row r="105" spans="1:33" x14ac:dyDescent="0.25">
      <c r="A105" s="55" t="s">
        <v>127</v>
      </c>
      <c r="B105" s="43">
        <f>(VLOOKUP($A104,'Occupancy Raw Data'!$B$8:$BE$54,'Occupancy Raw Data'!T$3,FALSE))/100</f>
        <v>-8.9057298600867002E-2</v>
      </c>
      <c r="C105" s="44">
        <f>(VLOOKUP($A104,'Occupancy Raw Data'!$B$8:$BE$54,'Occupancy Raw Data'!U$3,FALSE))/100</f>
        <v>-6.3314849000547999E-2</v>
      </c>
      <c r="D105" s="44">
        <f>(VLOOKUP($A104,'Occupancy Raw Data'!$B$8:$BE$54,'Occupancy Raw Data'!V$3,FALSE))/100</f>
        <v>-5.0598061463785801E-2</v>
      </c>
      <c r="E105" s="44">
        <f>(VLOOKUP($A104,'Occupancy Raw Data'!$B$8:$BE$54,'Occupancy Raw Data'!W$3,FALSE))/100</f>
        <v>-0.111022960338028</v>
      </c>
      <c r="F105" s="44">
        <f>(VLOOKUP($A104,'Occupancy Raw Data'!$B$8:$BE$54,'Occupancy Raw Data'!X$3,FALSE))/100</f>
        <v>-6.3926354308198596E-2</v>
      </c>
      <c r="G105" s="44">
        <f>(VLOOKUP($A104,'Occupancy Raw Data'!$B$8:$BE$54,'Occupancy Raw Data'!Y$3,FALSE))/100</f>
        <v>-7.5246990902921695E-2</v>
      </c>
      <c r="H105" s="45">
        <f>(VLOOKUP($A104,'Occupancy Raw Data'!$B$8:$BE$54,'Occupancy Raw Data'!AA$3,FALSE))/100</f>
        <v>3.6254035223559404E-2</v>
      </c>
      <c r="I105" s="45">
        <f>(VLOOKUP($A104,'Occupancy Raw Data'!$B$8:$BE$54,'Occupancy Raw Data'!AB$3,FALSE))/100</f>
        <v>0.227456531766876</v>
      </c>
      <c r="J105" s="44">
        <f>(VLOOKUP($A104,'Occupancy Raw Data'!$B$8:$BE$54,'Occupancy Raw Data'!AC$3,FALSE))/100</f>
        <v>0.12350199764671001</v>
      </c>
      <c r="K105" s="46">
        <f>(VLOOKUP($A104,'Occupancy Raw Data'!$B$8:$BE$54,'Occupancy Raw Data'!AE$3,FALSE))/100</f>
        <v>-1.4582412786822601E-2</v>
      </c>
      <c r="M105" s="43">
        <f>(VLOOKUP($A104,'ADR Raw Data'!$B$6:$BE$54,'ADR Raw Data'!T$1,FALSE))/100</f>
        <v>-7.8870093741375907E-2</v>
      </c>
      <c r="N105" s="44">
        <f>(VLOOKUP($A104,'ADR Raw Data'!$B$6:$BE$54,'ADR Raw Data'!U$1,FALSE))/100</f>
        <v>-6.9670606738987201E-2</v>
      </c>
      <c r="O105" s="44">
        <f>(VLOOKUP($A104,'ADR Raw Data'!$B$6:$BE$54,'ADR Raw Data'!V$1,FALSE))/100</f>
        <v>-5.0174052529322201E-2</v>
      </c>
      <c r="P105" s="44">
        <f>(VLOOKUP($A104,'ADR Raw Data'!$B$6:$BE$54,'ADR Raw Data'!W$1,FALSE))/100</f>
        <v>-6.4352914552697399E-2</v>
      </c>
      <c r="Q105" s="44">
        <f>(VLOOKUP($A104,'ADR Raw Data'!$B$6:$BE$54,'ADR Raw Data'!X$1,FALSE))/100</f>
        <v>-3.3114075236979602E-2</v>
      </c>
      <c r="R105" s="44">
        <f>(VLOOKUP($A104,'ADR Raw Data'!$B$6:$BE$54,'ADR Raw Data'!Y$1,FALSE))/100</f>
        <v>-5.7701220734517202E-2</v>
      </c>
      <c r="S105" s="45">
        <f>(VLOOKUP($A104,'ADR Raw Data'!$B$6:$BE$54,'ADR Raw Data'!AA$1,FALSE))/100</f>
        <v>2.7940877300167699E-2</v>
      </c>
      <c r="T105" s="45">
        <f>(VLOOKUP($A104,'ADR Raw Data'!$B$6:$BE$54,'ADR Raw Data'!AB$1,FALSE))/100</f>
        <v>7.1809035793921699E-2</v>
      </c>
      <c r="U105" s="44">
        <f>(VLOOKUP($A104,'ADR Raw Data'!$B$6:$BE$54,'ADR Raw Data'!AC$1,FALSE))/100</f>
        <v>4.8016895764593601E-2</v>
      </c>
      <c r="V105" s="46">
        <f>(VLOOKUP($A104,'ADR Raw Data'!$B$6:$BE$54,'ADR Raw Data'!AE$1,FALSE))/100</f>
        <v>-1.5831719335489002E-2</v>
      </c>
      <c r="X105" s="43">
        <f>(VLOOKUP($A104,'RevPAR Raw Data'!$B$6:$BE$54,'RevPAR Raw Data'!T$1,FALSE))/100</f>
        <v>-0.16090343485323799</v>
      </c>
      <c r="Y105" s="44">
        <f>(VLOOKUP($A104,'RevPAR Raw Data'!$B$6:$BE$54,'RevPAR Raw Data'!U$1,FALSE))/100</f>
        <v>-0.12857427179407899</v>
      </c>
      <c r="Z105" s="44">
        <f>(VLOOKUP($A104,'RevPAR Raw Data'!$B$6:$BE$54,'RevPAR Raw Data'!V$1,FALSE))/100</f>
        <v>-9.8233404199342095E-2</v>
      </c>
      <c r="AA105" s="44">
        <f>(VLOOKUP($A104,'RevPAR Raw Data'!$B$6:$BE$54,'RevPAR Raw Data'!W$1,FALSE))/100</f>
        <v>-0.16823122381070502</v>
      </c>
      <c r="AB105" s="44">
        <f>(VLOOKUP($A104,'RevPAR Raw Data'!$B$6:$BE$54,'RevPAR Raw Data'!X$1,FALSE))/100</f>
        <v>-9.4923567438990802E-2</v>
      </c>
      <c r="AC105" s="44">
        <f>(VLOOKUP($A104,'RevPAR Raw Data'!$B$6:$BE$54,'RevPAR Raw Data'!Y$1,FALSE))/100</f>
        <v>-0.128606368405741</v>
      </c>
      <c r="AD105" s="45">
        <f>(VLOOKUP($A104,'RevPAR Raw Data'!$B$6:$BE$54,'RevPAR Raw Data'!AA$1,FALSE))/100</f>
        <v>6.520788207354461E-2</v>
      </c>
      <c r="AE105" s="45">
        <f>(VLOOKUP($A104,'RevPAR Raw Data'!$B$6:$BE$54,'RevPAR Raw Data'!AB$1,FALSE))/100</f>
        <v>0.31559900179200701</v>
      </c>
      <c r="AF105" s="44">
        <f>(VLOOKUP($A104,'RevPAR Raw Data'!$B$6:$BE$54,'RevPAR Raw Data'!AC$1,FALSE))/100</f>
        <v>0.17744907595902501</v>
      </c>
      <c r="AG105" s="46">
        <f>(VLOOKUP($A104,'RevPAR Raw Data'!$B$6:$BE$54,'RevPAR Raw Data'!AE$1,FALSE))/100</f>
        <v>-3.0183267455836396E-2</v>
      </c>
    </row>
    <row r="106" spans="1:33" x14ac:dyDescent="0.25">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5">
      <c r="A107" s="70" t="s">
        <v>51</v>
      </c>
      <c r="B107" s="71">
        <f>(VLOOKUP($A107,'Occupancy Raw Data'!$B$8:$BE$45,'Occupancy Raw Data'!G$3,FALSE))/100</f>
        <v>0.47293836435034997</v>
      </c>
      <c r="C107" s="72">
        <f>(VLOOKUP($A107,'Occupancy Raw Data'!$B$8:$BE$45,'Occupancy Raw Data'!H$3,FALSE))/100</f>
        <v>0.53884241079050699</v>
      </c>
      <c r="D107" s="72">
        <f>(VLOOKUP($A107,'Occupancy Raw Data'!$B$8:$BE$45,'Occupancy Raw Data'!I$3,FALSE))/100</f>
        <v>0.58306300153662205</v>
      </c>
      <c r="E107" s="72">
        <f>(VLOOKUP($A107,'Occupancy Raw Data'!$B$8:$BE$45,'Occupancy Raw Data'!J$3,FALSE))/100</f>
        <v>0.62113710090490004</v>
      </c>
      <c r="F107" s="72">
        <f>(VLOOKUP($A107,'Occupancy Raw Data'!$B$8:$BE$45,'Occupancy Raw Data'!K$3,FALSE))/100</f>
        <v>0.72494451084172695</v>
      </c>
      <c r="G107" s="73">
        <f>(VLOOKUP($A107,'Occupancy Raw Data'!$B$8:$BE$45,'Occupancy Raw Data'!L$3,FALSE))/100</f>
        <v>0.58818507768482098</v>
      </c>
      <c r="H107" s="53">
        <f>(VLOOKUP($A107,'Occupancy Raw Data'!$B$8:$BE$45,'Occupancy Raw Data'!N$3,FALSE))/100</f>
        <v>0.87177736042342402</v>
      </c>
      <c r="I107" s="53">
        <f>(VLOOKUP($A107,'Occupancy Raw Data'!$B$8:$BE$45,'Occupancy Raw Data'!O$3,FALSE))/100</f>
        <v>0.80177565306470799</v>
      </c>
      <c r="J107" s="73">
        <f>(VLOOKUP($A107,'Occupancy Raw Data'!$B$8:$BE$45,'Occupancy Raw Data'!P$3,FALSE))/100</f>
        <v>0.83677650674406612</v>
      </c>
      <c r="K107" s="74">
        <f>(VLOOKUP($A107,'Occupancy Raw Data'!$B$8:$BE$45,'Occupancy Raw Data'!R$3,FALSE))/100</f>
        <v>0.65921120027317703</v>
      </c>
      <c r="M107" s="75">
        <f>VLOOKUP($A107,'ADR Raw Data'!$B$6:$BE$43,'ADR Raw Data'!G$1,FALSE)</f>
        <v>95.603198555956595</v>
      </c>
      <c r="N107" s="76">
        <f>VLOOKUP($A107,'ADR Raw Data'!$B$6:$BE$43,'ADR Raw Data'!H$1,FALSE)</f>
        <v>98.731739543726206</v>
      </c>
      <c r="O107" s="76">
        <f>VLOOKUP($A107,'ADR Raw Data'!$B$6:$BE$43,'ADR Raw Data'!I$1,FALSE)</f>
        <v>99.172389458272306</v>
      </c>
      <c r="P107" s="76">
        <f>VLOOKUP($A107,'ADR Raw Data'!$B$6:$BE$43,'ADR Raw Data'!J$1,FALSE)</f>
        <v>101.01295766904801</v>
      </c>
      <c r="Q107" s="76">
        <f>VLOOKUP($A107,'ADR Raw Data'!$B$6:$BE$43,'ADR Raw Data'!K$1,FALSE)</f>
        <v>112.667654262835</v>
      </c>
      <c r="R107" s="77">
        <f>VLOOKUP($A107,'ADR Raw Data'!$B$6:$BE$43,'ADR Raw Data'!L$1,FALSE)</f>
        <v>102.233029898403</v>
      </c>
      <c r="S107" s="76">
        <f>VLOOKUP($A107,'ADR Raw Data'!$B$6:$BE$43,'ADR Raw Data'!N$1,FALSE)</f>
        <v>135.87307089698299</v>
      </c>
      <c r="T107" s="76">
        <f>VLOOKUP($A107,'ADR Raw Data'!$B$6:$BE$43,'ADR Raw Data'!O$1,FALSE)</f>
        <v>126.547506388415</v>
      </c>
      <c r="U107" s="77">
        <f>VLOOKUP($A107,'ADR Raw Data'!$B$6:$BE$43,'ADR Raw Data'!P$1,FALSE)</f>
        <v>131.40532442358699</v>
      </c>
      <c r="V107" s="78">
        <f>VLOOKUP($A107,'ADR Raw Data'!$B$6:$BE$43,'ADR Raw Data'!R$1,FALSE)</f>
        <v>112.813073223073</v>
      </c>
      <c r="X107" s="75">
        <f>VLOOKUP($A107,'RevPAR Raw Data'!$B$6:$BE$43,'RevPAR Raw Data'!G$1,FALSE)</f>
        <v>45.214420351715802</v>
      </c>
      <c r="Y107" s="76">
        <f>VLOOKUP($A107,'RevPAR Raw Data'!$B$6:$BE$43,'RevPAR Raw Data'!H$1,FALSE)</f>
        <v>53.200848557281802</v>
      </c>
      <c r="Z107" s="76">
        <f>VLOOKUP($A107,'RevPAR Raw Data'!$B$6:$BE$43,'RevPAR Raw Data'!I$1,FALSE)</f>
        <v>57.823751067099103</v>
      </c>
      <c r="AA107" s="76">
        <f>VLOOKUP($A107,'RevPAR Raw Data'!$B$6:$BE$43,'RevPAR Raw Data'!J$1,FALSE)</f>
        <v>62.742895680382397</v>
      </c>
      <c r="AB107" s="76">
        <f>VLOOKUP($A107,'RevPAR Raw Data'!$B$6:$BE$43,'RevPAR Raw Data'!K$1,FALSE)</f>
        <v>81.677797507256201</v>
      </c>
      <c r="AC107" s="77">
        <f>VLOOKUP($A107,'RevPAR Raw Data'!$B$6:$BE$43,'RevPAR Raw Data'!L$1,FALSE)</f>
        <v>60.131942632747098</v>
      </c>
      <c r="AD107" s="76">
        <f>VLOOKUP($A107,'RevPAR Raw Data'!$B$6:$BE$43,'RevPAR Raw Data'!N$1,FALSE)</f>
        <v>118.451067099197</v>
      </c>
      <c r="AE107" s="76">
        <f>VLOOKUP($A107,'RevPAR Raw Data'!$B$6:$BE$43,'RevPAR Raw Data'!O$1,FALSE)</f>
        <v>101.462709578282</v>
      </c>
      <c r="AF107" s="77">
        <f>VLOOKUP($A107,'RevPAR Raw Data'!$B$6:$BE$43,'RevPAR Raw Data'!P$1,FALSE)</f>
        <v>109.95688833873901</v>
      </c>
      <c r="AG107" s="78">
        <f>VLOOKUP($A107,'RevPAR Raw Data'!$B$6:$BE$43,'RevPAR Raw Data'!R$1,FALSE)</f>
        <v>74.367641405887895</v>
      </c>
    </row>
    <row r="108" spans="1:33" x14ac:dyDescent="0.25">
      <c r="A108" s="55" t="s">
        <v>127</v>
      </c>
      <c r="B108" s="43">
        <f>(VLOOKUP($A107,'Occupancy Raw Data'!$B$8:$BE$51,'Occupancy Raw Data'!T$3,FALSE))/100</f>
        <v>-7.6675500995087603E-2</v>
      </c>
      <c r="C108" s="44">
        <f>(VLOOKUP($A107,'Occupancy Raw Data'!$B$8:$BE$51,'Occupancy Raw Data'!U$3,FALSE))/100</f>
        <v>-0.149347851921206</v>
      </c>
      <c r="D108" s="44">
        <f>(VLOOKUP($A107,'Occupancy Raw Data'!$B$8:$BE$51,'Occupancy Raw Data'!V$3,FALSE))/100</f>
        <v>-0.15230679740307901</v>
      </c>
      <c r="E108" s="44">
        <f>(VLOOKUP($A107,'Occupancy Raw Data'!$B$8:$BE$51,'Occupancy Raw Data'!W$3,FALSE))/100</f>
        <v>-0.151908958379847</v>
      </c>
      <c r="F108" s="44">
        <f>(VLOOKUP($A107,'Occupancy Raw Data'!$B$8:$BE$51,'Occupancy Raw Data'!X$3,FALSE))/100</f>
        <v>-1.18557080653094E-2</v>
      </c>
      <c r="G108" s="44">
        <f>(VLOOKUP($A107,'Occupancy Raw Data'!$B$8:$BE$51,'Occupancy Raw Data'!Y$3,FALSE))/100</f>
        <v>-0.108680472055394</v>
      </c>
      <c r="H108" s="45">
        <f>(VLOOKUP($A107,'Occupancy Raw Data'!$B$8:$BE$51,'Occupancy Raw Data'!AA$3,FALSE))/100</f>
        <v>8.6622047692220094E-2</v>
      </c>
      <c r="I108" s="45">
        <f>(VLOOKUP($A107,'Occupancy Raw Data'!$B$8:$BE$51,'Occupancy Raw Data'!AB$3,FALSE))/100</f>
        <v>0.22305130215935598</v>
      </c>
      <c r="J108" s="44">
        <f>(VLOOKUP($A107,'Occupancy Raw Data'!$B$8:$BE$51,'Occupancy Raw Data'!AC$3,FALSE))/100</f>
        <v>0.14797099824568199</v>
      </c>
      <c r="K108" s="46">
        <f>(VLOOKUP($A107,'Occupancy Raw Data'!$B$8:$BE$51,'Occupancy Raw Data'!AE$3,FALSE))/100</f>
        <v>-3.0032627929629498E-2</v>
      </c>
      <c r="M108" s="43">
        <f>(VLOOKUP($A107,'ADR Raw Data'!$B$6:$BE$49,'ADR Raw Data'!T$1,FALSE))/100</f>
        <v>-1.1645058076619398E-2</v>
      </c>
      <c r="N108" s="44">
        <f>(VLOOKUP($A107,'ADR Raw Data'!$B$6:$BE$49,'ADR Raw Data'!U$1,FALSE))/100</f>
        <v>-8.3560729941288808E-3</v>
      </c>
      <c r="O108" s="44">
        <f>(VLOOKUP($A107,'ADR Raw Data'!$B$6:$BE$49,'ADR Raw Data'!V$1,FALSE))/100</f>
        <v>-2.4009935502140797E-2</v>
      </c>
      <c r="P108" s="44">
        <f>(VLOOKUP($A107,'ADR Raw Data'!$B$6:$BE$49,'ADR Raw Data'!W$1,FALSE))/100</f>
        <v>3.1111925117425E-3</v>
      </c>
      <c r="Q108" s="44">
        <f>(VLOOKUP($A107,'ADR Raw Data'!$B$6:$BE$49,'ADR Raw Data'!X$1,FALSE))/100</f>
        <v>7.4216532182986697E-2</v>
      </c>
      <c r="R108" s="44">
        <f>(VLOOKUP($A107,'ADR Raw Data'!$B$6:$BE$49,'ADR Raw Data'!Y$1,FALSE))/100</f>
        <v>1.2350910532729201E-2</v>
      </c>
      <c r="S108" s="45">
        <f>(VLOOKUP($A107,'ADR Raw Data'!$B$6:$BE$49,'ADR Raw Data'!AA$1,FALSE))/100</f>
        <v>0.143888323889205</v>
      </c>
      <c r="T108" s="45">
        <f>(VLOOKUP($A107,'ADR Raw Data'!$B$6:$BE$49,'ADR Raw Data'!AB$1,FALSE))/100</f>
        <v>8.9859486937698796E-2</v>
      </c>
      <c r="U108" s="44">
        <f>(VLOOKUP($A107,'ADR Raw Data'!$B$6:$BE$49,'ADR Raw Data'!AC$1,FALSE))/100</f>
        <v>0.117563716431796</v>
      </c>
      <c r="V108" s="46">
        <f>(VLOOKUP($A107,'ADR Raw Data'!$B$6:$BE$49,'ADR Raw Data'!AE$1,FALSE))/100</f>
        <v>6.3557156792897099E-2</v>
      </c>
      <c r="X108" s="43">
        <f>(VLOOKUP($A107,'RevPAR Raw Data'!$B$6:$BE$43,'RevPAR Raw Data'!T$1,FALSE))/100</f>
        <v>-8.7427668409565312E-2</v>
      </c>
      <c r="Y108" s="44">
        <f>(VLOOKUP($A107,'RevPAR Raw Data'!$B$6:$BE$43,'RevPAR Raw Data'!U$1,FALSE))/100</f>
        <v>-0.156455963363165</v>
      </c>
      <c r="Z108" s="44">
        <f>(VLOOKUP($A107,'RevPAR Raw Data'!$B$6:$BE$43,'RevPAR Raw Data'!V$1,FALSE))/100</f>
        <v>-0.17265985652303498</v>
      </c>
      <c r="AA108" s="44">
        <f>(VLOOKUP($A107,'RevPAR Raw Data'!$B$6:$BE$43,'RevPAR Raw Data'!W$1,FALSE))/100</f>
        <v>-0.14927038388188302</v>
      </c>
      <c r="AB108" s="44">
        <f>(VLOOKUP($A107,'RevPAR Raw Data'!$B$6:$BE$43,'RevPAR Raw Data'!X$1,FALSE))/100</f>
        <v>6.1480934578496099E-2</v>
      </c>
      <c r="AC108" s="44">
        <f>(VLOOKUP($A107,'RevPAR Raw Data'!$B$6:$BE$43,'RevPAR Raw Data'!Y$1,FALSE))/100</f>
        <v>-9.7671864309675699E-2</v>
      </c>
      <c r="AD108" s="45">
        <f>(VLOOKUP($A107,'RevPAR Raw Data'!$B$6:$BE$43,'RevPAR Raw Data'!AA$1,FALSE))/100</f>
        <v>0.24297427283570999</v>
      </c>
      <c r="AE108" s="45">
        <f>(VLOOKUP($A107,'RevPAR Raw Data'!$B$6:$BE$43,'RevPAR Raw Data'!AB$1,FALSE))/100</f>
        <v>0.33295406466987998</v>
      </c>
      <c r="AF108" s="44">
        <f>(VLOOKUP($A107,'RevPAR Raw Data'!$B$6:$BE$43,'RevPAR Raw Data'!AC$1,FALSE))/100</f>
        <v>0.28293073515536299</v>
      </c>
      <c r="AG108" s="46">
        <f>(VLOOKUP($A107,'RevPAR Raw Data'!$B$6:$BE$43,'RevPAR Raw Data'!AE$1,FALSE))/100</f>
        <v>3.1615740421041295E-2</v>
      </c>
    </row>
    <row r="109" spans="1:33" x14ac:dyDescent="0.25">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5">
      <c r="A110" s="70" t="s">
        <v>54</v>
      </c>
      <c r="B110" s="71">
        <f>(VLOOKUP($A110,'Occupancy Raw Data'!$B$8:$BE$45,'Occupancy Raw Data'!G$3,FALSE))/100</f>
        <v>0.48896783844427799</v>
      </c>
      <c r="C110" s="72">
        <f>(VLOOKUP($A110,'Occupancy Raw Data'!$B$8:$BE$45,'Occupancy Raw Data'!H$3,FALSE))/100</f>
        <v>0.61632506292700395</v>
      </c>
      <c r="D110" s="72">
        <f>(VLOOKUP($A110,'Occupancy Raw Data'!$B$8:$BE$45,'Occupancy Raw Data'!I$3,FALSE))/100</f>
        <v>0.6783531103919449</v>
      </c>
      <c r="E110" s="72">
        <f>(VLOOKUP($A110,'Occupancy Raw Data'!$B$8:$BE$45,'Occupancy Raw Data'!J$3,FALSE))/100</f>
        <v>0.75530384753685698</v>
      </c>
      <c r="F110" s="72">
        <f>(VLOOKUP($A110,'Occupancy Raw Data'!$B$8:$BE$45,'Occupancy Raw Data'!K$3,FALSE))/100</f>
        <v>0.85472851492268898</v>
      </c>
      <c r="G110" s="73">
        <f>(VLOOKUP($A110,'Occupancy Raw Data'!$B$8:$BE$45,'Occupancy Raw Data'!L$3,FALSE))/100</f>
        <v>0.6787356748445551</v>
      </c>
      <c r="H110" s="53">
        <f>(VLOOKUP($A110,'Occupancy Raw Data'!$B$8:$BE$45,'Occupancy Raw Data'!N$3,FALSE))/100</f>
        <v>0.94932685115931092</v>
      </c>
      <c r="I110" s="53">
        <f>(VLOOKUP($A110,'Occupancy Raw Data'!$B$8:$BE$45,'Occupancy Raw Data'!O$3,FALSE))/100</f>
        <v>0.95138369483919205</v>
      </c>
      <c r="J110" s="73">
        <f>(VLOOKUP($A110,'Occupancy Raw Data'!$B$8:$BE$45,'Occupancy Raw Data'!P$3,FALSE))/100</f>
        <v>0.95035527299925204</v>
      </c>
      <c r="K110" s="74">
        <f>(VLOOKUP($A110,'Occupancy Raw Data'!$B$8:$BE$45,'Occupancy Raw Data'!R$3,FALSE))/100</f>
        <v>0.7563412743173249</v>
      </c>
      <c r="M110" s="75">
        <f>VLOOKUP($A110,'ADR Raw Data'!$B$6:$BE$43,'ADR Raw Data'!G$1,FALSE)</f>
        <v>142.67508986615599</v>
      </c>
      <c r="N110" s="76">
        <f>VLOOKUP($A110,'ADR Raw Data'!$B$6:$BE$43,'ADR Raw Data'!H$1,FALSE)</f>
        <v>142.97079638272999</v>
      </c>
      <c r="O110" s="76">
        <f>VLOOKUP($A110,'ADR Raw Data'!$B$6:$BE$43,'ADR Raw Data'!I$1,FALSE)</f>
        <v>146.46112642459499</v>
      </c>
      <c r="P110" s="76">
        <f>VLOOKUP($A110,'ADR Raw Data'!$B$6:$BE$43,'ADR Raw Data'!J$1,FALSE)</f>
        <v>151.817207807664</v>
      </c>
      <c r="Q110" s="76">
        <f>VLOOKUP($A110,'ADR Raw Data'!$B$6:$BE$43,'ADR Raw Data'!K$1,FALSE)</f>
        <v>187.804800168279</v>
      </c>
      <c r="R110" s="77">
        <f>VLOOKUP($A110,'ADR Raw Data'!$B$6:$BE$43,'ADR Raw Data'!L$1,FALSE)</f>
        <v>156.88658630628001</v>
      </c>
      <c r="S110" s="76">
        <f>VLOOKUP($A110,'ADR Raw Data'!$B$6:$BE$43,'ADR Raw Data'!N$1,FALSE)</f>
        <v>300.03868820169299</v>
      </c>
      <c r="T110" s="76">
        <f>VLOOKUP($A110,'ADR Raw Data'!$B$6:$BE$43,'ADR Raw Data'!O$1,FALSE)</f>
        <v>299.92468160377302</v>
      </c>
      <c r="U110" s="77">
        <f>VLOOKUP($A110,'ADR Raw Data'!$B$6:$BE$43,'ADR Raw Data'!P$1,FALSE)</f>
        <v>299.98162321692001</v>
      </c>
      <c r="V110" s="78">
        <f>VLOOKUP($A110,'ADR Raw Data'!$B$6:$BE$43,'ADR Raw Data'!R$1,FALSE)</f>
        <v>208.258378185281</v>
      </c>
      <c r="X110" s="75">
        <f>VLOOKUP($A110,'RevPAR Raw Data'!$B$6:$BE$43,'RevPAR Raw Data'!G$1,FALSE)</f>
        <v>69.763530291697805</v>
      </c>
      <c r="Y110" s="76">
        <f>VLOOKUP($A110,'RevPAR Raw Data'!$B$6:$BE$43,'RevPAR Raw Data'!H$1,FALSE)</f>
        <v>88.116485077310301</v>
      </c>
      <c r="Z110" s="76">
        <f>VLOOKUP($A110,'RevPAR Raw Data'!$B$6:$BE$43,'RevPAR Raw Data'!I$1,FALSE)</f>
        <v>99.352360661632503</v>
      </c>
      <c r="AA110" s="76">
        <f>VLOOKUP($A110,'RevPAR Raw Data'!$B$6:$BE$43,'RevPAR Raw Data'!J$1,FALSE)</f>
        <v>114.668121179431</v>
      </c>
      <c r="AB110" s="76">
        <f>VLOOKUP($A110,'RevPAR Raw Data'!$B$6:$BE$43,'RevPAR Raw Data'!K$1,FALSE)</f>
        <v>160.52211794318501</v>
      </c>
      <c r="AC110" s="77">
        <f>VLOOKUP($A110,'RevPAR Raw Data'!$B$6:$BE$43,'RevPAR Raw Data'!L$1,FALSE)</f>
        <v>106.484523030651</v>
      </c>
      <c r="AD110" s="76">
        <f>VLOOKUP($A110,'RevPAR Raw Data'!$B$6:$BE$43,'RevPAR Raw Data'!N$1,FALSE)</f>
        <v>284.83478309648399</v>
      </c>
      <c r="AE110" s="76">
        <f>VLOOKUP($A110,'RevPAR Raw Data'!$B$6:$BE$43,'RevPAR Raw Data'!O$1,FALSE)</f>
        <v>285.343451757666</v>
      </c>
      <c r="AF110" s="77">
        <f>VLOOKUP($A110,'RevPAR Raw Data'!$B$6:$BE$43,'RevPAR Raw Data'!P$1,FALSE)</f>
        <v>285.089117427075</v>
      </c>
      <c r="AG110" s="78">
        <f>VLOOKUP($A110,'RevPAR Raw Data'!$B$6:$BE$43,'RevPAR Raw Data'!R$1,FALSE)</f>
        <v>157.51440714391501</v>
      </c>
    </row>
    <row r="111" spans="1:33" x14ac:dyDescent="0.25">
      <c r="A111" s="55" t="s">
        <v>127</v>
      </c>
      <c r="B111" s="43">
        <f>(VLOOKUP($A110,'Occupancy Raw Data'!$B$8:$BE$51,'Occupancy Raw Data'!T$3,FALSE))/100</f>
        <v>-0.26516285776298198</v>
      </c>
      <c r="C111" s="44">
        <f>(VLOOKUP($A110,'Occupancy Raw Data'!$B$8:$BE$51,'Occupancy Raw Data'!U$3,FALSE))/100</f>
        <v>-0.141133298647904</v>
      </c>
      <c r="D111" s="44">
        <f>(VLOOKUP($A110,'Occupancy Raw Data'!$B$8:$BE$51,'Occupancy Raw Data'!V$3,FALSE))/100</f>
        <v>-0.22207070476444801</v>
      </c>
      <c r="E111" s="44">
        <f>(VLOOKUP($A110,'Occupancy Raw Data'!$B$8:$BE$51,'Occupancy Raw Data'!W$3,FALSE))/100</f>
        <v>8.4323671720291593E-2</v>
      </c>
      <c r="F111" s="44">
        <f>(VLOOKUP($A110,'Occupancy Raw Data'!$B$8:$BE$51,'Occupancy Raw Data'!X$3,FALSE))/100</f>
        <v>6.5382067528472303E-3</v>
      </c>
      <c r="G111" s="44">
        <f>(VLOOKUP($A110,'Occupancy Raw Data'!$B$8:$BE$51,'Occupancy Raw Data'!Y$3,FALSE))/100</f>
        <v>-0.10710394070026201</v>
      </c>
      <c r="H111" s="45">
        <f>(VLOOKUP($A110,'Occupancy Raw Data'!$B$8:$BE$51,'Occupancy Raw Data'!AA$3,FALSE))/100</f>
        <v>3.6096600171490703E-2</v>
      </c>
      <c r="I111" s="45">
        <f>(VLOOKUP($A110,'Occupancy Raw Data'!$B$8:$BE$51,'Occupancy Raw Data'!AB$3,FALSE))/100</f>
        <v>0.20331888511412799</v>
      </c>
      <c r="J111" s="44">
        <f>(VLOOKUP($A110,'Occupancy Raw Data'!$B$8:$BE$51,'Occupancy Raw Data'!AC$3,FALSE))/100</f>
        <v>0.11355428918572899</v>
      </c>
      <c r="K111" s="46">
        <f>(VLOOKUP($A110,'Occupancy Raw Data'!$B$8:$BE$51,'Occupancy Raw Data'!AE$3,FALSE))/100</f>
        <v>-3.8719209851366398E-2</v>
      </c>
      <c r="M111" s="43">
        <f>(VLOOKUP($A110,'ADR Raw Data'!$B$6:$BE$49,'ADR Raw Data'!T$1,FALSE))/100</f>
        <v>-0.12703450861569698</v>
      </c>
      <c r="N111" s="44">
        <f>(VLOOKUP($A110,'ADR Raw Data'!$B$6:$BE$49,'ADR Raw Data'!U$1,FALSE))/100</f>
        <v>-7.4535824586393601E-2</v>
      </c>
      <c r="O111" s="44">
        <f>(VLOOKUP($A110,'ADR Raw Data'!$B$6:$BE$49,'ADR Raw Data'!V$1,FALSE))/100</f>
        <v>-8.539308088426481E-2</v>
      </c>
      <c r="P111" s="44">
        <f>(VLOOKUP($A110,'ADR Raw Data'!$B$6:$BE$49,'ADR Raw Data'!W$1,FALSE))/100</f>
        <v>-8.8141746901375297E-3</v>
      </c>
      <c r="Q111" s="44">
        <f>(VLOOKUP($A110,'ADR Raw Data'!$B$6:$BE$49,'ADR Raw Data'!X$1,FALSE))/100</f>
        <v>2.9135913455912901E-2</v>
      </c>
      <c r="R111" s="44">
        <f>(VLOOKUP($A110,'ADR Raw Data'!$B$6:$BE$49,'ADR Raw Data'!Y$1,FALSE))/100</f>
        <v>-3.9648889504097798E-2</v>
      </c>
      <c r="S111" s="45">
        <f>(VLOOKUP($A110,'ADR Raw Data'!$B$6:$BE$49,'ADR Raw Data'!AA$1,FALSE))/100</f>
        <v>0.23379117649189801</v>
      </c>
      <c r="T111" s="45">
        <f>(VLOOKUP($A110,'ADR Raw Data'!$B$6:$BE$49,'ADR Raw Data'!AB$1,FALSE))/100</f>
        <v>0.28442637659787001</v>
      </c>
      <c r="U111" s="44">
        <f>(VLOOKUP($A110,'ADR Raw Data'!$B$6:$BE$49,'ADR Raw Data'!AC$1,FALSE))/100</f>
        <v>0.25671732830317601</v>
      </c>
      <c r="V111" s="46">
        <f>(VLOOKUP($A110,'ADR Raw Data'!$B$6:$BE$49,'ADR Raw Data'!AE$1,FALSE))/100</f>
        <v>0.115397809315292</v>
      </c>
      <c r="X111" s="43">
        <f>(VLOOKUP($A110,'RevPAR Raw Data'!$B$6:$BE$43,'RevPAR Raw Data'!T$1,FALSE))/100</f>
        <v>-0.35851253303962499</v>
      </c>
      <c r="Y111" s="44">
        <f>(VLOOKUP($A110,'RevPAR Raw Data'!$B$6:$BE$43,'RevPAR Raw Data'!U$1,FALSE))/100</f>
        <v>-0.20514963644297901</v>
      </c>
      <c r="Z111" s="44">
        <f>(VLOOKUP($A110,'RevPAR Raw Data'!$B$6:$BE$43,'RevPAR Raw Data'!V$1,FALSE))/100</f>
        <v>-0.28850048399473699</v>
      </c>
      <c r="AA111" s="44">
        <f>(VLOOKUP($A110,'RevPAR Raw Data'!$B$6:$BE$43,'RevPAR Raw Data'!W$1,FALSE))/100</f>
        <v>7.4766253457097601E-2</v>
      </c>
      <c r="AB111" s="44">
        <f>(VLOOKUP($A110,'RevPAR Raw Data'!$B$6:$BE$43,'RevPAR Raw Data'!X$1,FALSE))/100</f>
        <v>3.5864616834867899E-2</v>
      </c>
      <c r="AC111" s="44">
        <f>(VLOOKUP($A110,'RevPAR Raw Data'!$B$6:$BE$43,'RevPAR Raw Data'!Y$1,FALSE))/100</f>
        <v>-0.14250627789408202</v>
      </c>
      <c r="AD111" s="45">
        <f>(VLOOKUP($A110,'RevPAR Raw Data'!$B$6:$BE$43,'RevPAR Raw Data'!AA$1,FALSE))/100</f>
        <v>0.27832684328483898</v>
      </c>
      <c r="AE111" s="45">
        <f>(VLOOKUP($A110,'RevPAR Raw Data'!$B$6:$BE$43,'RevPAR Raw Data'!AB$1,FALSE))/100</f>
        <v>0.54557451549892899</v>
      </c>
      <c r="AF111" s="44">
        <f>(VLOOKUP($A110,'RevPAR Raw Data'!$B$6:$BE$43,'RevPAR Raw Data'!AC$1,FALSE))/100</f>
        <v>0.39942297122603299</v>
      </c>
      <c r="AG111" s="46">
        <f>(VLOOKUP($A110,'RevPAR Raw Data'!$B$6:$BE$43,'RevPAR Raw Data'!AE$1,FALSE))/100</f>
        <v>7.2210487468659101E-2</v>
      </c>
    </row>
    <row r="112" spans="1:33" x14ac:dyDescent="0.25">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4" x14ac:dyDescent="0.25">
      <c r="A113" s="70" t="s">
        <v>53</v>
      </c>
      <c r="B113" s="71">
        <f>(VLOOKUP($A113,'Occupancy Raw Data'!$B$8:$BE$45,'Occupancy Raw Data'!G$3,FALSE))/100</f>
        <v>0.47996575342465697</v>
      </c>
      <c r="C113" s="72">
        <f>(VLOOKUP($A113,'Occupancy Raw Data'!$B$8:$BE$45,'Occupancy Raw Data'!H$3,FALSE))/100</f>
        <v>0.58065068493150596</v>
      </c>
      <c r="D113" s="72">
        <f>(VLOOKUP($A113,'Occupancy Raw Data'!$B$8:$BE$45,'Occupancy Raw Data'!I$3,FALSE))/100</f>
        <v>0.63493150684931499</v>
      </c>
      <c r="E113" s="72">
        <f>(VLOOKUP($A113,'Occupancy Raw Data'!$B$8:$BE$45,'Occupancy Raw Data'!J$3,FALSE))/100</f>
        <v>0.70239726027397198</v>
      </c>
      <c r="F113" s="72">
        <f>(VLOOKUP($A113,'Occupancy Raw Data'!$B$8:$BE$45,'Occupancy Raw Data'!K$3,FALSE))/100</f>
        <v>0.72260273972602707</v>
      </c>
      <c r="G113" s="73">
        <f>(VLOOKUP($A113,'Occupancy Raw Data'!$B$8:$BE$45,'Occupancy Raw Data'!L$3,FALSE))/100</f>
        <v>0.62410958904109504</v>
      </c>
      <c r="H113" s="53">
        <f>(VLOOKUP($A113,'Occupancy Raw Data'!$B$8:$BE$45,'Occupancy Raw Data'!N$3,FALSE))/100</f>
        <v>0.87208904109589003</v>
      </c>
      <c r="I113" s="53">
        <f>(VLOOKUP($A113,'Occupancy Raw Data'!$B$8:$BE$45,'Occupancy Raw Data'!O$3,FALSE))/100</f>
        <v>0.86250000000000004</v>
      </c>
      <c r="J113" s="73">
        <f>(VLOOKUP($A113,'Occupancy Raw Data'!$B$8:$BE$45,'Occupancy Raw Data'!P$3,FALSE))/100</f>
        <v>0.86729452054794509</v>
      </c>
      <c r="K113" s="74">
        <f>(VLOOKUP($A113,'Occupancy Raw Data'!$B$8:$BE$45,'Occupancy Raw Data'!R$3,FALSE))/100</f>
        <v>0.69359099804305202</v>
      </c>
      <c r="M113" s="75">
        <f>VLOOKUP($A113,'ADR Raw Data'!$B$6:$BE$43,'ADR Raw Data'!G$1,FALSE)</f>
        <v>92.904730645736706</v>
      </c>
      <c r="N113" s="76">
        <f>VLOOKUP($A113,'ADR Raw Data'!$B$6:$BE$43,'ADR Raw Data'!H$1,FALSE)</f>
        <v>101.172285461515</v>
      </c>
      <c r="O113" s="76">
        <f>VLOOKUP($A113,'ADR Raw Data'!$B$6:$BE$43,'ADR Raw Data'!I$1,FALSE)</f>
        <v>108.451804207119</v>
      </c>
      <c r="P113" s="76">
        <f>VLOOKUP($A113,'ADR Raw Data'!$B$6:$BE$43,'ADR Raw Data'!J$1,FALSE)</f>
        <v>109.988469039492</v>
      </c>
      <c r="Q113" s="76">
        <f>VLOOKUP($A113,'ADR Raw Data'!$B$6:$BE$43,'ADR Raw Data'!K$1,FALSE)</f>
        <v>109.36710426540201</v>
      </c>
      <c r="R113" s="77">
        <f>VLOOKUP($A113,'ADR Raw Data'!$B$6:$BE$43,'ADR Raw Data'!L$1,FALSE)</f>
        <v>105.26384712466999</v>
      </c>
      <c r="S113" s="76">
        <f>VLOOKUP($A113,'ADR Raw Data'!$B$6:$BE$43,'ADR Raw Data'!N$1,FALSE)</f>
        <v>129.24134105635099</v>
      </c>
      <c r="T113" s="76">
        <f>VLOOKUP($A113,'ADR Raw Data'!$B$6:$BE$43,'ADR Raw Data'!O$1,FALSE)</f>
        <v>128.926867182846</v>
      </c>
      <c r="U113" s="77">
        <f>VLOOKUP($A113,'ADR Raw Data'!$B$6:$BE$43,'ADR Raw Data'!P$1,FALSE)</f>
        <v>129.08497334649499</v>
      </c>
      <c r="V113" s="78">
        <f>VLOOKUP($A113,'ADR Raw Data'!$B$6:$BE$43,'ADR Raw Data'!R$1,FALSE)</f>
        <v>113.774392678281</v>
      </c>
      <c r="X113" s="75">
        <f>VLOOKUP($A113,'RevPAR Raw Data'!$B$6:$BE$43,'RevPAR Raw Data'!G$1,FALSE)</f>
        <v>44.591089041095799</v>
      </c>
      <c r="Y113" s="76">
        <f>VLOOKUP($A113,'RevPAR Raw Data'!$B$6:$BE$43,'RevPAR Raw Data'!H$1,FALSE)</f>
        <v>58.745756849315001</v>
      </c>
      <c r="Z113" s="76">
        <f>VLOOKUP($A113,'RevPAR Raw Data'!$B$6:$BE$43,'RevPAR Raw Data'!I$1,FALSE)</f>
        <v>68.859467465753397</v>
      </c>
      <c r="AA113" s="76">
        <f>VLOOKUP($A113,'RevPAR Raw Data'!$B$6:$BE$43,'RevPAR Raw Data'!J$1,FALSE)</f>
        <v>77.255599315068395</v>
      </c>
      <c r="AB113" s="76">
        <f>VLOOKUP($A113,'RevPAR Raw Data'!$B$6:$BE$43,'RevPAR Raw Data'!K$1,FALSE)</f>
        <v>79.028969178082093</v>
      </c>
      <c r="AC113" s="77">
        <f>VLOOKUP($A113,'RevPAR Raw Data'!$B$6:$BE$43,'RevPAR Raw Data'!L$1,FALSE)</f>
        <v>65.696176369862997</v>
      </c>
      <c r="AD113" s="76">
        <f>VLOOKUP($A113,'RevPAR Raw Data'!$B$6:$BE$43,'RevPAR Raw Data'!N$1,FALSE)</f>
        <v>112.70995719178001</v>
      </c>
      <c r="AE113" s="76">
        <f>VLOOKUP($A113,'RevPAR Raw Data'!$B$6:$BE$43,'RevPAR Raw Data'!O$1,FALSE)</f>
        <v>111.199422945205</v>
      </c>
      <c r="AF113" s="77">
        <f>VLOOKUP($A113,'RevPAR Raw Data'!$B$6:$BE$43,'RevPAR Raw Data'!P$1,FALSE)</f>
        <v>111.95469006849299</v>
      </c>
      <c r="AG113" s="78">
        <f>VLOOKUP($A113,'RevPAR Raw Data'!$B$6:$BE$43,'RevPAR Raw Data'!R$1,FALSE)</f>
        <v>78.912894569471604</v>
      </c>
    </row>
    <row r="114" spans="1:34" x14ac:dyDescent="0.25">
      <c r="A114" s="55" t="s">
        <v>127</v>
      </c>
      <c r="B114" s="43">
        <f>(VLOOKUP($A113,'Occupancy Raw Data'!$B$8:$BE$51,'Occupancy Raw Data'!T$3,FALSE))/100</f>
        <v>-7.8465753424657503E-2</v>
      </c>
      <c r="C114" s="44">
        <f>(VLOOKUP($A113,'Occupancy Raw Data'!$B$8:$BE$51,'Occupancy Raw Data'!U$3,FALSE))/100</f>
        <v>-0.14731514662897199</v>
      </c>
      <c r="D114" s="44">
        <f>(VLOOKUP($A113,'Occupancy Raw Data'!$B$8:$BE$51,'Occupancy Raw Data'!V$3,FALSE))/100</f>
        <v>-0.13134008338296599</v>
      </c>
      <c r="E114" s="44">
        <f>(VLOOKUP($A113,'Occupancy Raw Data'!$B$8:$BE$51,'Occupancy Raw Data'!W$3,FALSE))/100</f>
        <v>7.9614133566290504E-2</v>
      </c>
      <c r="F114" s="44">
        <f>(VLOOKUP($A113,'Occupancy Raw Data'!$B$8:$BE$51,'Occupancy Raw Data'!X$3,FALSE))/100</f>
        <v>0.22429611660431298</v>
      </c>
      <c r="G114" s="44">
        <f>(VLOOKUP($A113,'Occupancy Raw Data'!$B$8:$BE$51,'Occupancy Raw Data'!Y$3,FALSE))/100</f>
        <v>-1.6701888086573798E-2</v>
      </c>
      <c r="H114" s="45">
        <f>(VLOOKUP($A113,'Occupancy Raw Data'!$B$8:$BE$51,'Occupancy Raw Data'!AA$3,FALSE))/100</f>
        <v>0.461826673207198</v>
      </c>
      <c r="I114" s="45">
        <f>(VLOOKUP($A113,'Occupancy Raw Data'!$B$8:$BE$51,'Occupancy Raw Data'!AB$3,FALSE))/100</f>
        <v>0.66050305914343899</v>
      </c>
      <c r="J114" s="44">
        <f>(VLOOKUP($A113,'Occupancy Raw Data'!$B$8:$BE$51,'Occupancy Raw Data'!AC$3,FALSE))/100</f>
        <v>0.55429715690035097</v>
      </c>
      <c r="K114" s="46">
        <f>(VLOOKUP($A113,'Occupancy Raw Data'!$B$8:$BE$51,'Occupancy Raw Data'!AE$3,FALSE))/100</f>
        <v>0.13185281076765501</v>
      </c>
      <c r="M114" s="43">
        <f>(VLOOKUP($A113,'ADR Raw Data'!$B$6:$BE$49,'ADR Raw Data'!T$1,FALSE))/100</f>
        <v>-7.3908088280027498E-2</v>
      </c>
      <c r="N114" s="44">
        <f>(VLOOKUP($A113,'ADR Raw Data'!$B$6:$BE$49,'ADR Raw Data'!U$1,FALSE))/100</f>
        <v>-0.110844317021112</v>
      </c>
      <c r="O114" s="44">
        <f>(VLOOKUP($A113,'ADR Raw Data'!$B$6:$BE$49,'ADR Raw Data'!V$1,FALSE))/100</f>
        <v>-7.2200609328186102E-2</v>
      </c>
      <c r="P114" s="44">
        <f>(VLOOKUP($A113,'ADR Raw Data'!$B$6:$BE$49,'ADR Raw Data'!W$1,FALSE))/100</f>
        <v>4.9772809622867203E-2</v>
      </c>
      <c r="Q114" s="44">
        <f>(VLOOKUP($A113,'ADR Raw Data'!$B$6:$BE$49,'ADR Raw Data'!X$1,FALSE))/100</f>
        <v>0.11705723567887899</v>
      </c>
      <c r="R114" s="44">
        <f>(VLOOKUP($A113,'ADR Raw Data'!$B$6:$BE$49,'ADR Raw Data'!Y$1,FALSE))/100</f>
        <v>-2.0709631005549397E-2</v>
      </c>
      <c r="S114" s="45">
        <f>(VLOOKUP($A113,'ADR Raw Data'!$B$6:$BE$49,'ADR Raw Data'!AA$1,FALSE))/100</f>
        <v>0.26107955823717899</v>
      </c>
      <c r="T114" s="45">
        <f>(VLOOKUP($A113,'ADR Raw Data'!$B$6:$BE$49,'ADR Raw Data'!AB$1,FALSE))/100</f>
        <v>0.29020172185682502</v>
      </c>
      <c r="U114" s="44">
        <f>(VLOOKUP($A113,'ADR Raw Data'!$B$6:$BE$49,'ADR Raw Data'!AC$1,FALSE))/100</f>
        <v>0.274352324310846</v>
      </c>
      <c r="V114" s="46">
        <f>(VLOOKUP($A113,'ADR Raw Data'!$B$6:$BE$49,'ADR Raw Data'!AE$1,FALSE))/100</f>
        <v>7.4579071221535995E-2</v>
      </c>
      <c r="X114" s="43">
        <f>(VLOOKUP($A113,'RevPAR Raw Data'!$B$6:$BE$43,'RevPAR Raw Data'!T$1,FALSE))/100</f>
        <v>-0.14657458787361599</v>
      </c>
      <c r="Y114" s="44">
        <f>(VLOOKUP($A113,'RevPAR Raw Data'!$B$6:$BE$43,'RevPAR Raw Data'!U$1,FALSE))/100</f>
        <v>-0.24183041683513098</v>
      </c>
      <c r="Z114" s="44">
        <f>(VLOOKUP($A113,'RevPAR Raw Data'!$B$6:$BE$43,'RevPAR Raw Data'!V$1,FALSE))/100</f>
        <v>-0.19405785866168698</v>
      </c>
      <c r="AA114" s="44">
        <f>(VLOOKUP($A113,'RevPAR Raw Data'!$B$6:$BE$43,'RevPAR Raw Data'!W$1,FALSE))/100</f>
        <v>0.13334956230244199</v>
      </c>
      <c r="AB114" s="44">
        <f>(VLOOKUP($A113,'RevPAR Raw Data'!$B$6:$BE$43,'RevPAR Raw Data'!X$1,FALSE))/100</f>
        <v>0.36760883566639996</v>
      </c>
      <c r="AC114" s="44">
        <f>(VLOOKUP($A113,'RevPAR Raw Data'!$B$6:$BE$43,'RevPAR Raw Data'!Y$1,FALSE))/100</f>
        <v>-3.7065629152754298E-2</v>
      </c>
      <c r="AD114" s="45">
        <f>(VLOOKUP($A113,'RevPAR Raw Data'!$B$6:$BE$43,'RevPAR Raw Data'!AA$1,FALSE))/100</f>
        <v>0.84347973526746001</v>
      </c>
      <c r="AE114" s="45">
        <f>(VLOOKUP($A113,'RevPAR Raw Data'!$B$6:$BE$43,'RevPAR Raw Data'!AB$1,FALSE))/100</f>
        <v>1.14238390605539</v>
      </c>
      <c r="AF114" s="44">
        <f>(VLOOKUP($A113,'RevPAR Raw Data'!$B$6:$BE$43,'RevPAR Raw Data'!AC$1,FALSE))/100</f>
        <v>0.98072219456570298</v>
      </c>
      <c r="AG114" s="46">
        <f>(VLOOKUP($A113,'RevPAR Raw Data'!$B$6:$BE$43,'RevPAR Raw Data'!AE$1,FALSE))/100</f>
        <v>0.21626534215419199</v>
      </c>
    </row>
    <row r="115" spans="1:34" x14ac:dyDescent="0.25">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4" x14ac:dyDescent="0.25">
      <c r="A116" s="70" t="s">
        <v>49</v>
      </c>
      <c r="B116" s="71">
        <f>(VLOOKUP($A116,'Occupancy Raw Data'!$B$8:$BE$45,'Occupancy Raw Data'!G$3,FALSE))/100</f>
        <v>0.41217026378896798</v>
      </c>
      <c r="C116" s="72">
        <f>(VLOOKUP($A116,'Occupancy Raw Data'!$B$8:$BE$45,'Occupancy Raw Data'!H$3,FALSE))/100</f>
        <v>0.57074340527577905</v>
      </c>
      <c r="D116" s="72">
        <f>(VLOOKUP($A116,'Occupancy Raw Data'!$B$8:$BE$45,'Occupancy Raw Data'!I$3,FALSE))/100</f>
        <v>0.62889688249400399</v>
      </c>
      <c r="E116" s="72">
        <f>(VLOOKUP($A116,'Occupancy Raw Data'!$B$8:$BE$45,'Occupancy Raw Data'!J$3,FALSE))/100</f>
        <v>0.63639088729016702</v>
      </c>
      <c r="F116" s="72">
        <f>(VLOOKUP($A116,'Occupancy Raw Data'!$B$8:$BE$45,'Occupancy Raw Data'!K$3,FALSE))/100</f>
        <v>0.64358513189448407</v>
      </c>
      <c r="G116" s="73">
        <f>(VLOOKUP($A116,'Occupancy Raw Data'!$B$8:$BE$45,'Occupancy Raw Data'!L$3,FALSE))/100</f>
        <v>0.57835731414868097</v>
      </c>
      <c r="H116" s="53">
        <f>(VLOOKUP($A116,'Occupancy Raw Data'!$B$8:$BE$45,'Occupancy Raw Data'!N$3,FALSE))/100</f>
        <v>0.736510791366906</v>
      </c>
      <c r="I116" s="53">
        <f>(VLOOKUP($A116,'Occupancy Raw Data'!$B$8:$BE$45,'Occupancy Raw Data'!O$3,FALSE))/100</f>
        <v>0.73231414868105504</v>
      </c>
      <c r="J116" s="73">
        <f>(VLOOKUP($A116,'Occupancy Raw Data'!$B$8:$BE$45,'Occupancy Raw Data'!P$3,FALSE))/100</f>
        <v>0.73441247002398002</v>
      </c>
      <c r="K116" s="74">
        <f>(VLOOKUP($A116,'Occupancy Raw Data'!$B$8:$BE$45,'Occupancy Raw Data'!R$3,FALSE))/100</f>
        <v>0.62294450154162295</v>
      </c>
      <c r="M116" s="75">
        <f>VLOOKUP($A116,'ADR Raw Data'!$B$6:$BE$43,'ADR Raw Data'!G$1,FALSE)</f>
        <v>102.82429090909</v>
      </c>
      <c r="N116" s="76">
        <f>VLOOKUP($A116,'ADR Raw Data'!$B$6:$BE$43,'ADR Raw Data'!H$1,FALSE)</f>
        <v>108.92886554621801</v>
      </c>
      <c r="O116" s="76">
        <f>VLOOKUP($A116,'ADR Raw Data'!$B$6:$BE$43,'ADR Raw Data'!I$1,FALSE)</f>
        <v>111.388646329837</v>
      </c>
      <c r="P116" s="76">
        <f>VLOOKUP($A116,'ADR Raw Data'!$B$6:$BE$43,'ADR Raw Data'!J$1,FALSE)</f>
        <v>110.59080546396601</v>
      </c>
      <c r="Q116" s="76">
        <f>VLOOKUP($A116,'ADR Raw Data'!$B$6:$BE$43,'ADR Raw Data'!K$1,FALSE)</f>
        <v>114.332398695854</v>
      </c>
      <c r="R116" s="77">
        <f>VLOOKUP($A116,'ADR Raw Data'!$B$6:$BE$43,'ADR Raw Data'!L$1,FALSE)</f>
        <v>110.16204830517199</v>
      </c>
      <c r="S116" s="76">
        <f>VLOOKUP($A116,'ADR Raw Data'!$B$6:$BE$43,'ADR Raw Data'!N$1,FALSE)</f>
        <v>145.59934065933999</v>
      </c>
      <c r="T116" s="76">
        <f>VLOOKUP($A116,'ADR Raw Data'!$B$6:$BE$43,'ADR Raw Data'!O$1,FALSE)</f>
        <v>146.130098239869</v>
      </c>
      <c r="U116" s="77">
        <f>VLOOKUP($A116,'ADR Raw Data'!$B$6:$BE$43,'ADR Raw Data'!P$1,FALSE)</f>
        <v>145.863961224489</v>
      </c>
      <c r="V116" s="78">
        <f>VLOOKUP($A116,'ADR Raw Data'!$B$6:$BE$43,'ADR Raw Data'!R$1,FALSE)</f>
        <v>122.18785247817399</v>
      </c>
      <c r="X116" s="75">
        <f>VLOOKUP($A116,'RevPAR Raw Data'!$B$6:$BE$43,'RevPAR Raw Data'!G$1,FALSE)</f>
        <v>42.381115107913601</v>
      </c>
      <c r="Y116" s="76">
        <f>VLOOKUP($A116,'RevPAR Raw Data'!$B$6:$BE$43,'RevPAR Raw Data'!H$1,FALSE)</f>
        <v>62.1704316546762</v>
      </c>
      <c r="Z116" s="76">
        <f>VLOOKUP($A116,'RevPAR Raw Data'!$B$6:$BE$43,'RevPAR Raw Data'!I$1,FALSE)</f>
        <v>70.051972422062306</v>
      </c>
      <c r="AA116" s="76">
        <f>VLOOKUP($A116,'RevPAR Raw Data'!$B$6:$BE$43,'RevPAR Raw Data'!J$1,FALSE)</f>
        <v>70.378980815347703</v>
      </c>
      <c r="AB116" s="76">
        <f>VLOOKUP($A116,'RevPAR Raw Data'!$B$6:$BE$43,'RevPAR Raw Data'!K$1,FALSE)</f>
        <v>73.582631894484393</v>
      </c>
      <c r="AC116" s="77">
        <f>VLOOKUP($A116,'RevPAR Raw Data'!$B$6:$BE$43,'RevPAR Raw Data'!L$1,FALSE)</f>
        <v>63.713026378896799</v>
      </c>
      <c r="AD116" s="76">
        <f>VLOOKUP($A116,'RevPAR Raw Data'!$B$6:$BE$43,'RevPAR Raw Data'!N$1,FALSE)</f>
        <v>107.23548561151</v>
      </c>
      <c r="AE116" s="76">
        <f>VLOOKUP($A116,'RevPAR Raw Data'!$B$6:$BE$43,'RevPAR Raw Data'!O$1,FALSE)</f>
        <v>107.013138489208</v>
      </c>
      <c r="AF116" s="77">
        <f>VLOOKUP($A116,'RevPAR Raw Data'!$B$6:$BE$43,'RevPAR Raw Data'!P$1,FALSE)</f>
        <v>107.12431205035899</v>
      </c>
      <c r="AG116" s="78">
        <f>VLOOKUP($A116,'RevPAR Raw Data'!$B$6:$BE$43,'RevPAR Raw Data'!R$1,FALSE)</f>
        <v>76.116250856457597</v>
      </c>
    </row>
    <row r="117" spans="1:34" x14ac:dyDescent="0.25">
      <c r="A117" s="55" t="s">
        <v>127</v>
      </c>
      <c r="B117" s="43">
        <f>(VLOOKUP($A116,'Occupancy Raw Data'!$B$8:$BE$51,'Occupancy Raw Data'!T$3,FALSE))/100</f>
        <v>-3.7687223102873604E-2</v>
      </c>
      <c r="C117" s="44">
        <f>(VLOOKUP($A116,'Occupancy Raw Data'!$B$8:$BE$51,'Occupancy Raw Data'!U$3,FALSE))/100</f>
        <v>-4.0733249699172996E-2</v>
      </c>
      <c r="D117" s="44">
        <f>(VLOOKUP($A116,'Occupancy Raw Data'!$B$8:$BE$51,'Occupancy Raw Data'!V$3,FALSE))/100</f>
        <v>1.50919726646428E-3</v>
      </c>
      <c r="E117" s="44">
        <f>(VLOOKUP($A116,'Occupancy Raw Data'!$B$8:$BE$51,'Occupancy Raw Data'!W$3,FALSE))/100</f>
        <v>9.3507418597346598E-2</v>
      </c>
      <c r="F117" s="44">
        <f>(VLOOKUP($A116,'Occupancy Raw Data'!$B$8:$BE$51,'Occupancy Raw Data'!X$3,FALSE))/100</f>
        <v>0.20685901647371799</v>
      </c>
      <c r="G117" s="44">
        <f>(VLOOKUP($A116,'Occupancy Raw Data'!$B$8:$BE$51,'Occupancy Raw Data'!Y$3,FALSE))/100</f>
        <v>4.5292630972851196E-2</v>
      </c>
      <c r="H117" s="45">
        <f>(VLOOKUP($A116,'Occupancy Raw Data'!$B$8:$BE$51,'Occupancy Raw Data'!AA$3,FALSE))/100</f>
        <v>0.301392130549969</v>
      </c>
      <c r="I117" s="45">
        <f>(VLOOKUP($A116,'Occupancy Raw Data'!$B$8:$BE$51,'Occupancy Raw Data'!AB$3,FALSE))/100</f>
        <v>0.40675803343379896</v>
      </c>
      <c r="J117" s="44">
        <f>(VLOOKUP($A116,'Occupancy Raw Data'!$B$8:$BE$51,'Occupancy Raw Data'!AC$3,FALSE))/100</f>
        <v>0.351875070099822</v>
      </c>
      <c r="K117" s="46">
        <f>(VLOOKUP($A116,'Occupancy Raw Data'!$B$8:$BE$51,'Occupancy Raw Data'!AE$3,FALSE))/100</f>
        <v>0.13174608687990699</v>
      </c>
      <c r="M117" s="43">
        <f>(VLOOKUP($A116,'ADR Raw Data'!$B$6:$BE$49,'ADR Raw Data'!T$1,FALSE))/100</f>
        <v>-1.9093650143989001E-2</v>
      </c>
      <c r="N117" s="44">
        <f>(VLOOKUP($A116,'ADR Raw Data'!$B$6:$BE$49,'ADR Raw Data'!U$1,FALSE))/100</f>
        <v>-8.6635044411627112E-3</v>
      </c>
      <c r="O117" s="44">
        <f>(VLOOKUP($A116,'ADR Raw Data'!$B$6:$BE$49,'ADR Raw Data'!V$1,FALSE))/100</f>
        <v>-7.96194839850679E-3</v>
      </c>
      <c r="P117" s="44">
        <f>(VLOOKUP($A116,'ADR Raw Data'!$B$6:$BE$49,'ADR Raw Data'!W$1,FALSE))/100</f>
        <v>4.03671925790169E-2</v>
      </c>
      <c r="Q117" s="44">
        <f>(VLOOKUP($A116,'ADR Raw Data'!$B$6:$BE$49,'ADR Raw Data'!X$1,FALSE))/100</f>
        <v>7.4209368382941093E-2</v>
      </c>
      <c r="R117" s="44">
        <f>(VLOOKUP($A116,'ADR Raw Data'!$B$6:$BE$49,'ADR Raw Data'!Y$1,FALSE))/100</f>
        <v>1.7892462046960701E-2</v>
      </c>
      <c r="S117" s="45">
        <f>(VLOOKUP($A116,'ADR Raw Data'!$B$6:$BE$49,'ADR Raw Data'!AA$1,FALSE))/100</f>
        <v>0.17943596982031601</v>
      </c>
      <c r="T117" s="45">
        <f>(VLOOKUP($A116,'ADR Raw Data'!$B$6:$BE$49,'ADR Raw Data'!AB$1,FALSE))/100</f>
        <v>0.223375193112858</v>
      </c>
      <c r="U117" s="44">
        <f>(VLOOKUP($A116,'ADR Raw Data'!$B$6:$BE$49,'ADR Raw Data'!AC$1,FALSE))/100</f>
        <v>0.20021217812049902</v>
      </c>
      <c r="V117" s="46">
        <f>(VLOOKUP($A116,'ADR Raw Data'!$B$6:$BE$49,'ADR Raw Data'!AE$1,FALSE))/100</f>
        <v>9.11787788164867E-2</v>
      </c>
      <c r="X117" s="43">
        <f>(VLOOKUP($A116,'RevPAR Raw Data'!$B$6:$BE$43,'RevPAR Raw Data'!T$1,FALSE))/100</f>
        <v>-5.6061286594037904E-2</v>
      </c>
      <c r="Y117" s="44">
        <f>(VLOOKUP($A116,'RevPAR Raw Data'!$B$6:$BE$43,'RevPAR Raw Data'!U$1,FALSE))/100</f>
        <v>-4.9043861450663896E-2</v>
      </c>
      <c r="Z117" s="44">
        <f>(VLOOKUP($A116,'RevPAR Raw Data'!$B$6:$BE$43,'RevPAR Raw Data'!V$1,FALSE))/100</f>
        <v>-6.4647672828012604E-3</v>
      </c>
      <c r="AA117" s="44">
        <f>(VLOOKUP($A116,'RevPAR Raw Data'!$B$6:$BE$43,'RevPAR Raw Data'!W$1,FALSE))/100</f>
        <v>0.13764924315044899</v>
      </c>
      <c r="AB117" s="44">
        <f>(VLOOKUP($A116,'RevPAR Raw Data'!$B$6:$BE$43,'RevPAR Raw Data'!X$1,FALSE))/100</f>
        <v>0.29641926181348999</v>
      </c>
      <c r="AC117" s="44">
        <f>(VLOOKUP($A116,'RevPAR Raw Data'!$B$6:$BE$43,'RevPAR Raw Data'!Y$1,FALSE))/100</f>
        <v>6.3995489700500702E-2</v>
      </c>
      <c r="AD117" s="45">
        <f>(VLOOKUP($A116,'RevPAR Raw Data'!$B$6:$BE$43,'RevPAR Raw Data'!AA$1,FALSE))/100</f>
        <v>0.53490868961173099</v>
      </c>
      <c r="AE117" s="45">
        <f>(VLOOKUP($A116,'RevPAR Raw Data'!$B$6:$BE$43,'RevPAR Raw Data'!AB$1,FALSE))/100</f>
        <v>0.72099288081513802</v>
      </c>
      <c r="AF117" s="44">
        <f>(VLOOKUP($A116,'RevPAR Raw Data'!$B$6:$BE$43,'RevPAR Raw Data'!AC$1,FALSE))/100</f>
        <v>0.62253692243130998</v>
      </c>
      <c r="AG117" s="46">
        <f>(VLOOKUP($A116,'RevPAR Raw Data'!$B$6:$BE$43,'RevPAR Raw Data'!AE$1,FALSE))/100</f>
        <v>0.234937313011954</v>
      </c>
    </row>
    <row r="118" spans="1:34" x14ac:dyDescent="0.25">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4" x14ac:dyDescent="0.25">
      <c r="A119" s="70" t="s">
        <v>50</v>
      </c>
      <c r="B119" s="71">
        <f>(VLOOKUP($A119,'Occupancy Raw Data'!$B$8:$BE$45,'Occupancy Raw Data'!G$3,FALSE))/100</f>
        <v>0.44263273016504201</v>
      </c>
      <c r="C119" s="72">
        <f>(VLOOKUP($A119,'Occupancy Raw Data'!$B$8:$BE$45,'Occupancy Raw Data'!H$3,FALSE))/100</f>
        <v>0.467090872936965</v>
      </c>
      <c r="D119" s="72">
        <f>(VLOOKUP($A119,'Occupancy Raw Data'!$B$8:$BE$45,'Occupancy Raw Data'!I$3,FALSE))/100</f>
        <v>0.48041360111354103</v>
      </c>
      <c r="E119" s="72">
        <f>(VLOOKUP($A119,'Occupancy Raw Data'!$B$8:$BE$45,'Occupancy Raw Data'!J$3,FALSE))/100</f>
        <v>0.53211374030622305</v>
      </c>
      <c r="F119" s="72">
        <f>(VLOOKUP($A119,'Occupancy Raw Data'!$B$8:$BE$45,'Occupancy Raw Data'!K$3,FALSE))/100</f>
        <v>0.58262079936368993</v>
      </c>
      <c r="G119" s="73">
        <f>(VLOOKUP($A119,'Occupancy Raw Data'!$B$8:$BE$45,'Occupancy Raw Data'!L$3,FALSE))/100</f>
        <v>0.50097434877709202</v>
      </c>
      <c r="H119" s="53">
        <f>(VLOOKUP($A119,'Occupancy Raw Data'!$B$8:$BE$45,'Occupancy Raw Data'!N$3,FALSE))/100</f>
        <v>0.75203817856432598</v>
      </c>
      <c r="I119" s="53">
        <f>(VLOOKUP($A119,'Occupancy Raw Data'!$B$8:$BE$45,'Occupancy Raw Data'!O$3,FALSE))/100</f>
        <v>0.74786239809107102</v>
      </c>
      <c r="J119" s="73">
        <f>(VLOOKUP($A119,'Occupancy Raw Data'!$B$8:$BE$45,'Occupancy Raw Data'!P$3,FALSE))/100</f>
        <v>0.74995028832769906</v>
      </c>
      <c r="K119" s="74">
        <f>(VLOOKUP($A119,'Occupancy Raw Data'!$B$8:$BE$45,'Occupancy Raw Data'!R$3,FALSE))/100</f>
        <v>0.57211033150583701</v>
      </c>
      <c r="M119" s="75">
        <f>VLOOKUP($A119,'ADR Raw Data'!$B$6:$BE$43,'ADR Raw Data'!G$1,FALSE)</f>
        <v>94.436963162623499</v>
      </c>
      <c r="N119" s="76">
        <f>VLOOKUP($A119,'ADR Raw Data'!$B$6:$BE$43,'ADR Raw Data'!H$1,FALSE)</f>
        <v>94.122997020008498</v>
      </c>
      <c r="O119" s="76">
        <f>VLOOKUP($A119,'ADR Raw Data'!$B$6:$BE$43,'ADR Raw Data'!I$1,FALSE)</f>
        <v>96.8259850993377</v>
      </c>
      <c r="P119" s="76">
        <f>VLOOKUP($A119,'ADR Raw Data'!$B$6:$BE$43,'ADR Raw Data'!J$1,FALSE)</f>
        <v>98.599267563527604</v>
      </c>
      <c r="Q119" s="76">
        <f>VLOOKUP($A119,'ADR Raw Data'!$B$6:$BE$43,'ADR Raw Data'!K$1,FALSE)</f>
        <v>104.400232081911</v>
      </c>
      <c r="R119" s="77">
        <f>VLOOKUP($A119,'ADR Raw Data'!$B$6:$BE$43,'ADR Raw Data'!L$1,FALSE)</f>
        <v>98.038223386520599</v>
      </c>
      <c r="S119" s="76">
        <f>VLOOKUP($A119,'ADR Raw Data'!$B$6:$BE$43,'ADR Raw Data'!N$1,FALSE)</f>
        <v>172.44053675303999</v>
      </c>
      <c r="T119" s="76">
        <f>VLOOKUP($A119,'ADR Raw Data'!$B$6:$BE$43,'ADR Raw Data'!O$1,FALSE)</f>
        <v>177.91554639723401</v>
      </c>
      <c r="U119" s="77">
        <f>VLOOKUP($A119,'ADR Raw Data'!$B$6:$BE$43,'ADR Raw Data'!P$1,FALSE)</f>
        <v>175.17042025719201</v>
      </c>
      <c r="V119" s="78">
        <f>VLOOKUP($A119,'ADR Raw Data'!$B$6:$BE$43,'ADR Raw Data'!R$1,FALSE)</f>
        <v>126.92641410129001</v>
      </c>
      <c r="X119" s="75">
        <f>VLOOKUP($A119,'RevPAR Raw Data'!$B$6:$BE$43,'RevPAR Raw Data'!G$1,FALSE)</f>
        <v>41.8008908331676</v>
      </c>
      <c r="Y119" s="76">
        <f>VLOOKUP($A119,'RevPAR Raw Data'!$B$6:$BE$43,'RevPAR Raw Data'!H$1,FALSE)</f>
        <v>43.963992841519101</v>
      </c>
      <c r="Z119" s="76">
        <f>VLOOKUP($A119,'RevPAR Raw Data'!$B$6:$BE$43,'RevPAR Raw Data'!I$1,FALSE)</f>
        <v>46.516520182938898</v>
      </c>
      <c r="AA119" s="76">
        <f>VLOOKUP($A119,'RevPAR Raw Data'!$B$6:$BE$43,'RevPAR Raw Data'!J$1,FALSE)</f>
        <v>52.466025054682802</v>
      </c>
      <c r="AB119" s="76">
        <f>VLOOKUP($A119,'RevPAR Raw Data'!$B$6:$BE$43,'RevPAR Raw Data'!K$1,FALSE)</f>
        <v>60.825746669317901</v>
      </c>
      <c r="AC119" s="77">
        <f>VLOOKUP($A119,'RevPAR Raw Data'!$B$6:$BE$43,'RevPAR Raw Data'!L$1,FALSE)</f>
        <v>49.114635116325303</v>
      </c>
      <c r="AD119" s="76">
        <f>VLOOKUP($A119,'RevPAR Raw Data'!$B$6:$BE$43,'RevPAR Raw Data'!N$1,FALSE)</f>
        <v>129.68186717041101</v>
      </c>
      <c r="AE119" s="76">
        <f>VLOOKUP($A119,'RevPAR Raw Data'!$B$6:$BE$43,'RevPAR Raw Data'!O$1,FALSE)</f>
        <v>133.05634718631899</v>
      </c>
      <c r="AF119" s="77">
        <f>VLOOKUP($A119,'RevPAR Raw Data'!$B$6:$BE$43,'RevPAR Raw Data'!P$1,FALSE)</f>
        <v>131.369107178365</v>
      </c>
      <c r="AG119" s="78">
        <f>VLOOKUP($A119,'RevPAR Raw Data'!$B$6:$BE$43,'RevPAR Raw Data'!R$1,FALSE)</f>
        <v>72.615912848336706</v>
      </c>
    </row>
    <row r="120" spans="1:34" x14ac:dyDescent="0.25">
      <c r="A120" s="55" t="s">
        <v>127</v>
      </c>
      <c r="B120" s="43">
        <f>(VLOOKUP($A119,'Occupancy Raw Data'!$B$8:$BE$51,'Occupancy Raw Data'!T$3,FALSE))/100</f>
        <v>-0.22543181023043998</v>
      </c>
      <c r="C120" s="44">
        <f>(VLOOKUP($A119,'Occupancy Raw Data'!$B$8:$BE$51,'Occupancy Raw Data'!U$3,FALSE))/100</f>
        <v>-0.16733782492633001</v>
      </c>
      <c r="D120" s="44">
        <f>(VLOOKUP($A119,'Occupancy Raw Data'!$B$8:$BE$51,'Occupancy Raw Data'!V$3,FALSE))/100</f>
        <v>-0.211408555362331</v>
      </c>
      <c r="E120" s="44">
        <f>(VLOOKUP($A119,'Occupancy Raw Data'!$B$8:$BE$51,'Occupancy Raw Data'!W$3,FALSE))/100</f>
        <v>-0.16394181113953898</v>
      </c>
      <c r="F120" s="44">
        <f>(VLOOKUP($A119,'Occupancy Raw Data'!$B$8:$BE$51,'Occupancy Raw Data'!X$3,FALSE))/100</f>
        <v>-9.2927894391036006E-2</v>
      </c>
      <c r="G120" s="44">
        <f>(VLOOKUP($A119,'Occupancy Raw Data'!$B$8:$BE$51,'Occupancy Raw Data'!Y$3,FALSE))/100</f>
        <v>-0.17067869951155501</v>
      </c>
      <c r="H120" s="45">
        <f>(VLOOKUP($A119,'Occupancy Raw Data'!$B$8:$BE$51,'Occupancy Raw Data'!AA$3,FALSE))/100</f>
        <v>9.5441674980204408E-2</v>
      </c>
      <c r="I120" s="45">
        <f>(VLOOKUP($A119,'Occupancy Raw Data'!$B$8:$BE$51,'Occupancy Raw Data'!AB$3,FALSE))/100</f>
        <v>0.305925386021561</v>
      </c>
      <c r="J120" s="44">
        <f>(VLOOKUP($A119,'Occupancy Raw Data'!$B$8:$BE$51,'Occupancy Raw Data'!AC$3,FALSE))/100</f>
        <v>0.191168236093434</v>
      </c>
      <c r="K120" s="46">
        <f>(VLOOKUP($A119,'Occupancy Raw Data'!$B$8:$BE$51,'Occupancy Raw Data'!AE$3,FALSE))/100</f>
        <v>-6.4211967550613799E-2</v>
      </c>
      <c r="M120" s="43">
        <f>(VLOOKUP($A119,'ADR Raw Data'!$B$6:$BE$49,'ADR Raw Data'!T$1,FALSE))/100</f>
        <v>-0.11980784884910299</v>
      </c>
      <c r="N120" s="44">
        <f>(VLOOKUP($A119,'ADR Raw Data'!$B$6:$BE$49,'ADR Raw Data'!U$1,FALSE))/100</f>
        <v>-0.100893230482234</v>
      </c>
      <c r="O120" s="44">
        <f>(VLOOKUP($A119,'ADR Raw Data'!$B$6:$BE$49,'ADR Raw Data'!V$1,FALSE))/100</f>
        <v>-0.13222671408631101</v>
      </c>
      <c r="P120" s="44">
        <f>(VLOOKUP($A119,'ADR Raw Data'!$B$6:$BE$49,'ADR Raw Data'!W$1,FALSE))/100</f>
        <v>-0.10264522822264899</v>
      </c>
      <c r="Q120" s="44">
        <f>(VLOOKUP($A119,'ADR Raw Data'!$B$6:$BE$49,'ADR Raw Data'!X$1,FALSE))/100</f>
        <v>-9.4512113325777095E-2</v>
      </c>
      <c r="R120" s="44">
        <f>(VLOOKUP($A119,'ADR Raw Data'!$B$6:$BE$49,'ADR Raw Data'!Y$1,FALSE))/100</f>
        <v>-0.108092775235669</v>
      </c>
      <c r="S120" s="45">
        <f>(VLOOKUP($A119,'ADR Raw Data'!$B$6:$BE$49,'ADR Raw Data'!AA$1,FALSE))/100</f>
        <v>0.294126239107806</v>
      </c>
      <c r="T120" s="45">
        <f>(VLOOKUP($A119,'ADR Raw Data'!$B$6:$BE$49,'ADR Raw Data'!AB$1,FALSE))/100</f>
        <v>0.40910796682782602</v>
      </c>
      <c r="U120" s="44">
        <f>(VLOOKUP($A119,'ADR Raw Data'!$B$6:$BE$49,'ADR Raw Data'!AC$1,FALSE))/100</f>
        <v>0.34673181921714602</v>
      </c>
      <c r="V120" s="46">
        <f>(VLOOKUP($A119,'ADR Raw Data'!$B$6:$BE$49,'ADR Raw Data'!AE$1,FALSE))/100</f>
        <v>9.5621207585937409E-2</v>
      </c>
      <c r="X120" s="43">
        <f>(VLOOKUP($A119,'RevPAR Raw Data'!$B$6:$BE$43,'RevPAR Raw Data'!T$1,FALSE))/100</f>
        <v>-0.31823115883367498</v>
      </c>
      <c r="Y120" s="44">
        <f>(VLOOKUP($A119,'RevPAR Raw Data'!$B$6:$BE$43,'RevPAR Raw Data'!U$1,FALSE))/100</f>
        <v>-0.25134780166987603</v>
      </c>
      <c r="Z120" s="44">
        <f>(VLOOKUP($A119,'RevPAR Raw Data'!$B$6:$BE$43,'RevPAR Raw Data'!V$1,FALSE))/100</f>
        <v>-0.315681410843347</v>
      </c>
      <c r="AA120" s="44">
        <f>(VLOOKUP($A119,'RevPAR Raw Data'!$B$6:$BE$43,'RevPAR Raw Data'!W$1,FALSE))/100</f>
        <v>-0.24975919474253502</v>
      </c>
      <c r="AB120" s="44">
        <f>(VLOOKUP($A119,'RevPAR Raw Data'!$B$6:$BE$43,'RevPAR Raw Data'!X$1,FALSE))/100</f>
        <v>-0.178657196031001</v>
      </c>
      <c r="AC120" s="44">
        <f>(VLOOKUP($A119,'RevPAR Raw Data'!$B$6:$BE$43,'RevPAR Raw Data'!Y$1,FALSE))/100</f>
        <v>-0.26032234044340602</v>
      </c>
      <c r="AD120" s="45">
        <f>(VLOOKUP($A119,'RevPAR Raw Data'!$B$6:$BE$43,'RevPAR Raw Data'!AA$1,FALSE))/100</f>
        <v>0.41763981500408803</v>
      </c>
      <c r="AE120" s="45">
        <f>(VLOOKUP($A119,'RevPAR Raw Data'!$B$6:$BE$43,'RevPAR Raw Data'!AB$1,FALSE))/100</f>
        <v>0.84018986552568709</v>
      </c>
      <c r="AF120" s="44">
        <f>(VLOOKUP($A119,'RevPAR Raw Data'!$B$6:$BE$43,'RevPAR Raw Data'!AC$1,FALSE))/100</f>
        <v>0.60418416558778998</v>
      </c>
      <c r="AG120" s="46">
        <f>(VLOOKUP($A119,'RevPAR Raw Data'!$B$6:$BE$43,'RevPAR Raw Data'!AE$1,FALSE))/100</f>
        <v>2.5269214156664801E-2</v>
      </c>
    </row>
    <row r="121" spans="1:34" x14ac:dyDescent="0.25">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4" x14ac:dyDescent="0.25">
      <c r="A122" s="70" t="s">
        <v>47</v>
      </c>
      <c r="B122" s="71">
        <f>(VLOOKUP($A122,'Occupancy Raw Data'!$B$8:$BE$54,'Occupancy Raw Data'!G$3,FALSE))/100</f>
        <v>0.490702192617263</v>
      </c>
      <c r="C122" s="72">
        <f>(VLOOKUP($A122,'Occupancy Raw Data'!$B$8:$BE$54,'Occupancy Raw Data'!H$3,FALSE))/100</f>
        <v>0.66916458506799803</v>
      </c>
      <c r="D122" s="72">
        <f>(VLOOKUP($A122,'Occupancy Raw Data'!$B$8:$BE$54,'Occupancy Raw Data'!I$3,FALSE))/100</f>
        <v>0.69469886205939402</v>
      </c>
      <c r="E122" s="72">
        <f>(VLOOKUP($A122,'Occupancy Raw Data'!$B$8:$BE$54,'Occupancy Raw Data'!J$3,FALSE))/100</f>
        <v>0.69941715237302204</v>
      </c>
      <c r="F122" s="72">
        <f>(VLOOKUP($A122,'Occupancy Raw Data'!$B$8:$BE$54,'Occupancy Raw Data'!K$3,FALSE))/100</f>
        <v>0.66694421315570296</v>
      </c>
      <c r="G122" s="73">
        <f>(VLOOKUP($A122,'Occupancy Raw Data'!$B$8:$BE$54,'Occupancy Raw Data'!L$3,FALSE))/100</f>
        <v>0.64418540105467603</v>
      </c>
      <c r="H122" s="53">
        <f>(VLOOKUP($A122,'Occupancy Raw Data'!$B$8:$BE$54,'Occupancy Raw Data'!N$3,FALSE))/100</f>
        <v>0.67416042187066294</v>
      </c>
      <c r="I122" s="53">
        <f>(VLOOKUP($A122,'Occupancy Raw Data'!$B$8:$BE$54,'Occupancy Raw Data'!O$3,FALSE))/100</f>
        <v>0.68109908409658604</v>
      </c>
      <c r="J122" s="73">
        <f>(VLOOKUP($A122,'Occupancy Raw Data'!$B$8:$BE$54,'Occupancy Raw Data'!P$3,FALSE))/100</f>
        <v>0.67762975298362405</v>
      </c>
      <c r="K122" s="74">
        <f>(VLOOKUP($A122,'Occupancy Raw Data'!$B$8:$BE$54,'Occupancy Raw Data'!R$3,FALSE))/100</f>
        <v>0.653740930177233</v>
      </c>
      <c r="M122" s="75">
        <f>VLOOKUP($A122,'ADR Raw Data'!$B$6:$BE$54,'ADR Raw Data'!G$1,FALSE)</f>
        <v>116.800050904977</v>
      </c>
      <c r="N122" s="76">
        <f>VLOOKUP($A122,'ADR Raw Data'!$B$6:$BE$54,'ADR Raw Data'!H$1,FALSE)</f>
        <v>119.65733720447901</v>
      </c>
      <c r="O122" s="76">
        <f>VLOOKUP($A122,'ADR Raw Data'!$B$6:$BE$54,'ADR Raw Data'!I$1,FALSE)</f>
        <v>120.60515781062701</v>
      </c>
      <c r="P122" s="76">
        <f>VLOOKUP($A122,'ADR Raw Data'!$B$6:$BE$54,'ADR Raw Data'!J$1,FALSE)</f>
        <v>117.89243253968201</v>
      </c>
      <c r="Q122" s="76">
        <f>VLOOKUP($A122,'ADR Raw Data'!$B$6:$BE$54,'ADR Raw Data'!K$1,FALSE)</f>
        <v>121.132205576362</v>
      </c>
      <c r="R122" s="77">
        <f>VLOOKUP($A122,'ADR Raw Data'!$B$6:$BE$54,'ADR Raw Data'!L$1,FALSE)</f>
        <v>119.348613528651</v>
      </c>
      <c r="S122" s="76">
        <f>VLOOKUP($A122,'ADR Raw Data'!$B$6:$BE$54,'ADR Raw Data'!N$1,FALSE)</f>
        <v>145.22494853849301</v>
      </c>
      <c r="T122" s="76">
        <f>VLOOKUP($A122,'ADR Raw Data'!$B$6:$BE$54,'ADR Raw Data'!O$1,FALSE)</f>
        <v>146.665692746536</v>
      </c>
      <c r="U122" s="77">
        <f>VLOOKUP($A122,'ADR Raw Data'!$B$6:$BE$54,'ADR Raw Data'!P$1,FALSE)</f>
        <v>145.94900880606099</v>
      </c>
      <c r="V122" s="78">
        <f>VLOOKUP($A122,'ADR Raw Data'!$B$6:$BE$54,'ADR Raw Data'!R$1,FALSE)</f>
        <v>127.22644771955299</v>
      </c>
      <c r="X122" s="75">
        <f>VLOOKUP($A122,'RevPAR Raw Data'!$B$6:$BE$54,'RevPAR Raw Data'!G$1,FALSE)</f>
        <v>57.314041076880301</v>
      </c>
      <c r="Y122" s="76">
        <f>VLOOKUP($A122,'RevPAR Raw Data'!$B$6:$BE$54,'RevPAR Raw Data'!H$1,FALSE)</f>
        <v>80.0704524007771</v>
      </c>
      <c r="Z122" s="76">
        <f>VLOOKUP($A122,'RevPAR Raw Data'!$B$6:$BE$54,'RevPAR Raw Data'!I$1,FALSE)</f>
        <v>83.7842658895364</v>
      </c>
      <c r="AA122" s="76">
        <f>VLOOKUP($A122,'RevPAR Raw Data'!$B$6:$BE$54,'RevPAR Raw Data'!J$1,FALSE)</f>
        <v>82.4559894532334</v>
      </c>
      <c r="AB122" s="76">
        <f>VLOOKUP($A122,'RevPAR Raw Data'!$B$6:$BE$54,'RevPAR Raw Data'!K$1,FALSE)</f>
        <v>80.788423535942201</v>
      </c>
      <c r="AC122" s="77">
        <f>VLOOKUP($A122,'RevPAR Raw Data'!$B$6:$BE$54,'RevPAR Raw Data'!L$1,FALSE)</f>
        <v>76.882634471273903</v>
      </c>
      <c r="AD122" s="76">
        <f>VLOOKUP($A122,'RevPAR Raw Data'!$B$6:$BE$54,'RevPAR Raw Data'!N$1,FALSE)</f>
        <v>97.904912572855906</v>
      </c>
      <c r="AE122" s="76">
        <f>VLOOKUP($A122,'RevPAR Raw Data'!$B$6:$BE$54,'RevPAR Raw Data'!O$1,FALSE)</f>
        <v>99.893868998057101</v>
      </c>
      <c r="AF122" s="77">
        <f>VLOOKUP($A122,'RevPAR Raw Data'!$B$6:$BE$54,'RevPAR Raw Data'!P$1,FALSE)</f>
        <v>98.899390785456504</v>
      </c>
      <c r="AG122" s="78">
        <f>VLOOKUP($A122,'RevPAR Raw Data'!$B$6:$BE$54,'RevPAR Raw Data'!R$1,FALSE)</f>
        <v>83.173136275326101</v>
      </c>
    </row>
    <row r="123" spans="1:34" x14ac:dyDescent="0.25">
      <c r="A123" s="55" t="s">
        <v>127</v>
      </c>
      <c r="B123" s="43">
        <f>(VLOOKUP($A122,'Occupancy Raw Data'!$B$8:$BE$54,'Occupancy Raw Data'!T$3,FALSE))/100</f>
        <v>-1.19831203113382E-2</v>
      </c>
      <c r="C123" s="44">
        <f>(VLOOKUP($A122,'Occupancy Raw Data'!$B$8:$BE$54,'Occupancy Raw Data'!U$3,FALSE))/100</f>
        <v>2.8116624701732599E-2</v>
      </c>
      <c r="D123" s="44">
        <f>(VLOOKUP($A122,'Occupancy Raw Data'!$B$8:$BE$54,'Occupancy Raw Data'!V$3,FALSE))/100</f>
        <v>1.0624794866121801E-2</v>
      </c>
      <c r="E123" s="44">
        <f>(VLOOKUP($A122,'Occupancy Raw Data'!$B$8:$BE$54,'Occupancy Raw Data'!W$3,FALSE))/100</f>
        <v>6.6826843219761192E-2</v>
      </c>
      <c r="F123" s="44">
        <f>(VLOOKUP($A122,'Occupancy Raw Data'!$B$8:$BE$54,'Occupancy Raw Data'!X$3,FALSE))/100</f>
        <v>0.14873292429219601</v>
      </c>
      <c r="G123" s="44">
        <f>(VLOOKUP($A122,'Occupancy Raw Data'!$B$8:$BE$54,'Occupancy Raw Data'!Y$3,FALSE))/100</f>
        <v>4.8782733216231E-2</v>
      </c>
      <c r="H123" s="45">
        <f>(VLOOKUP($A122,'Occupancy Raw Data'!$B$8:$BE$54,'Occupancy Raw Data'!AA$3,FALSE))/100</f>
        <v>0.13552807554166202</v>
      </c>
      <c r="I123" s="45">
        <f>(VLOOKUP($A122,'Occupancy Raw Data'!$B$8:$BE$54,'Occupancy Raw Data'!AB$3,FALSE))/100</f>
        <v>0.20197899388304999</v>
      </c>
      <c r="J123" s="44">
        <f>(VLOOKUP($A122,'Occupancy Raw Data'!$B$8:$BE$54,'Occupancy Raw Data'!AC$3,FALSE))/100</f>
        <v>0.167978992645651</v>
      </c>
      <c r="K123" s="46">
        <f>(VLOOKUP($A122,'Occupancy Raw Data'!$B$8:$BE$54,'Occupancy Raw Data'!AE$3,FALSE))/100</f>
        <v>8.1468619303341802E-2</v>
      </c>
      <c r="M123" s="43">
        <f>(VLOOKUP($A122,'ADR Raw Data'!$B$6:$BE$54,'ADR Raw Data'!T$1,FALSE))/100</f>
        <v>-1.0901101936828601E-2</v>
      </c>
      <c r="N123" s="44">
        <f>(VLOOKUP($A122,'ADR Raw Data'!$B$6:$BE$54,'ADR Raw Data'!U$1,FALSE))/100</f>
        <v>-6.7484338904075597E-2</v>
      </c>
      <c r="O123" s="44">
        <f>(VLOOKUP($A122,'ADR Raw Data'!$B$6:$BE$54,'ADR Raw Data'!V$1,FALSE))/100</f>
        <v>-6.1980005566446596E-2</v>
      </c>
      <c r="P123" s="44">
        <f>(VLOOKUP($A122,'ADR Raw Data'!$B$6:$BE$54,'ADR Raw Data'!W$1,FALSE))/100</f>
        <v>-4.3865042911116897E-2</v>
      </c>
      <c r="Q123" s="44">
        <f>(VLOOKUP($A122,'ADR Raw Data'!$B$6:$BE$54,'ADR Raw Data'!X$1,FALSE))/100</f>
        <v>-1.90130642278145E-2</v>
      </c>
      <c r="R123" s="44">
        <f>(VLOOKUP($A122,'ADR Raw Data'!$B$6:$BE$54,'ADR Raw Data'!Y$1,FALSE))/100</f>
        <v>-4.3182301151920795E-2</v>
      </c>
      <c r="S123" s="45">
        <f>(VLOOKUP($A122,'ADR Raw Data'!$B$6:$BE$54,'ADR Raw Data'!AA$1,FALSE))/100</f>
        <v>4.1968809603799097E-2</v>
      </c>
      <c r="T123" s="45">
        <f>(VLOOKUP($A122,'ADR Raw Data'!$B$6:$BE$54,'ADR Raw Data'!AB$1,FALSE))/100</f>
        <v>5.14866389380444E-2</v>
      </c>
      <c r="U123" s="44">
        <f>(VLOOKUP($A122,'ADR Raw Data'!$B$6:$BE$54,'ADR Raw Data'!AC$1,FALSE))/100</f>
        <v>4.6765532533931599E-2</v>
      </c>
      <c r="V123" s="46">
        <f>(VLOOKUP($A122,'ADR Raw Data'!$B$6:$BE$54,'ADR Raw Data'!AE$1,FALSE))/100</f>
        <v>-1.19425563654896E-2</v>
      </c>
      <c r="X123" s="43">
        <f>(VLOOKUP($A122,'RevPAR Raw Data'!$B$6:$BE$54,'RevPAR Raw Data'!T$1,FALSE))/100</f>
        <v>-2.2753593032131699E-2</v>
      </c>
      <c r="Y123" s="44">
        <f>(VLOOKUP($A122,'RevPAR Raw Data'!$B$6:$BE$54,'RevPAR Raw Data'!U$1,FALSE))/100</f>
        <v>-4.12651460325534E-2</v>
      </c>
      <c r="Z123" s="44">
        <f>(VLOOKUP($A122,'RevPAR Raw Data'!$B$6:$BE$54,'RevPAR Raw Data'!V$1,FALSE))/100</f>
        <v>-5.2013735545269404E-2</v>
      </c>
      <c r="AA123" s="44">
        <f>(VLOOKUP($A122,'RevPAR Raw Data'!$B$6:$BE$54,'RevPAR Raw Data'!W$1,FALSE))/100</f>
        <v>2.0030437963194897E-2</v>
      </c>
      <c r="AB123" s="44">
        <f>(VLOOKUP($A122,'RevPAR Raw Data'!$B$6:$BE$54,'RevPAR Raw Data'!X$1,FALSE))/100</f>
        <v>0.12689199142202301</v>
      </c>
      <c r="AC123" s="44">
        <f>(VLOOKUP($A122,'RevPAR Raw Data'!$B$6:$BE$54,'RevPAR Raw Data'!Y$1,FALSE))/100</f>
        <v>3.4938813875530898E-3</v>
      </c>
      <c r="AD123" s="45">
        <f>(VLOOKUP($A122,'RevPAR Raw Data'!$B$6:$BE$54,'RevPAR Raw Data'!AA$1,FALSE))/100</f>
        <v>0.18318483714383799</v>
      </c>
      <c r="AE123" s="45">
        <f>(VLOOKUP($A122,'RevPAR Raw Data'!$B$6:$BE$54,'RevPAR Raw Data'!AB$1,FALSE))/100</f>
        <v>0.26386485235222001</v>
      </c>
      <c r="AF123" s="44">
        <f>(VLOOKUP($A122,'RevPAR Raw Data'!$B$6:$BE$54,'RevPAR Raw Data'!AC$1,FALSE))/100</f>
        <v>0.22260015222517002</v>
      </c>
      <c r="AG123" s="46">
        <f>(VLOOKUP($A122,'RevPAR Raw Data'!$B$6:$BE$54,'RevPAR Raw Data'!AE$1,FALSE))/100</f>
        <v>6.8553119359803405E-2</v>
      </c>
    </row>
    <row r="124" spans="1:34" x14ac:dyDescent="0.25">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4" x14ac:dyDescent="0.25">
      <c r="A125" s="70" t="s">
        <v>55</v>
      </c>
      <c r="B125" s="71">
        <f>(VLOOKUP($A125,'Occupancy Raw Data'!$B$8:$BE$45,'Occupancy Raw Data'!G$3,FALSE))/100</f>
        <v>0.69617983726382504</v>
      </c>
      <c r="C125" s="72">
        <f>(VLOOKUP($A125,'Occupancy Raw Data'!$B$8:$BE$45,'Occupancy Raw Data'!H$3,FALSE))/100</f>
        <v>0.61839746241897597</v>
      </c>
      <c r="D125" s="72">
        <f>(VLOOKUP($A125,'Occupancy Raw Data'!$B$8:$BE$45,'Occupancy Raw Data'!I$3,FALSE))/100</f>
        <v>0.66487381050889494</v>
      </c>
      <c r="E125" s="72">
        <f>(VLOOKUP($A125,'Occupancy Raw Data'!$B$8:$BE$45,'Occupancy Raw Data'!J$3,FALSE))/100</f>
        <v>0.67783753964970306</v>
      </c>
      <c r="F125" s="72">
        <f>(VLOOKUP($A125,'Occupancy Raw Data'!$B$8:$BE$45,'Occupancy Raw Data'!K$3,FALSE))/100</f>
        <v>0.634533167838918</v>
      </c>
      <c r="G125" s="73">
        <f>(VLOOKUP($A125,'Occupancy Raw Data'!$B$8:$BE$45,'Occupancy Raw Data'!L$3,FALSE))/100</f>
        <v>0.65836436353606298</v>
      </c>
      <c r="H125" s="53">
        <f>(VLOOKUP($A125,'Occupancy Raw Data'!$B$8:$BE$45,'Occupancy Raw Data'!N$3,FALSE))/100</f>
        <v>0.7036270859191831</v>
      </c>
      <c r="I125" s="53">
        <f>(VLOOKUP($A125,'Occupancy Raw Data'!$B$8:$BE$45,'Occupancy Raw Data'!O$3,FALSE))/100</f>
        <v>0.69038753275410203</v>
      </c>
      <c r="J125" s="73">
        <f>(VLOOKUP($A125,'Occupancy Raw Data'!$B$8:$BE$45,'Occupancy Raw Data'!P$3,FALSE))/100</f>
        <v>0.69700730933664301</v>
      </c>
      <c r="K125" s="74">
        <f>(VLOOKUP($A125,'Occupancy Raw Data'!$B$8:$BE$45,'Occupancy Raw Data'!R$3,FALSE))/100</f>
        <v>0.66940520519337199</v>
      </c>
      <c r="M125" s="75">
        <f>VLOOKUP($A125,'ADR Raw Data'!$B$6:$BE$43,'ADR Raw Data'!G$1,FALSE)</f>
        <v>162.62082805071299</v>
      </c>
      <c r="N125" s="76">
        <f>VLOOKUP($A125,'ADR Raw Data'!$B$6:$BE$43,'ADR Raw Data'!H$1,FALSE)</f>
        <v>108.709942016057</v>
      </c>
      <c r="O125" s="76">
        <f>VLOOKUP($A125,'ADR Raw Data'!$B$6:$BE$43,'ADR Raw Data'!I$1,FALSE)</f>
        <v>111.47761045426201</v>
      </c>
      <c r="P125" s="76">
        <f>VLOOKUP($A125,'ADR Raw Data'!$B$6:$BE$43,'ADR Raw Data'!J$1,FALSE)</f>
        <v>112.665194303153</v>
      </c>
      <c r="Q125" s="76">
        <f>VLOOKUP($A125,'ADR Raw Data'!$B$6:$BE$43,'ADR Raw Data'!K$1,FALSE)</f>
        <v>108.50667680938901</v>
      </c>
      <c r="R125" s="77">
        <f>VLOOKUP($A125,'ADR Raw Data'!$B$6:$BE$43,'ADR Raw Data'!L$1,FALSE)</f>
        <v>121.445704889186</v>
      </c>
      <c r="S125" s="76">
        <f>VLOOKUP($A125,'ADR Raw Data'!$B$6:$BE$43,'ADR Raw Data'!N$1,FALSE)</f>
        <v>118.177700901607</v>
      </c>
      <c r="T125" s="76">
        <f>VLOOKUP($A125,'ADR Raw Data'!$B$6:$BE$43,'ADR Raw Data'!O$1,FALSE)</f>
        <v>118.279630443467</v>
      </c>
      <c r="U125" s="77">
        <f>VLOOKUP($A125,'ADR Raw Data'!$B$6:$BE$43,'ADR Raw Data'!P$1,FALSE)</f>
        <v>118.228181638306</v>
      </c>
      <c r="V125" s="78">
        <f>VLOOKUP($A125,'ADR Raw Data'!$B$6:$BE$43,'ADR Raw Data'!R$1,FALSE)</f>
        <v>120.488506636842</v>
      </c>
      <c r="W125" s="58"/>
      <c r="X125" s="75">
        <f>VLOOKUP($A125,'RevPAR Raw Data'!$B$6:$BE$43,'RevPAR Raw Data'!G$1,FALSE)</f>
        <v>113.21334160805399</v>
      </c>
      <c r="Y125" s="76">
        <f>VLOOKUP($A125,'RevPAR Raw Data'!$B$6:$BE$43,'RevPAR Raw Data'!H$1,FALSE)</f>
        <v>67.225952282443799</v>
      </c>
      <c r="Z125" s="76">
        <f>VLOOKUP($A125,'RevPAR Raw Data'!$B$6:$BE$43,'RevPAR Raw Data'!I$1,FALSE)</f>
        <v>74.118543649151803</v>
      </c>
      <c r="AA125" s="76">
        <f>VLOOKUP($A125,'RevPAR Raw Data'!$B$6:$BE$43,'RevPAR Raw Data'!J$1,FALSE)</f>
        <v>76.368698110605393</v>
      </c>
      <c r="AB125" s="76">
        <f>VLOOKUP($A125,'RevPAR Raw Data'!$B$6:$BE$43,'RevPAR Raw Data'!K$1,FALSE)</f>
        <v>68.851085367535504</v>
      </c>
      <c r="AC125" s="77">
        <f>VLOOKUP($A125,'RevPAR Raw Data'!$B$6:$BE$43,'RevPAR Raw Data'!L$1,FALSE)</f>
        <v>79.955524203558099</v>
      </c>
      <c r="AD125" s="76">
        <f>VLOOKUP($A125,'RevPAR Raw Data'!$B$6:$BE$43,'RevPAR Raw Data'!N$1,FALSE)</f>
        <v>83.153031306026705</v>
      </c>
      <c r="AE125" s="76">
        <f>VLOOKUP($A125,'RevPAR Raw Data'!$B$6:$BE$43,'RevPAR Raw Data'!O$1,FALSE)</f>
        <v>81.658782236932794</v>
      </c>
      <c r="AF125" s="77">
        <f>VLOOKUP($A125,'RevPAR Raw Data'!$B$6:$BE$43,'RevPAR Raw Data'!P$1,FALSE)</f>
        <v>82.405906771479707</v>
      </c>
      <c r="AG125" s="78">
        <f>VLOOKUP($A125,'RevPAR Raw Data'!$B$6:$BE$43,'RevPAR Raw Data'!R$1,FALSE)</f>
        <v>80.655633508678605</v>
      </c>
    </row>
    <row r="126" spans="1:34" x14ac:dyDescent="0.25">
      <c r="A126" s="55" t="s">
        <v>127</v>
      </c>
      <c r="B126" s="43">
        <f>(VLOOKUP($A125,'Occupancy Raw Data'!$B$8:$BE$51,'Occupancy Raw Data'!T$3,FALSE))/100</f>
        <v>-1.2879335222933701E-2</v>
      </c>
      <c r="C126" s="44">
        <f>(VLOOKUP($A125,'Occupancy Raw Data'!$B$8:$BE$51,'Occupancy Raw Data'!U$3,FALSE))/100</f>
        <v>-1.5620661363894299E-2</v>
      </c>
      <c r="D126" s="44">
        <f>(VLOOKUP($A125,'Occupancy Raw Data'!$B$8:$BE$51,'Occupancy Raw Data'!V$3,FALSE))/100</f>
        <v>-4.7844748159917598E-3</v>
      </c>
      <c r="E126" s="44">
        <f>(VLOOKUP($A125,'Occupancy Raw Data'!$B$8:$BE$51,'Occupancy Raw Data'!W$3,FALSE))/100</f>
        <v>1.0163662414586301E-2</v>
      </c>
      <c r="F126" s="44">
        <f>(VLOOKUP($A125,'Occupancy Raw Data'!$B$8:$BE$51,'Occupancy Raw Data'!X$3,FALSE))/100</f>
        <v>2.28617241747276E-2</v>
      </c>
      <c r="G126" s="44">
        <f>(VLOOKUP($A125,'Occupancy Raw Data'!$B$8:$BE$51,'Occupancy Raw Data'!Y$3,FALSE))/100</f>
        <v>-3.3115459158299798E-4</v>
      </c>
      <c r="H126" s="45">
        <f>(VLOOKUP($A125,'Occupancy Raw Data'!$B$8:$BE$51,'Occupancy Raw Data'!AA$3,FALSE))/100</f>
        <v>0.146168949971235</v>
      </c>
      <c r="I126" s="45">
        <f>(VLOOKUP($A125,'Occupancy Raw Data'!$B$8:$BE$51,'Occupancy Raw Data'!AB$3,FALSE))/100</f>
        <v>0.39269851949971196</v>
      </c>
      <c r="J126" s="44">
        <f>(VLOOKUP($A125,'Occupancy Raw Data'!$B$8:$BE$51,'Occupancy Raw Data'!AC$3,FALSE))/100</f>
        <v>0.25630586365382801</v>
      </c>
      <c r="K126" s="46">
        <f>(VLOOKUP($A125,'Occupancy Raw Data'!$B$8:$BE$51,'Occupancy Raw Data'!AE$3,FALSE))/100</f>
        <v>6.4351715411229402E-2</v>
      </c>
      <c r="M126" s="43">
        <f>(VLOOKUP($A125,'ADR Raw Data'!$B$6:$BE$49,'ADR Raw Data'!T$1,FALSE))/100</f>
        <v>5.1958308096832599E-2</v>
      </c>
      <c r="N126" s="44">
        <f>(VLOOKUP($A125,'ADR Raw Data'!$B$6:$BE$49,'ADR Raw Data'!U$1,FALSE))/100</f>
        <v>-7.3812522715102505E-3</v>
      </c>
      <c r="O126" s="44">
        <f>(VLOOKUP($A125,'ADR Raw Data'!$B$6:$BE$49,'ADR Raw Data'!V$1,FALSE))/100</f>
        <v>1.7806689105000398E-2</v>
      </c>
      <c r="P126" s="44">
        <f>(VLOOKUP($A125,'ADR Raw Data'!$B$6:$BE$49,'ADR Raw Data'!W$1,FALSE))/100</f>
        <v>1.1858681454807401E-2</v>
      </c>
      <c r="Q126" s="44">
        <f>(VLOOKUP($A125,'ADR Raw Data'!$B$6:$BE$49,'ADR Raw Data'!X$1,FALSE))/100</f>
        <v>-1.5749951957502201E-3</v>
      </c>
      <c r="R126" s="44">
        <f>(VLOOKUP($A125,'ADR Raw Data'!$B$6:$BE$49,'ADR Raw Data'!Y$1,FALSE))/100</f>
        <v>1.7244076015927E-2</v>
      </c>
      <c r="S126" s="45">
        <f>(VLOOKUP($A125,'ADR Raw Data'!$B$6:$BE$49,'ADR Raw Data'!AA$1,FALSE))/100</f>
        <v>1.2995275053820501E-2</v>
      </c>
      <c r="T126" s="45">
        <f>(VLOOKUP($A125,'ADR Raw Data'!$B$6:$BE$49,'ADR Raw Data'!AB$1,FALSE))/100</f>
        <v>4.1223669183504397E-2</v>
      </c>
      <c r="U126" s="44">
        <f>(VLOOKUP($A125,'ADR Raw Data'!$B$6:$BE$49,'ADR Raw Data'!AC$1,FALSE))/100</f>
        <v>2.5463695225230999E-2</v>
      </c>
      <c r="V126" s="46">
        <f>(VLOOKUP($A125,'ADR Raw Data'!$B$6:$BE$49,'ADR Raw Data'!AE$1,FALSE))/100</f>
        <v>1.8026431670736202E-2</v>
      </c>
      <c r="X126" s="43">
        <f>(VLOOKUP($A125,'RevPAR Raw Data'!$B$6:$BE$43,'RevPAR Raw Data'!T$1,FALSE))/100</f>
        <v>3.8409784406303299E-2</v>
      </c>
      <c r="Y126" s="44">
        <f>(VLOOKUP($A125,'RevPAR Raw Data'!$B$6:$BE$43,'RevPAR Raw Data'!U$1,FALSE))/100</f>
        <v>-2.2886613593229802E-2</v>
      </c>
      <c r="Z126" s="44">
        <f>(VLOOKUP($A125,'RevPAR Raw Data'!$B$6:$BE$43,'RevPAR Raw Data'!V$1,FALSE))/100</f>
        <v>1.29370186334296E-2</v>
      </c>
      <c r="AA126" s="44">
        <f>(VLOOKUP($A125,'RevPAR Raw Data'!$B$6:$BE$43,'RevPAR Raw Data'!W$1,FALSE))/100</f>
        <v>2.2142871504382603E-2</v>
      </c>
      <c r="AB126" s="44">
        <f>(VLOOKUP($A125,'RevPAR Raw Data'!$B$6:$BE$43,'RevPAR Raw Data'!X$1,FALSE))/100</f>
        <v>2.1250721873235602E-2</v>
      </c>
      <c r="AC126" s="44">
        <f>(VLOOKUP($A125,'RevPAR Raw Data'!$B$6:$BE$43,'RevPAR Raw Data'!Y$1,FALSE))/100</f>
        <v>1.69072109693937E-2</v>
      </c>
      <c r="AD126" s="45">
        <f>(VLOOKUP($A125,'RevPAR Raw Data'!$B$6:$BE$43,'RevPAR Raw Data'!AA$1,FALSE))/100</f>
        <v>0.16106373073426</v>
      </c>
      <c r="AE126" s="45">
        <f>(VLOOKUP($A125,'RevPAR Raw Data'!$B$6:$BE$43,'RevPAR Raw Data'!AB$1,FALSE))/100</f>
        <v>0.45011066253992399</v>
      </c>
      <c r="AF126" s="44">
        <f>(VLOOKUP($A125,'RevPAR Raw Data'!$B$6:$BE$43,'RevPAR Raw Data'!AC$1,FALSE))/100</f>
        <v>0.28829605327558</v>
      </c>
      <c r="AG126" s="46">
        <f>(VLOOKUP($A125,'RevPAR Raw Data'!$B$6:$BE$43,'RevPAR Raw Data'!AE$1,FALSE))/100</f>
        <v>8.353817888272079E-2</v>
      </c>
    </row>
    <row r="127" spans="1:34" x14ac:dyDescent="0.25">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4" x14ac:dyDescent="0.25">
      <c r="A128" s="88" t="s">
        <v>56</v>
      </c>
      <c r="B128" s="71">
        <f>(VLOOKUP($A128,'Occupancy Raw Data'!$B$8:$BE$45,'Occupancy Raw Data'!G$3,FALSE))/100</f>
        <v>0.54104648738795003</v>
      </c>
      <c r="C128" s="72">
        <f>(VLOOKUP($A128,'Occupancy Raw Data'!$B$8:$BE$45,'Occupancy Raw Data'!H$3,FALSE))/100</f>
        <v>0.76210131332082498</v>
      </c>
      <c r="D128" s="72">
        <f>(VLOOKUP($A128,'Occupancy Raw Data'!$B$8:$BE$45,'Occupancy Raw Data'!I$3,FALSE))/100</f>
        <v>0.80725453408380199</v>
      </c>
      <c r="E128" s="72">
        <f>(VLOOKUP($A128,'Occupancy Raw Data'!$B$8:$BE$45,'Occupancy Raw Data'!J$3,FALSE))/100</f>
        <v>0.76614550760892197</v>
      </c>
      <c r="F128" s="72">
        <f>(VLOOKUP($A128,'Occupancy Raw Data'!$B$8:$BE$45,'Occupancy Raw Data'!K$3,FALSE))/100</f>
        <v>0.75159474671669702</v>
      </c>
      <c r="G128" s="73">
        <f>(VLOOKUP($A128,'Occupancy Raw Data'!$B$8:$BE$45,'Occupancy Raw Data'!L$3,FALSE))/100</f>
        <v>0.72562851782363891</v>
      </c>
      <c r="H128" s="53">
        <f>(VLOOKUP($A128,'Occupancy Raw Data'!$B$8:$BE$45,'Occupancy Raw Data'!N$3,FALSE))/100</f>
        <v>0.80783823222847606</v>
      </c>
      <c r="I128" s="53">
        <f>(VLOOKUP($A128,'Occupancy Raw Data'!$B$8:$BE$45,'Occupancy Raw Data'!O$3,FALSE))/100</f>
        <v>0.764811340421096</v>
      </c>
      <c r="J128" s="73">
        <f>(VLOOKUP($A128,'Occupancy Raw Data'!$B$8:$BE$45,'Occupancy Raw Data'!P$3,FALSE))/100</f>
        <v>0.78632478632478597</v>
      </c>
      <c r="K128" s="74">
        <f>(VLOOKUP($A128,'Occupancy Raw Data'!$B$8:$BE$45,'Occupancy Raw Data'!R$3,FALSE))/100</f>
        <v>0.74297030882396697</v>
      </c>
      <c r="M128" s="75">
        <f>VLOOKUP($A128,'ADR Raw Data'!$B$6:$BE$43,'ADR Raw Data'!G$1,FALSE)</f>
        <v>105.85048357093299</v>
      </c>
      <c r="N128" s="76">
        <f>VLOOKUP($A128,'ADR Raw Data'!$B$6:$BE$43,'ADR Raw Data'!H$1,FALSE)</f>
        <v>127.19881745172</v>
      </c>
      <c r="O128" s="76">
        <f>VLOOKUP($A128,'ADR Raw Data'!$B$6:$BE$43,'ADR Raw Data'!I$1,FALSE)</f>
        <v>130.71973216093301</v>
      </c>
      <c r="P128" s="76">
        <f>VLOOKUP($A128,'ADR Raw Data'!$B$6:$BE$43,'ADR Raw Data'!J$1,FALSE)</f>
        <v>122.10610081628199</v>
      </c>
      <c r="Q128" s="76">
        <f>VLOOKUP($A128,'ADR Raw Data'!$B$6:$BE$43,'ADR Raw Data'!K$1,FALSE)</f>
        <v>122.57017406113</v>
      </c>
      <c r="R128" s="77">
        <f>VLOOKUP($A128,'ADR Raw Data'!$B$6:$BE$43,'ADR Raw Data'!L$1,FALSE)</f>
        <v>122.76437411659199</v>
      </c>
      <c r="S128" s="76">
        <f>VLOOKUP($A128,'ADR Raw Data'!$B$6:$BE$43,'ADR Raw Data'!N$1,FALSE)</f>
        <v>135.23157127890099</v>
      </c>
      <c r="T128" s="76">
        <f>VLOOKUP($A128,'ADR Raw Data'!$B$6:$BE$43,'ADR Raw Data'!O$1,FALSE)</f>
        <v>128.710832402965</v>
      </c>
      <c r="U128" s="77">
        <f>VLOOKUP($A128,'ADR Raw Data'!$B$6:$BE$43,'ADR Raw Data'!P$1,FALSE)</f>
        <v>132.06040388918299</v>
      </c>
      <c r="V128" s="78">
        <f>VLOOKUP($A128,'ADR Raw Data'!$B$6:$BE$43,'ADR Raw Data'!R$1,FALSE)</f>
        <v>125.575368441009</v>
      </c>
      <c r="X128" s="75">
        <f>VLOOKUP($A128,'RevPAR Raw Data'!$B$6:$BE$43,'RevPAR Raw Data'!G$1,FALSE)</f>
        <v>57.270032324369303</v>
      </c>
      <c r="Y128" s="76">
        <f>VLOOKUP($A128,'RevPAR Raw Data'!$B$6:$BE$43,'RevPAR Raw Data'!H$1,FALSE)</f>
        <v>96.938385832812102</v>
      </c>
      <c r="Z128" s="76">
        <f>VLOOKUP($A128,'RevPAR Raw Data'!$B$6:$BE$43,'RevPAR Raw Data'!I$1,FALSE)</f>
        <v>105.52409648113399</v>
      </c>
      <c r="AA128" s="76">
        <f>VLOOKUP($A128,'RevPAR Raw Data'!$B$6:$BE$43,'RevPAR Raw Data'!J$1,FALSE)</f>
        <v>93.5510405920366</v>
      </c>
      <c r="AB128" s="76">
        <f>VLOOKUP($A128,'RevPAR Raw Data'!$B$6:$BE$43,'RevPAR Raw Data'!K$1,FALSE)</f>
        <v>92.123098928496901</v>
      </c>
      <c r="AC128" s="77">
        <f>VLOOKUP($A128,'RevPAR Raw Data'!$B$6:$BE$43,'RevPAR Raw Data'!L$1,FALSE)</f>
        <v>89.081330831769804</v>
      </c>
      <c r="AD128" s="76">
        <f>VLOOKUP($A128,'RevPAR Raw Data'!$B$6:$BE$43,'RevPAR Raw Data'!N$1,FALSE)</f>
        <v>109.245233483427</v>
      </c>
      <c r="AE128" s="76">
        <f>VLOOKUP($A128,'RevPAR Raw Data'!$B$6:$BE$43,'RevPAR Raw Data'!O$1,FALSE)</f>
        <v>98.439504256827107</v>
      </c>
      <c r="AF128" s="77">
        <f>VLOOKUP($A128,'RevPAR Raw Data'!$B$6:$BE$43,'RevPAR Raw Data'!P$1,FALSE)</f>
        <v>103.842368870127</v>
      </c>
      <c r="AG128" s="78">
        <f>VLOOKUP($A128,'RevPAR Raw Data'!$B$6:$BE$43,'RevPAR Raw Data'!R$1,FALSE)</f>
        <v>93.298770271300498</v>
      </c>
      <c r="AH128" s="58"/>
    </row>
    <row r="129" spans="1:34" x14ac:dyDescent="0.25">
      <c r="A129" s="55" t="s">
        <v>127</v>
      </c>
      <c r="B129" s="43">
        <f>(VLOOKUP($A128,'Occupancy Raw Data'!$B$8:$BE$51,'Occupancy Raw Data'!T$3,FALSE))/100</f>
        <v>3.5022020203215799E-2</v>
      </c>
      <c r="C129" s="44">
        <f>(VLOOKUP($A128,'Occupancy Raw Data'!$B$8:$BE$51,'Occupancy Raw Data'!U$3,FALSE))/100</f>
        <v>0.13964066607171299</v>
      </c>
      <c r="D129" s="44">
        <f>(VLOOKUP($A128,'Occupancy Raw Data'!$B$8:$BE$51,'Occupancy Raw Data'!V$3,FALSE))/100</f>
        <v>0.11331458994716201</v>
      </c>
      <c r="E129" s="44">
        <f>(VLOOKUP($A128,'Occupancy Raw Data'!$B$8:$BE$51,'Occupancy Raw Data'!W$3,FALSE))/100</f>
        <v>8.2534617532650886E-2</v>
      </c>
      <c r="F129" s="44">
        <f>(VLOOKUP($A128,'Occupancy Raw Data'!$B$8:$BE$51,'Occupancy Raw Data'!X$3,FALSE))/100</f>
        <v>0.16014129166987601</v>
      </c>
      <c r="G129" s="44">
        <f>(VLOOKUP($A128,'Occupancy Raw Data'!$B$8:$BE$51,'Occupancy Raw Data'!Y$3,FALSE))/100</f>
        <v>0.10880094722543801</v>
      </c>
      <c r="H129" s="45">
        <f>(VLOOKUP($A128,'Occupancy Raw Data'!$B$8:$BE$51,'Occupancy Raw Data'!AA$3,FALSE))/100</f>
        <v>0.19785240483064101</v>
      </c>
      <c r="I129" s="45">
        <f>(VLOOKUP($A128,'Occupancy Raw Data'!$B$8:$BE$51,'Occupancy Raw Data'!AB$3,FALSE))/100</f>
        <v>0.257532110500445</v>
      </c>
      <c r="J129" s="44">
        <f>(VLOOKUP($A128,'Occupancy Raw Data'!$B$8:$BE$51,'Occupancy Raw Data'!AC$3,FALSE))/100</f>
        <v>0.22615160211587298</v>
      </c>
      <c r="K129" s="46">
        <f>(VLOOKUP($A128,'Occupancy Raw Data'!$B$8:$BE$51,'Occupancy Raw Data'!AE$3,FALSE))/100</f>
        <v>0.14184638359527502</v>
      </c>
      <c r="M129" s="43">
        <f>(VLOOKUP($A128,'ADR Raw Data'!$B$6:$BE$49,'ADR Raw Data'!T$1,FALSE))/100</f>
        <v>5.0864391542968297E-2</v>
      </c>
      <c r="N129" s="44">
        <f>(VLOOKUP($A128,'ADR Raw Data'!$B$6:$BE$49,'ADR Raw Data'!U$1,FALSE))/100</f>
        <v>0.14044778857715801</v>
      </c>
      <c r="O129" s="44">
        <f>(VLOOKUP($A128,'ADR Raw Data'!$B$6:$BE$49,'ADR Raw Data'!V$1,FALSE))/100</f>
        <v>0.11729397937276501</v>
      </c>
      <c r="P129" s="44">
        <f>(VLOOKUP($A128,'ADR Raw Data'!$B$6:$BE$49,'ADR Raw Data'!W$1,FALSE))/100</f>
        <v>6.21112026823031E-2</v>
      </c>
      <c r="Q129" s="44">
        <f>(VLOOKUP($A128,'ADR Raw Data'!$B$6:$BE$49,'ADR Raw Data'!X$1,FALSE))/100</f>
        <v>0.12917519371873498</v>
      </c>
      <c r="R129" s="44">
        <f>(VLOOKUP($A128,'ADR Raw Data'!$B$6:$BE$49,'ADR Raw Data'!Y$1,FALSE))/100</f>
        <v>0.104302486120574</v>
      </c>
      <c r="S129" s="45">
        <f>(VLOOKUP($A128,'ADR Raw Data'!$B$6:$BE$49,'ADR Raw Data'!AA$1,FALSE))/100</f>
        <v>0.18081055625331899</v>
      </c>
      <c r="T129" s="45">
        <f>(VLOOKUP($A128,'ADR Raw Data'!$B$6:$BE$49,'ADR Raw Data'!AB$1,FALSE))/100</f>
        <v>0.17261362014778101</v>
      </c>
      <c r="U129" s="44">
        <f>(VLOOKUP($A128,'ADR Raw Data'!$B$6:$BE$49,'ADR Raw Data'!AC$1,FALSE))/100</f>
        <v>0.17630548682514402</v>
      </c>
      <c r="V129" s="46">
        <f>(VLOOKUP($A128,'ADR Raw Data'!$B$6:$BE$49,'ADR Raw Data'!AE$1,FALSE))/100</f>
        <v>0.126455404149691</v>
      </c>
      <c r="X129" s="43">
        <f>(VLOOKUP($A128,'RevPAR Raw Data'!$B$6:$BE$43,'RevPAR Raw Data'!T$1,FALSE))/100</f>
        <v>8.7667785494426304E-2</v>
      </c>
      <c r="Y129" s="44">
        <f>(VLOOKUP($A128,'RevPAR Raw Data'!$B$6:$BE$43,'RevPAR Raw Data'!U$1,FALSE))/100</f>
        <v>0.29970067739408501</v>
      </c>
      <c r="Z129" s="44">
        <f>(VLOOKUP($A128,'RevPAR Raw Data'!$B$6:$BE$43,'RevPAR Raw Data'!V$1,FALSE))/100</f>
        <v>0.243899688495824</v>
      </c>
      <c r="AA129" s="44">
        <f>(VLOOKUP($A128,'RevPAR Raw Data'!$B$6:$BE$43,'RevPAR Raw Data'!W$1,FALSE))/100</f>
        <v>0.14977214457283</v>
      </c>
      <c r="AB129" s="44">
        <f>(VLOOKUP($A128,'RevPAR Raw Data'!$B$6:$BE$43,'RevPAR Raw Data'!X$1,FALSE))/100</f>
        <v>0.31000276776243596</v>
      </c>
      <c r="AC129" s="44">
        <f>(VLOOKUP($A128,'RevPAR Raw Data'!$B$6:$BE$43,'RevPAR Raw Data'!Y$1,FALSE))/100</f>
        <v>0.224451642633899</v>
      </c>
      <c r="AD129" s="45">
        <f>(VLOOKUP($A128,'RevPAR Raw Data'!$B$6:$BE$43,'RevPAR Raw Data'!AA$1,FALSE))/100</f>
        <v>0.41443676445744598</v>
      </c>
      <c r="AE129" s="45">
        <f>(VLOOKUP($A128,'RevPAR Raw Data'!$B$6:$BE$43,'RevPAR Raw Data'!AB$1,FALSE))/100</f>
        <v>0.47459928054600803</v>
      </c>
      <c r="AF129" s="44">
        <f>(VLOOKUP($A128,'RevPAR Raw Data'!$B$6:$BE$43,'RevPAR Raw Data'!AC$1,FALSE))/100</f>
        <v>0.44232885724834298</v>
      </c>
      <c r="AG129" s="46">
        <f>(VLOOKUP($A128,'RevPAR Raw Data'!$B$6:$BE$43,'RevPAR Raw Data'!AE$1,FALSE))/100</f>
        <v>0.28623902950968</v>
      </c>
      <c r="AH129" s="58"/>
    </row>
    <row r="130" spans="1:34" x14ac:dyDescent="0.25">
      <c r="A130" s="93"/>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4" x14ac:dyDescent="0.25">
      <c r="A131" s="70" t="s">
        <v>58</v>
      </c>
      <c r="B131" s="71">
        <f>(VLOOKUP($A131,'Occupancy Raw Data'!$B$8:$BE$45,'Occupancy Raw Data'!G$3,FALSE))/100</f>
        <v>0.52674339878131304</v>
      </c>
      <c r="C131" s="72">
        <f>(VLOOKUP($A131,'Occupancy Raw Data'!$B$8:$BE$45,'Occupancy Raw Data'!H$3,FALSE))/100</f>
        <v>0.930602572782667</v>
      </c>
      <c r="D131" s="72">
        <f>(VLOOKUP($A131,'Occupancy Raw Data'!$B$8:$BE$45,'Occupancy Raw Data'!I$3,FALSE))/100</f>
        <v>0.947528774542992</v>
      </c>
      <c r="E131" s="72">
        <f>(VLOOKUP($A131,'Occupancy Raw Data'!$B$8:$BE$45,'Occupancy Raw Data'!J$3,FALSE))/100</f>
        <v>0.81550440081245701</v>
      </c>
      <c r="F131" s="72">
        <f>(VLOOKUP($A131,'Occupancy Raw Data'!$B$8:$BE$45,'Occupancy Raw Data'!K$3,FALSE))/100</f>
        <v>0.91029113067027689</v>
      </c>
      <c r="G131" s="73">
        <f>(VLOOKUP($A131,'Occupancy Raw Data'!$B$8:$BE$45,'Occupancy Raw Data'!L$3,FALSE))/100</f>
        <v>0.82613405551794106</v>
      </c>
      <c r="H131" s="53">
        <f>(VLOOKUP($A131,'Occupancy Raw Data'!$B$8:$BE$45,'Occupancy Raw Data'!N$3,FALSE))/100</f>
        <v>0.91232227488151596</v>
      </c>
      <c r="I131" s="53">
        <f>(VLOOKUP($A131,'Occupancy Raw Data'!$B$8:$BE$45,'Occupancy Raw Data'!O$3,FALSE))/100</f>
        <v>0.76878808395396003</v>
      </c>
      <c r="J131" s="73">
        <f>(VLOOKUP($A131,'Occupancy Raw Data'!$B$8:$BE$45,'Occupancy Raw Data'!P$3,FALSE))/100</f>
        <v>0.84055517941773805</v>
      </c>
      <c r="K131" s="74">
        <f>(VLOOKUP($A131,'Occupancy Raw Data'!$B$8:$BE$45,'Occupancy Raw Data'!R$3,FALSE))/100</f>
        <v>0.83025437663216906</v>
      </c>
      <c r="M131" s="75">
        <f>VLOOKUP($A131,'ADR Raw Data'!$B$6:$BE$43,'ADR Raw Data'!G$1,FALSE)</f>
        <v>175.240790488431</v>
      </c>
      <c r="N131" s="76">
        <f>VLOOKUP($A131,'ADR Raw Data'!$B$6:$BE$43,'ADR Raw Data'!H$1,FALSE)</f>
        <v>231.53296107675499</v>
      </c>
      <c r="O131" s="76">
        <f>VLOOKUP($A131,'ADR Raw Data'!$B$6:$BE$43,'ADR Raw Data'!I$1,FALSE)</f>
        <v>240.49948195784199</v>
      </c>
      <c r="P131" s="76">
        <f>VLOOKUP($A131,'ADR Raw Data'!$B$6:$BE$43,'ADR Raw Data'!J$1,FALSE)</f>
        <v>209.04514736405099</v>
      </c>
      <c r="Q131" s="76">
        <f>VLOOKUP($A131,'ADR Raw Data'!$B$6:$BE$43,'ADR Raw Data'!K$1,FALSE)</f>
        <v>216.263837857939</v>
      </c>
      <c r="R131" s="77">
        <f>VLOOKUP($A131,'ADR Raw Data'!$B$6:$BE$43,'ADR Raw Data'!L$1,FALSE)</f>
        <v>218.60678987051301</v>
      </c>
      <c r="S131" s="76">
        <f>VLOOKUP($A131,'ADR Raw Data'!$B$6:$BE$43,'ADR Raw Data'!N$1,FALSE)</f>
        <v>233.51651576994399</v>
      </c>
      <c r="T131" s="76">
        <f>VLOOKUP($A131,'ADR Raw Data'!$B$6:$BE$43,'ADR Raw Data'!O$1,FALSE)</f>
        <v>223.96569793042701</v>
      </c>
      <c r="U131" s="77">
        <f>VLOOKUP($A131,'ADR Raw Data'!$B$6:$BE$43,'ADR Raw Data'!P$1,FALSE)</f>
        <v>229.14883407168699</v>
      </c>
      <c r="V131" s="78">
        <f>VLOOKUP($A131,'ADR Raw Data'!$B$6:$BE$43,'ADR Raw Data'!R$1,FALSE)</f>
        <v>221.65617194780901</v>
      </c>
      <c r="X131" s="75">
        <f>VLOOKUP($A131,'RevPAR Raw Data'!$B$6:$BE$43,'RevPAR Raw Data'!G$1,FALSE)</f>
        <v>92.306929587000596</v>
      </c>
      <c r="Y131" s="76">
        <f>VLOOKUP($A131,'RevPAR Raw Data'!$B$6:$BE$43,'RevPAR Raw Data'!H$1,FALSE)</f>
        <v>215.46516926201701</v>
      </c>
      <c r="Z131" s="76">
        <f>VLOOKUP($A131,'RevPAR Raw Data'!$B$6:$BE$43,'RevPAR Raw Data'!I$1,FALSE)</f>
        <v>227.88017941773799</v>
      </c>
      <c r="AA131" s="76">
        <f>VLOOKUP($A131,'RevPAR Raw Data'!$B$6:$BE$43,'RevPAR Raw Data'!J$1,FALSE)</f>
        <v>170.477237643872</v>
      </c>
      <c r="AB131" s="76">
        <f>VLOOKUP($A131,'RevPAR Raw Data'!$B$6:$BE$43,'RevPAR Raw Data'!K$1,FALSE)</f>
        <v>196.86305348679701</v>
      </c>
      <c r="AC131" s="77">
        <f>VLOOKUP($A131,'RevPAR Raw Data'!$B$6:$BE$43,'RevPAR Raw Data'!L$1,FALSE)</f>
        <v>180.59851387948501</v>
      </c>
      <c r="AD131" s="76">
        <f>VLOOKUP($A131,'RevPAR Raw Data'!$B$6:$BE$43,'RevPAR Raw Data'!N$1,FALSE)</f>
        <v>213.042318889641</v>
      </c>
      <c r="AE131" s="76">
        <f>VLOOKUP($A131,'RevPAR Raw Data'!$B$6:$BE$43,'RevPAR Raw Data'!O$1,FALSE)</f>
        <v>172.18215978334399</v>
      </c>
      <c r="AF131" s="77">
        <f>VLOOKUP($A131,'RevPAR Raw Data'!$B$6:$BE$43,'RevPAR Raw Data'!P$1,FALSE)</f>
        <v>192.612239336492</v>
      </c>
      <c r="AG131" s="78">
        <f>VLOOKUP($A131,'RevPAR Raw Data'!$B$6:$BE$43,'RevPAR Raw Data'!R$1,FALSE)</f>
        <v>184.031006867201</v>
      </c>
    </row>
    <row r="132" spans="1:34" x14ac:dyDescent="0.25">
      <c r="A132" s="55" t="s">
        <v>127</v>
      </c>
      <c r="B132" s="43">
        <f>(VLOOKUP($A131,'Occupancy Raw Data'!$B$8:$BE$51,'Occupancy Raw Data'!T$3,FALSE))/100</f>
        <v>0.17789553368660102</v>
      </c>
      <c r="C132" s="44">
        <f>(VLOOKUP($A131,'Occupancy Raw Data'!$B$8:$BE$51,'Occupancy Raw Data'!U$3,FALSE))/100</f>
        <v>0.23828828828828802</v>
      </c>
      <c r="D132" s="44">
        <f>(VLOOKUP($A131,'Occupancy Raw Data'!$B$8:$BE$51,'Occupancy Raw Data'!V$3,FALSE))/100</f>
        <v>0.13182369591589102</v>
      </c>
      <c r="E132" s="44">
        <f>(VLOOKUP($A131,'Occupancy Raw Data'!$B$8:$BE$51,'Occupancy Raw Data'!W$3,FALSE))/100</f>
        <v>4.6481320590790604E-2</v>
      </c>
      <c r="F132" s="44">
        <f>(VLOOKUP($A131,'Occupancy Raw Data'!$B$8:$BE$51,'Occupancy Raw Data'!X$3,FALSE))/100</f>
        <v>0.37826755509994797</v>
      </c>
      <c r="G132" s="44">
        <f>(VLOOKUP($A131,'Occupancy Raw Data'!$B$8:$BE$51,'Occupancy Raw Data'!Y$3,FALSE))/100</f>
        <v>0.18846790688614001</v>
      </c>
      <c r="H132" s="45">
        <f>(VLOOKUP($A131,'Occupancy Raw Data'!$B$8:$BE$51,'Occupancy Raw Data'!AA$3,FALSE))/100</f>
        <v>0.22222222222222199</v>
      </c>
      <c r="I132" s="45">
        <f>(VLOOKUP($A131,'Occupancy Raw Data'!$B$8:$BE$51,'Occupancy Raw Data'!AB$3,FALSE))/100</f>
        <v>0.27512633352049398</v>
      </c>
      <c r="J132" s="44">
        <f>(VLOOKUP($A131,'Occupancy Raw Data'!$B$8:$BE$51,'Occupancy Raw Data'!AC$3,FALSE))/100</f>
        <v>0.245860511791269</v>
      </c>
      <c r="K132" s="46">
        <f>(VLOOKUP($A131,'Occupancy Raw Data'!$B$8:$BE$51,'Occupancy Raw Data'!AE$3,FALSE))/100</f>
        <v>0.20451834701466301</v>
      </c>
      <c r="M132" s="43">
        <f>(VLOOKUP($A131,'ADR Raw Data'!$B$6:$BE$49,'ADR Raw Data'!T$1,FALSE))/100</f>
        <v>2.6140749028078298E-2</v>
      </c>
      <c r="N132" s="44">
        <f>(VLOOKUP($A131,'ADR Raw Data'!$B$6:$BE$49,'ADR Raw Data'!U$1,FALSE))/100</f>
        <v>0.29244209320717102</v>
      </c>
      <c r="O132" s="44">
        <f>(VLOOKUP($A131,'ADR Raw Data'!$B$6:$BE$49,'ADR Raw Data'!V$1,FALSE))/100</f>
        <v>0.22734445989670601</v>
      </c>
      <c r="P132" s="44">
        <f>(VLOOKUP($A131,'ADR Raw Data'!$B$6:$BE$49,'ADR Raw Data'!W$1,FALSE))/100</f>
        <v>8.9348022846576794E-2</v>
      </c>
      <c r="Q132" s="44">
        <f>(VLOOKUP($A131,'ADR Raw Data'!$B$6:$BE$49,'ADR Raw Data'!X$1,FALSE))/100</f>
        <v>0.17169335079250503</v>
      </c>
      <c r="R132" s="44">
        <f>(VLOOKUP($A131,'ADR Raw Data'!$B$6:$BE$49,'ADR Raw Data'!Y$1,FALSE))/100</f>
        <v>0.17525873401386799</v>
      </c>
      <c r="S132" s="45">
        <f>(VLOOKUP($A131,'ADR Raw Data'!$B$6:$BE$49,'ADR Raw Data'!AA$1,FALSE))/100</f>
        <v>0.25454954649128597</v>
      </c>
      <c r="T132" s="45">
        <f>(VLOOKUP($A131,'ADR Raw Data'!$B$6:$BE$49,'ADR Raw Data'!AB$1,FALSE))/100</f>
        <v>0.27086408574118798</v>
      </c>
      <c r="U132" s="44">
        <f>(VLOOKUP($A131,'ADR Raw Data'!$B$6:$BE$49,'ADR Raw Data'!AC$1,FALSE))/100</f>
        <v>0.26106763499403302</v>
      </c>
      <c r="V132" s="46">
        <f>(VLOOKUP($A131,'ADR Raw Data'!$B$6:$BE$49,'ADR Raw Data'!AE$1,FALSE))/100</f>
        <v>0.19940168542672201</v>
      </c>
      <c r="X132" s="43">
        <f>(VLOOKUP($A131,'RevPAR Raw Data'!$B$6:$BE$43,'RevPAR Raw Data'!T$1,FALSE))/100</f>
        <v>0.20868660521399601</v>
      </c>
      <c r="Y132" s="44">
        <f>(VLOOKUP($A131,'RevPAR Raw Data'!$B$6:$BE$43,'RevPAR Raw Data'!U$1,FALSE))/100</f>
        <v>0.60041590730923999</v>
      </c>
      <c r="Z132" s="44">
        <f>(VLOOKUP($A131,'RevPAR Raw Data'!$B$6:$BE$43,'RevPAR Raw Data'!V$1,FALSE))/100</f>
        <v>0.38913754276218299</v>
      </c>
      <c r="AA132" s="44">
        <f>(VLOOKUP($A131,'RevPAR Raw Data'!$B$6:$BE$43,'RevPAR Raw Data'!W$1,FALSE))/100</f>
        <v>0.139982357531452</v>
      </c>
      <c r="AB132" s="44">
        <f>(VLOOKUP($A131,'RevPAR Raw Data'!$B$6:$BE$43,'RevPAR Raw Data'!X$1,FALSE))/100</f>
        <v>0.61490692992365292</v>
      </c>
      <c r="AC132" s="44">
        <f>(VLOOKUP($A131,'RevPAR Raw Data'!$B$6:$BE$43,'RevPAR Raw Data'!Y$1,FALSE))/100</f>
        <v>0.39675728766311702</v>
      </c>
      <c r="AD132" s="45">
        <f>(VLOOKUP($A131,'RevPAR Raw Data'!$B$6:$BE$43,'RevPAR Raw Data'!AA$1,FALSE))/100</f>
        <v>0.53333833460046098</v>
      </c>
      <c r="AE132" s="45">
        <f>(VLOOKUP($A131,'RevPAR Raw Data'!$B$6:$BE$43,'RevPAR Raw Data'!AB$1,FALSE))/100</f>
        <v>0.62051226205403598</v>
      </c>
      <c r="AF132" s="44">
        <f>(VLOOKUP($A131,'RevPAR Raw Data'!$B$6:$BE$43,'RevPAR Raw Data'!AC$1,FALSE))/100</f>
        <v>0.57111436913707103</v>
      </c>
      <c r="AG132" s="46">
        <f>(VLOOKUP($A131,'RevPAR Raw Data'!$B$6:$BE$43,'RevPAR Raw Data'!AE$1,FALSE))/100</f>
        <v>0.44470133553679703</v>
      </c>
    </row>
    <row r="133" spans="1:34" x14ac:dyDescent="0.25">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4" x14ac:dyDescent="0.25">
      <c r="A134" s="70" t="s">
        <v>60</v>
      </c>
      <c r="B134" s="71">
        <f>(VLOOKUP($A134,'Occupancy Raw Data'!$B$8:$BE$45,'Occupancy Raw Data'!G$3,FALSE))/100</f>
        <v>0.50533121597096098</v>
      </c>
      <c r="C134" s="72">
        <f>(VLOOKUP($A134,'Occupancy Raw Data'!$B$8:$BE$45,'Occupancy Raw Data'!H$3,FALSE))/100</f>
        <v>0.75306261343012693</v>
      </c>
      <c r="D134" s="72">
        <f>(VLOOKUP($A134,'Occupancy Raw Data'!$B$8:$BE$45,'Occupancy Raw Data'!I$3,FALSE))/100</f>
        <v>0.81692377495462698</v>
      </c>
      <c r="E134" s="72">
        <f>(VLOOKUP($A134,'Occupancy Raw Data'!$B$8:$BE$45,'Occupancy Raw Data'!J$3,FALSE))/100</f>
        <v>0.77654264972776699</v>
      </c>
      <c r="F134" s="72">
        <f>(VLOOKUP($A134,'Occupancy Raw Data'!$B$8:$BE$45,'Occupancy Raw Data'!K$3,FALSE))/100</f>
        <v>0.733439201451905</v>
      </c>
      <c r="G134" s="73">
        <f>(VLOOKUP($A134,'Occupancy Raw Data'!$B$8:$BE$45,'Occupancy Raw Data'!L$3,FALSE))/100</f>
        <v>0.71705989110707802</v>
      </c>
      <c r="H134" s="53">
        <f>(VLOOKUP($A134,'Occupancy Raw Data'!$B$8:$BE$45,'Occupancy Raw Data'!N$3,FALSE))/100</f>
        <v>0.82577132486388294</v>
      </c>
      <c r="I134" s="53">
        <f>(VLOOKUP($A134,'Occupancy Raw Data'!$B$8:$BE$45,'Occupancy Raw Data'!O$3,FALSE))/100</f>
        <v>0.76758166969147001</v>
      </c>
      <c r="J134" s="73">
        <f>(VLOOKUP($A134,'Occupancy Raw Data'!$B$8:$BE$45,'Occupancy Raw Data'!P$3,FALSE))/100</f>
        <v>0.79667649727767598</v>
      </c>
      <c r="K134" s="74">
        <f>(VLOOKUP($A134,'Occupancy Raw Data'!$B$8:$BE$45,'Occupancy Raw Data'!R$3,FALSE))/100</f>
        <v>0.73980749287010594</v>
      </c>
      <c r="M134" s="75">
        <f>VLOOKUP($A134,'ADR Raw Data'!$B$6:$BE$43,'ADR Raw Data'!G$1,FALSE)</f>
        <v>100.24309988776599</v>
      </c>
      <c r="N134" s="76">
        <f>VLOOKUP($A134,'ADR Raw Data'!$B$6:$BE$43,'ADR Raw Data'!H$1,FALSE)</f>
        <v>115.76412863383</v>
      </c>
      <c r="O134" s="76">
        <f>VLOOKUP($A134,'ADR Raw Data'!$B$6:$BE$43,'ADR Raw Data'!I$1,FALSE)</f>
        <v>121.089289086364</v>
      </c>
      <c r="P134" s="76">
        <f>VLOOKUP($A134,'ADR Raw Data'!$B$6:$BE$43,'ADR Raw Data'!J$1,FALSE)</f>
        <v>117.56925211802501</v>
      </c>
      <c r="Q134" s="76">
        <f>VLOOKUP($A134,'ADR Raw Data'!$B$6:$BE$43,'ADR Raw Data'!K$1,FALSE)</f>
        <v>113.416422827095</v>
      </c>
      <c r="R134" s="77">
        <f>VLOOKUP($A134,'ADR Raw Data'!$B$6:$BE$43,'ADR Raw Data'!L$1,FALSE)</f>
        <v>114.700576119969</v>
      </c>
      <c r="S134" s="76">
        <f>VLOOKUP($A134,'ADR Raw Data'!$B$6:$BE$43,'ADR Raw Data'!N$1,FALSE)</f>
        <v>132.89731868131801</v>
      </c>
      <c r="T134" s="76">
        <f>VLOOKUP($A134,'ADR Raw Data'!$B$6:$BE$43,'ADR Raw Data'!O$1,FALSE)</f>
        <v>124.46343431358</v>
      </c>
      <c r="U134" s="77">
        <f>VLOOKUP($A134,'ADR Raw Data'!$B$6:$BE$43,'ADR Raw Data'!P$1,FALSE)</f>
        <v>128.83438029472401</v>
      </c>
      <c r="V134" s="78">
        <f>VLOOKUP($A134,'ADR Raw Data'!$B$6:$BE$43,'ADR Raw Data'!R$1,FALSE)</f>
        <v>119.049224619428</v>
      </c>
      <c r="X134" s="75">
        <f>VLOOKUP($A134,'RevPAR Raw Data'!$B$6:$BE$43,'RevPAR Raw Data'!G$1,FALSE)</f>
        <v>50.655967558983598</v>
      </c>
      <c r="Y134" s="76">
        <f>VLOOKUP($A134,'RevPAR Raw Data'!$B$6:$BE$43,'RevPAR Raw Data'!H$1,FALSE)</f>
        <v>87.177637250453699</v>
      </c>
      <c r="Z134" s="76">
        <f>VLOOKUP($A134,'RevPAR Raw Data'!$B$6:$BE$43,'RevPAR Raw Data'!I$1,FALSE)</f>
        <v>98.9207191470054</v>
      </c>
      <c r="AA134" s="76">
        <f>VLOOKUP($A134,'RevPAR Raw Data'!$B$6:$BE$43,'RevPAR Raw Data'!J$1,FALSE)</f>
        <v>91.297538566243105</v>
      </c>
      <c r="AB134" s="76">
        <f>VLOOKUP($A134,'RevPAR Raw Data'!$B$6:$BE$43,'RevPAR Raw Data'!K$1,FALSE)</f>
        <v>83.184050589836602</v>
      </c>
      <c r="AC134" s="77">
        <f>VLOOKUP($A134,'RevPAR Raw Data'!$B$6:$BE$43,'RevPAR Raw Data'!L$1,FALSE)</f>
        <v>82.247182622504496</v>
      </c>
      <c r="AD134" s="76">
        <f>VLOOKUP($A134,'RevPAR Raw Data'!$B$6:$BE$43,'RevPAR Raw Data'!N$1,FALSE)</f>
        <v>109.74279491833001</v>
      </c>
      <c r="AE134" s="76">
        <f>VLOOKUP($A134,'RevPAR Raw Data'!$B$6:$BE$43,'RevPAR Raw Data'!O$1,FALSE)</f>
        <v>95.535850725952798</v>
      </c>
      <c r="AF134" s="77">
        <f>VLOOKUP($A134,'RevPAR Raw Data'!$B$6:$BE$43,'RevPAR Raw Data'!P$1,FALSE)</f>
        <v>102.639322822141</v>
      </c>
      <c r="AG134" s="78">
        <f>VLOOKUP($A134,'RevPAR Raw Data'!$B$6:$BE$43,'RevPAR Raw Data'!R$1,FALSE)</f>
        <v>88.0735083938294</v>
      </c>
    </row>
    <row r="135" spans="1:34" x14ac:dyDescent="0.25">
      <c r="A135" s="55" t="s">
        <v>127</v>
      </c>
      <c r="B135" s="43">
        <f>(VLOOKUP($A134,'Occupancy Raw Data'!$B$8:$BE$51,'Occupancy Raw Data'!T$3,FALSE))/100</f>
        <v>6.6383840326703493E-4</v>
      </c>
      <c r="C135" s="44">
        <f>(VLOOKUP($A134,'Occupancy Raw Data'!$B$8:$BE$51,'Occupancy Raw Data'!U$3,FALSE))/100</f>
        <v>0.18015049948454201</v>
      </c>
      <c r="D135" s="44">
        <f>(VLOOKUP($A134,'Occupancy Raw Data'!$B$8:$BE$51,'Occupancy Raw Data'!V$3,FALSE))/100</f>
        <v>0.14577244016268401</v>
      </c>
      <c r="E135" s="44">
        <f>(VLOOKUP($A134,'Occupancy Raw Data'!$B$8:$BE$51,'Occupancy Raw Data'!W$3,FALSE))/100</f>
        <v>0.10714865747170001</v>
      </c>
      <c r="F135" s="44">
        <f>(VLOOKUP($A134,'Occupancy Raw Data'!$B$8:$BE$51,'Occupancy Raw Data'!X$3,FALSE))/100</f>
        <v>0.16810958972777398</v>
      </c>
      <c r="G135" s="44">
        <f>(VLOOKUP($A134,'Occupancy Raw Data'!$B$8:$BE$51,'Occupancy Raw Data'!Y$3,FALSE))/100</f>
        <v>0.12555263599591199</v>
      </c>
      <c r="H135" s="45">
        <f>(VLOOKUP($A134,'Occupancy Raw Data'!$B$8:$BE$51,'Occupancy Raw Data'!AA$3,FALSE))/100</f>
        <v>0.19494614020106901</v>
      </c>
      <c r="I135" s="45">
        <f>(VLOOKUP($A134,'Occupancy Raw Data'!$B$8:$BE$51,'Occupancy Raw Data'!AB$3,FALSE))/100</f>
        <v>0.27861748574777601</v>
      </c>
      <c r="J135" s="44">
        <f>(VLOOKUP($A134,'Occupancy Raw Data'!$B$8:$BE$51,'Occupancy Raw Data'!AC$3,FALSE))/100</f>
        <v>0.23384245140461199</v>
      </c>
      <c r="K135" s="46">
        <f>(VLOOKUP($A134,'Occupancy Raw Data'!$B$8:$BE$51,'Occupancy Raw Data'!AE$3,FALSE))/100</f>
        <v>0.15679024302676001</v>
      </c>
      <c r="M135" s="43">
        <f>(VLOOKUP($A134,'ADR Raw Data'!$B$6:$BE$49,'ADR Raw Data'!T$1,FALSE))/100</f>
        <v>5.4414345521241005E-2</v>
      </c>
      <c r="N135" s="44">
        <f>(VLOOKUP($A134,'ADR Raw Data'!$B$6:$BE$49,'ADR Raw Data'!U$1,FALSE))/100</f>
        <v>9.9057674675697496E-2</v>
      </c>
      <c r="O135" s="44">
        <f>(VLOOKUP($A134,'ADR Raw Data'!$B$6:$BE$49,'ADR Raw Data'!V$1,FALSE))/100</f>
        <v>8.9234660896410606E-2</v>
      </c>
      <c r="P135" s="44">
        <f>(VLOOKUP($A134,'ADR Raw Data'!$B$6:$BE$49,'ADR Raw Data'!W$1,FALSE))/100</f>
        <v>6.7460836849404307E-2</v>
      </c>
      <c r="Q135" s="44">
        <f>(VLOOKUP($A134,'ADR Raw Data'!$B$6:$BE$49,'ADR Raw Data'!X$1,FALSE))/100</f>
        <v>0.11773181235359599</v>
      </c>
      <c r="R135" s="44">
        <f>(VLOOKUP($A134,'ADR Raw Data'!$B$6:$BE$49,'ADR Raw Data'!Y$1,FALSE))/100</f>
        <v>8.9185559375323797E-2</v>
      </c>
      <c r="S135" s="45">
        <f>(VLOOKUP($A134,'ADR Raw Data'!$B$6:$BE$49,'ADR Raw Data'!AA$1,FALSE))/100</f>
        <v>0.211917229590211</v>
      </c>
      <c r="T135" s="45">
        <f>(VLOOKUP($A134,'ADR Raw Data'!$B$6:$BE$49,'ADR Raw Data'!AB$1,FALSE))/100</f>
        <v>0.19017159458824801</v>
      </c>
      <c r="U135" s="44">
        <f>(VLOOKUP($A134,'ADR Raw Data'!$B$6:$BE$49,'ADR Raw Data'!AC$1,FALSE))/100</f>
        <v>0.20073856243890201</v>
      </c>
      <c r="V135" s="46">
        <f>(VLOOKUP($A134,'ADR Raw Data'!$B$6:$BE$49,'ADR Raw Data'!AE$1,FALSE))/100</f>
        <v>0.12435906370865199</v>
      </c>
      <c r="X135" s="43">
        <f>(VLOOKUP($A134,'RevPAR Raw Data'!$B$6:$BE$43,'RevPAR Raw Data'!T$1,FALSE))/100</f>
        <v>5.5114306256753703E-2</v>
      </c>
      <c r="Y135" s="44">
        <f>(VLOOKUP($A134,'RevPAR Raw Data'!$B$6:$BE$43,'RevPAR Raw Data'!U$1,FALSE))/100</f>
        <v>0.29705346373084301</v>
      </c>
      <c r="Z135" s="44">
        <f>(VLOOKUP($A134,'RevPAR Raw Data'!$B$6:$BE$43,'RevPAR Raw Data'!V$1,FALSE))/100</f>
        <v>0.248015055325054</v>
      </c>
      <c r="AA135" s="44">
        <f>(VLOOKUP($A134,'RevPAR Raw Data'!$B$6:$BE$43,'RevPAR Raw Data'!W$1,FALSE))/100</f>
        <v>0.18183783242143503</v>
      </c>
      <c r="AB135" s="44">
        <f>(VLOOKUP($A134,'RevPAR Raw Data'!$B$6:$BE$43,'RevPAR Raw Data'!X$1,FALSE))/100</f>
        <v>0.30563324875404096</v>
      </c>
      <c r="AC135" s="44">
        <f>(VLOOKUP($A134,'RevPAR Raw Data'!$B$6:$BE$43,'RevPAR Raw Data'!Y$1,FALSE))/100</f>
        <v>0.22593567744357798</v>
      </c>
      <c r="AD135" s="45">
        <f>(VLOOKUP($A134,'RevPAR Raw Data'!$B$6:$BE$43,'RevPAR Raw Data'!AA$1,FALSE))/100</f>
        <v>0.448175815741997</v>
      </c>
      <c r="AE135" s="45">
        <f>(VLOOKUP($A134,'RevPAR Raw Data'!$B$6:$BE$43,'RevPAR Raw Data'!AB$1,FALSE))/100</f>
        <v>0.52177421188084805</v>
      </c>
      <c r="AF135" s="44">
        <f>(VLOOKUP($A134,'RevPAR Raw Data'!$B$6:$BE$43,'RevPAR Raw Data'!AC$1,FALSE))/100</f>
        <v>0.48152221137566598</v>
      </c>
      <c r="AG135" s="46">
        <f>(VLOOKUP($A134,'RevPAR Raw Data'!$B$6:$BE$43,'RevPAR Raw Data'!AE$1,FALSE))/100</f>
        <v>0.30064759455687301</v>
      </c>
    </row>
    <row r="136" spans="1:34" x14ac:dyDescent="0.25">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4" x14ac:dyDescent="0.25">
      <c r="A137" s="70" t="s">
        <v>59</v>
      </c>
      <c r="B137" s="71">
        <f>(VLOOKUP($A137,'Occupancy Raw Data'!$B$8:$BE$54,'Occupancy Raw Data'!G$3,FALSE))/100</f>
        <v>0.60928961748633803</v>
      </c>
      <c r="C137" s="72">
        <f>(VLOOKUP($A137,'Occupancy Raw Data'!$B$8:$BE$54,'Occupancy Raw Data'!H$3,FALSE))/100</f>
        <v>0.83401639344262191</v>
      </c>
      <c r="D137" s="72">
        <f>(VLOOKUP($A137,'Occupancy Raw Data'!$B$8:$BE$54,'Occupancy Raw Data'!I$3,FALSE))/100</f>
        <v>0.85928961748633792</v>
      </c>
      <c r="E137" s="72">
        <f>(VLOOKUP($A137,'Occupancy Raw Data'!$B$8:$BE$54,'Occupancy Raw Data'!J$3,FALSE))/100</f>
        <v>0.823428961748633</v>
      </c>
      <c r="F137" s="72">
        <f>(VLOOKUP($A137,'Occupancy Raw Data'!$B$8:$BE$54,'Occupancy Raw Data'!K$3,FALSE))/100</f>
        <v>0.81591530054644812</v>
      </c>
      <c r="G137" s="73">
        <f>(VLOOKUP($A137,'Occupancy Raw Data'!$B$8:$BE$54,'Occupancy Raw Data'!L$3,FALSE))/100</f>
        <v>0.78838797814207595</v>
      </c>
      <c r="H137" s="53">
        <f>(VLOOKUP($A137,'Occupancy Raw Data'!$B$8:$BE$54,'Occupancy Raw Data'!N$3,FALSE))/100</f>
        <v>0.83265027322404295</v>
      </c>
      <c r="I137" s="53">
        <f>(VLOOKUP($A137,'Occupancy Raw Data'!$B$8:$BE$54,'Occupancy Raw Data'!O$3,FALSE))/100</f>
        <v>0.81181693989070991</v>
      </c>
      <c r="J137" s="73">
        <f>(VLOOKUP($A137,'Occupancy Raw Data'!$B$8:$BE$54,'Occupancy Raw Data'!P$3,FALSE))/100</f>
        <v>0.82223360655737698</v>
      </c>
      <c r="K137" s="74">
        <f>(VLOOKUP($A137,'Occupancy Raw Data'!$B$8:$BE$54,'Occupancy Raw Data'!R$3,FALSE))/100</f>
        <v>0.79805815768930499</v>
      </c>
      <c r="M137" s="75">
        <f>VLOOKUP($A137,'ADR Raw Data'!$B$6:$BE$54,'ADR Raw Data'!G$1,FALSE)</f>
        <v>99.898677130044803</v>
      </c>
      <c r="N137" s="76">
        <f>VLOOKUP($A137,'ADR Raw Data'!$B$6:$BE$54,'ADR Raw Data'!H$1,FALSE)</f>
        <v>112.693652743652</v>
      </c>
      <c r="O137" s="76">
        <f>VLOOKUP($A137,'ADR Raw Data'!$B$6:$BE$54,'ADR Raw Data'!I$1,FALSE)</f>
        <v>117.223660572337</v>
      </c>
      <c r="P137" s="76">
        <f>VLOOKUP($A137,'ADR Raw Data'!$B$6:$BE$54,'ADR Raw Data'!J$1,FALSE)</f>
        <v>112.98567814184899</v>
      </c>
      <c r="Q137" s="76">
        <f>VLOOKUP($A137,'ADR Raw Data'!$B$6:$BE$54,'ADR Raw Data'!K$1,FALSE)</f>
        <v>111.940602762662</v>
      </c>
      <c r="R137" s="77">
        <f>VLOOKUP($A137,'ADR Raw Data'!$B$6:$BE$54,'ADR Raw Data'!L$1,FALSE)</f>
        <v>111.608598163229</v>
      </c>
      <c r="S137" s="76">
        <f>VLOOKUP($A137,'ADR Raw Data'!$B$6:$BE$54,'ADR Raw Data'!N$1,FALSE)</f>
        <v>115.122817883511</v>
      </c>
      <c r="T137" s="76">
        <f>VLOOKUP($A137,'ADR Raw Data'!$B$6:$BE$54,'ADR Raw Data'!O$1,FALSE)</f>
        <v>115.253681110643</v>
      </c>
      <c r="U137" s="77">
        <f>VLOOKUP($A137,'ADR Raw Data'!$B$6:$BE$54,'ADR Raw Data'!P$1,FALSE)</f>
        <v>115.187420560747</v>
      </c>
      <c r="V137" s="78">
        <f>VLOOKUP($A137,'ADR Raw Data'!$B$6:$BE$54,'ADR Raw Data'!R$1,FALSE)</f>
        <v>112.66209390474999</v>
      </c>
      <c r="X137" s="75">
        <f>VLOOKUP($A137,'RevPAR Raw Data'!$B$6:$BE$54,'RevPAR Raw Data'!G$1,FALSE)</f>
        <v>60.867226775956198</v>
      </c>
      <c r="Y137" s="76">
        <f>VLOOKUP($A137,'RevPAR Raw Data'!$B$6:$BE$54,'RevPAR Raw Data'!H$1,FALSE)</f>
        <v>93.988353825136599</v>
      </c>
      <c r="Z137" s="76">
        <f>VLOOKUP($A137,'RevPAR Raw Data'!$B$6:$BE$54,'RevPAR Raw Data'!I$1,FALSE)</f>
        <v>100.72907445355099</v>
      </c>
      <c r="AA137" s="76">
        <f>VLOOKUP($A137,'RevPAR Raw Data'!$B$6:$BE$54,'RevPAR Raw Data'!J$1,FALSE)</f>
        <v>93.035679644808695</v>
      </c>
      <c r="AB137" s="76">
        <f>VLOOKUP($A137,'RevPAR Raw Data'!$B$6:$BE$54,'RevPAR Raw Data'!K$1,FALSE)</f>
        <v>91.334050546447997</v>
      </c>
      <c r="AC137" s="77">
        <f>VLOOKUP($A137,'RevPAR Raw Data'!$B$6:$BE$54,'RevPAR Raw Data'!L$1,FALSE)</f>
        <v>87.990877049180298</v>
      </c>
      <c r="AD137" s="76">
        <f>VLOOKUP($A137,'RevPAR Raw Data'!$B$6:$BE$54,'RevPAR Raw Data'!N$1,FALSE)</f>
        <v>95.857045765027294</v>
      </c>
      <c r="AE137" s="76">
        <f>VLOOKUP($A137,'RevPAR Raw Data'!$B$6:$BE$54,'RevPAR Raw Data'!O$1,FALSE)</f>
        <v>93.5648907103825</v>
      </c>
      <c r="AF137" s="77">
        <f>VLOOKUP($A137,'RevPAR Raw Data'!$B$6:$BE$54,'RevPAR Raw Data'!P$1,FALSE)</f>
        <v>94.710968237704904</v>
      </c>
      <c r="AG137" s="78">
        <f>VLOOKUP($A137,'RevPAR Raw Data'!$B$6:$BE$54,'RevPAR Raw Data'!R$1,FALSE)</f>
        <v>89.910903103044404</v>
      </c>
    </row>
    <row r="138" spans="1:34" x14ac:dyDescent="0.25">
      <c r="A138" s="55" t="s">
        <v>127</v>
      </c>
      <c r="B138" s="43">
        <f>(VLOOKUP($A137,'Occupancy Raw Data'!$B$8:$BE$54,'Occupancy Raw Data'!T$3,FALSE))/100</f>
        <v>5.8669890919749494E-2</v>
      </c>
      <c r="C138" s="44">
        <f>(VLOOKUP($A137,'Occupancy Raw Data'!$B$8:$BE$54,'Occupancy Raw Data'!U$3,FALSE))/100</f>
        <v>0.196288142623814</v>
      </c>
      <c r="D138" s="44">
        <f>(VLOOKUP($A137,'Occupancy Raw Data'!$B$8:$BE$54,'Occupancy Raw Data'!V$3,FALSE))/100</f>
        <v>0.15406073503471199</v>
      </c>
      <c r="E138" s="44">
        <f>(VLOOKUP($A137,'Occupancy Raw Data'!$B$8:$BE$54,'Occupancy Raw Data'!W$3,FALSE))/100</f>
        <v>0.154922786040223</v>
      </c>
      <c r="F138" s="44">
        <f>(VLOOKUP($A137,'Occupancy Raw Data'!$B$8:$BE$54,'Occupancy Raw Data'!X$3,FALSE))/100</f>
        <v>0.22252507312053102</v>
      </c>
      <c r="G138" s="44">
        <f>(VLOOKUP($A137,'Occupancy Raw Data'!$B$8:$BE$54,'Occupancy Raw Data'!Y$3,FALSE))/100</f>
        <v>0.160196694713136</v>
      </c>
      <c r="H138" s="45">
        <f>(VLOOKUP($A137,'Occupancy Raw Data'!$B$8:$BE$54,'Occupancy Raw Data'!AA$3,FALSE))/100</f>
        <v>0.36979528019505603</v>
      </c>
      <c r="I138" s="45">
        <f>(VLOOKUP($A137,'Occupancy Raw Data'!$B$8:$BE$54,'Occupancy Raw Data'!AB$3,FALSE))/100</f>
        <v>0.46774345079244001</v>
      </c>
      <c r="J138" s="44">
        <f>(VLOOKUP($A137,'Occupancy Raw Data'!$B$8:$BE$54,'Occupancy Raw Data'!AC$3,FALSE))/100</f>
        <v>0.41645941338564202</v>
      </c>
      <c r="K138" s="46">
        <f>(VLOOKUP($A137,'Occupancy Raw Data'!$B$8:$BE$54,'Occupancy Raw Data'!AE$3,FALSE))/100</f>
        <v>0.225460636045485</v>
      </c>
      <c r="M138" s="43">
        <f>(VLOOKUP($A137,'ADR Raw Data'!$B$6:$BE$54,'ADR Raw Data'!T$1,FALSE))/100</f>
        <v>2.6065329883041201E-2</v>
      </c>
      <c r="N138" s="44">
        <f>(VLOOKUP($A137,'ADR Raw Data'!$B$6:$BE$54,'ADR Raw Data'!U$1,FALSE))/100</f>
        <v>8.22048972649288E-2</v>
      </c>
      <c r="O138" s="44">
        <f>(VLOOKUP($A137,'ADR Raw Data'!$B$6:$BE$54,'ADR Raw Data'!V$1,FALSE))/100</f>
        <v>0.120711427647393</v>
      </c>
      <c r="P138" s="44">
        <f>(VLOOKUP($A137,'ADR Raw Data'!$B$6:$BE$54,'ADR Raw Data'!W$1,FALSE))/100</f>
        <v>8.3755927100530092E-2</v>
      </c>
      <c r="Q138" s="44">
        <f>(VLOOKUP($A137,'ADR Raw Data'!$B$6:$BE$54,'ADR Raw Data'!X$1,FALSE))/100</f>
        <v>7.7523416321097494E-2</v>
      </c>
      <c r="R138" s="44">
        <f>(VLOOKUP($A137,'ADR Raw Data'!$B$6:$BE$54,'ADR Raw Data'!Y$1,FALSE))/100</f>
        <v>8.2897532497621496E-2</v>
      </c>
      <c r="S138" s="45">
        <f>(VLOOKUP($A137,'ADR Raw Data'!$B$6:$BE$54,'ADR Raw Data'!AA$1,FALSE))/100</f>
        <v>0.17005121864853798</v>
      </c>
      <c r="T138" s="45">
        <f>(VLOOKUP($A137,'ADR Raw Data'!$B$6:$BE$54,'ADR Raw Data'!AB$1,FALSE))/100</f>
        <v>0.14259622395800201</v>
      </c>
      <c r="U138" s="44">
        <f>(VLOOKUP($A137,'ADR Raw Data'!$B$6:$BE$54,'ADR Raw Data'!AC$1,FALSE))/100</f>
        <v>0.15682338828957001</v>
      </c>
      <c r="V138" s="46">
        <f>(VLOOKUP($A137,'ADR Raw Data'!$B$6:$BE$54,'ADR Raw Data'!AE$1,FALSE))/100</f>
        <v>0.10263532282613999</v>
      </c>
      <c r="X138" s="43">
        <f>(VLOOKUP($A137,'RevPAR Raw Data'!$B$6:$BE$54,'RevPAR Raw Data'!T$1,FALSE))/100</f>
        <v>8.6264470863816098E-2</v>
      </c>
      <c r="Y138" s="44">
        <f>(VLOOKUP($A137,'RevPAR Raw Data'!$B$6:$BE$54,'RevPAR Raw Data'!U$1,FALSE))/100</f>
        <v>0.294628886487458</v>
      </c>
      <c r="Z138" s="44">
        <f>(VLOOKUP($A137,'RevPAR Raw Data'!$B$6:$BE$54,'RevPAR Raw Data'!V$1,FALSE))/100</f>
        <v>0.29336905395255203</v>
      </c>
      <c r="AA138" s="44">
        <f>(VLOOKUP($A137,'RevPAR Raw Data'!$B$6:$BE$54,'RevPAR Raw Data'!W$1,FALSE))/100</f>
        <v>0.25165441471454902</v>
      </c>
      <c r="AB138" s="44">
        <f>(VLOOKUP($A137,'RevPAR Raw Data'!$B$6:$BE$54,'RevPAR Raw Data'!X$1,FALSE))/100</f>
        <v>0.317299393327034</v>
      </c>
      <c r="AC138" s="44">
        <f>(VLOOKUP($A137,'RevPAR Raw Data'!$B$6:$BE$54,'RevPAR Raw Data'!Y$1,FALSE))/100</f>
        <v>0.25637413791675201</v>
      </c>
      <c r="AD138" s="45">
        <f>(VLOOKUP($A137,'RevPAR Raw Data'!$B$6:$BE$54,'RevPAR Raw Data'!AA$1,FALSE))/100</f>
        <v>0.60273063689124096</v>
      </c>
      <c r="AE138" s="45">
        <f>(VLOOKUP($A137,'RevPAR Raw Data'!$B$6:$BE$54,'RevPAR Raw Data'!AB$1,FALSE))/100</f>
        <v>0.67703812461452995</v>
      </c>
      <c r="AF138" s="44">
        <f>(VLOOKUP($A137,'RevPAR Raw Data'!$B$6:$BE$54,'RevPAR Raw Data'!AC$1,FALSE))/100</f>
        <v>0.63859337796743598</v>
      </c>
      <c r="AG138" s="46">
        <f>(VLOOKUP($A137,'RevPAR Raw Data'!$B$6:$BE$54,'RevPAR Raw Data'!AE$1,FALSE))/100</f>
        <v>0.35123618403674101</v>
      </c>
    </row>
    <row r="139" spans="1:34" x14ac:dyDescent="0.25">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4" x14ac:dyDescent="0.25">
      <c r="A140" s="70" t="s">
        <v>61</v>
      </c>
      <c r="B140" s="71">
        <f>(VLOOKUP($A140,'Occupancy Raw Data'!$B$8:$BE$45,'Occupancy Raw Data'!G$3,FALSE))/100</f>
        <v>0.49942889777270105</v>
      </c>
      <c r="C140" s="72">
        <f>(VLOOKUP($A140,'Occupancy Raw Data'!$B$8:$BE$45,'Occupancy Raw Data'!H$3,FALSE))/100</f>
        <v>0.66904625928041095</v>
      </c>
      <c r="D140" s="72">
        <f>(VLOOKUP($A140,'Occupancy Raw Data'!$B$8:$BE$45,'Occupancy Raw Data'!I$3,FALSE))/100</f>
        <v>0.72986864648772098</v>
      </c>
      <c r="E140" s="72">
        <f>(VLOOKUP($A140,'Occupancy Raw Data'!$B$8:$BE$45,'Occupancy Raw Data'!J$3,FALSE))/100</f>
        <v>0.70559680182752704</v>
      </c>
      <c r="F140" s="72">
        <f>(VLOOKUP($A140,'Occupancy Raw Data'!$B$8:$BE$45,'Occupancy Raw Data'!K$3,FALSE))/100</f>
        <v>0.71159337521416299</v>
      </c>
      <c r="G140" s="73">
        <f>(VLOOKUP($A140,'Occupancy Raw Data'!$B$8:$BE$45,'Occupancy Raw Data'!L$3,FALSE))/100</f>
        <v>0.66310679611650403</v>
      </c>
      <c r="H140" s="53">
        <f>(VLOOKUP($A140,'Occupancy Raw Data'!$B$8:$BE$45,'Occupancy Raw Data'!N$3,FALSE))/100</f>
        <v>0.791547687035979</v>
      </c>
      <c r="I140" s="53">
        <f>(VLOOKUP($A140,'Occupancy Raw Data'!$B$8:$BE$45,'Occupancy Raw Data'!O$3,FALSE))/100</f>
        <v>0.76156482010279802</v>
      </c>
      <c r="J140" s="73">
        <f>(VLOOKUP($A140,'Occupancy Raw Data'!$B$8:$BE$45,'Occupancy Raw Data'!P$3,FALSE))/100</f>
        <v>0.77655625356938796</v>
      </c>
      <c r="K140" s="74">
        <f>(VLOOKUP($A140,'Occupancy Raw Data'!$B$8:$BE$45,'Occupancy Raw Data'!R$3,FALSE))/100</f>
        <v>0.69552092681732802</v>
      </c>
      <c r="M140" s="75">
        <f>VLOOKUP($A140,'ADR Raw Data'!$B$6:$BE$43,'ADR Raw Data'!G$1,FALSE)</f>
        <v>85.249366895368695</v>
      </c>
      <c r="N140" s="76">
        <f>VLOOKUP($A140,'ADR Raw Data'!$B$6:$BE$43,'ADR Raw Data'!H$1,FALSE)</f>
        <v>94.608159837814696</v>
      </c>
      <c r="O140" s="76">
        <f>VLOOKUP($A140,'ADR Raw Data'!$B$6:$BE$43,'ADR Raw Data'!I$1,FALSE)</f>
        <v>96.211870618153299</v>
      </c>
      <c r="P140" s="76">
        <f>VLOOKUP($A140,'ADR Raw Data'!$B$6:$BE$43,'ADR Raw Data'!J$1,FALSE)</f>
        <v>94.384619870497701</v>
      </c>
      <c r="Q140" s="76">
        <f>VLOOKUP($A140,'ADR Raw Data'!$B$6:$BE$43,'ADR Raw Data'!K$1,FALSE)</f>
        <v>94.521116974317806</v>
      </c>
      <c r="R140" s="77">
        <f>VLOOKUP($A140,'ADR Raw Data'!$B$6:$BE$43,'ADR Raw Data'!L$1,FALSE)</f>
        <v>93.485196942554396</v>
      </c>
      <c r="S140" s="76">
        <f>VLOOKUP($A140,'ADR Raw Data'!$B$6:$BE$43,'ADR Raw Data'!N$1,FALSE)</f>
        <v>109.04519664502099</v>
      </c>
      <c r="T140" s="76">
        <f>VLOOKUP($A140,'ADR Raw Data'!$B$6:$BE$43,'ADR Raw Data'!O$1,FALSE)</f>
        <v>106.933816310461</v>
      </c>
      <c r="U140" s="77">
        <f>VLOOKUP($A140,'ADR Raw Data'!$B$6:$BE$43,'ADR Raw Data'!P$1,FALSE)</f>
        <v>108.0098865968</v>
      </c>
      <c r="V140" s="78">
        <f>VLOOKUP($A140,'ADR Raw Data'!$B$6:$BE$43,'ADR Raw Data'!R$1,FALSE)</f>
        <v>98.118615536656804</v>
      </c>
      <c r="X140" s="75">
        <f>VLOOKUP($A140,'RevPAR Raw Data'!$B$6:$BE$43,'RevPAR Raw Data'!G$1,FALSE)</f>
        <v>42.575997344374599</v>
      </c>
      <c r="Y140" s="76">
        <f>VLOOKUP($A140,'RevPAR Raw Data'!$B$6:$BE$43,'RevPAR Raw Data'!H$1,FALSE)</f>
        <v>63.297235436893203</v>
      </c>
      <c r="Z140" s="76">
        <f>VLOOKUP($A140,'RevPAR Raw Data'!$B$6:$BE$43,'RevPAR Raw Data'!I$1,FALSE)</f>
        <v>70.222027784123298</v>
      </c>
      <c r="AA140" s="76">
        <f>VLOOKUP($A140,'RevPAR Raw Data'!$B$6:$BE$43,'RevPAR Raw Data'!J$1,FALSE)</f>
        <v>66.597485922329994</v>
      </c>
      <c r="AB140" s="76">
        <f>VLOOKUP($A140,'RevPAR Raw Data'!$B$6:$BE$43,'RevPAR Raw Data'!K$1,FALSE)</f>
        <v>67.260600656767494</v>
      </c>
      <c r="AC140" s="77">
        <f>VLOOKUP($A140,'RevPAR Raw Data'!$B$6:$BE$43,'RevPAR Raw Data'!L$1,FALSE)</f>
        <v>61.990669428897696</v>
      </c>
      <c r="AD140" s="76">
        <f>VLOOKUP($A140,'RevPAR Raw Data'!$B$6:$BE$43,'RevPAR Raw Data'!N$1,FALSE)</f>
        <v>86.314473186750405</v>
      </c>
      <c r="AE140" s="76">
        <f>VLOOKUP($A140,'RevPAR Raw Data'!$B$6:$BE$43,'RevPAR Raw Data'!O$1,FALSE)</f>
        <v>81.437032581381999</v>
      </c>
      <c r="AF140" s="77">
        <f>VLOOKUP($A140,'RevPAR Raw Data'!$B$6:$BE$43,'RevPAR Raw Data'!P$1,FALSE)</f>
        <v>83.875752884066202</v>
      </c>
      <c r="AG140" s="78">
        <f>VLOOKUP($A140,'RevPAR Raw Data'!$B$6:$BE$43,'RevPAR Raw Data'!R$1,FALSE)</f>
        <v>68.243550416088695</v>
      </c>
    </row>
    <row r="141" spans="1:34" x14ac:dyDescent="0.25">
      <c r="A141" s="55" t="s">
        <v>127</v>
      </c>
      <c r="B141" s="43">
        <f>(VLOOKUP($A140,'Occupancy Raw Data'!$B$8:$BE$51,'Occupancy Raw Data'!T$3,FALSE))/100</f>
        <v>3.35853205525792E-2</v>
      </c>
      <c r="C141" s="44">
        <f>(VLOOKUP($A140,'Occupancy Raw Data'!$B$8:$BE$51,'Occupancy Raw Data'!U$3,FALSE))/100</f>
        <v>7.9324971333396402E-2</v>
      </c>
      <c r="D141" s="44">
        <f>(VLOOKUP($A140,'Occupancy Raw Data'!$B$8:$BE$51,'Occupancy Raw Data'!V$3,FALSE))/100</f>
        <v>0.13070078803038199</v>
      </c>
      <c r="E141" s="44">
        <f>(VLOOKUP($A140,'Occupancy Raw Data'!$B$8:$BE$51,'Occupancy Raw Data'!W$3,FALSE))/100</f>
        <v>0.121292293220939</v>
      </c>
      <c r="F141" s="44">
        <f>(VLOOKUP($A140,'Occupancy Raw Data'!$B$8:$BE$51,'Occupancy Raw Data'!X$3,FALSE))/100</f>
        <v>0.16672079073395898</v>
      </c>
      <c r="G141" s="44">
        <f>(VLOOKUP($A140,'Occupancy Raw Data'!$B$8:$BE$51,'Occupancy Raw Data'!Y$3,FALSE))/100</f>
        <v>0.10970697987285</v>
      </c>
      <c r="H141" s="45">
        <f>(VLOOKUP($A140,'Occupancy Raw Data'!$B$8:$BE$51,'Occupancy Raw Data'!AA$3,FALSE))/100</f>
        <v>0.27636155962826403</v>
      </c>
      <c r="I141" s="45">
        <f>(VLOOKUP($A140,'Occupancy Raw Data'!$B$8:$BE$51,'Occupancy Raw Data'!AB$3,FALSE))/100</f>
        <v>0.17153554454709902</v>
      </c>
      <c r="J141" s="44">
        <f>(VLOOKUP($A140,'Occupancy Raw Data'!$B$8:$BE$51,'Occupancy Raw Data'!AC$3,FALSE))/100</f>
        <v>0.222714890175159</v>
      </c>
      <c r="K141" s="46">
        <f>(VLOOKUP($A140,'Occupancy Raw Data'!$B$8:$BE$51,'Occupancy Raw Data'!AE$3,FALSE))/100</f>
        <v>0.14341891566652401</v>
      </c>
      <c r="M141" s="43">
        <f>(VLOOKUP($A140,'ADR Raw Data'!$B$6:$BE$49,'ADR Raw Data'!T$1,FALSE))/100</f>
        <v>3.7043470828748502E-2</v>
      </c>
      <c r="N141" s="44">
        <f>(VLOOKUP($A140,'ADR Raw Data'!$B$6:$BE$49,'ADR Raw Data'!U$1,FALSE))/100</f>
        <v>4.7283293879383105E-2</v>
      </c>
      <c r="O141" s="44">
        <f>(VLOOKUP($A140,'ADR Raw Data'!$B$6:$BE$49,'ADR Raw Data'!V$1,FALSE))/100</f>
        <v>5.7082254237033697E-2</v>
      </c>
      <c r="P141" s="44">
        <f>(VLOOKUP($A140,'ADR Raw Data'!$B$6:$BE$49,'ADR Raw Data'!W$1,FALSE))/100</f>
        <v>6.74705636206442E-2</v>
      </c>
      <c r="Q141" s="44">
        <f>(VLOOKUP($A140,'ADR Raw Data'!$B$6:$BE$49,'ADR Raw Data'!X$1,FALSE))/100</f>
        <v>0.11069642054691099</v>
      </c>
      <c r="R141" s="44">
        <f>(VLOOKUP($A140,'ADR Raw Data'!$B$6:$BE$49,'ADR Raw Data'!Y$1,FALSE))/100</f>
        <v>6.60195453511917E-2</v>
      </c>
      <c r="S141" s="45">
        <f>(VLOOKUP($A140,'ADR Raw Data'!$B$6:$BE$49,'ADR Raw Data'!AA$1,FALSE))/100</f>
        <v>0.15661606807736</v>
      </c>
      <c r="T141" s="45">
        <f>(VLOOKUP($A140,'ADR Raw Data'!$B$6:$BE$49,'ADR Raw Data'!AB$1,FALSE))/100</f>
        <v>0.11043216808561301</v>
      </c>
      <c r="U141" s="44">
        <f>(VLOOKUP($A140,'ADR Raw Data'!$B$6:$BE$49,'ADR Raw Data'!AC$1,FALSE))/100</f>
        <v>0.133210584296446</v>
      </c>
      <c r="V141" s="46">
        <f>(VLOOKUP($A140,'ADR Raw Data'!$B$6:$BE$49,'ADR Raw Data'!AE$1,FALSE))/100</f>
        <v>9.0594426390512905E-2</v>
      </c>
      <c r="X141" s="43">
        <f>(VLOOKUP($A140,'RevPAR Raw Data'!$B$6:$BE$43,'RevPAR Raw Data'!T$1,FALSE))/100</f>
        <v>7.1872908223491405E-2</v>
      </c>
      <c r="Y141" s="44">
        <f>(VLOOKUP($A140,'RevPAR Raw Data'!$B$6:$BE$43,'RevPAR Raw Data'!U$1,FALSE))/100</f>
        <v>0.13035901114431001</v>
      </c>
      <c r="Z141" s="44">
        <f>(VLOOKUP($A140,'RevPAR Raw Data'!$B$6:$BE$43,'RevPAR Raw Data'!V$1,FALSE))/100</f>
        <v>0.19524373787874702</v>
      </c>
      <c r="AA141" s="44">
        <f>(VLOOKUP($A140,'RevPAR Raw Data'!$B$6:$BE$43,'RevPAR Raw Data'!W$1,FALSE))/100</f>
        <v>0.19694651622803999</v>
      </c>
      <c r="AB141" s="44">
        <f>(VLOOKUP($A140,'RevPAR Raw Data'!$B$6:$BE$43,'RevPAR Raw Data'!X$1,FALSE))/100</f>
        <v>0.29587260604587101</v>
      </c>
      <c r="AC141" s="44">
        <f>(VLOOKUP($A140,'RevPAR Raw Data'!$B$6:$BE$43,'RevPAR Raw Data'!Y$1,FALSE))/100</f>
        <v>0.18296933015709999</v>
      </c>
      <c r="AD141" s="45">
        <f>(VLOOKUP($A140,'RevPAR Raw Data'!$B$6:$BE$43,'RevPAR Raw Data'!AA$1,FALSE))/100</f>
        <v>0.47626028854233099</v>
      </c>
      <c r="AE141" s="45">
        <f>(VLOOKUP($A140,'RevPAR Raw Data'!$B$6:$BE$43,'RevPAR Raw Data'!AB$1,FALSE))/100</f>
        <v>0.30091075472079398</v>
      </c>
      <c r="AF141" s="44">
        <f>(VLOOKUP($A140,'RevPAR Raw Data'!$B$6:$BE$43,'RevPAR Raw Data'!AC$1,FALSE))/100</f>
        <v>0.38559345512335802</v>
      </c>
      <c r="AG141" s="46">
        <f>(VLOOKUP($A140,'RevPAR Raw Data'!$B$6:$BE$43,'RevPAR Raw Data'!AE$1,FALSE))/100</f>
        <v>0.24700629645539501</v>
      </c>
    </row>
    <row r="142" spans="1:34" x14ac:dyDescent="0.25">
      <c r="A142" s="88"/>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c r="AH142" s="58"/>
    </row>
    <row r="143" spans="1:34" x14ac:dyDescent="0.25">
      <c r="A143" s="70" t="s">
        <v>57</v>
      </c>
      <c r="B143" s="71">
        <f>(VLOOKUP($A143,'Occupancy Raw Data'!$B$8:$BE$45,'Occupancy Raw Data'!G$3,FALSE))/100</f>
        <v>0.59343128781331</v>
      </c>
      <c r="C143" s="72">
        <f>(VLOOKUP($A143,'Occupancy Raw Data'!$B$8:$BE$45,'Occupancy Raw Data'!H$3,FALSE))/100</f>
        <v>0.70976663785652505</v>
      </c>
      <c r="D143" s="72">
        <f>(VLOOKUP($A143,'Occupancy Raw Data'!$B$8:$BE$45,'Occupancy Raw Data'!I$3,FALSE))/100</f>
        <v>0.74140017286084703</v>
      </c>
      <c r="E143" s="72">
        <f>(VLOOKUP($A143,'Occupancy Raw Data'!$B$8:$BE$45,'Occupancy Raw Data'!J$3,FALSE))/100</f>
        <v>0.73275713050993896</v>
      </c>
      <c r="F143" s="72">
        <f>(VLOOKUP($A143,'Occupancy Raw Data'!$B$8:$BE$45,'Occupancy Raw Data'!K$3,FALSE))/100</f>
        <v>0.68988764044943807</v>
      </c>
      <c r="G143" s="73">
        <f>(VLOOKUP($A143,'Occupancy Raw Data'!$B$8:$BE$45,'Occupancy Raw Data'!L$3,FALSE))/100</f>
        <v>0.69344857389801207</v>
      </c>
      <c r="H143" s="53">
        <f>(VLOOKUP($A143,'Occupancy Raw Data'!$B$8:$BE$45,'Occupancy Raw Data'!N$3,FALSE))/100</f>
        <v>0.72445980985306802</v>
      </c>
      <c r="I143" s="53">
        <f>(VLOOKUP($A143,'Occupancy Raw Data'!$B$8:$BE$45,'Occupancy Raw Data'!O$3,FALSE))/100</f>
        <v>0.73673292999135598</v>
      </c>
      <c r="J143" s="73">
        <f>(VLOOKUP($A143,'Occupancy Raw Data'!$B$8:$BE$45,'Occupancy Raw Data'!P$3,FALSE))/100</f>
        <v>0.730596369922212</v>
      </c>
      <c r="K143" s="74">
        <f>(VLOOKUP($A143,'Occupancy Raw Data'!$B$8:$BE$45,'Occupancy Raw Data'!R$3,FALSE))/100</f>
        <v>0.70406222990492595</v>
      </c>
      <c r="M143" s="75">
        <f>VLOOKUP($A143,'ADR Raw Data'!$B$6:$BE$43,'ADR Raw Data'!G$1,FALSE)</f>
        <v>95.264684707253096</v>
      </c>
      <c r="N143" s="76">
        <f>VLOOKUP($A143,'ADR Raw Data'!$B$6:$BE$43,'ADR Raw Data'!H$1,FALSE)</f>
        <v>103.05898823672599</v>
      </c>
      <c r="O143" s="76">
        <f>VLOOKUP($A143,'ADR Raw Data'!$B$6:$BE$43,'ADR Raw Data'!I$1,FALSE)</f>
        <v>103.730490277453</v>
      </c>
      <c r="P143" s="76">
        <f>VLOOKUP($A143,'ADR Raw Data'!$B$6:$BE$43,'ADR Raw Data'!J$1,FALSE)</f>
        <v>101.37296128803899</v>
      </c>
      <c r="Q143" s="76">
        <f>VLOOKUP($A143,'ADR Raw Data'!$B$6:$BE$43,'ADR Raw Data'!K$1,FALSE)</f>
        <v>98.149775570032503</v>
      </c>
      <c r="R143" s="77">
        <f>VLOOKUP($A143,'ADR Raw Data'!$B$6:$BE$43,'ADR Raw Data'!L$1,FALSE)</f>
        <v>100.535431164622</v>
      </c>
      <c r="S143" s="76">
        <f>VLOOKUP($A143,'ADR Raw Data'!$B$6:$BE$43,'ADR Raw Data'!N$1,FALSE)</f>
        <v>105.102534001431</v>
      </c>
      <c r="T143" s="76">
        <f>VLOOKUP($A143,'ADR Raw Data'!$B$6:$BE$43,'ADR Raw Data'!O$1,FALSE)</f>
        <v>105.830798099483</v>
      </c>
      <c r="U143" s="77">
        <f>VLOOKUP($A143,'ADR Raw Data'!$B$6:$BE$43,'ADR Raw Data'!P$1,FALSE)</f>
        <v>105.469724535667</v>
      </c>
      <c r="V143" s="78">
        <f>VLOOKUP($A143,'ADR Raw Data'!$B$6:$BE$43,'ADR Raw Data'!R$1,FALSE)</f>
        <v>101.998360625723</v>
      </c>
      <c r="X143" s="75">
        <f>VLOOKUP($A143,'RevPAR Raw Data'!$B$6:$BE$43,'RevPAR Raw Data'!G$1,FALSE)</f>
        <v>56.5330445289541</v>
      </c>
      <c r="Y143" s="76">
        <f>VLOOKUP($A143,'RevPAR Raw Data'!$B$6:$BE$43,'RevPAR Raw Data'!H$1,FALSE)</f>
        <v>73.147831581676698</v>
      </c>
      <c r="Z143" s="76">
        <f>VLOOKUP($A143,'RevPAR Raw Data'!$B$6:$BE$43,'RevPAR Raw Data'!I$1,FALSE)</f>
        <v>76.905803422644695</v>
      </c>
      <c r="AA143" s="76">
        <f>VLOOKUP($A143,'RevPAR Raw Data'!$B$6:$BE$43,'RevPAR Raw Data'!J$1,FALSE)</f>
        <v>74.281760224719093</v>
      </c>
      <c r="AB143" s="76">
        <f>VLOOKUP($A143,'RevPAR Raw Data'!$B$6:$BE$43,'RevPAR Raw Data'!K$1,FALSE)</f>
        <v>67.712317078651594</v>
      </c>
      <c r="AC143" s="77">
        <f>VLOOKUP($A143,'RevPAR Raw Data'!$B$6:$BE$43,'RevPAR Raw Data'!L$1,FALSE)</f>
        <v>69.716151367329203</v>
      </c>
      <c r="AD143" s="76">
        <f>VLOOKUP($A143,'RevPAR Raw Data'!$B$6:$BE$43,'RevPAR Raw Data'!N$1,FALSE)</f>
        <v>76.142561797752805</v>
      </c>
      <c r="AE143" s="76">
        <f>VLOOKUP($A143,'RevPAR Raw Data'!$B$6:$BE$43,'RevPAR Raw Data'!O$1,FALSE)</f>
        <v>77.969033967156406</v>
      </c>
      <c r="AF143" s="77">
        <f>VLOOKUP($A143,'RevPAR Raw Data'!$B$6:$BE$43,'RevPAR Raw Data'!P$1,FALSE)</f>
        <v>77.055797882454598</v>
      </c>
      <c r="AG143" s="78">
        <f>VLOOKUP($A143,'RevPAR Raw Data'!$B$6:$BE$43,'RevPAR Raw Data'!R$1,FALSE)</f>
        <v>71.813193228793594</v>
      </c>
    </row>
    <row r="144" spans="1:34" ht="16" thickBot="1" x14ac:dyDescent="0.3">
      <c r="A144" s="59" t="s">
        <v>127</v>
      </c>
      <c r="B144" s="49">
        <f>(VLOOKUP($A143,'Occupancy Raw Data'!$B$8:$BE$51,'Occupancy Raw Data'!T$3,FALSE))/100</f>
        <v>-2.88054413097945E-3</v>
      </c>
      <c r="C144" s="50">
        <f>(VLOOKUP($A143,'Occupancy Raw Data'!$B$8:$BE$51,'Occupancy Raw Data'!U$3,FALSE))/100</f>
        <v>2.6769153078962403E-2</v>
      </c>
      <c r="D144" s="50">
        <f>(VLOOKUP($A143,'Occupancy Raw Data'!$B$8:$BE$51,'Occupancy Raw Data'!V$3,FALSE))/100</f>
        <v>2.2278685470779599E-2</v>
      </c>
      <c r="E144" s="50">
        <f>(VLOOKUP($A143,'Occupancy Raw Data'!$B$8:$BE$51,'Occupancy Raw Data'!W$3,FALSE))/100</f>
        <v>6.3197925669835698E-3</v>
      </c>
      <c r="F144" s="50">
        <f>(VLOOKUP($A143,'Occupancy Raw Data'!$B$8:$BE$51,'Occupancy Raw Data'!X$3,FALSE))/100</f>
        <v>-2.2136697268015302E-5</v>
      </c>
      <c r="G144" s="50">
        <f>(VLOOKUP($A143,'Occupancy Raw Data'!$B$8:$BE$51,'Occupancy Raw Data'!Y$3,FALSE))/100</f>
        <v>1.0943824824424499E-2</v>
      </c>
      <c r="H144" s="51">
        <f>(VLOOKUP($A143,'Occupancy Raw Data'!$B$8:$BE$51,'Occupancy Raw Data'!AA$3,FALSE))/100</f>
        <v>6.99650188538289E-2</v>
      </c>
      <c r="I144" s="51">
        <f>(VLOOKUP($A143,'Occupancy Raw Data'!$B$8:$BE$51,'Occupancy Raw Data'!AB$3,FALSE))/100</f>
        <v>0.17868113993646698</v>
      </c>
      <c r="J144" s="50">
        <f>(VLOOKUP($A143,'Occupancy Raw Data'!$B$8:$BE$51,'Occupancy Raw Data'!AC$3,FALSE))/100</f>
        <v>0.12215070238574199</v>
      </c>
      <c r="K144" s="52">
        <f>(VLOOKUP($A143,'Occupancy Raw Data'!$B$8:$BE$51,'Occupancy Raw Data'!AE$3,FALSE))/100</f>
        <v>4.15463657955846E-2</v>
      </c>
      <c r="M144" s="49">
        <f>(VLOOKUP($A143,'ADR Raw Data'!$B$6:$BE$49,'ADR Raw Data'!T$1,FALSE))/100</f>
        <v>5.1172172172042799E-2</v>
      </c>
      <c r="N144" s="50">
        <f>(VLOOKUP($A143,'ADR Raw Data'!$B$6:$BE$49,'ADR Raw Data'!U$1,FALSE))/100</f>
        <v>7.3965533577319609E-2</v>
      </c>
      <c r="O144" s="50">
        <f>(VLOOKUP($A143,'ADR Raw Data'!$B$6:$BE$49,'ADR Raw Data'!V$1,FALSE))/100</f>
        <v>7.0482111822387006E-2</v>
      </c>
      <c r="P144" s="50">
        <f>(VLOOKUP($A143,'ADR Raw Data'!$B$6:$BE$49,'ADR Raw Data'!W$1,FALSE))/100</f>
        <v>4.7410860943616899E-2</v>
      </c>
      <c r="Q144" s="50">
        <f>(VLOOKUP($A143,'ADR Raw Data'!$B$6:$BE$49,'ADR Raw Data'!X$1,FALSE))/100</f>
        <v>4.1800844095893304E-2</v>
      </c>
      <c r="R144" s="50">
        <f>(VLOOKUP($A143,'ADR Raw Data'!$B$6:$BE$49,'ADR Raw Data'!Y$1,FALSE))/100</f>
        <v>5.7632192757608801E-2</v>
      </c>
      <c r="S144" s="51">
        <f>(VLOOKUP($A143,'ADR Raw Data'!$B$6:$BE$49,'ADR Raw Data'!AA$1,FALSE))/100</f>
        <v>7.3193512983321898E-2</v>
      </c>
      <c r="T144" s="51">
        <f>(VLOOKUP($A143,'ADR Raw Data'!$B$6:$BE$49,'ADR Raw Data'!AB$1,FALSE))/100</f>
        <v>0.112584925392439</v>
      </c>
      <c r="U144" s="50">
        <f>(VLOOKUP($A143,'ADR Raw Data'!$B$6:$BE$49,'ADR Raw Data'!AC$1,FALSE))/100</f>
        <v>9.1998089824318591E-2</v>
      </c>
      <c r="V144" s="52">
        <f>(VLOOKUP($A143,'ADR Raw Data'!$B$6:$BE$49,'ADR Raw Data'!AE$1,FALSE))/100</f>
        <v>6.8299431381048603E-2</v>
      </c>
      <c r="X144" s="49">
        <f>(VLOOKUP($A143,'RevPAR Raw Data'!$B$6:$BE$43,'RevPAR Raw Data'!T$1,FALSE))/100</f>
        <v>4.81442243408437E-2</v>
      </c>
      <c r="Y144" s="50">
        <f>(VLOOKUP($A143,'RevPAR Raw Data'!$B$6:$BE$43,'RevPAR Raw Data'!U$1,FALSE))/100</f>
        <v>0.10271468134718001</v>
      </c>
      <c r="Z144" s="50">
        <f>(VLOOKUP($A143,'RevPAR Raw Data'!$B$6:$BE$43,'RevPAR Raw Data'!V$1,FALSE))/100</f>
        <v>9.4331046093774004E-2</v>
      </c>
      <c r="AA144" s="50">
        <f>(VLOOKUP($A143,'RevPAR Raw Data'!$B$6:$BE$43,'RevPAR Raw Data'!W$1,FALSE))/100</f>
        <v>5.4030280317186194E-2</v>
      </c>
      <c r="AB144" s="50">
        <f>(VLOOKUP($A143,'RevPAR Raw Data'!$B$6:$BE$43,'RevPAR Raw Data'!X$1,FALSE))/100</f>
        <v>4.1777782065994001E-2</v>
      </c>
      <c r="AC144" s="50">
        <f>(VLOOKUP($A143,'RevPAR Raw Data'!$B$6:$BE$43,'RevPAR Raw Data'!Y$1,FALSE))/100</f>
        <v>6.9206734203820203E-2</v>
      </c>
      <c r="AD144" s="51">
        <f>(VLOOKUP($A143,'RevPAR Raw Data'!$B$6:$BE$43,'RevPAR Raw Data'!AA$1,FALSE))/100</f>
        <v>0.14827951735300701</v>
      </c>
      <c r="AE144" s="51">
        <f>(VLOOKUP($A143,'RevPAR Raw Data'!$B$6:$BE$43,'RevPAR Raw Data'!AB$1,FALSE))/100</f>
        <v>0.31138286813769001</v>
      </c>
      <c r="AF144" s="50">
        <f>(VLOOKUP($A143,'RevPAR Raw Data'!$B$6:$BE$43,'RevPAR Raw Data'!AC$1,FALSE))/100</f>
        <v>0.22538642350024801</v>
      </c>
      <c r="AG144" s="52">
        <f>(VLOOKUP($A143,'RevPAR Raw Data'!$B$6:$BE$43,'RevPAR Raw Data'!AE$1,FALSE))/100</f>
        <v>0.11268339033642</v>
      </c>
    </row>
    <row r="145" spans="1:33" ht="14.25" customHeight="1" x14ac:dyDescent="0.25">
      <c r="A145" s="250" t="s">
        <v>124</v>
      </c>
      <c r="B145" s="251"/>
      <c r="C145" s="251"/>
      <c r="D145" s="251"/>
      <c r="E145" s="251"/>
      <c r="F145" s="251"/>
      <c r="G145" s="251"/>
      <c r="H145" s="251"/>
      <c r="I145" s="251"/>
      <c r="J145" s="251"/>
      <c r="K145" s="251"/>
      <c r="AG145" s="98"/>
    </row>
    <row r="146" spans="1:33" x14ac:dyDescent="0.25">
      <c r="A146" s="250"/>
      <c r="B146" s="251"/>
      <c r="C146" s="251"/>
      <c r="D146" s="251"/>
      <c r="E146" s="251"/>
      <c r="F146" s="251"/>
      <c r="G146" s="251"/>
      <c r="H146" s="251"/>
      <c r="I146" s="251"/>
      <c r="J146" s="251"/>
      <c r="K146" s="251"/>
      <c r="AG146" s="98"/>
    </row>
    <row r="147" spans="1:33" ht="16" thickBot="1" x14ac:dyDescent="0.3">
      <c r="A147" s="252"/>
      <c r="B147" s="253"/>
      <c r="C147" s="253"/>
      <c r="D147" s="253"/>
      <c r="E147" s="253"/>
      <c r="F147" s="253"/>
      <c r="G147" s="253"/>
      <c r="H147" s="253"/>
      <c r="I147" s="253"/>
      <c r="J147" s="253"/>
      <c r="K147" s="253"/>
      <c r="L147" s="99"/>
      <c r="M147" s="99"/>
      <c r="N147" s="99"/>
      <c r="O147" s="99"/>
      <c r="P147" s="99"/>
      <c r="Q147" s="99"/>
      <c r="R147" s="100"/>
      <c r="S147" s="99"/>
      <c r="T147" s="99"/>
      <c r="U147" s="99"/>
      <c r="V147" s="99"/>
      <c r="W147" s="99"/>
      <c r="X147" s="99"/>
      <c r="Y147" s="99"/>
      <c r="Z147" s="99"/>
      <c r="AA147" s="99"/>
      <c r="AB147" s="99"/>
      <c r="AC147" s="99"/>
      <c r="AD147" s="99"/>
      <c r="AE147" s="99"/>
      <c r="AF147" s="99"/>
      <c r="AG147" s="101"/>
    </row>
  </sheetData>
  <sheetProtection algorithmName="SHA-512" hashValue="w8KsisLbe1l3IlsuI4Wbj2uI3HZuHnR5B8TIVQgmiZCpDqdYx4i4uAPsfAtkdZwSdtE8l+kjSFUizo1MbsMZtw==" saltValue="0xEjc6N2+ZlkwEOd+N9ulQ==" spinCount="100000" sheet="1" objects="1" scenarios="1" formatColumns="0" formatRows="0"/>
  <mergeCells count="14">
    <mergeCell ref="M1:V1"/>
    <mergeCell ref="R2:R3"/>
    <mergeCell ref="U2:U3"/>
    <mergeCell ref="V2:V3"/>
    <mergeCell ref="X1:AG1"/>
    <mergeCell ref="AC2:AC3"/>
    <mergeCell ref="AF2:AF3"/>
    <mergeCell ref="AG2:AG3"/>
    <mergeCell ref="A145:K147"/>
    <mergeCell ref="A1:A3"/>
    <mergeCell ref="G2:G3"/>
    <mergeCell ref="J2:J3"/>
    <mergeCell ref="K2:K3"/>
    <mergeCell ref="B1:K1"/>
  </mergeCells>
  <pageMargins left="0.25" right="0.25" top="0.75" bottom="0.75" header="0.3" footer="0.3"/>
  <pageSetup scale="37" fitToHeight="0" orientation="landscape" r:id="rId1"/>
  <rowBreaks count="1" manualBreakCount="1">
    <brk id="57" max="32" man="1"/>
  </rowBreaks>
  <ignoredErrors>
    <ignoredError sqref="B5:K5 B60:K6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
    <tabColor theme="7" tint="0.79998168889431442"/>
  </sheetPr>
  <dimension ref="G23:BE52"/>
  <sheetViews>
    <sheetView topLeftCell="A2" workbookViewId="0">
      <selection activeCell="I55" sqref="I54:I55"/>
    </sheetView>
  </sheetViews>
  <sheetFormatPr defaultRowHeight="12.5" x14ac:dyDescent="0.25"/>
  <sheetData>
    <row r="23" spans="7:57" x14ac:dyDescent="0.25">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x14ac:dyDescent="0.25">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x14ac:dyDescent="0.25">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x14ac:dyDescent="0.25">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x14ac:dyDescent="0.25">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x14ac:dyDescent="0.25">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x14ac:dyDescent="0.25">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x14ac:dyDescent="0.25">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x14ac:dyDescent="0.25">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x14ac:dyDescent="0.25">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x14ac:dyDescent="0.25">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x14ac:dyDescent="0.25">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x14ac:dyDescent="0.25">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x14ac:dyDescent="0.25">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x14ac:dyDescent="0.25">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x14ac:dyDescent="0.25">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x14ac:dyDescent="0.25">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x14ac:dyDescent="0.25">
      <c r="G40" s="146">
        <v>34.163147366081297</v>
      </c>
      <c r="H40" s="147">
        <v>50.655701266948199</v>
      </c>
      <c r="I40" s="147">
        <v>53.122916203600802</v>
      </c>
      <c r="J40" s="147">
        <v>52.4338741942653</v>
      </c>
      <c r="K40" s="147">
        <v>44.654367637252697</v>
      </c>
      <c r="L40" s="148">
        <v>47.006001333629598</v>
      </c>
      <c r="M40" s="149"/>
      <c r="N40" s="150">
        <v>41.698155145587897</v>
      </c>
      <c r="O40" s="151">
        <v>42.342742831740303</v>
      </c>
      <c r="P40" s="152">
        <v>42.0204489886641</v>
      </c>
      <c r="Q40" s="149"/>
      <c r="R40" s="153">
        <v>45.581557806496598</v>
      </c>
      <c r="S40" s="154"/>
      <c r="T40" s="146">
        <v>-11.3098672821696</v>
      </c>
      <c r="U40" s="147">
        <v>-6.4449917898193698</v>
      </c>
      <c r="V40" s="147">
        <v>-5.0079491255961797</v>
      </c>
      <c r="W40" s="147">
        <v>-7.8515625</v>
      </c>
      <c r="X40" s="147">
        <v>-13.8138138138138</v>
      </c>
      <c r="Y40" s="148">
        <v>-8.6558396682791905</v>
      </c>
      <c r="Z40" s="149"/>
      <c r="AA40" s="150">
        <v>-8.2191780821917799</v>
      </c>
      <c r="AB40" s="151">
        <v>-9.8438239469947906</v>
      </c>
      <c r="AC40" s="152">
        <v>-9.0449843637238292</v>
      </c>
      <c r="AD40" s="149"/>
      <c r="AE40" s="153">
        <v>-8.7586601411046807</v>
      </c>
      <c r="AG40" s="146">
        <v>34.5243387419426</v>
      </c>
      <c r="AH40" s="147">
        <v>45.232273838630803</v>
      </c>
      <c r="AI40" s="147">
        <v>42.981773727494897</v>
      </c>
      <c r="AJ40" s="147">
        <v>41.486997110468899</v>
      </c>
      <c r="AK40" s="147">
        <v>39.292064903311797</v>
      </c>
      <c r="AL40" s="148">
        <v>40.703489664369798</v>
      </c>
      <c r="AM40" s="149"/>
      <c r="AN40" s="150">
        <v>43.154034229828802</v>
      </c>
      <c r="AO40" s="151">
        <v>42.287174927761697</v>
      </c>
      <c r="AP40" s="152">
        <v>42.720604578795196</v>
      </c>
      <c r="AQ40" s="149"/>
      <c r="AR40" s="153">
        <v>41.279808211348502</v>
      </c>
      <c r="AS40" s="154"/>
      <c r="AT40" s="146">
        <v>-13.347280334728</v>
      </c>
      <c r="AU40" s="147">
        <v>5.5634807417974299</v>
      </c>
      <c r="AV40" s="147">
        <v>-4.5886271123720199</v>
      </c>
      <c r="AW40" s="147">
        <v>-7.2431357932662399</v>
      </c>
      <c r="AX40" s="147">
        <v>-18.282676528371599</v>
      </c>
      <c r="AY40" s="148">
        <v>-7.7223481985386702</v>
      </c>
      <c r="AZ40" s="149"/>
      <c r="BA40" s="150">
        <v>-10.2300312102647</v>
      </c>
      <c r="BB40" s="151">
        <v>-6.9682151589241998</v>
      </c>
      <c r="BC40" s="152">
        <v>-8.6447626403659896</v>
      </c>
      <c r="BD40" s="149"/>
      <c r="BE40" s="153">
        <v>-7.9970276534385398</v>
      </c>
    </row>
    <row r="41" spans="7:57" x14ac:dyDescent="0.25">
      <c r="G41" s="155">
        <v>27.0687711386696</v>
      </c>
      <c r="H41" s="149">
        <v>38.771138669673</v>
      </c>
      <c r="I41" s="149">
        <v>41.871476888387797</v>
      </c>
      <c r="J41" s="149">
        <v>41.871476888387797</v>
      </c>
      <c r="K41" s="149">
        <v>39.977452085682003</v>
      </c>
      <c r="L41" s="156">
        <v>37.91206313416</v>
      </c>
      <c r="M41" s="149"/>
      <c r="N41" s="157">
        <v>47.237880496054103</v>
      </c>
      <c r="O41" s="158">
        <v>44.757609921082199</v>
      </c>
      <c r="P41" s="159">
        <v>45.997745208568197</v>
      </c>
      <c r="Q41" s="149"/>
      <c r="R41" s="160">
        <v>40.222258012562399</v>
      </c>
      <c r="S41" s="154"/>
      <c r="T41" s="155">
        <v>-16.055323060269298</v>
      </c>
      <c r="U41" s="149">
        <v>-4.7715025081564599</v>
      </c>
      <c r="V41" s="149">
        <v>-8.3390759731186606</v>
      </c>
      <c r="W41" s="149">
        <v>-12.931871031898799</v>
      </c>
      <c r="X41" s="149">
        <v>-12.528817843862001</v>
      </c>
      <c r="Y41" s="156">
        <v>-10.767701590599099</v>
      </c>
      <c r="Z41" s="149"/>
      <c r="AA41" s="157">
        <v>-10.8539526803337</v>
      </c>
      <c r="AB41" s="158">
        <v>-12.454990643467699</v>
      </c>
      <c r="AC41" s="159">
        <v>-11.6401392259862</v>
      </c>
      <c r="AD41" s="149"/>
      <c r="AE41" s="160">
        <v>-11.0546505579293</v>
      </c>
      <c r="AG41" s="155">
        <v>34.301014656144297</v>
      </c>
      <c r="AH41" s="149">
        <v>40.597519729425002</v>
      </c>
      <c r="AI41" s="149">
        <v>38.410372040586203</v>
      </c>
      <c r="AJ41" s="149">
        <v>36.006200676437402</v>
      </c>
      <c r="AK41" s="149">
        <v>35.918827508455401</v>
      </c>
      <c r="AL41" s="156">
        <v>37.046786922209598</v>
      </c>
      <c r="AM41" s="149"/>
      <c r="AN41" s="157">
        <v>45.093010146561397</v>
      </c>
      <c r="AO41" s="158">
        <v>44.410935738444103</v>
      </c>
      <c r="AP41" s="159">
        <v>44.751972942502803</v>
      </c>
      <c r="AQ41" s="149"/>
      <c r="AR41" s="160">
        <v>39.248268642293397</v>
      </c>
      <c r="AS41" s="154"/>
      <c r="AT41" s="155">
        <v>-11.7105101546148</v>
      </c>
      <c r="AU41" s="149">
        <v>7.6350511760742599</v>
      </c>
      <c r="AV41" s="149">
        <v>3.2940286688514901</v>
      </c>
      <c r="AW41" s="149">
        <v>-8.2306445212458001</v>
      </c>
      <c r="AX41" s="149">
        <v>-19.013926716748198</v>
      </c>
      <c r="AY41" s="156">
        <v>-6.13710045460763</v>
      </c>
      <c r="AZ41" s="149"/>
      <c r="BA41" s="157">
        <v>-11.4162566191746</v>
      </c>
      <c r="BB41" s="158">
        <v>-6.8048864624507699</v>
      </c>
      <c r="BC41" s="159">
        <v>-9.1866182308882305</v>
      </c>
      <c r="BD41" s="149"/>
      <c r="BE41" s="160">
        <v>-7.1550715332713297</v>
      </c>
    </row>
    <row r="42" spans="7:57" x14ac:dyDescent="0.25">
      <c r="G42" s="155">
        <v>26.605504587155899</v>
      </c>
      <c r="H42" s="149">
        <v>41.566690190543397</v>
      </c>
      <c r="I42" s="149">
        <v>42.695836273817903</v>
      </c>
      <c r="J42" s="149">
        <v>40.366972477064202</v>
      </c>
      <c r="K42" s="149">
        <v>30.769230769230699</v>
      </c>
      <c r="L42" s="156">
        <v>36.4008468595624</v>
      </c>
      <c r="M42" s="149"/>
      <c r="N42" s="157">
        <v>30.9809456598447</v>
      </c>
      <c r="O42" s="158">
        <v>28.652081863090999</v>
      </c>
      <c r="P42" s="159">
        <v>29.8165137614678</v>
      </c>
      <c r="Q42" s="149"/>
      <c r="R42" s="160">
        <v>34.5196088315354</v>
      </c>
      <c r="S42" s="154"/>
      <c r="T42" s="155">
        <v>-8.0487804878048692</v>
      </c>
      <c r="U42" s="149">
        <v>4.6181172291296599</v>
      </c>
      <c r="V42" s="149">
        <v>-7.4923547400611596</v>
      </c>
      <c r="W42" s="149">
        <v>-9.6366508688783501</v>
      </c>
      <c r="X42" s="149">
        <v>-18.352059925093599</v>
      </c>
      <c r="Y42" s="156">
        <v>-7.6950608446671396</v>
      </c>
      <c r="Z42" s="149"/>
      <c r="AA42" s="157">
        <v>-14.4249512670565</v>
      </c>
      <c r="AB42" s="158">
        <v>-4.2452830188679203</v>
      </c>
      <c r="AC42" s="159">
        <v>-9.8185699039487702</v>
      </c>
      <c r="AD42" s="149"/>
      <c r="AE42" s="160">
        <v>-8.2283570088448101</v>
      </c>
      <c r="AG42" s="155">
        <v>25.917038052793899</v>
      </c>
      <c r="AH42" s="149">
        <v>36.098731573534401</v>
      </c>
      <c r="AI42" s="149">
        <v>33.6475831333561</v>
      </c>
      <c r="AJ42" s="149">
        <v>32.310593075077101</v>
      </c>
      <c r="AK42" s="149">
        <v>28.603721091983999</v>
      </c>
      <c r="AL42" s="156">
        <v>31.323271564616402</v>
      </c>
      <c r="AM42" s="149"/>
      <c r="AN42" s="157">
        <v>30.4816553642844</v>
      </c>
      <c r="AO42" s="158">
        <v>29.768735872022202</v>
      </c>
      <c r="AP42" s="159">
        <v>30.125195618153299</v>
      </c>
      <c r="AQ42" s="149"/>
      <c r="AR42" s="160">
        <v>30.9837640740101</v>
      </c>
      <c r="AS42" s="154"/>
      <c r="AT42" s="155">
        <v>-10.7438016528925</v>
      </c>
      <c r="AU42" s="149">
        <v>12.319999999999901</v>
      </c>
      <c r="AV42" s="149">
        <v>0.357873210633946</v>
      </c>
      <c r="AW42" s="149">
        <v>-2.0978815728300302</v>
      </c>
      <c r="AX42" s="149">
        <v>-17.914171656686602</v>
      </c>
      <c r="AY42" s="156">
        <v>-3.6278595035391001</v>
      </c>
      <c r="AZ42" s="149"/>
      <c r="BA42" s="157">
        <v>-16.4840400190566</v>
      </c>
      <c r="BB42" s="158">
        <v>-8.9845826687931893</v>
      </c>
      <c r="BC42" s="159">
        <v>-12.9396984924623</v>
      </c>
      <c r="BD42" s="149"/>
      <c r="BE42" s="160">
        <v>-6.3900688012338902</v>
      </c>
    </row>
    <row r="43" spans="7:57" x14ac:dyDescent="0.25">
      <c r="G43" s="155">
        <v>31.032644903397699</v>
      </c>
      <c r="H43" s="149">
        <v>44.063957361758803</v>
      </c>
      <c r="I43" s="149">
        <v>46.955363091272403</v>
      </c>
      <c r="J43" s="149">
        <v>46.955363091272403</v>
      </c>
      <c r="K43" s="149">
        <v>43.344437041972</v>
      </c>
      <c r="L43" s="156">
        <v>42.470353097934698</v>
      </c>
      <c r="M43" s="149"/>
      <c r="N43" s="157">
        <v>46.942038640905999</v>
      </c>
      <c r="O43" s="158">
        <v>50.739506995336399</v>
      </c>
      <c r="P43" s="159">
        <v>48.840772818121202</v>
      </c>
      <c r="Q43" s="149"/>
      <c r="R43" s="160">
        <v>44.290473017987999</v>
      </c>
      <c r="S43" s="154"/>
      <c r="T43" s="155">
        <v>-7.7985923815269098</v>
      </c>
      <c r="U43" s="149">
        <v>-3.2581796135096601</v>
      </c>
      <c r="V43" s="149">
        <v>-3.0594611717606401</v>
      </c>
      <c r="W43" s="149">
        <v>-3.0038281509122999</v>
      </c>
      <c r="X43" s="149">
        <v>-2.3665199420661498</v>
      </c>
      <c r="Y43" s="156">
        <v>-3.6723150749741702</v>
      </c>
      <c r="Z43" s="149"/>
      <c r="AA43" s="157">
        <v>-2.9756714970190199</v>
      </c>
      <c r="AB43" s="158">
        <v>2.0183696447713201E-2</v>
      </c>
      <c r="AC43" s="159">
        <v>-1.4422639053525099</v>
      </c>
      <c r="AD43" s="149"/>
      <c r="AE43" s="160">
        <v>-2.9806647774192698</v>
      </c>
      <c r="AG43" s="155">
        <v>38.510311686578099</v>
      </c>
      <c r="AH43" s="149">
        <v>45.221250750850899</v>
      </c>
      <c r="AI43" s="149">
        <v>43.065474204097903</v>
      </c>
      <c r="AJ43" s="149">
        <v>42.401388240005303</v>
      </c>
      <c r="AK43" s="149">
        <v>40.1393658520321</v>
      </c>
      <c r="AL43" s="156">
        <v>41.867246775258998</v>
      </c>
      <c r="AM43" s="149"/>
      <c r="AN43" s="157">
        <v>47.4210649151468</v>
      </c>
      <c r="AO43" s="158">
        <v>48.584669756276398</v>
      </c>
      <c r="AP43" s="159">
        <v>48.002867335711599</v>
      </c>
      <c r="AQ43" s="149"/>
      <c r="AR43" s="160">
        <v>43.6211834562029</v>
      </c>
      <c r="AS43" s="154"/>
      <c r="AT43" s="155">
        <v>-1.0402520679364899</v>
      </c>
      <c r="AU43" s="149">
        <v>7.7794352442893802</v>
      </c>
      <c r="AV43" s="149">
        <v>-0.87815560856802999</v>
      </c>
      <c r="AW43" s="149">
        <v>2.3787643089518501E-2</v>
      </c>
      <c r="AX43" s="149">
        <v>-11.6117474133885</v>
      </c>
      <c r="AY43" s="156">
        <v>-1.3138485224726599</v>
      </c>
      <c r="AZ43" s="149"/>
      <c r="BA43" s="157">
        <v>-4.9995140325191798</v>
      </c>
      <c r="BB43" s="158">
        <v>0.39785793338622599</v>
      </c>
      <c r="BC43" s="159">
        <v>-2.3426777491855399</v>
      </c>
      <c r="BD43" s="149"/>
      <c r="BE43" s="160">
        <v>-1.6376276217810799</v>
      </c>
    </row>
    <row r="44" spans="7:57" x14ac:dyDescent="0.25">
      <c r="G44" s="155">
        <v>34.732566012186801</v>
      </c>
      <c r="H44" s="149">
        <v>55.958023019634297</v>
      </c>
      <c r="I44" s="149">
        <v>66.790792146242296</v>
      </c>
      <c r="J44" s="149">
        <v>60.9343263371699</v>
      </c>
      <c r="K44" s="149">
        <v>48.679756262694603</v>
      </c>
      <c r="L44" s="156">
        <v>53.419092755585602</v>
      </c>
      <c r="M44" s="149"/>
      <c r="N44" s="157">
        <v>50.812457684495499</v>
      </c>
      <c r="O44" s="158">
        <v>63.540961408259903</v>
      </c>
      <c r="P44" s="159">
        <v>57.176709546377701</v>
      </c>
      <c r="Q44" s="149"/>
      <c r="R44" s="160">
        <v>54.492697552954802</v>
      </c>
      <c r="S44" s="154"/>
      <c r="T44" s="155">
        <v>5.6641841570751499</v>
      </c>
      <c r="U44" s="149">
        <v>-5.2485670824001396</v>
      </c>
      <c r="V44" s="149">
        <v>2.9111924009069399</v>
      </c>
      <c r="W44" s="149">
        <v>-9.2284083181875403</v>
      </c>
      <c r="X44" s="149">
        <v>-15.961429604503101</v>
      </c>
      <c r="Y44" s="156">
        <v>-5.2465172552516801</v>
      </c>
      <c r="Z44" s="149"/>
      <c r="AA44" s="157">
        <v>-24.3065782697775</v>
      </c>
      <c r="AB44" s="158">
        <v>-15.5050255775542</v>
      </c>
      <c r="AC44" s="159">
        <v>-19.6562326209995</v>
      </c>
      <c r="AD44" s="149"/>
      <c r="AE44" s="160">
        <v>-10.081184563070799</v>
      </c>
      <c r="AG44" s="155">
        <v>35.358835477318799</v>
      </c>
      <c r="AH44" s="149">
        <v>42.687880839539602</v>
      </c>
      <c r="AI44" s="149">
        <v>48.188896411645203</v>
      </c>
      <c r="AJ44" s="149">
        <v>55.407921462423801</v>
      </c>
      <c r="AK44" s="149">
        <v>45.531482735274203</v>
      </c>
      <c r="AL44" s="156">
        <v>45.4350033852403</v>
      </c>
      <c r="AM44" s="149"/>
      <c r="AN44" s="157">
        <v>48.865944482058197</v>
      </c>
      <c r="AO44" s="158">
        <v>52.615098171970203</v>
      </c>
      <c r="AP44" s="159">
        <v>50.7405213270142</v>
      </c>
      <c r="AQ44" s="149"/>
      <c r="AR44" s="160">
        <v>46.950865654318498</v>
      </c>
      <c r="AS44" s="154"/>
      <c r="AT44" s="155">
        <v>-4.57290661534606</v>
      </c>
      <c r="AU44" s="149">
        <v>-4.7791992987450804</v>
      </c>
      <c r="AV44" s="149">
        <v>-11.6899221649248</v>
      </c>
      <c r="AW44" s="149">
        <v>16.290850101142301</v>
      </c>
      <c r="AX44" s="149">
        <v>0.185715876050046</v>
      </c>
      <c r="AY44" s="156">
        <v>-1.0318794710788199</v>
      </c>
      <c r="AZ44" s="149"/>
      <c r="BA44" s="157">
        <v>-8.77691168057261</v>
      </c>
      <c r="BB44" s="158">
        <v>-9.3014350480035297</v>
      </c>
      <c r="BC44" s="159">
        <v>-9.0496175085328492</v>
      </c>
      <c r="BD44" s="149"/>
      <c r="BE44" s="160">
        <v>-3.6526757105987802</v>
      </c>
    </row>
    <row r="45" spans="7:57" x14ac:dyDescent="0.25">
      <c r="G45" s="155">
        <v>37.299705396277901</v>
      </c>
      <c r="H45" s="149">
        <v>60.2213120643816</v>
      </c>
      <c r="I45" s="149">
        <v>70.151613135014699</v>
      </c>
      <c r="J45" s="149">
        <v>67.812747000071795</v>
      </c>
      <c r="K45" s="149">
        <v>53.075375440109198</v>
      </c>
      <c r="L45" s="156">
        <v>57.712150607170997</v>
      </c>
      <c r="M45" s="149"/>
      <c r="N45" s="157">
        <v>58.956671696486303</v>
      </c>
      <c r="O45" s="158">
        <v>67.622332399223893</v>
      </c>
      <c r="P45" s="159">
        <v>63.289502047855102</v>
      </c>
      <c r="Q45" s="149"/>
      <c r="R45" s="160">
        <v>59.305679590223598</v>
      </c>
      <c r="S45" s="154"/>
      <c r="T45" s="155">
        <v>2.0572706163607002</v>
      </c>
      <c r="U45" s="149">
        <v>0.64413694643207098</v>
      </c>
      <c r="V45" s="149">
        <v>-0.49872649270904801</v>
      </c>
      <c r="W45" s="149">
        <v>-1.4718992468886301</v>
      </c>
      <c r="X45" s="149">
        <v>-10.6423381397708</v>
      </c>
      <c r="Y45" s="156">
        <v>-2.2190201637135001</v>
      </c>
      <c r="Z45" s="149"/>
      <c r="AA45" s="157">
        <v>-6.38852462443064</v>
      </c>
      <c r="AB45" s="158">
        <v>-13.619299710615101</v>
      </c>
      <c r="AC45" s="159">
        <v>-10.3955861206453</v>
      </c>
      <c r="AD45" s="149"/>
      <c r="AE45" s="160">
        <v>-4.8659644973825298</v>
      </c>
      <c r="AG45" s="155">
        <v>34.928380151327197</v>
      </c>
      <c r="AH45" s="149">
        <v>42.395895113315703</v>
      </c>
      <c r="AI45" s="149">
        <v>45.413454107582503</v>
      </c>
      <c r="AJ45" s="149">
        <v>52.072212936503597</v>
      </c>
      <c r="AK45" s="149">
        <v>43.569702360096599</v>
      </c>
      <c r="AL45" s="156">
        <v>43.675923779331697</v>
      </c>
      <c r="AM45" s="149"/>
      <c r="AN45" s="157">
        <v>49.883657206515103</v>
      </c>
      <c r="AO45" s="158">
        <v>52.217700275808703</v>
      </c>
      <c r="AP45" s="159">
        <v>51.050678741161903</v>
      </c>
      <c r="AQ45" s="149"/>
      <c r="AR45" s="160">
        <v>45.783288728010199</v>
      </c>
      <c r="AS45" s="154"/>
      <c r="AT45" s="155">
        <v>-6.9762762381296</v>
      </c>
      <c r="AU45" s="149">
        <v>-1.8779910631140699</v>
      </c>
      <c r="AV45" s="149">
        <v>-11.0250231318503</v>
      </c>
      <c r="AW45" s="149">
        <v>15.3545542251718</v>
      </c>
      <c r="AX45" s="149">
        <v>-3.3935311461704698</v>
      </c>
      <c r="AY45" s="156">
        <v>-1.6468103676975401</v>
      </c>
      <c r="AZ45" s="149"/>
      <c r="BA45" s="157">
        <v>-4.0191907217330103</v>
      </c>
      <c r="BB45" s="158">
        <v>-6.3020531820938102</v>
      </c>
      <c r="BC45" s="159">
        <v>-5.2004417797194096</v>
      </c>
      <c r="BD45" s="149"/>
      <c r="BE45" s="160">
        <v>-2.8053752028798602</v>
      </c>
    </row>
    <row r="46" spans="7:57" x14ac:dyDescent="0.25">
      <c r="G46" s="155">
        <v>40.724021950787701</v>
      </c>
      <c r="H46" s="149">
        <v>60.0843807163509</v>
      </c>
      <c r="I46" s="149">
        <v>68.056293149229901</v>
      </c>
      <c r="J46" s="149">
        <v>66.194606715052799</v>
      </c>
      <c r="K46" s="149">
        <v>57.564760724612</v>
      </c>
      <c r="L46" s="156">
        <v>58.524812651206702</v>
      </c>
      <c r="M46" s="149"/>
      <c r="N46" s="157">
        <v>59.252375051631503</v>
      </c>
      <c r="O46" s="158">
        <v>63.834306956983497</v>
      </c>
      <c r="P46" s="159">
        <v>61.5433410043075</v>
      </c>
      <c r="Q46" s="149"/>
      <c r="R46" s="160">
        <v>59.387249323521203</v>
      </c>
      <c r="S46" s="154"/>
      <c r="T46" s="155">
        <v>7.1305803381233703</v>
      </c>
      <c r="U46" s="149">
        <v>0.72739605768474203</v>
      </c>
      <c r="V46" s="149">
        <v>-1.1590779135549101</v>
      </c>
      <c r="W46" s="149">
        <v>-0.99350074677660105</v>
      </c>
      <c r="X46" s="149">
        <v>-0.496728015264506</v>
      </c>
      <c r="Y46" s="156">
        <v>0.47893113577656898</v>
      </c>
      <c r="Z46" s="149"/>
      <c r="AA46" s="157">
        <v>-3.3065248938055598</v>
      </c>
      <c r="AB46" s="158">
        <v>-11.7367440980989</v>
      </c>
      <c r="AC46" s="159">
        <v>-7.8700740058048302</v>
      </c>
      <c r="AD46" s="149"/>
      <c r="AE46" s="160">
        <v>-2.1466739956254499</v>
      </c>
      <c r="AG46" s="155">
        <v>37.590776648770102</v>
      </c>
      <c r="AH46" s="149">
        <v>45.321027643430803</v>
      </c>
      <c r="AI46" s="149">
        <v>47.2460102646019</v>
      </c>
      <c r="AJ46" s="149">
        <v>50.258094097114302</v>
      </c>
      <c r="AK46" s="149">
        <v>45.658387432698902</v>
      </c>
      <c r="AL46" s="156">
        <v>45.214975298948502</v>
      </c>
      <c r="AM46" s="149"/>
      <c r="AN46" s="157">
        <v>50.981912717228298</v>
      </c>
      <c r="AO46" s="158">
        <v>52.243369596525802</v>
      </c>
      <c r="AP46" s="159">
        <v>51.612641156876997</v>
      </c>
      <c r="AQ46" s="149"/>
      <c r="AR46" s="160">
        <v>47.044246292571401</v>
      </c>
      <c r="AS46" s="154"/>
      <c r="AT46" s="155">
        <v>-4.1874237547464199</v>
      </c>
      <c r="AU46" s="149">
        <v>0.362689907988063</v>
      </c>
      <c r="AV46" s="149">
        <v>-5.0117562655180796</v>
      </c>
      <c r="AW46" s="149">
        <v>7.5963701045246097</v>
      </c>
      <c r="AX46" s="149">
        <v>-1.37365941409231</v>
      </c>
      <c r="AY46" s="156">
        <v>-0.46860304353974103</v>
      </c>
      <c r="AZ46" s="149"/>
      <c r="BA46" s="157">
        <v>-0.61302548272465096</v>
      </c>
      <c r="BB46" s="158">
        <v>-1.78217101611694</v>
      </c>
      <c r="BC46" s="159">
        <v>-1.20819988509107</v>
      </c>
      <c r="BD46" s="149"/>
      <c r="BE46" s="160">
        <v>-0.70314019144985995</v>
      </c>
    </row>
    <row r="47" spans="7:57" x14ac:dyDescent="0.25">
      <c r="G47" s="155">
        <v>36.702803008106201</v>
      </c>
      <c r="H47" s="149">
        <v>52.578376794608801</v>
      </c>
      <c r="I47" s="149">
        <v>57.229709932610596</v>
      </c>
      <c r="J47" s="149">
        <v>56.778005664615598</v>
      </c>
      <c r="K47" s="149">
        <v>51.3892958296708</v>
      </c>
      <c r="L47" s="156">
        <v>50.935638245922398</v>
      </c>
      <c r="M47" s="149"/>
      <c r="N47" s="157">
        <v>55.518117003613597</v>
      </c>
      <c r="O47" s="158">
        <v>57.884070710030201</v>
      </c>
      <c r="P47" s="159">
        <v>56.701093856821899</v>
      </c>
      <c r="Q47" s="149"/>
      <c r="R47" s="160">
        <v>52.582911277607998</v>
      </c>
      <c r="S47" s="154"/>
      <c r="T47" s="155">
        <v>5.4906189889855002</v>
      </c>
      <c r="U47" s="149">
        <v>3.7634456038148998</v>
      </c>
      <c r="V47" s="149">
        <v>1.0661774096632901</v>
      </c>
      <c r="W47" s="149">
        <v>2.5453993572317302</v>
      </c>
      <c r="X47" s="149">
        <v>1.9670376003157799</v>
      </c>
      <c r="Y47" s="156">
        <v>2.7522971648009098</v>
      </c>
      <c r="Z47" s="149"/>
      <c r="AA47" s="157">
        <v>-0.83629546188668802</v>
      </c>
      <c r="AB47" s="158">
        <v>-5.7508532245651001</v>
      </c>
      <c r="AC47" s="159">
        <v>-3.4072199145139201</v>
      </c>
      <c r="AD47" s="149"/>
      <c r="AE47" s="160">
        <v>0.77249061904801097</v>
      </c>
      <c r="AG47" s="155">
        <v>39.003790325529202</v>
      </c>
      <c r="AH47" s="149">
        <v>47.111552570961898</v>
      </c>
      <c r="AI47" s="149">
        <v>46.032345736188397</v>
      </c>
      <c r="AJ47" s="149">
        <v>46.327284250039597</v>
      </c>
      <c r="AK47" s="149">
        <v>44.479547214920402</v>
      </c>
      <c r="AL47" s="156">
        <v>44.5909228873278</v>
      </c>
      <c r="AM47" s="149"/>
      <c r="AN47" s="157">
        <v>51.954404347322203</v>
      </c>
      <c r="AO47" s="158">
        <v>51.375005336569799</v>
      </c>
      <c r="AP47" s="159">
        <v>51.664704841945998</v>
      </c>
      <c r="AQ47" s="149"/>
      <c r="AR47" s="160">
        <v>46.611024848101103</v>
      </c>
      <c r="AS47" s="154"/>
      <c r="AT47" s="155">
        <v>1.32774942501163</v>
      </c>
      <c r="AU47" s="149">
        <v>11.9382473381804</v>
      </c>
      <c r="AV47" s="149">
        <v>5.1936487313619004</v>
      </c>
      <c r="AW47" s="149">
        <v>8.9386092466213594</v>
      </c>
      <c r="AX47" s="149">
        <v>-2.7458335105023099</v>
      </c>
      <c r="AY47" s="156">
        <v>4.8691065841614698</v>
      </c>
      <c r="AZ47" s="149"/>
      <c r="BA47" s="157">
        <v>4.4484588527556399</v>
      </c>
      <c r="BB47" s="158">
        <v>3.6271665207398298</v>
      </c>
      <c r="BC47" s="159">
        <v>4.0384944625081998</v>
      </c>
      <c r="BD47" s="149"/>
      <c r="BE47" s="160">
        <v>4.6012078889021399</v>
      </c>
    </row>
    <row r="48" spans="7:57" x14ac:dyDescent="0.25">
      <c r="G48" s="155">
        <v>40.453955901426703</v>
      </c>
      <c r="H48" s="149">
        <v>48.616515348032799</v>
      </c>
      <c r="I48" s="149">
        <v>50.622568093385198</v>
      </c>
      <c r="J48" s="149">
        <v>50.540423692174599</v>
      </c>
      <c r="K48" s="149">
        <v>48.335495028102002</v>
      </c>
      <c r="L48" s="156">
        <v>47.713791612624199</v>
      </c>
      <c r="M48" s="149"/>
      <c r="N48" s="157">
        <v>51.2710765239948</v>
      </c>
      <c r="O48" s="158">
        <v>51.3402507565931</v>
      </c>
      <c r="P48" s="159">
        <v>51.305663640293901</v>
      </c>
      <c r="Q48" s="149"/>
      <c r="R48" s="160">
        <v>48.740040763387</v>
      </c>
      <c r="S48" s="154"/>
      <c r="T48" s="155">
        <v>3.8646872743356</v>
      </c>
      <c r="U48" s="149">
        <v>2.6228382701355901</v>
      </c>
      <c r="V48" s="149">
        <v>0.89482233959300705</v>
      </c>
      <c r="W48" s="149">
        <v>-0.26485166799218102</v>
      </c>
      <c r="X48" s="149">
        <v>-0.25598418516184102</v>
      </c>
      <c r="Y48" s="156">
        <v>1.2470763212318501</v>
      </c>
      <c r="Z48" s="149"/>
      <c r="AA48" s="157">
        <v>1.6353723776314599</v>
      </c>
      <c r="AB48" s="158">
        <v>-3.0504834040364801</v>
      </c>
      <c r="AC48" s="159">
        <v>-0.76441834423350397</v>
      </c>
      <c r="AD48" s="149"/>
      <c r="AE48" s="160">
        <v>0.63358870139255197</v>
      </c>
      <c r="AG48" s="155">
        <v>39.952230327286799</v>
      </c>
      <c r="AH48" s="149">
        <v>45.391948012824599</v>
      </c>
      <c r="AI48" s="149">
        <v>43.829750607879802</v>
      </c>
      <c r="AJ48" s="149">
        <v>43.692036236093998</v>
      </c>
      <c r="AK48" s="149">
        <v>42.799219263908199</v>
      </c>
      <c r="AL48" s="156">
        <v>43.133189958602102</v>
      </c>
      <c r="AM48" s="149"/>
      <c r="AN48" s="157">
        <v>47.769402478082199</v>
      </c>
      <c r="AO48" s="158">
        <v>47.5569646188519</v>
      </c>
      <c r="AP48" s="159">
        <v>47.663183548467103</v>
      </c>
      <c r="AQ48" s="149"/>
      <c r="AR48" s="160">
        <v>44.425777289559797</v>
      </c>
      <c r="AS48" s="154"/>
      <c r="AT48" s="155">
        <v>-1.57756626693823</v>
      </c>
      <c r="AU48" s="149">
        <v>7.2377133621816201</v>
      </c>
      <c r="AV48" s="149">
        <v>2.7299154648140602</v>
      </c>
      <c r="AW48" s="149">
        <v>1.78353626892036</v>
      </c>
      <c r="AX48" s="149">
        <v>-5.16637861375456</v>
      </c>
      <c r="AY48" s="156">
        <v>0.94843678770525197</v>
      </c>
      <c r="AZ48" s="149"/>
      <c r="BA48" s="157">
        <v>2.21559707074322</v>
      </c>
      <c r="BB48" s="158">
        <v>2.65523378823009</v>
      </c>
      <c r="BC48" s="159">
        <v>2.4344538489004801</v>
      </c>
      <c r="BD48" s="149"/>
      <c r="BE48" s="160">
        <v>1.39714223362288</v>
      </c>
    </row>
    <row r="49" spans="7:57" x14ac:dyDescent="0.25">
      <c r="G49" s="155">
        <v>41.157907155075698</v>
      </c>
      <c r="H49" s="149">
        <v>44.3815253937356</v>
      </c>
      <c r="I49" s="149">
        <v>45.345956467881699</v>
      </c>
      <c r="J49" s="149">
        <v>45.670382823099096</v>
      </c>
      <c r="K49" s="149">
        <v>45.5170176369964</v>
      </c>
      <c r="L49" s="156">
        <v>44.414557895357703</v>
      </c>
      <c r="M49" s="149"/>
      <c r="N49" s="157">
        <v>46.525688668672203</v>
      </c>
      <c r="O49" s="158">
        <v>47.540258361351903</v>
      </c>
      <c r="P49" s="159">
        <v>47.032973515012003</v>
      </c>
      <c r="Q49" s="149"/>
      <c r="R49" s="160">
        <v>45.162676643830402</v>
      </c>
      <c r="S49" s="154"/>
      <c r="T49" s="155">
        <v>2.0287920504114498</v>
      </c>
      <c r="U49" s="149">
        <v>2.8235640898700698</v>
      </c>
      <c r="V49" s="149">
        <v>1.1540709504783599</v>
      </c>
      <c r="W49" s="149">
        <v>-0.324279315581532</v>
      </c>
      <c r="X49" s="149">
        <v>-0.97115189365288401</v>
      </c>
      <c r="Y49" s="156">
        <v>0.89054489914525703</v>
      </c>
      <c r="Z49" s="149"/>
      <c r="AA49" s="157">
        <v>-1.88192658188023</v>
      </c>
      <c r="AB49" s="158">
        <v>-1.4272513790900301</v>
      </c>
      <c r="AC49" s="159">
        <v>-1.652662450012</v>
      </c>
      <c r="AD49" s="149"/>
      <c r="AE49" s="160">
        <v>0.120232473527008</v>
      </c>
      <c r="AG49" s="155">
        <v>41.065740576888999</v>
      </c>
      <c r="AH49" s="149">
        <v>43.615436795847302</v>
      </c>
      <c r="AI49" s="149">
        <v>42.732849643130997</v>
      </c>
      <c r="AJ49" s="149">
        <v>43.333775732908599</v>
      </c>
      <c r="AK49" s="149">
        <v>42.8935881554887</v>
      </c>
      <c r="AL49" s="156">
        <v>42.728278180852897</v>
      </c>
      <c r="AM49" s="149"/>
      <c r="AN49" s="157">
        <v>44.579130537368002</v>
      </c>
      <c r="AO49" s="158">
        <v>45.275172535834301</v>
      </c>
      <c r="AP49" s="159">
        <v>44.927151536601102</v>
      </c>
      <c r="AQ49" s="149"/>
      <c r="AR49" s="160">
        <v>43.356527711066697</v>
      </c>
      <c r="AS49" s="154"/>
      <c r="AT49" s="155">
        <v>-1.53191553224293E-2</v>
      </c>
      <c r="AU49" s="149">
        <v>5.6347520359806804</v>
      </c>
      <c r="AV49" s="149">
        <v>-0.32592499383080398</v>
      </c>
      <c r="AW49" s="149">
        <v>2.54741981764862</v>
      </c>
      <c r="AX49" s="149">
        <v>-2.54913011360025</v>
      </c>
      <c r="AY49" s="156">
        <v>1.01030816179472</v>
      </c>
      <c r="AZ49" s="149"/>
      <c r="BA49" s="157">
        <v>-2.7111207356045801</v>
      </c>
      <c r="BB49" s="158">
        <v>7.4556167502051199E-2</v>
      </c>
      <c r="BC49" s="159">
        <v>-1.3271530061176</v>
      </c>
      <c r="BD49" s="149"/>
      <c r="BE49" s="160">
        <v>0.30781309482742097</v>
      </c>
    </row>
    <row r="50" spans="7:57" x14ac:dyDescent="0.25">
      <c r="G50" s="155">
        <v>34.314550042052097</v>
      </c>
      <c r="H50" s="149">
        <v>52.256798430053202</v>
      </c>
      <c r="I50" s="149">
        <v>55.649004765909702</v>
      </c>
      <c r="J50" s="149">
        <v>54.331370899915797</v>
      </c>
      <c r="K50" s="149">
        <v>46.986262966077902</v>
      </c>
      <c r="L50" s="156">
        <v>48.707597420801697</v>
      </c>
      <c r="M50" s="149"/>
      <c r="N50" s="157">
        <v>43.9865433137089</v>
      </c>
      <c r="O50" s="158">
        <v>45.3882814690215</v>
      </c>
      <c r="P50" s="159">
        <v>44.6874123913652</v>
      </c>
      <c r="Q50" s="149"/>
      <c r="R50" s="160">
        <v>47.558973126677003</v>
      </c>
      <c r="S50" s="154"/>
      <c r="T50" s="155">
        <v>-12.5714285714285</v>
      </c>
      <c r="U50" s="149">
        <v>-8.8508557457212707</v>
      </c>
      <c r="V50" s="149">
        <v>-8.1018518518518494</v>
      </c>
      <c r="W50" s="149">
        <v>-11.466423024211901</v>
      </c>
      <c r="X50" s="149">
        <v>-15.3962645128722</v>
      </c>
      <c r="Y50" s="156">
        <v>-11.130434782608599</v>
      </c>
      <c r="Z50" s="149"/>
      <c r="AA50" s="157">
        <v>-9.5677233429394803</v>
      </c>
      <c r="AB50" s="158">
        <v>-9.0449438202247094</v>
      </c>
      <c r="AC50" s="159">
        <v>-9.3029871977240308</v>
      </c>
      <c r="AD50" s="149"/>
      <c r="AE50" s="160">
        <v>-10.6471030850263</v>
      </c>
      <c r="AG50" s="155">
        <v>34.062237174095799</v>
      </c>
      <c r="AH50" s="149">
        <v>45.717689935519999</v>
      </c>
      <c r="AI50" s="149">
        <v>44.266890944771497</v>
      </c>
      <c r="AJ50" s="149">
        <v>43.3978132884777</v>
      </c>
      <c r="AK50" s="149">
        <v>40.342024109896201</v>
      </c>
      <c r="AL50" s="156">
        <v>41.557331090552204</v>
      </c>
      <c r="AM50" s="149"/>
      <c r="AN50" s="157">
        <v>43.159517802074497</v>
      </c>
      <c r="AO50" s="158">
        <v>42.598822539949502</v>
      </c>
      <c r="AP50" s="159">
        <v>42.879170171011999</v>
      </c>
      <c r="AQ50" s="149"/>
      <c r="AR50" s="160">
        <v>41.934999399254998</v>
      </c>
      <c r="AS50" s="154"/>
      <c r="AT50" s="155">
        <v>-15.764370534143699</v>
      </c>
      <c r="AU50" s="149">
        <v>0.86986145180233498</v>
      </c>
      <c r="AV50" s="149">
        <v>-9.1380557184773092</v>
      </c>
      <c r="AW50" s="149">
        <v>-8.3238853941539102</v>
      </c>
      <c r="AX50" s="149">
        <v>-20.021839162216398</v>
      </c>
      <c r="AY50" s="156">
        <v>-10.535465834846899</v>
      </c>
      <c r="AZ50" s="149"/>
      <c r="BA50" s="157">
        <v>-12.541479610728601</v>
      </c>
      <c r="BB50" s="158">
        <v>-7.2531964952997399</v>
      </c>
      <c r="BC50" s="159">
        <v>-9.9922021230160105</v>
      </c>
      <c r="BD50" s="149"/>
      <c r="BE50" s="160">
        <v>-10.3772760326717</v>
      </c>
    </row>
    <row r="51" spans="7:57" x14ac:dyDescent="0.25">
      <c r="G51" s="155">
        <v>31.570688843558699</v>
      </c>
      <c r="H51" s="149">
        <v>40.734348030754703</v>
      </c>
      <c r="I51" s="149">
        <v>42.460379726973102</v>
      </c>
      <c r="J51" s="149">
        <v>41.722893456770699</v>
      </c>
      <c r="K51" s="149">
        <v>37.784402949944997</v>
      </c>
      <c r="L51" s="156">
        <v>38.8545426016005</v>
      </c>
      <c r="M51" s="149"/>
      <c r="N51" s="157">
        <v>40.075317746743998</v>
      </c>
      <c r="O51" s="158">
        <v>42.350541346304702</v>
      </c>
      <c r="P51" s="159">
        <v>41.2129295465243</v>
      </c>
      <c r="Q51" s="149"/>
      <c r="R51" s="160">
        <v>39.528367443007298</v>
      </c>
      <c r="S51" s="154"/>
      <c r="T51" s="155">
        <v>17.734668277996601</v>
      </c>
      <c r="U51" s="149">
        <v>10.584477391282601</v>
      </c>
      <c r="V51" s="149">
        <v>4.9088886163920504</v>
      </c>
      <c r="W51" s="149">
        <v>4.5038851429014404</v>
      </c>
      <c r="X51" s="149">
        <v>2.0979396660168499</v>
      </c>
      <c r="Y51" s="156">
        <v>7.29924569998545</v>
      </c>
      <c r="Z51" s="149"/>
      <c r="AA51" s="157">
        <v>-3.2335095528258302</v>
      </c>
      <c r="AB51" s="158">
        <v>7.1703976846766704</v>
      </c>
      <c r="AC51" s="159">
        <v>1.8464839055167901</v>
      </c>
      <c r="AD51" s="149"/>
      <c r="AE51" s="160">
        <v>5.6148197934042097</v>
      </c>
      <c r="AG51" s="155">
        <v>34.497097128510902</v>
      </c>
      <c r="AH51" s="149">
        <v>39.926251372979699</v>
      </c>
      <c r="AI51" s="149">
        <v>37.607876981013597</v>
      </c>
      <c r="AJ51" s="149">
        <v>35.638631727600803</v>
      </c>
      <c r="AK51" s="149">
        <v>35.301270986976299</v>
      </c>
      <c r="AL51" s="156">
        <v>36.594225639416202</v>
      </c>
      <c r="AM51" s="149"/>
      <c r="AN51" s="157">
        <v>41.2521575396202</v>
      </c>
      <c r="AO51" s="158">
        <v>42.515298917307298</v>
      </c>
      <c r="AP51" s="159">
        <v>41.883728228463802</v>
      </c>
      <c r="AQ51" s="149"/>
      <c r="AR51" s="160">
        <v>38.105512093429802</v>
      </c>
      <c r="AS51" s="154"/>
      <c r="AT51" s="155">
        <v>-4.2906293719756103</v>
      </c>
      <c r="AU51" s="149">
        <v>12.79641378026</v>
      </c>
      <c r="AV51" s="149">
        <v>9.0859365512504198</v>
      </c>
      <c r="AW51" s="149">
        <v>5.0219752896998102</v>
      </c>
      <c r="AX51" s="149">
        <v>-5.8977092344245303</v>
      </c>
      <c r="AY51" s="156">
        <v>3.1613884897032198</v>
      </c>
      <c r="AZ51" s="149"/>
      <c r="BA51" s="157">
        <v>-0.38246383407801499</v>
      </c>
      <c r="BB51" s="158">
        <v>8.3072250856563308</v>
      </c>
      <c r="BC51" s="159">
        <v>3.8462421900909201</v>
      </c>
      <c r="BD51" s="149"/>
      <c r="BE51" s="160">
        <v>3.3754872125325002</v>
      </c>
    </row>
    <row r="52" spans="7:57" x14ac:dyDescent="0.25">
      <c r="G52" s="161">
        <v>49.590163934426201</v>
      </c>
      <c r="H52" s="162">
        <v>60.860655737704903</v>
      </c>
      <c r="I52" s="162">
        <v>67.110655737704903</v>
      </c>
      <c r="J52" s="162">
        <v>66.461748633879694</v>
      </c>
      <c r="K52" s="162">
        <v>60.724043715846904</v>
      </c>
      <c r="L52" s="163">
        <v>60.949453551912498</v>
      </c>
      <c r="M52" s="149"/>
      <c r="N52" s="164">
        <v>67.691256830601006</v>
      </c>
      <c r="O52" s="165">
        <v>69.330601092896103</v>
      </c>
      <c r="P52" s="166">
        <v>68.510928961748604</v>
      </c>
      <c r="Q52" s="149"/>
      <c r="R52" s="167">
        <v>63.109875097580002</v>
      </c>
      <c r="S52" s="154"/>
      <c r="T52" s="161">
        <v>18.3086024849319</v>
      </c>
      <c r="U52" s="162">
        <v>7.2268124104594298</v>
      </c>
      <c r="V52" s="162">
        <v>1.3374738726579101</v>
      </c>
      <c r="W52" s="162">
        <v>-0.60844952317298795</v>
      </c>
      <c r="X52" s="162">
        <v>-5.27336122058363</v>
      </c>
      <c r="Y52" s="163">
        <v>2.9994284813162801</v>
      </c>
      <c r="Z52" s="149"/>
      <c r="AA52" s="164">
        <v>2.6249192248091102</v>
      </c>
      <c r="AB52" s="165">
        <v>-1.71652308838497</v>
      </c>
      <c r="AC52" s="166">
        <v>0.38133891149966198</v>
      </c>
      <c r="AD52" s="149"/>
      <c r="AE52" s="167">
        <v>2.1728926288608199</v>
      </c>
      <c r="AG52" s="161">
        <v>46.055327868852402</v>
      </c>
      <c r="AH52" s="162">
        <v>53.705601092896103</v>
      </c>
      <c r="AI52" s="162">
        <v>52.996926229508098</v>
      </c>
      <c r="AJ52" s="162">
        <v>54.158128415300503</v>
      </c>
      <c r="AK52" s="162">
        <v>51.229508196721298</v>
      </c>
      <c r="AL52" s="163">
        <v>51.629098360655703</v>
      </c>
      <c r="AM52" s="149"/>
      <c r="AN52" s="164">
        <v>53.654371584699398</v>
      </c>
      <c r="AO52" s="165">
        <v>54.243510928961697</v>
      </c>
      <c r="AP52" s="166">
        <v>53.948941256830601</v>
      </c>
      <c r="AQ52" s="149"/>
      <c r="AR52" s="167">
        <v>52.2919106167056</v>
      </c>
      <c r="AS52" s="154"/>
      <c r="AT52" s="161">
        <v>3.7816731242656498</v>
      </c>
      <c r="AU52" s="162">
        <v>9.4839772183240392</v>
      </c>
      <c r="AV52" s="162">
        <v>8.8162349248833003</v>
      </c>
      <c r="AW52" s="162">
        <v>23.196913992083299</v>
      </c>
      <c r="AX52" s="162">
        <v>8.3460509690017801</v>
      </c>
      <c r="AY52" s="163">
        <v>10.612840732125999</v>
      </c>
      <c r="AZ52" s="149"/>
      <c r="BA52" s="164">
        <v>0.72947954874089604</v>
      </c>
      <c r="BB52" s="165">
        <v>7.0281003835547002</v>
      </c>
      <c r="BC52" s="166">
        <v>3.8004945701044401</v>
      </c>
      <c r="BD52" s="149"/>
      <c r="BE52" s="167">
        <v>8.5136019723348593</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tabColor theme="7" tint="0.79998168889431442"/>
    <pageSetUpPr fitToPage="1"/>
  </sheetPr>
  <dimension ref="G40:BE52"/>
  <sheetViews>
    <sheetView topLeftCell="A22" zoomScale="110" zoomScaleNormal="110" workbookViewId="0">
      <selection activeCell="I55" sqref="I54:I55"/>
    </sheetView>
  </sheetViews>
  <sheetFormatPr defaultRowHeight="12.5" x14ac:dyDescent="0.25"/>
  <sheetData>
    <row r="40" spans="7:57" x14ac:dyDescent="0.25">
      <c r="G40" s="169">
        <v>90.225979180221202</v>
      </c>
      <c r="H40" s="170">
        <v>102.361241772707</v>
      </c>
      <c r="I40" s="170">
        <v>103.189774058577</v>
      </c>
      <c r="J40" s="170">
        <v>103.378338278931</v>
      </c>
      <c r="K40" s="170">
        <v>97.9593081134892</v>
      </c>
      <c r="L40" s="171">
        <v>100.175138074522</v>
      </c>
      <c r="M40" s="168"/>
      <c r="N40" s="177">
        <v>99.645852878464794</v>
      </c>
      <c r="O40" s="178">
        <v>100.739207349081</v>
      </c>
      <c r="P40" s="179">
        <v>100.19672308912899</v>
      </c>
      <c r="Q40" s="168"/>
      <c r="R40" s="185">
        <v>100.180823406478</v>
      </c>
      <c r="S40" s="154"/>
      <c r="T40" s="146">
        <v>-4.2511697241105502</v>
      </c>
      <c r="U40" s="147">
        <v>-4.95538695949688</v>
      </c>
      <c r="V40" s="147">
        <v>-4.99576931189406</v>
      </c>
      <c r="W40" s="147">
        <v>-3.9826621470852599</v>
      </c>
      <c r="X40" s="147">
        <v>-4.7160811982125397</v>
      </c>
      <c r="Y40" s="148">
        <v>-4.4949334506859797</v>
      </c>
      <c r="Z40" s="149"/>
      <c r="AA40" s="150">
        <v>-3.07147478188425</v>
      </c>
      <c r="AB40" s="151">
        <v>-4.5984741593533602</v>
      </c>
      <c r="AC40" s="152">
        <v>-3.8625528424072701</v>
      </c>
      <c r="AD40" s="149"/>
      <c r="AE40" s="153">
        <v>-4.3286455510225297</v>
      </c>
      <c r="AG40" s="169">
        <v>89.271813938516004</v>
      </c>
      <c r="AH40" s="170">
        <v>97.2778697788697</v>
      </c>
      <c r="AI40" s="170">
        <v>97.350372333548805</v>
      </c>
      <c r="AJ40" s="170">
        <v>101.487982855612</v>
      </c>
      <c r="AK40" s="170">
        <v>95.327768349596894</v>
      </c>
      <c r="AL40" s="171">
        <v>96.416783617747399</v>
      </c>
      <c r="AM40" s="168"/>
      <c r="AN40" s="177">
        <v>96.240690187998894</v>
      </c>
      <c r="AO40" s="178">
        <v>96.630482260183896</v>
      </c>
      <c r="AP40" s="179">
        <v>96.433608870967703</v>
      </c>
      <c r="AQ40" s="168"/>
      <c r="AR40" s="185">
        <v>96.421758620026495</v>
      </c>
      <c r="AS40" s="154"/>
      <c r="AT40" s="146">
        <v>-3.7190946024749398</v>
      </c>
      <c r="AU40" s="147">
        <v>-2.6375785781774099</v>
      </c>
      <c r="AV40" s="147">
        <v>-6.2047142724534696</v>
      </c>
      <c r="AW40" s="147">
        <v>9.8144389729848507E-3</v>
      </c>
      <c r="AX40" s="147">
        <v>-3.8030202884684901</v>
      </c>
      <c r="AY40" s="148">
        <v>-3.1424785424294401</v>
      </c>
      <c r="AZ40" s="149"/>
      <c r="BA40" s="150">
        <v>-4.6581942521862096</v>
      </c>
      <c r="BB40" s="151">
        <v>-3.9383460019221501</v>
      </c>
      <c r="BC40" s="152">
        <v>-4.3055180009993004</v>
      </c>
      <c r="BD40" s="149"/>
      <c r="BE40" s="153">
        <v>-3.4918351463617201</v>
      </c>
    </row>
    <row r="41" spans="7:57" x14ac:dyDescent="0.25">
      <c r="G41" s="172">
        <v>90.455135360266496</v>
      </c>
      <c r="H41" s="168">
        <v>95.4492672288455</v>
      </c>
      <c r="I41" s="168">
        <v>98.330180398492104</v>
      </c>
      <c r="J41" s="168">
        <v>95.677512116316606</v>
      </c>
      <c r="K41" s="168">
        <v>97.047507050197396</v>
      </c>
      <c r="L41" s="173">
        <v>95.759952420601806</v>
      </c>
      <c r="M41" s="168"/>
      <c r="N41" s="180">
        <v>124.86374224343599</v>
      </c>
      <c r="O41" s="188">
        <v>125.03172795969699</v>
      </c>
      <c r="P41" s="181">
        <v>124.945470588235</v>
      </c>
      <c r="Q41" s="168"/>
      <c r="R41" s="186">
        <v>105.296023063986</v>
      </c>
      <c r="S41" s="154"/>
      <c r="T41" s="155">
        <v>-0.50178507484383705</v>
      </c>
      <c r="U41" s="149">
        <v>0.34334731551185499</v>
      </c>
      <c r="V41" s="149">
        <v>0.76896229061270305</v>
      </c>
      <c r="W41" s="149">
        <v>-1.2371562528671101</v>
      </c>
      <c r="X41" s="149">
        <v>-1.6770751597957101</v>
      </c>
      <c r="Y41" s="156">
        <v>-0.43564676334325703</v>
      </c>
      <c r="Z41" s="149"/>
      <c r="AA41" s="157">
        <v>5.4649813941559104</v>
      </c>
      <c r="AB41" s="158">
        <v>2.8234869663728102</v>
      </c>
      <c r="AC41" s="159">
        <v>4.1496108071589601</v>
      </c>
      <c r="AD41" s="149"/>
      <c r="AE41" s="160">
        <v>1.2432031137887301</v>
      </c>
      <c r="AG41" s="172">
        <v>98.770046014790395</v>
      </c>
      <c r="AH41" s="168">
        <v>100.252983199111</v>
      </c>
      <c r="AI41" s="168">
        <v>101.561323011447</v>
      </c>
      <c r="AJ41" s="168">
        <v>104.15162035225001</v>
      </c>
      <c r="AK41" s="168">
        <v>103.52438480853699</v>
      </c>
      <c r="AL41" s="173">
        <v>101.64186257056301</v>
      </c>
      <c r="AM41" s="168"/>
      <c r="AN41" s="180">
        <v>116.227645477842</v>
      </c>
      <c r="AO41" s="188">
        <v>116.15093863044901</v>
      </c>
      <c r="AP41" s="181">
        <v>116.18958433052001</v>
      </c>
      <c r="AQ41" s="168"/>
      <c r="AR41" s="186">
        <v>106.381210849738</v>
      </c>
      <c r="AS41" s="154"/>
      <c r="AT41" s="155">
        <v>0.10899669441170801</v>
      </c>
      <c r="AU41" s="149">
        <v>-0.44828206107615698</v>
      </c>
      <c r="AV41" s="149">
        <v>-3.0671196322264498</v>
      </c>
      <c r="AW41" s="149">
        <v>3.7868864814752299</v>
      </c>
      <c r="AX41" s="149">
        <v>1.3973989758029901</v>
      </c>
      <c r="AY41" s="156">
        <v>0.32522230036893701</v>
      </c>
      <c r="AZ41" s="149"/>
      <c r="BA41" s="157">
        <v>0.347540891912821</v>
      </c>
      <c r="BB41" s="158">
        <v>0.45285462076414301</v>
      </c>
      <c r="BC41" s="159">
        <v>0.39757556605010702</v>
      </c>
      <c r="BD41" s="149"/>
      <c r="BE41" s="160">
        <v>0.249932042139207</v>
      </c>
    </row>
    <row r="42" spans="7:57" x14ac:dyDescent="0.25">
      <c r="G42" s="172">
        <v>79.9847214854111</v>
      </c>
      <c r="H42" s="168">
        <v>90.310797962648493</v>
      </c>
      <c r="I42" s="168">
        <v>90.458297520661105</v>
      </c>
      <c r="J42" s="168">
        <v>87.026013986013893</v>
      </c>
      <c r="K42" s="168">
        <v>82.372178899082499</v>
      </c>
      <c r="L42" s="173">
        <v>86.765304381543203</v>
      </c>
      <c r="M42" s="168"/>
      <c r="N42" s="180">
        <v>82.268792710706094</v>
      </c>
      <c r="O42" s="188">
        <v>80.612758620689604</v>
      </c>
      <c r="P42" s="181">
        <v>81.473112426035499</v>
      </c>
      <c r="Q42" s="168"/>
      <c r="R42" s="186">
        <v>85.459258177570007</v>
      </c>
      <c r="S42" s="154"/>
      <c r="T42" s="155">
        <v>3.9211284726936801</v>
      </c>
      <c r="U42" s="149">
        <v>6.16644544483463</v>
      </c>
      <c r="V42" s="149">
        <v>4.5574361226621898</v>
      </c>
      <c r="W42" s="149">
        <v>2.82536719555105</v>
      </c>
      <c r="X42" s="149">
        <v>1.15773940929554</v>
      </c>
      <c r="Y42" s="156">
        <v>4.0053485940153299</v>
      </c>
      <c r="Z42" s="149"/>
      <c r="AA42" s="157">
        <v>1.9340015191715101E-2</v>
      </c>
      <c r="AB42" s="158">
        <v>0.20933152607352201</v>
      </c>
      <c r="AC42" s="159">
        <v>4.7397615902972298E-2</v>
      </c>
      <c r="AD42" s="149"/>
      <c r="AE42" s="160">
        <v>3.05698231584695</v>
      </c>
      <c r="AG42" s="172">
        <v>79.216937830687797</v>
      </c>
      <c r="AH42" s="168">
        <v>85.857065527065501</v>
      </c>
      <c r="AI42" s="168">
        <v>85.146113092205795</v>
      </c>
      <c r="AJ42" s="168">
        <v>83.875978779840807</v>
      </c>
      <c r="AK42" s="168">
        <v>81.742832826747701</v>
      </c>
      <c r="AL42" s="173">
        <v>83.449236088244902</v>
      </c>
      <c r="AM42" s="168"/>
      <c r="AN42" s="180">
        <v>81.755248146035299</v>
      </c>
      <c r="AO42" s="188">
        <v>82.603037383177494</v>
      </c>
      <c r="AP42" s="181">
        <v>82.1741269841269</v>
      </c>
      <c r="AQ42" s="168"/>
      <c r="AR42" s="186">
        <v>83.097911895674301</v>
      </c>
      <c r="AS42" s="154"/>
      <c r="AT42" s="155">
        <v>0.64639772313997201</v>
      </c>
      <c r="AU42" s="149">
        <v>4.49781488371588</v>
      </c>
      <c r="AV42" s="149">
        <v>1.88746299770853</v>
      </c>
      <c r="AW42" s="149">
        <v>1.7701203873726401</v>
      </c>
      <c r="AX42" s="149">
        <v>-0.21172793041478699</v>
      </c>
      <c r="AY42" s="156">
        <v>1.9759237948986601</v>
      </c>
      <c r="AZ42" s="149"/>
      <c r="BA42" s="157">
        <v>-1.57809755391046</v>
      </c>
      <c r="BB42" s="158">
        <v>-0.51798506443786396</v>
      </c>
      <c r="BC42" s="159">
        <v>-1.0552619940983401</v>
      </c>
      <c r="BD42" s="149"/>
      <c r="BE42" s="160">
        <v>1.0998066620026701</v>
      </c>
    </row>
    <row r="43" spans="7:57" x14ac:dyDescent="0.25">
      <c r="G43" s="172">
        <v>93.3754272219836</v>
      </c>
      <c r="H43" s="168">
        <v>100.65522830359799</v>
      </c>
      <c r="I43" s="168">
        <v>105.17744608399499</v>
      </c>
      <c r="J43" s="168">
        <v>102.984179909194</v>
      </c>
      <c r="K43" s="168">
        <v>100.001819858592</v>
      </c>
      <c r="L43" s="173">
        <v>100.972937190186</v>
      </c>
      <c r="M43" s="168"/>
      <c r="N43" s="180">
        <v>124.78164632415501</v>
      </c>
      <c r="O43" s="188">
        <v>143.95862657563001</v>
      </c>
      <c r="P43" s="181">
        <v>134.74289864957001</v>
      </c>
      <c r="Q43" s="168"/>
      <c r="R43" s="186">
        <v>111.61276817947299</v>
      </c>
      <c r="S43" s="154"/>
      <c r="T43" s="155">
        <v>-3.2691583315755</v>
      </c>
      <c r="U43" s="149">
        <v>-0.61150668720055101</v>
      </c>
      <c r="V43" s="149">
        <v>6.0200427981038501E-2</v>
      </c>
      <c r="W43" s="149">
        <v>0.77155464300727905</v>
      </c>
      <c r="X43" s="149">
        <v>-1.02719997168975</v>
      </c>
      <c r="Y43" s="156">
        <v>-0.56724794460946903</v>
      </c>
      <c r="Z43" s="149"/>
      <c r="AA43" s="157">
        <v>0.35324369443306602</v>
      </c>
      <c r="AB43" s="158">
        <v>-2.6564779845403099</v>
      </c>
      <c r="AC43" s="159">
        <v>-1.21029041831807</v>
      </c>
      <c r="AD43" s="149"/>
      <c r="AE43" s="160">
        <v>-0.66154142098332203</v>
      </c>
      <c r="AG43" s="172">
        <v>123.030529462738</v>
      </c>
      <c r="AH43" s="168">
        <v>122.410517304995</v>
      </c>
      <c r="AI43" s="168">
        <v>126.88693607128999</v>
      </c>
      <c r="AJ43" s="168">
        <v>137.76446718085899</v>
      </c>
      <c r="AK43" s="168">
        <v>123.144996262148</v>
      </c>
      <c r="AL43" s="173">
        <v>126.69563873703</v>
      </c>
      <c r="AM43" s="168"/>
      <c r="AN43" s="180">
        <v>131.10765520635499</v>
      </c>
      <c r="AO43" s="188">
        <v>137.16149807850601</v>
      </c>
      <c r="AP43" s="181">
        <v>134.17126341378699</v>
      </c>
      <c r="AQ43" s="168"/>
      <c r="AR43" s="186">
        <v>129.04728849851401</v>
      </c>
      <c r="AS43" s="154"/>
      <c r="AT43" s="155">
        <v>3.0664080312732298</v>
      </c>
      <c r="AU43" s="149">
        <v>0.225565896176013</v>
      </c>
      <c r="AV43" s="149">
        <v>-2.1637629081912801</v>
      </c>
      <c r="AW43" s="149">
        <v>22.579297244608401</v>
      </c>
      <c r="AX43" s="149">
        <v>7.2701079918508196</v>
      </c>
      <c r="AY43" s="156">
        <v>5.8819496503252804</v>
      </c>
      <c r="AZ43" s="149"/>
      <c r="BA43" s="157">
        <v>-1.0121813251318601</v>
      </c>
      <c r="BB43" s="158">
        <v>-0.60323266687229804</v>
      </c>
      <c r="BC43" s="159">
        <v>-0.74482063355964301</v>
      </c>
      <c r="BD43" s="149"/>
      <c r="BE43" s="160">
        <v>3.59204383264069</v>
      </c>
    </row>
    <row r="44" spans="7:57" x14ac:dyDescent="0.25">
      <c r="G44" s="172">
        <v>237.768089668615</v>
      </c>
      <c r="H44" s="168">
        <v>246.47082274652101</v>
      </c>
      <c r="I44" s="168">
        <v>252.727161682716</v>
      </c>
      <c r="J44" s="168">
        <v>251.880683333333</v>
      </c>
      <c r="K44" s="168">
        <v>240.37369262864999</v>
      </c>
      <c r="L44" s="173">
        <v>247.026567807351</v>
      </c>
      <c r="M44" s="168"/>
      <c r="N44" s="180">
        <v>277.050346435709</v>
      </c>
      <c r="O44" s="188">
        <v>301.06373468300399</v>
      </c>
      <c r="P44" s="181">
        <v>290.39348727057398</v>
      </c>
      <c r="Q44" s="168"/>
      <c r="R44" s="186">
        <v>260.02740681576103</v>
      </c>
      <c r="S44" s="154"/>
      <c r="T44" s="155">
        <v>2.4860786633558001</v>
      </c>
      <c r="U44" s="149">
        <v>1.2184540070608501</v>
      </c>
      <c r="V44" s="149">
        <v>-1.8584431971580699</v>
      </c>
      <c r="W44" s="149">
        <v>0.20744143975819301</v>
      </c>
      <c r="X44" s="149">
        <v>-5.4964108052467404</v>
      </c>
      <c r="Y44" s="156">
        <v>-0.986690914290972</v>
      </c>
      <c r="Z44" s="149"/>
      <c r="AA44" s="157">
        <v>-19.061630902041699</v>
      </c>
      <c r="AB44" s="158">
        <v>-30.652851359700701</v>
      </c>
      <c r="AC44" s="159">
        <v>-25.696962148891199</v>
      </c>
      <c r="AD44" s="149"/>
      <c r="AE44" s="160">
        <v>-12.4216003395653</v>
      </c>
      <c r="AG44" s="172">
        <v>294.77591670655801</v>
      </c>
      <c r="AH44" s="168">
        <v>287.88747422680399</v>
      </c>
      <c r="AI44" s="168">
        <v>287.69189322093399</v>
      </c>
      <c r="AJ44" s="168">
        <v>309.25459905300102</v>
      </c>
      <c r="AK44" s="168">
        <v>282.61768215613301</v>
      </c>
      <c r="AL44" s="173">
        <v>293.07338337741601</v>
      </c>
      <c r="AM44" s="168"/>
      <c r="AN44" s="180">
        <v>303.34052303429098</v>
      </c>
      <c r="AO44" s="188">
        <v>311.76645327328202</v>
      </c>
      <c r="AP44" s="181">
        <v>307.709133516804</v>
      </c>
      <c r="AQ44" s="168"/>
      <c r="AR44" s="186">
        <v>297.59254905495101</v>
      </c>
      <c r="AS44" s="154"/>
      <c r="AT44" s="155">
        <v>3.4620904369615899</v>
      </c>
      <c r="AU44" s="149">
        <v>-1.1827615737850401</v>
      </c>
      <c r="AV44" s="149">
        <v>-8.8677138491779104</v>
      </c>
      <c r="AW44" s="149">
        <v>9.1231704488308498</v>
      </c>
      <c r="AX44" s="149">
        <v>-8.8490116106067301E-2</v>
      </c>
      <c r="AY44" s="156">
        <v>0.105000379734306</v>
      </c>
      <c r="AZ44" s="149"/>
      <c r="BA44" s="157">
        <v>-7.5981634894177601</v>
      </c>
      <c r="BB44" s="158">
        <v>-11.291790909866601</v>
      </c>
      <c r="BC44" s="159">
        <v>-9.5848477494948501</v>
      </c>
      <c r="BD44" s="149"/>
      <c r="BE44" s="160">
        <v>-3.47899651853812</v>
      </c>
    </row>
    <row r="45" spans="7:57" x14ac:dyDescent="0.25">
      <c r="G45" s="172">
        <v>152.52450587555299</v>
      </c>
      <c r="H45" s="168">
        <v>180.01498926142401</v>
      </c>
      <c r="I45" s="168">
        <v>189.02990576667</v>
      </c>
      <c r="J45" s="168">
        <v>185.819616953642</v>
      </c>
      <c r="K45" s="168">
        <v>163.00572124822301</v>
      </c>
      <c r="L45" s="173">
        <v>176.88870987823401</v>
      </c>
      <c r="M45" s="168"/>
      <c r="N45" s="180">
        <v>163.92691102985901</v>
      </c>
      <c r="O45" s="188">
        <v>176.247577834449</v>
      </c>
      <c r="P45" s="181">
        <v>170.50898387829201</v>
      </c>
      <c r="Q45" s="168"/>
      <c r="R45" s="186">
        <v>174.94348697533499</v>
      </c>
      <c r="S45" s="154"/>
      <c r="T45" s="155">
        <v>0.167645694818781</v>
      </c>
      <c r="U45" s="149">
        <v>0.22323667823533899</v>
      </c>
      <c r="V45" s="149">
        <v>-0.27968032357720901</v>
      </c>
      <c r="W45" s="149">
        <v>0.180815365138628</v>
      </c>
      <c r="X45" s="149">
        <v>-5.2482182340519001</v>
      </c>
      <c r="Y45" s="156">
        <v>-0.873359323128308</v>
      </c>
      <c r="Z45" s="149"/>
      <c r="AA45" s="157">
        <v>-11.056434355453399</v>
      </c>
      <c r="AB45" s="158">
        <v>-25.180573793836601</v>
      </c>
      <c r="AC45" s="159">
        <v>-19.8399867704093</v>
      </c>
      <c r="AD45" s="149"/>
      <c r="AE45" s="160">
        <v>-7.7005870410440602</v>
      </c>
      <c r="AG45" s="172">
        <v>158.033546013532</v>
      </c>
      <c r="AH45" s="168">
        <v>169.834031242713</v>
      </c>
      <c r="AI45" s="168">
        <v>176.328524843184</v>
      </c>
      <c r="AJ45" s="168">
        <v>183.98160215369199</v>
      </c>
      <c r="AK45" s="168">
        <v>161.597861723405</v>
      </c>
      <c r="AL45" s="173">
        <v>171.02697093762399</v>
      </c>
      <c r="AM45" s="168"/>
      <c r="AN45" s="180">
        <v>161.610562089149</v>
      </c>
      <c r="AO45" s="188">
        <v>166.15711680401901</v>
      </c>
      <c r="AP45" s="181">
        <v>163.93580670139301</v>
      </c>
      <c r="AQ45" s="168"/>
      <c r="AR45" s="186">
        <v>168.76751312812399</v>
      </c>
      <c r="AS45" s="154"/>
      <c r="AT45" s="155">
        <v>1.4724071116262401</v>
      </c>
      <c r="AU45" s="149">
        <v>-0.20350850970789799</v>
      </c>
      <c r="AV45" s="149">
        <v>-4.2810082420219802</v>
      </c>
      <c r="AW45" s="149">
        <v>7.4083402018498896</v>
      </c>
      <c r="AX45" s="149">
        <v>-1.53838300844289</v>
      </c>
      <c r="AY45" s="156">
        <v>0.62734194169989799</v>
      </c>
      <c r="AZ45" s="149"/>
      <c r="BA45" s="157">
        <v>-4.7883121517148304</v>
      </c>
      <c r="BB45" s="158">
        <v>-11.7773035568153</v>
      </c>
      <c r="BC45" s="159">
        <v>-8.6009294382173103</v>
      </c>
      <c r="BD45" s="149"/>
      <c r="BE45" s="160">
        <v>-2.46393681675521</v>
      </c>
    </row>
    <row r="46" spans="7:57" x14ac:dyDescent="0.25">
      <c r="G46" s="172">
        <v>127.61964862711</v>
      </c>
      <c r="H46" s="168">
        <v>138.97840608887699</v>
      </c>
      <c r="I46" s="168">
        <v>145.233354142281</v>
      </c>
      <c r="J46" s="168">
        <v>142.29450971652699</v>
      </c>
      <c r="K46" s="168">
        <v>130.90464865972999</v>
      </c>
      <c r="L46" s="173">
        <v>138.01422889233899</v>
      </c>
      <c r="M46" s="168"/>
      <c r="N46" s="180">
        <v>132.14198277149799</v>
      </c>
      <c r="O46" s="188">
        <v>132.84599556295001</v>
      </c>
      <c r="P46" s="181">
        <v>132.507092691579</v>
      </c>
      <c r="Q46" s="168"/>
      <c r="R46" s="186">
        <v>136.383635673274</v>
      </c>
      <c r="S46" s="154"/>
      <c r="T46" s="155">
        <v>3.0953475955656198</v>
      </c>
      <c r="U46" s="149">
        <v>0.90704806619663003</v>
      </c>
      <c r="V46" s="149">
        <v>-0.48439500330695301</v>
      </c>
      <c r="W46" s="149">
        <v>-0.68610175617593205</v>
      </c>
      <c r="X46" s="149">
        <v>-4.0806561300679798</v>
      </c>
      <c r="Y46" s="156">
        <v>-0.61991866024812403</v>
      </c>
      <c r="Z46" s="149"/>
      <c r="AA46" s="157">
        <v>-8.6648557076826407</v>
      </c>
      <c r="AB46" s="158">
        <v>-20.950692577629301</v>
      </c>
      <c r="AC46" s="159">
        <v>-15.7789798509344</v>
      </c>
      <c r="AD46" s="149"/>
      <c r="AE46" s="160">
        <v>-5.7340606839078303</v>
      </c>
      <c r="AG46" s="172">
        <v>119.995530089905</v>
      </c>
      <c r="AH46" s="168">
        <v>126.29164806474699</v>
      </c>
      <c r="AI46" s="168">
        <v>130.563264357381</v>
      </c>
      <c r="AJ46" s="168">
        <v>131.846353737492</v>
      </c>
      <c r="AK46" s="168">
        <v>124.39370634574</v>
      </c>
      <c r="AL46" s="173">
        <v>126.988311776652</v>
      </c>
      <c r="AM46" s="168"/>
      <c r="AN46" s="180">
        <v>124.13942545886501</v>
      </c>
      <c r="AO46" s="188">
        <v>124.697251791848</v>
      </c>
      <c r="AP46" s="181">
        <v>124.421747062948</v>
      </c>
      <c r="AQ46" s="168"/>
      <c r="AR46" s="186">
        <v>126.18319610188701</v>
      </c>
      <c r="AS46" s="154"/>
      <c r="AT46" s="155">
        <v>4.7551848205688199</v>
      </c>
      <c r="AU46" s="149">
        <v>1.9872454718235599</v>
      </c>
      <c r="AV46" s="149">
        <v>0.39819694555749202</v>
      </c>
      <c r="AW46" s="149">
        <v>3.5871976953310001</v>
      </c>
      <c r="AX46" s="149">
        <v>1.8484464199842801</v>
      </c>
      <c r="AY46" s="156">
        <v>2.4486248124704</v>
      </c>
      <c r="AZ46" s="149"/>
      <c r="BA46" s="157">
        <v>-2.94779512582364E-2</v>
      </c>
      <c r="BB46" s="158">
        <v>-6.32349563871764</v>
      </c>
      <c r="BC46" s="159">
        <v>-3.3440694276444098</v>
      </c>
      <c r="BD46" s="149"/>
      <c r="BE46" s="160">
        <v>0.57750721902889302</v>
      </c>
    </row>
    <row r="47" spans="7:57" x14ac:dyDescent="0.25">
      <c r="G47" s="172">
        <v>101.547547897817</v>
      </c>
      <c r="H47" s="168">
        <v>107.75379864400399</v>
      </c>
      <c r="I47" s="168">
        <v>109.63839199624501</v>
      </c>
      <c r="J47" s="168">
        <v>108.624022103724</v>
      </c>
      <c r="K47" s="168">
        <v>104.97590202879201</v>
      </c>
      <c r="L47" s="173">
        <v>106.916362721224</v>
      </c>
      <c r="M47" s="168"/>
      <c r="N47" s="180">
        <v>110.50730275310001</v>
      </c>
      <c r="O47" s="188">
        <v>115.713685409372</v>
      </c>
      <c r="P47" s="181">
        <v>113.164805468834</v>
      </c>
      <c r="Q47" s="168"/>
      <c r="R47" s="186">
        <v>108.841450603976</v>
      </c>
      <c r="S47" s="154"/>
      <c r="T47" s="155">
        <v>1.3739396022347801</v>
      </c>
      <c r="U47" s="149">
        <v>1.0138873191029401</v>
      </c>
      <c r="V47" s="149">
        <v>0.84297821812047402</v>
      </c>
      <c r="W47" s="149">
        <v>0.35226814385875799</v>
      </c>
      <c r="X47" s="149">
        <v>-2.0034371064048</v>
      </c>
      <c r="Y47" s="156">
        <v>0.23073866418892799</v>
      </c>
      <c r="Z47" s="149"/>
      <c r="AA47" s="157">
        <v>-7.9123867572970896</v>
      </c>
      <c r="AB47" s="158">
        <v>-11.5441255652207</v>
      </c>
      <c r="AC47" s="159">
        <v>-9.9427859087651491</v>
      </c>
      <c r="AD47" s="149"/>
      <c r="AE47" s="160">
        <v>-3.4867470164732199</v>
      </c>
      <c r="AG47" s="172">
        <v>101.401554697997</v>
      </c>
      <c r="AH47" s="168">
        <v>104.25635976769099</v>
      </c>
      <c r="AI47" s="168">
        <v>106.59683558379599</v>
      </c>
      <c r="AJ47" s="168">
        <v>107.546264732189</v>
      </c>
      <c r="AK47" s="168">
        <v>103.78898107774501</v>
      </c>
      <c r="AL47" s="173">
        <v>104.830701974516</v>
      </c>
      <c r="AM47" s="168"/>
      <c r="AN47" s="180">
        <v>111.167817481745</v>
      </c>
      <c r="AO47" s="188">
        <v>110.139580701837</v>
      </c>
      <c r="AP47" s="181">
        <v>110.656581907898</v>
      </c>
      <c r="AQ47" s="168"/>
      <c r="AR47" s="186">
        <v>106.67481889195901</v>
      </c>
      <c r="AS47" s="154"/>
      <c r="AT47" s="155">
        <v>2.7493278308904801</v>
      </c>
      <c r="AU47" s="149">
        <v>1.3839785290528399</v>
      </c>
      <c r="AV47" s="149">
        <v>1.0899963590922499</v>
      </c>
      <c r="AW47" s="149">
        <v>4.28836004595723</v>
      </c>
      <c r="AX47" s="149">
        <v>1.1753788575479001</v>
      </c>
      <c r="AY47" s="156">
        <v>2.1490207005082702</v>
      </c>
      <c r="AZ47" s="149"/>
      <c r="BA47" s="157">
        <v>1.0895236138365301</v>
      </c>
      <c r="BB47" s="158">
        <v>-2.4500424764550601</v>
      </c>
      <c r="BC47" s="159">
        <v>-0.69881560393889397</v>
      </c>
      <c r="BD47" s="149"/>
      <c r="BE47" s="160">
        <v>1.17960658109539</v>
      </c>
    </row>
    <row r="48" spans="7:57" x14ac:dyDescent="0.25">
      <c r="G48" s="172">
        <v>77.230688254782507</v>
      </c>
      <c r="H48" s="168">
        <v>78.827630057803404</v>
      </c>
      <c r="I48" s="168">
        <v>80.735250661883995</v>
      </c>
      <c r="J48" s="168">
        <v>80.110764756201803</v>
      </c>
      <c r="K48" s="168">
        <v>78.332206618962402</v>
      </c>
      <c r="L48" s="173">
        <v>79.133074971457503</v>
      </c>
      <c r="M48" s="168"/>
      <c r="N48" s="180">
        <v>82.142614048401995</v>
      </c>
      <c r="O48" s="188">
        <v>82.991122526315706</v>
      </c>
      <c r="P48" s="181">
        <v>82.567154293418696</v>
      </c>
      <c r="Q48" s="168"/>
      <c r="R48" s="186">
        <v>80.165887980738702</v>
      </c>
      <c r="S48" s="154"/>
      <c r="T48" s="155">
        <v>2.8555844611626502</v>
      </c>
      <c r="U48" s="149">
        <v>-0.80841479993892795</v>
      </c>
      <c r="V48" s="149">
        <v>2.15879692842124</v>
      </c>
      <c r="W48" s="149">
        <v>0.80723281045213602</v>
      </c>
      <c r="X48" s="149">
        <v>-0.910372140632138</v>
      </c>
      <c r="Y48" s="156">
        <v>0.72251331972120902</v>
      </c>
      <c r="Z48" s="149"/>
      <c r="AA48" s="157">
        <v>-4.2382077683524297</v>
      </c>
      <c r="AB48" s="158">
        <v>-8.6330302366146405</v>
      </c>
      <c r="AC48" s="159">
        <v>-6.5630887975316901</v>
      </c>
      <c r="AD48" s="149"/>
      <c r="AE48" s="160">
        <v>-1.70296997813782</v>
      </c>
      <c r="AG48" s="172">
        <v>76.112572844293595</v>
      </c>
      <c r="AH48" s="168">
        <v>77.686837402227994</v>
      </c>
      <c r="AI48" s="168">
        <v>78.178500662771796</v>
      </c>
      <c r="AJ48" s="168">
        <v>78.082838217187799</v>
      </c>
      <c r="AK48" s="168">
        <v>77.247549950867906</v>
      </c>
      <c r="AL48" s="173">
        <v>77.488282549997194</v>
      </c>
      <c r="AM48" s="168"/>
      <c r="AN48" s="180">
        <v>80.526996252652395</v>
      </c>
      <c r="AO48" s="188">
        <v>80.761542595405899</v>
      </c>
      <c r="AP48" s="181">
        <v>80.644008077014405</v>
      </c>
      <c r="AQ48" s="168"/>
      <c r="AR48" s="186">
        <v>78.454354654384204</v>
      </c>
      <c r="AS48" s="154"/>
      <c r="AT48" s="155">
        <v>0.42973375147988202</v>
      </c>
      <c r="AU48" s="149">
        <v>0.22629668241234299</v>
      </c>
      <c r="AV48" s="149">
        <v>0.40580509831344402</v>
      </c>
      <c r="AW48" s="149">
        <v>1.18221591910684</v>
      </c>
      <c r="AX48" s="149">
        <v>-8.9506177822262001E-2</v>
      </c>
      <c r="AY48" s="156">
        <v>0.445904565880129</v>
      </c>
      <c r="AZ48" s="149"/>
      <c r="BA48" s="157">
        <v>-1.6144709740885199</v>
      </c>
      <c r="BB48" s="158">
        <v>-2.8357093301534602</v>
      </c>
      <c r="BC48" s="159">
        <v>-2.2268153298525402</v>
      </c>
      <c r="BD48" s="149"/>
      <c r="BE48" s="160">
        <v>-0.39115777123793</v>
      </c>
    </row>
    <row r="49" spans="7:57" x14ac:dyDescent="0.25">
      <c r="G49" s="172">
        <v>59.574268699390799</v>
      </c>
      <c r="H49" s="168">
        <v>60.425224760765502</v>
      </c>
      <c r="I49" s="168">
        <v>60.5454153365853</v>
      </c>
      <c r="J49" s="168">
        <v>60.289828963513003</v>
      </c>
      <c r="K49" s="168">
        <v>60.035720708870599</v>
      </c>
      <c r="L49" s="173">
        <v>60.1843755564704</v>
      </c>
      <c r="M49" s="168"/>
      <c r="N49" s="180">
        <v>61.843194554675101</v>
      </c>
      <c r="O49" s="188">
        <v>62.4077470190458</v>
      </c>
      <c r="P49" s="181">
        <v>62.128515341443503</v>
      </c>
      <c r="Q49" s="168"/>
      <c r="R49" s="186">
        <v>60.762847375687997</v>
      </c>
      <c r="S49" s="154"/>
      <c r="T49" s="155">
        <v>0.97913600933933898</v>
      </c>
      <c r="U49" s="149">
        <v>0.322901567087373</v>
      </c>
      <c r="V49" s="149">
        <v>1.42562225323804</v>
      </c>
      <c r="W49" s="149">
        <v>0.64290231741634896</v>
      </c>
      <c r="X49" s="149">
        <v>2.6946052058080699E-3</v>
      </c>
      <c r="Y49" s="156">
        <v>0.66567197683535695</v>
      </c>
      <c r="Z49" s="149"/>
      <c r="AA49" s="157">
        <v>-3.1553040378429902</v>
      </c>
      <c r="AB49" s="158">
        <v>-6.0443661749419304</v>
      </c>
      <c r="AC49" s="159">
        <v>-4.6395025807752601</v>
      </c>
      <c r="AD49" s="149"/>
      <c r="AE49" s="160">
        <v>-1.0561057626219501</v>
      </c>
      <c r="AG49" s="172">
        <v>59.624127440524198</v>
      </c>
      <c r="AH49" s="168">
        <v>60.238274138251597</v>
      </c>
      <c r="AI49" s="168">
        <v>60.104008180343698</v>
      </c>
      <c r="AJ49" s="168">
        <v>60.383851147674797</v>
      </c>
      <c r="AK49" s="168">
        <v>60.353826472307198</v>
      </c>
      <c r="AL49" s="173">
        <v>60.146095838121902</v>
      </c>
      <c r="AM49" s="168"/>
      <c r="AN49" s="180">
        <v>62.081895297717402</v>
      </c>
      <c r="AO49" s="188">
        <v>62.432306129893803</v>
      </c>
      <c r="AP49" s="181">
        <v>62.258457914560402</v>
      </c>
      <c r="AQ49" s="168"/>
      <c r="AR49" s="186">
        <v>60.771491275299802</v>
      </c>
      <c r="AS49" s="154"/>
      <c r="AT49" s="155">
        <v>-0.25867970662105699</v>
      </c>
      <c r="AU49" s="149">
        <v>-1.73250877882789E-2</v>
      </c>
      <c r="AV49" s="149">
        <v>-0.90361203979877402</v>
      </c>
      <c r="AW49" s="149">
        <v>0.32511528820226798</v>
      </c>
      <c r="AX49" s="149">
        <v>0.86396111854066604</v>
      </c>
      <c r="AY49" s="156">
        <v>7.69780493815885E-3</v>
      </c>
      <c r="AZ49" s="149"/>
      <c r="BA49" s="157">
        <v>-1.8729801274375899</v>
      </c>
      <c r="BB49" s="158">
        <v>-2.2102520419680398</v>
      </c>
      <c r="BC49" s="159">
        <v>-2.0374156475907901</v>
      </c>
      <c r="BD49" s="149"/>
      <c r="BE49" s="160">
        <v>-0.64797886651526204</v>
      </c>
    </row>
    <row r="50" spans="7:57" x14ac:dyDescent="0.25">
      <c r="G50" s="172">
        <v>93.030008169934604</v>
      </c>
      <c r="H50" s="168">
        <v>106.775552575107</v>
      </c>
      <c r="I50" s="168">
        <v>107.614705289672</v>
      </c>
      <c r="J50" s="168">
        <v>107.72255933952501</v>
      </c>
      <c r="K50" s="168">
        <v>109.189170644391</v>
      </c>
      <c r="L50" s="173">
        <v>105.70748474732299</v>
      </c>
      <c r="M50" s="168"/>
      <c r="N50" s="180">
        <v>123.33511790949601</v>
      </c>
      <c r="O50" s="188">
        <v>122.493026559604</v>
      </c>
      <c r="P50" s="181">
        <v>122.90746863237101</v>
      </c>
      <c r="Q50" s="168"/>
      <c r="R50" s="186">
        <v>110.325046736842</v>
      </c>
      <c r="S50" s="154"/>
      <c r="T50" s="155">
        <v>-5.60876230682962</v>
      </c>
      <c r="U50" s="149">
        <v>-4.9133659755394197</v>
      </c>
      <c r="V50" s="149">
        <v>-4.9511799596752297</v>
      </c>
      <c r="W50" s="149">
        <v>-3.9948182683155302</v>
      </c>
      <c r="X50" s="149">
        <v>-2.7020486299874298</v>
      </c>
      <c r="Y50" s="156">
        <v>-4.3341100978996803</v>
      </c>
      <c r="Z50" s="149"/>
      <c r="AA50" s="157">
        <v>0.77146843794102604</v>
      </c>
      <c r="AB50" s="158">
        <v>-2.7762896748845001</v>
      </c>
      <c r="AC50" s="159">
        <v>-1.0517982652045901</v>
      </c>
      <c r="AD50" s="149"/>
      <c r="AE50" s="160">
        <v>-3.3292793893695101</v>
      </c>
      <c r="AG50" s="172">
        <v>109.021043209876</v>
      </c>
      <c r="AH50" s="168">
        <v>113.78775563391</v>
      </c>
      <c r="AI50" s="168">
        <v>115.49342621912599</v>
      </c>
      <c r="AJ50" s="168">
        <v>122.08617571059401</v>
      </c>
      <c r="AK50" s="168">
        <v>117.931572272411</v>
      </c>
      <c r="AL50" s="173">
        <v>115.90744459810401</v>
      </c>
      <c r="AM50" s="168"/>
      <c r="AN50" s="180">
        <v>119.732707047742</v>
      </c>
      <c r="AO50" s="188">
        <v>119.250213886146</v>
      </c>
      <c r="AP50" s="181">
        <v>119.49303775743699</v>
      </c>
      <c r="AQ50" s="168"/>
      <c r="AR50" s="186">
        <v>116.95496549912799</v>
      </c>
      <c r="AS50" s="154"/>
      <c r="AT50" s="155">
        <v>-0.66120756979748097</v>
      </c>
      <c r="AU50" s="149">
        <v>-2.4887217919374001</v>
      </c>
      <c r="AV50" s="149">
        <v>-6.0034321619724702</v>
      </c>
      <c r="AW50" s="149">
        <v>5.5111999250752604</v>
      </c>
      <c r="AX50" s="149">
        <v>0.91110103697266698</v>
      </c>
      <c r="AY50" s="156">
        <v>-0.60791987206896603</v>
      </c>
      <c r="AZ50" s="149"/>
      <c r="BA50" s="157">
        <v>-3.8572560042021702</v>
      </c>
      <c r="BB50" s="158">
        <v>-2.0891406077664598</v>
      </c>
      <c r="BC50" s="159">
        <v>-3.0204832677088702</v>
      </c>
      <c r="BD50" s="149"/>
      <c r="BE50" s="160">
        <v>-1.3332657828996399</v>
      </c>
    </row>
    <row r="51" spans="7:57" x14ac:dyDescent="0.25">
      <c r="G51" s="172">
        <v>84.390889662027803</v>
      </c>
      <c r="H51" s="168">
        <v>89.640466101694898</v>
      </c>
      <c r="I51" s="168">
        <v>90.548348115299305</v>
      </c>
      <c r="J51" s="168">
        <v>89.623719443399693</v>
      </c>
      <c r="K51" s="168">
        <v>85.973596345514906</v>
      </c>
      <c r="L51" s="173">
        <v>88.269028349890903</v>
      </c>
      <c r="M51" s="168"/>
      <c r="N51" s="180">
        <v>91.785007830853502</v>
      </c>
      <c r="O51" s="188">
        <v>95.842171174509005</v>
      </c>
      <c r="P51" s="181">
        <v>93.869584999048101</v>
      </c>
      <c r="Q51" s="168"/>
      <c r="R51" s="186">
        <v>89.937380628331596</v>
      </c>
      <c r="S51" s="154"/>
      <c r="T51" s="155">
        <v>1.91667835290195</v>
      </c>
      <c r="U51" s="149">
        <v>2.3337103872981499</v>
      </c>
      <c r="V51" s="149">
        <v>1.2605314249069099</v>
      </c>
      <c r="W51" s="149">
        <v>0.42852285265740597</v>
      </c>
      <c r="X51" s="149">
        <v>-0.384284705148221</v>
      </c>
      <c r="Y51" s="156">
        <v>1.00207653505141</v>
      </c>
      <c r="Z51" s="149"/>
      <c r="AA51" s="157">
        <v>-3.7259187685311899</v>
      </c>
      <c r="AB51" s="158">
        <v>0.53200935788150305</v>
      </c>
      <c r="AC51" s="159">
        <v>-1.5382713945045801</v>
      </c>
      <c r="AD51" s="149"/>
      <c r="AE51" s="160">
        <v>0.100682555808368</v>
      </c>
      <c r="AG51" s="172">
        <v>84.925645894928294</v>
      </c>
      <c r="AH51" s="168">
        <v>86.975549223816003</v>
      </c>
      <c r="AI51" s="168">
        <v>86.907398560550703</v>
      </c>
      <c r="AJ51" s="168">
        <v>89.156482113373599</v>
      </c>
      <c r="AK51" s="168">
        <v>86.574269363262502</v>
      </c>
      <c r="AL51" s="173">
        <v>86.922431876165703</v>
      </c>
      <c r="AM51" s="168"/>
      <c r="AN51" s="180">
        <v>91.854105173069598</v>
      </c>
      <c r="AO51" s="188">
        <v>93.235794427016003</v>
      </c>
      <c r="AP51" s="181">
        <v>92.555367144328898</v>
      </c>
      <c r="AQ51" s="168"/>
      <c r="AR51" s="186">
        <v>88.691417268408898</v>
      </c>
      <c r="AS51" s="154"/>
      <c r="AT51" s="155">
        <v>-0.38134719295785702</v>
      </c>
      <c r="AU51" s="149">
        <v>-1.7714378625697899E-2</v>
      </c>
      <c r="AV51" s="149">
        <v>-2.8199656697103799</v>
      </c>
      <c r="AW51" s="149">
        <v>2.9172784238167999</v>
      </c>
      <c r="AX51" s="149">
        <v>0.55802927784686396</v>
      </c>
      <c r="AY51" s="156">
        <v>8.0725683818554494E-2</v>
      </c>
      <c r="AZ51" s="149"/>
      <c r="BA51" s="157">
        <v>-0.90777992666055995</v>
      </c>
      <c r="BB51" s="158">
        <v>0.29095620322249099</v>
      </c>
      <c r="BC51" s="159">
        <v>-0.29244717513999302</v>
      </c>
      <c r="BD51" s="149"/>
      <c r="BE51" s="160">
        <v>-3.2296904638333901E-2</v>
      </c>
    </row>
    <row r="52" spans="7:57" x14ac:dyDescent="0.25">
      <c r="G52" s="174">
        <v>90.853650137740999</v>
      </c>
      <c r="H52" s="175">
        <v>98.805667789001106</v>
      </c>
      <c r="I52" s="175">
        <v>101.342320610687</v>
      </c>
      <c r="J52" s="175">
        <v>98.867163412127397</v>
      </c>
      <c r="K52" s="175">
        <v>96.714060742407099</v>
      </c>
      <c r="L52" s="176">
        <v>97.666923680376499</v>
      </c>
      <c r="M52" s="168"/>
      <c r="N52" s="182">
        <v>105.17024722502499</v>
      </c>
      <c r="O52" s="183">
        <v>109.159295566502</v>
      </c>
      <c r="P52" s="184">
        <v>107.188634097706</v>
      </c>
      <c r="Q52" s="168"/>
      <c r="R52" s="187">
        <v>100.620236567452</v>
      </c>
      <c r="S52" s="154"/>
      <c r="T52" s="161">
        <v>-1.43452282007411</v>
      </c>
      <c r="U52" s="162">
        <v>-0.89923140996128204</v>
      </c>
      <c r="V52" s="162">
        <v>-1.2556879694779399</v>
      </c>
      <c r="W52" s="162">
        <v>-4.2154607598509601</v>
      </c>
      <c r="X52" s="162">
        <v>-1.94509490024884</v>
      </c>
      <c r="Y52" s="163">
        <v>-2.1906945601599599</v>
      </c>
      <c r="Z52" s="149"/>
      <c r="AA52" s="164">
        <v>1.2481093566333099</v>
      </c>
      <c r="AB52" s="165">
        <v>0.59925973672534005</v>
      </c>
      <c r="AC52" s="166">
        <v>0.86518707460627298</v>
      </c>
      <c r="AD52" s="149"/>
      <c r="AE52" s="167">
        <v>-1.2361162110414501</v>
      </c>
      <c r="AG52" s="174">
        <v>90.164364108268401</v>
      </c>
      <c r="AH52" s="175">
        <v>95.372400635930006</v>
      </c>
      <c r="AI52" s="175">
        <v>96.516299339455401</v>
      </c>
      <c r="AJ52" s="175">
        <v>96.017937884281807</v>
      </c>
      <c r="AK52" s="175">
        <v>93.955884999999995</v>
      </c>
      <c r="AL52" s="176">
        <v>94.532405239134704</v>
      </c>
      <c r="AM52" s="168"/>
      <c r="AN52" s="182">
        <v>96.609794716740893</v>
      </c>
      <c r="AO52" s="183">
        <v>96.592110813788693</v>
      </c>
      <c r="AP52" s="184">
        <v>96.600904486824405</v>
      </c>
      <c r="AQ52" s="168"/>
      <c r="AR52" s="187">
        <v>95.142132677101003</v>
      </c>
      <c r="AS52" s="154"/>
      <c r="AT52" s="161">
        <v>-0.213122124246372</v>
      </c>
      <c r="AU52" s="162">
        <v>1.0795692406175601</v>
      </c>
      <c r="AV52" s="162">
        <v>2.4818928207744699</v>
      </c>
      <c r="AW52" s="162">
        <v>4.7964282311465896</v>
      </c>
      <c r="AX52" s="162">
        <v>3.47244801740788</v>
      </c>
      <c r="AY52" s="163">
        <v>2.3925718026715801</v>
      </c>
      <c r="AZ52" s="149"/>
      <c r="BA52" s="164">
        <v>1.73435123788631</v>
      </c>
      <c r="BB52" s="165">
        <v>1.3159985788299899</v>
      </c>
      <c r="BC52" s="166">
        <v>1.5296818948177899</v>
      </c>
      <c r="BD52" s="149"/>
      <c r="BE52" s="167">
        <v>2.0913927963496501</v>
      </c>
    </row>
  </sheetData>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37D5-D462-434B-977F-80F74FEE2DDD}">
  <sheetPr>
    <tabColor theme="7" tint="0.79998168889431442"/>
    <pageSetUpPr fitToPage="1"/>
  </sheetPr>
  <dimension ref="A1"/>
  <sheetViews>
    <sheetView zoomScaleNormal="100" workbookViewId="0">
      <selection activeCell="H40" sqref="H40"/>
    </sheetView>
  </sheetViews>
  <sheetFormatPr defaultRowHeight="12.5" x14ac:dyDescent="0.25"/>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E176-23ED-4F29-B1A3-9D73A4DAF529}">
  <sheetPr>
    <tabColor theme="7" tint="0.79998168889431442"/>
    <pageSetUpPr fitToPage="1"/>
  </sheetPr>
  <dimension ref="A1"/>
  <sheetViews>
    <sheetView topLeftCell="A10" zoomScaleNormal="100" workbookViewId="0">
      <selection activeCell="H40" sqref="H40"/>
    </sheetView>
  </sheetViews>
  <sheetFormatPr defaultRowHeight="12.5" x14ac:dyDescent="0.25"/>
  <sheetData/>
  <pageMargins left="0.7" right="0.7" top="0.75" bottom="0.75" header="0.3" footer="0.3"/>
  <pageSetup scale="5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tabColor theme="7" tint="0.79998168889431442"/>
    <pageSetUpPr fitToPage="1"/>
  </sheetPr>
  <dimension ref="A1"/>
  <sheetViews>
    <sheetView topLeftCell="A10" zoomScaleNormal="100" workbookViewId="0">
      <selection activeCell="P38" sqref="P38"/>
    </sheetView>
  </sheetViews>
  <sheetFormatPr defaultRowHeight="12.5" x14ac:dyDescent="0.25"/>
  <sheetData/>
  <pageMargins left="0.7" right="0.7" top="0.75" bottom="0.75" header="0.3" footer="0.3"/>
  <pageSetup scale="4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7" tint="0.79998168889431442"/>
  </sheetPr>
  <dimension ref="A1"/>
  <sheetViews>
    <sheetView workbookViewId="0">
      <selection activeCell="I38" sqref="I38"/>
    </sheetView>
  </sheetViews>
  <sheetFormatPr defaultRowHeight="12.5" x14ac:dyDescent="0.25"/>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theme="7" tint="0.79998168889431442"/>
  </sheetPr>
  <dimension ref="A1"/>
  <sheetViews>
    <sheetView workbookViewId="0">
      <selection activeCell="AA17" sqref="AA17"/>
    </sheetView>
  </sheetViews>
  <sheetFormatPr defaultRowHeight="12.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G147"/>
  <sheetViews>
    <sheetView showGridLines="0" zoomScale="80" zoomScaleNormal="80" zoomScaleSheetLayoutView="96" workbookViewId="0">
      <pane xSplit="1" ySplit="3" topLeftCell="B4" activePane="bottomRight" state="frozen"/>
      <selection activeCell="S19" sqref="S19"/>
      <selection pane="topRight" activeCell="S19" sqref="S19"/>
      <selection pane="bottomLeft" activeCell="S19" sqref="S19"/>
      <selection pane="bottomRight" activeCell="K8" sqref="K8"/>
    </sheetView>
  </sheetViews>
  <sheetFormatPr defaultColWidth="9.1796875" defaultRowHeight="15.5" x14ac:dyDescent="0.25"/>
  <cols>
    <col min="1" max="1" width="44.7265625" style="56" customWidth="1"/>
    <col min="2" max="6" width="8.81640625" style="56" customWidth="1"/>
    <col min="7" max="7" width="8.81640625" style="62" customWidth="1"/>
    <col min="8" max="9" width="8.81640625" style="56" customWidth="1"/>
    <col min="10" max="11" width="8.81640625" style="62" customWidth="1"/>
    <col min="12" max="12" width="2.7265625" style="56" customWidth="1"/>
    <col min="13" max="17" width="9.26953125" style="56" bestFit="1" customWidth="1"/>
    <col min="18" max="18" width="10.26953125" style="56" bestFit="1" customWidth="1"/>
    <col min="19" max="20" width="9.26953125" style="56" bestFit="1" customWidth="1"/>
    <col min="21" max="21" width="10.1796875" style="56" bestFit="1" customWidth="1"/>
    <col min="22" max="22" width="12.7265625" style="56" bestFit="1" customWidth="1"/>
    <col min="23" max="23" width="2.7265625" style="56" customWidth="1"/>
    <col min="24" max="33" width="8.81640625" style="56" customWidth="1"/>
    <col min="34" max="34" width="2.453125" style="56" customWidth="1"/>
    <col min="35" max="16384" width="9.1796875" style="56"/>
  </cols>
  <sheetData>
    <row r="1" spans="1:33" x14ac:dyDescent="0.25">
      <c r="A1" s="254" t="str">
        <f>'Occupancy Raw Data'!B2</f>
        <v>March 22 - April 18, 2026
Rolling-28 Day Period</v>
      </c>
      <c r="B1" s="261" t="s">
        <v>0</v>
      </c>
      <c r="C1" s="262"/>
      <c r="D1" s="262"/>
      <c r="E1" s="262"/>
      <c r="F1" s="262"/>
      <c r="G1" s="262"/>
      <c r="H1" s="262"/>
      <c r="I1" s="262"/>
      <c r="J1" s="262"/>
      <c r="K1" s="263"/>
      <c r="L1" s="60"/>
      <c r="M1" s="261" t="s">
        <v>1</v>
      </c>
      <c r="N1" s="262"/>
      <c r="O1" s="262"/>
      <c r="P1" s="262"/>
      <c r="Q1" s="262"/>
      <c r="R1" s="262"/>
      <c r="S1" s="262"/>
      <c r="T1" s="262"/>
      <c r="U1" s="262"/>
      <c r="V1" s="263"/>
      <c r="W1" s="60"/>
      <c r="X1" s="261" t="s">
        <v>2</v>
      </c>
      <c r="Y1" s="262"/>
      <c r="Z1" s="262"/>
      <c r="AA1" s="262"/>
      <c r="AB1" s="262"/>
      <c r="AC1" s="262"/>
      <c r="AD1" s="262"/>
      <c r="AE1" s="262"/>
      <c r="AF1" s="262"/>
      <c r="AG1" s="263"/>
    </row>
    <row r="2" spans="1:33" x14ac:dyDescent="0.25">
      <c r="A2" s="255"/>
      <c r="B2" s="61"/>
      <c r="C2" s="62"/>
      <c r="D2" s="62"/>
      <c r="E2" s="62"/>
      <c r="F2" s="63"/>
      <c r="G2" s="257" t="s">
        <v>3</v>
      </c>
      <c r="H2" s="62"/>
      <c r="I2" s="62"/>
      <c r="J2" s="257" t="s">
        <v>4</v>
      </c>
      <c r="K2" s="259" t="s">
        <v>5</v>
      </c>
      <c r="L2" s="57"/>
      <c r="M2" s="64"/>
      <c r="N2" s="65"/>
      <c r="O2" s="65"/>
      <c r="P2" s="65"/>
      <c r="Q2" s="65"/>
      <c r="R2" s="264" t="s">
        <v>3</v>
      </c>
      <c r="S2" s="66"/>
      <c r="T2" s="66"/>
      <c r="U2" s="264" t="s">
        <v>4</v>
      </c>
      <c r="V2" s="265" t="s">
        <v>5</v>
      </c>
      <c r="W2" s="57"/>
      <c r="X2" s="64"/>
      <c r="Y2" s="65"/>
      <c r="Z2" s="65"/>
      <c r="AA2" s="65"/>
      <c r="AB2" s="65"/>
      <c r="AC2" s="264" t="s">
        <v>3</v>
      </c>
      <c r="AD2" s="66"/>
      <c r="AE2" s="66"/>
      <c r="AF2" s="264" t="s">
        <v>4</v>
      </c>
      <c r="AG2" s="265" t="s">
        <v>5</v>
      </c>
    </row>
    <row r="3" spans="1:33" x14ac:dyDescent="0.25">
      <c r="A3" s="256"/>
      <c r="B3" s="67" t="s">
        <v>6</v>
      </c>
      <c r="C3" s="68" t="s">
        <v>7</v>
      </c>
      <c r="D3" s="68" t="s">
        <v>8</v>
      </c>
      <c r="E3" s="68" t="s">
        <v>9</v>
      </c>
      <c r="F3" s="69" t="s">
        <v>10</v>
      </c>
      <c r="G3" s="258"/>
      <c r="H3" s="68" t="s">
        <v>11</v>
      </c>
      <c r="I3" s="68" t="s">
        <v>12</v>
      </c>
      <c r="J3" s="258"/>
      <c r="K3" s="260"/>
      <c r="L3" s="57"/>
      <c r="M3" s="67" t="s">
        <v>6</v>
      </c>
      <c r="N3" s="68" t="s">
        <v>7</v>
      </c>
      <c r="O3" s="68" t="s">
        <v>8</v>
      </c>
      <c r="P3" s="68" t="s">
        <v>9</v>
      </c>
      <c r="Q3" s="68" t="s">
        <v>10</v>
      </c>
      <c r="R3" s="258"/>
      <c r="S3" s="69" t="s">
        <v>11</v>
      </c>
      <c r="T3" s="69" t="s">
        <v>12</v>
      </c>
      <c r="U3" s="258"/>
      <c r="V3" s="260"/>
      <c r="W3" s="57"/>
      <c r="X3" s="67" t="s">
        <v>6</v>
      </c>
      <c r="Y3" s="68" t="s">
        <v>7</v>
      </c>
      <c r="Z3" s="68" t="s">
        <v>8</v>
      </c>
      <c r="AA3" s="68" t="s">
        <v>9</v>
      </c>
      <c r="AB3" s="68" t="s">
        <v>10</v>
      </c>
      <c r="AC3" s="258"/>
      <c r="AD3" s="69" t="s">
        <v>11</v>
      </c>
      <c r="AE3" s="69" t="s">
        <v>12</v>
      </c>
      <c r="AF3" s="258"/>
      <c r="AG3" s="260"/>
    </row>
    <row r="4" spans="1:33" x14ac:dyDescent="0.25">
      <c r="A4" s="88" t="s">
        <v>13</v>
      </c>
      <c r="B4" s="71">
        <f>(VLOOKUP($A4,'Occupancy Raw Data'!$B$8:$BE$45,'Occupancy Raw Data'!AG$3,FALSE))/100</f>
        <v>0.50320311132264306</v>
      </c>
      <c r="C4" s="72">
        <f>(VLOOKUP($A4,'Occupancy Raw Data'!$B$8:$BE$45,'Occupancy Raw Data'!AH$3,FALSE))/100</f>
        <v>0.61089274229007595</v>
      </c>
      <c r="D4" s="72">
        <f>(VLOOKUP($A4,'Occupancy Raw Data'!$B$8:$BE$45,'Occupancy Raw Data'!AI$3,FALSE))/100</f>
        <v>0.66065160308375792</v>
      </c>
      <c r="E4" s="72">
        <f>(VLOOKUP($A4,'Occupancy Raw Data'!$B$8:$BE$45,'Occupancy Raw Data'!AJ$3,FALSE))/100</f>
        <v>0.66554629518633701</v>
      </c>
      <c r="F4" s="72">
        <f>(VLOOKUP($A4,'Occupancy Raw Data'!$B$8:$BE$45,'Occupancy Raw Data'!AK$3,FALSE))/100</f>
        <v>0.65275138911142194</v>
      </c>
      <c r="G4" s="73">
        <f>(VLOOKUP($A4,'Occupancy Raw Data'!$B$8:$BE$45,'Occupancy Raw Data'!AL$3,FALSE))/100</f>
        <v>0.61862048282780302</v>
      </c>
      <c r="H4" s="53">
        <f>(VLOOKUP($A4,'Occupancy Raw Data'!$B$8:$BE$45,'Occupancy Raw Data'!AN$3,FALSE))/100</f>
        <v>0.71894761423270892</v>
      </c>
      <c r="I4" s="53">
        <f>(VLOOKUP($A4,'Occupancy Raw Data'!$B$8:$BE$45,'Occupancy Raw Data'!AO$3,FALSE))/100</f>
        <v>0.71561334934825593</v>
      </c>
      <c r="J4" s="73">
        <f>(VLOOKUP($A4,'Occupancy Raw Data'!$B$8:$BE$45,'Occupancy Raw Data'!AP$3,FALSE))/100</f>
        <v>0.71728050484815897</v>
      </c>
      <c r="K4" s="74">
        <f>(VLOOKUP($A4,'Occupancy Raw Data'!$B$8:$BE$45,'Occupancy Raw Data'!AR$3,FALSE))/100</f>
        <v>0.646819363371542</v>
      </c>
      <c r="M4" s="75">
        <f>VLOOKUP($A4,'ADR Raw Data'!$B$6:$BE$43,'ADR Raw Data'!AG$1,FALSE)</f>
        <v>152.49571754704601</v>
      </c>
      <c r="N4" s="76">
        <f>VLOOKUP($A4,'ADR Raw Data'!$B$6:$BE$43,'ADR Raw Data'!AH$1,FALSE)</f>
        <v>159.996499515138</v>
      </c>
      <c r="O4" s="76">
        <f>VLOOKUP($A4,'ADR Raw Data'!$B$6:$BE$43,'ADR Raw Data'!AI$1,FALSE)</f>
        <v>166.718721556681</v>
      </c>
      <c r="P4" s="76">
        <f>VLOOKUP($A4,'ADR Raw Data'!$B$6:$BE$43,'ADR Raw Data'!AJ$1,FALSE)</f>
        <v>165.91359275002799</v>
      </c>
      <c r="Q4" s="76">
        <f>VLOOKUP($A4,'ADR Raw Data'!$B$6:$BE$43,'ADR Raw Data'!AK$1,FALSE)</f>
        <v>161.56577957193099</v>
      </c>
      <c r="R4" s="77">
        <f>VLOOKUP($A4,'ADR Raw Data'!$B$6:$BE$43,'ADR Raw Data'!AL$1,FALSE)</f>
        <v>161.81696726672601</v>
      </c>
      <c r="S4" s="76">
        <f>VLOOKUP($A4,'ADR Raw Data'!$B$6:$BE$43,'ADR Raw Data'!AN$1,FALSE)</f>
        <v>174.28594630039399</v>
      </c>
      <c r="T4" s="76">
        <f>VLOOKUP($A4,'ADR Raw Data'!$B$6:$BE$43,'ADR Raw Data'!AO$1,FALSE)</f>
        <v>175.707867870977</v>
      </c>
      <c r="U4" s="77">
        <f>VLOOKUP($A4,'ADR Raw Data'!$B$6:$BE$43,'ADR Raw Data'!AP$1,FALSE)</f>
        <v>174.995244808678</v>
      </c>
      <c r="V4" s="78">
        <f>VLOOKUP($A4,'ADR Raw Data'!$B$6:$BE$43,'ADR Raw Data'!AR$1,FALSE)</f>
        <v>165.99387925279601</v>
      </c>
      <c r="X4" s="75">
        <f>VLOOKUP($A4,'RevPAR Raw Data'!$B$6:$BE$43,'RevPAR Raw Data'!AG$1,FALSE)</f>
        <v>76.736319533052693</v>
      </c>
      <c r="Y4" s="76">
        <f>VLOOKUP($A4,'RevPAR Raw Data'!$B$6:$BE$43,'RevPAR Raw Data'!AH$1,FALSE)</f>
        <v>97.740700345615494</v>
      </c>
      <c r="Z4" s="76">
        <f>VLOOKUP($A4,'RevPAR Raw Data'!$B$6:$BE$43,'RevPAR Raw Data'!AI$1,FALSE)</f>
        <v>110.142990660496</v>
      </c>
      <c r="AA4" s="76">
        <f>VLOOKUP($A4,'RevPAR Raw Data'!$B$6:$BE$43,'RevPAR Raw Data'!AJ$1,FALSE)</f>
        <v>110.423176975836</v>
      </c>
      <c r="AB4" s="76">
        <f>VLOOKUP($A4,'RevPAR Raw Data'!$B$6:$BE$43,'RevPAR Raw Data'!AK$1,FALSE)</f>
        <v>105.462287048448</v>
      </c>
      <c r="AC4" s="77">
        <f>VLOOKUP($A4,'RevPAR Raw Data'!$B$6:$BE$43,'RevPAR Raw Data'!AL$1,FALSE)</f>
        <v>100.103290420273</v>
      </c>
      <c r="AD4" s="76">
        <f>VLOOKUP($A4,'RevPAR Raw Data'!$B$6:$BE$43,'RevPAR Raw Data'!AN$1,FALSE)</f>
        <v>125.30246528695901</v>
      </c>
      <c r="AE4" s="76">
        <f>VLOOKUP($A4,'RevPAR Raw Data'!$B$6:$BE$43,'RevPAR Raw Data'!AO$1,FALSE)</f>
        <v>125.73889583399099</v>
      </c>
      <c r="AF4" s="77">
        <f>VLOOKUP($A4,'RevPAR Raw Data'!$B$6:$BE$43,'RevPAR Raw Data'!AP$1,FALSE)</f>
        <v>125.520677542396</v>
      </c>
      <c r="AG4" s="78">
        <f>VLOOKUP($A4,'RevPAR Raw Data'!$B$6:$BE$43,'RevPAR Raw Data'!AR$1,FALSE)</f>
        <v>107.36805530186599</v>
      </c>
    </row>
    <row r="5" spans="1:33" x14ac:dyDescent="0.25">
      <c r="A5" s="55" t="s">
        <v>127</v>
      </c>
      <c r="B5" s="43">
        <f>(VLOOKUP($A4,'Occupancy Raw Data'!$B$8:$BE$45,'Occupancy Raw Data'!AT$3,FALSE))/100</f>
        <v>-1.45345361275779E-2</v>
      </c>
      <c r="C5" s="44">
        <f>(VLOOKUP($A4,'Occupancy Raw Data'!$B$8:$BE$45,'Occupancy Raw Data'!AU$3,FALSE))/100</f>
        <v>2.8312966051935802E-3</v>
      </c>
      <c r="D5" s="44">
        <f>(VLOOKUP($A4,'Occupancy Raw Data'!$B$8:$BE$45,'Occupancy Raw Data'!AV$3,FALSE))/100</f>
        <v>6.2845314729373407E-3</v>
      </c>
      <c r="E5" s="44">
        <f>(VLOOKUP($A4,'Occupancy Raw Data'!$B$8:$BE$45,'Occupancy Raw Data'!AW$3,FALSE))/100</f>
        <v>1.2157954094128801E-2</v>
      </c>
      <c r="F5" s="44">
        <f>(VLOOKUP($A4,'Occupancy Raw Data'!$B$8:$BE$45,'Occupancy Raw Data'!AX$3,FALSE))/100</f>
        <v>2.6954822784390601E-2</v>
      </c>
      <c r="G5" s="44">
        <f>(VLOOKUP($A4,'Occupancy Raw Data'!$B$8:$BE$45,'Occupancy Raw Data'!AY$3,FALSE))/100</f>
        <v>7.6583185038865201E-3</v>
      </c>
      <c r="H5" s="45">
        <f>(VLOOKUP($A4,'Occupancy Raw Data'!$B$8:$BE$45,'Occupancy Raw Data'!BA$3,FALSE))/100</f>
        <v>2.3749046143236301E-2</v>
      </c>
      <c r="I5" s="45">
        <f>(VLOOKUP($A4,'Occupancy Raw Data'!$B$8:$BE$45,'Occupancy Raw Data'!BB$3,FALSE))/100</f>
        <v>1.94813756552248E-2</v>
      </c>
      <c r="J5" s="44">
        <f>(VLOOKUP($A4,'Occupancy Raw Data'!$B$8:$BE$45,'Occupancy Raw Data'!BC$3,FALSE))/100</f>
        <v>2.1615745621486999E-2</v>
      </c>
      <c r="K5" s="46">
        <f>(VLOOKUP($A4,'Occupancy Raw Data'!$B$8:$BE$45,'Occupancy Raw Data'!BE$3,FALSE))/100</f>
        <v>1.20413944095571E-2</v>
      </c>
      <c r="M5" s="43">
        <f>(VLOOKUP($A4,'ADR Raw Data'!$B$6:$BE$49,'ADR Raw Data'!AT$1,FALSE))/100</f>
        <v>2.52753680073203E-2</v>
      </c>
      <c r="N5" s="44">
        <f>(VLOOKUP($A4,'ADR Raw Data'!$B$6:$BE$49,'ADR Raw Data'!AU$1,FALSE))/100</f>
        <v>2.4839136174637601E-2</v>
      </c>
      <c r="O5" s="44">
        <f>(VLOOKUP($A4,'ADR Raw Data'!$B$6:$BE$49,'ADR Raw Data'!AV$1,FALSE))/100</f>
        <v>2.85886270904223E-2</v>
      </c>
      <c r="P5" s="44">
        <f>(VLOOKUP($A4,'ADR Raw Data'!$B$6:$BE$49,'ADR Raw Data'!AW$1,FALSE))/100</f>
        <v>3.7470607500864304E-2</v>
      </c>
      <c r="Q5" s="44">
        <f>(VLOOKUP($A4,'ADR Raw Data'!$B$6:$BE$49,'ADR Raw Data'!AX$1,FALSE))/100</f>
        <v>3.6120145156594299E-2</v>
      </c>
      <c r="R5" s="44">
        <f>(VLOOKUP($A4,'ADR Raw Data'!$B$6:$BE$49,'ADR Raw Data'!AY$1,FALSE))/100</f>
        <v>3.10463906240529E-2</v>
      </c>
      <c r="S5" s="45">
        <f>(VLOOKUP($A4,'ADR Raw Data'!$B$6:$BE$49,'ADR Raw Data'!BA$1,FALSE))/100</f>
        <v>3.4974825306563304E-2</v>
      </c>
      <c r="T5" s="45">
        <f>(VLOOKUP($A4,'ADR Raw Data'!$B$6:$BE$49,'ADR Raw Data'!BB$1,FALSE))/100</f>
        <v>3.5089101431262301E-2</v>
      </c>
      <c r="U5" s="44">
        <f>(VLOOKUP($A4,'ADR Raw Data'!$B$6:$BE$49,'ADR Raw Data'!BC$1,FALSE))/100</f>
        <v>3.5023350693728597E-2</v>
      </c>
      <c r="V5" s="46">
        <f>(VLOOKUP($A4,'ADR Raw Data'!$B$6:$BE$49,'ADR Raw Data'!BE$1,FALSE))/100</f>
        <v>3.2603649954480403E-2</v>
      </c>
      <c r="X5" s="43">
        <f>(VLOOKUP($A4,'RevPAR Raw Data'!$B$6:$BE$49,'RevPAR Raw Data'!AT$1,FALSE))/100</f>
        <v>1.03734661303021E-2</v>
      </c>
      <c r="Y5" s="44">
        <f>(VLOOKUP($A4,'RevPAR Raw Data'!$B$6:$BE$49,'RevPAR Raw Data'!AU$1,FALSE))/100</f>
        <v>2.7740759741758398E-2</v>
      </c>
      <c r="Z5" s="44">
        <f>(VLOOKUP($A4,'RevPAR Raw Data'!$B$6:$BE$49,'RevPAR Raw Data'!AV$1,FALSE))/100</f>
        <v>3.5052824690077401E-2</v>
      </c>
      <c r="AA5" s="44">
        <f>(VLOOKUP($A4,'RevPAR Raw Data'!$B$6:$BE$49,'RevPAR Raw Data'!AW$1,FALSE))/100</f>
        <v>5.0084127520867799E-2</v>
      </c>
      <c r="AB5" s="44">
        <f>(VLOOKUP($A4,'RevPAR Raw Data'!$B$6:$BE$49,'RevPAR Raw Data'!AX$1,FALSE))/100</f>
        <v>6.404858005262741E-2</v>
      </c>
      <c r="AC5" s="44">
        <f>(VLOOKUP($A4,'RevPAR Raw Data'!$B$6:$BE$49,'RevPAR Raw Data'!AY$1,FALSE))/100</f>
        <v>3.8942472275734497E-2</v>
      </c>
      <c r="AD5" s="45">
        <f>(VLOOKUP($A4,'RevPAR Raw Data'!$B$6:$BE$49,'RevPAR Raw Data'!BA$1,FALSE))/100</f>
        <v>5.9554490189856805E-2</v>
      </c>
      <c r="AE5" s="45">
        <f>(VLOOKUP($A4,'RevPAR Raw Data'!$B$6:$BE$49,'RevPAR Raw Data'!BB$1,FALSE))/100</f>
        <v>5.5254061052873803E-2</v>
      </c>
      <c r="AF5" s="44">
        <f>(VLOOKUP($A4,'RevPAR Raw Data'!$B$6:$BE$49,'RevPAR Raw Data'!BC$1,FALSE))/100</f>
        <v>5.73961521546235E-2</v>
      </c>
      <c r="AG5" s="46">
        <f>(VLOOKUP($A4,'RevPAR Raw Data'!$B$6:$BE$49,'RevPAR Raw Data'!BE$1,FALSE))/100</f>
        <v>4.5037637772330698E-2</v>
      </c>
    </row>
    <row r="6" spans="1:33" x14ac:dyDescent="0.25">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3" x14ac:dyDescent="0.25">
      <c r="A7" s="88" t="s">
        <v>14</v>
      </c>
      <c r="B7" s="79">
        <f>(VLOOKUP($A7,'Occupancy Raw Data'!$B$8:$BE$45,'Occupancy Raw Data'!AG$3,FALSE))/100</f>
        <v>0.53073301250260196</v>
      </c>
      <c r="C7" s="80">
        <f>(VLOOKUP($A7,'Occupancy Raw Data'!$B$8:$BE$45,'Occupancy Raw Data'!AH$3,FALSE))/100</f>
        <v>0.65300665913793909</v>
      </c>
      <c r="D7" s="80">
        <f>(VLOOKUP($A7,'Occupancy Raw Data'!$B$8:$BE$45,'Occupancy Raw Data'!AI$3,FALSE))/100</f>
        <v>0.70370695593631194</v>
      </c>
      <c r="E7" s="80">
        <f>(VLOOKUP($A7,'Occupancy Raw Data'!$B$8:$BE$45,'Occupancy Raw Data'!AJ$3,FALSE))/100</f>
        <v>0.71268150338473601</v>
      </c>
      <c r="F7" s="80">
        <f>(VLOOKUP($A7,'Occupancy Raw Data'!$B$8:$BE$45,'Occupancy Raw Data'!AK$3,FALSE))/100</f>
        <v>0.69994983533409294</v>
      </c>
      <c r="G7" s="81">
        <f>(VLOOKUP($A7,'Occupancy Raw Data'!$B$8:$BE$45,'Occupancy Raw Data'!AL$3,FALSE))/100</f>
        <v>0.66003391230657105</v>
      </c>
      <c r="H7" s="53">
        <f>(VLOOKUP($A7,'Occupancy Raw Data'!$B$8:$BE$45,'Occupancy Raw Data'!AN$3,FALSE))/100</f>
        <v>0.76182574638942302</v>
      </c>
      <c r="I7" s="53">
        <f>(VLOOKUP($A7,'Occupancy Raw Data'!$B$8:$BE$45,'Occupancy Raw Data'!AO$3,FALSE))/100</f>
        <v>0.76078179482473796</v>
      </c>
      <c r="J7" s="81">
        <f>(VLOOKUP($A7,'Occupancy Raw Data'!$B$8:$BE$45,'Occupancy Raw Data'!AP$3,FALSE))/100</f>
        <v>0.76130377060708099</v>
      </c>
      <c r="K7" s="82">
        <f>(VLOOKUP($A7,'Occupancy Raw Data'!$B$8:$BE$45,'Occupancy Raw Data'!AR$3,FALSE))/100</f>
        <v>0.68897683315235203</v>
      </c>
      <c r="M7" s="75">
        <f>VLOOKUP($A7,'ADR Raw Data'!$B$6:$BE$43,'ADR Raw Data'!AG$1,FALSE)</f>
        <v>122.275992584143</v>
      </c>
      <c r="N7" s="76">
        <f>VLOOKUP($A7,'ADR Raw Data'!$B$6:$BE$43,'ADR Raw Data'!AH$1,FALSE)</f>
        <v>135.53400801690699</v>
      </c>
      <c r="O7" s="76">
        <f>VLOOKUP($A7,'ADR Raw Data'!$B$6:$BE$43,'ADR Raw Data'!AI$1,FALSE)</f>
        <v>142.625565160571</v>
      </c>
      <c r="P7" s="76">
        <f>VLOOKUP($A7,'ADR Raw Data'!$B$6:$BE$43,'ADR Raw Data'!AJ$1,FALSE)</f>
        <v>140.67627408753199</v>
      </c>
      <c r="Q7" s="76">
        <f>VLOOKUP($A7,'ADR Raw Data'!$B$6:$BE$43,'ADR Raw Data'!AK$1,FALSE)</f>
        <v>134.829725165203</v>
      </c>
      <c r="R7" s="77">
        <f>VLOOKUP($A7,'ADR Raw Data'!$B$6:$BE$43,'ADR Raw Data'!AL$1,FALSE)</f>
        <v>135.87622730823</v>
      </c>
      <c r="S7" s="76">
        <f>VLOOKUP($A7,'ADR Raw Data'!$B$6:$BE$43,'ADR Raw Data'!AN$1,FALSE)</f>
        <v>147.41961756843099</v>
      </c>
      <c r="T7" s="76">
        <f>VLOOKUP($A7,'ADR Raw Data'!$B$6:$BE$43,'ADR Raw Data'!AO$1,FALSE)</f>
        <v>148.71262834861</v>
      </c>
      <c r="U7" s="77">
        <f>VLOOKUP($A7,'ADR Raw Data'!$B$6:$BE$43,'ADR Raw Data'!AP$1,FALSE)</f>
        <v>148.06567969241601</v>
      </c>
      <c r="V7" s="78">
        <f>VLOOKUP($A7,'ADR Raw Data'!$B$6:$BE$43,'ADR Raw Data'!AR$1,FALSE)</f>
        <v>139.72568642517001</v>
      </c>
      <c r="X7" s="75">
        <f>VLOOKUP($A7,'RevPAR Raw Data'!$B$6:$BE$43,'RevPAR Raw Data'!AG$1,FALSE)</f>
        <v>64.895905900928199</v>
      </c>
      <c r="Y7" s="76">
        <f>VLOOKUP($A7,'RevPAR Raw Data'!$B$6:$BE$43,'RevPAR Raw Data'!AH$1,FALSE)</f>
        <v>88.504609774695496</v>
      </c>
      <c r="Z7" s="76">
        <f>VLOOKUP($A7,'RevPAR Raw Data'!$B$6:$BE$43,'RevPAR Raw Data'!AI$1,FALSE)</f>
        <v>100.366602297841</v>
      </c>
      <c r="AA7" s="76">
        <f>VLOOKUP($A7,'RevPAR Raw Data'!$B$6:$BE$43,'RevPAR Raw Data'!AJ$1,FALSE)</f>
        <v>100.257378507265</v>
      </c>
      <c r="AB7" s="76">
        <f>VLOOKUP($A7,'RevPAR Raw Data'!$B$6:$BE$43,'RevPAR Raw Data'!AK$1,FALSE)</f>
        <v>94.374043927525406</v>
      </c>
      <c r="AC7" s="77">
        <f>VLOOKUP($A7,'RevPAR Raw Data'!$B$6:$BE$43,'RevPAR Raw Data'!AL$1,FALSE)</f>
        <v>89.682917899708102</v>
      </c>
      <c r="AD7" s="76">
        <f>VLOOKUP($A7,'RevPAR Raw Data'!$B$6:$BE$43,'RevPAR Raw Data'!AN$1,FALSE)</f>
        <v>112.308060186513</v>
      </c>
      <c r="AE7" s="76">
        <f>VLOOKUP($A7,'RevPAR Raw Data'!$B$6:$BE$43,'RevPAR Raw Data'!AO$1,FALSE)</f>
        <v>113.13786030816</v>
      </c>
      <c r="AF7" s="77">
        <f>VLOOKUP($A7,'RevPAR Raw Data'!$B$6:$BE$43,'RevPAR Raw Data'!AP$1,FALSE)</f>
        <v>112.722960247337</v>
      </c>
      <c r="AG7" s="78">
        <f>VLOOKUP($A7,'RevPAR Raw Data'!$B$6:$BE$43,'RevPAR Raw Data'!AR$1,FALSE)</f>
        <v>96.267760943252796</v>
      </c>
    </row>
    <row r="8" spans="1:33" x14ac:dyDescent="0.25">
      <c r="A8" s="55" t="s">
        <v>127</v>
      </c>
      <c r="B8" s="43">
        <f>(VLOOKUP($A7,'Occupancy Raw Data'!$B$8:$BE$45,'Occupancy Raw Data'!AT$3,FALSE))/100</f>
        <v>2.8162104994439701E-2</v>
      </c>
      <c r="C8" s="44">
        <f>(VLOOKUP($A7,'Occupancy Raw Data'!$B$8:$BE$45,'Occupancy Raw Data'!AU$3,FALSE))/100</f>
        <v>5.1178238704883999E-2</v>
      </c>
      <c r="D8" s="44">
        <f>(VLOOKUP($A7,'Occupancy Raw Data'!$B$8:$BE$45,'Occupancy Raw Data'!AV$3,FALSE))/100</f>
        <v>4.7189891707211301E-2</v>
      </c>
      <c r="E8" s="44">
        <f>(VLOOKUP($A7,'Occupancy Raw Data'!$B$8:$BE$45,'Occupancy Raw Data'!AW$3,FALSE))/100</f>
        <v>6.1271970519299994E-2</v>
      </c>
      <c r="F8" s="44">
        <f>(VLOOKUP($A7,'Occupancy Raw Data'!$B$8:$BE$45,'Occupancy Raw Data'!AX$3,FALSE))/100</f>
        <v>6.2949438159229792E-2</v>
      </c>
      <c r="G8" s="44">
        <f>(VLOOKUP($A7,'Occupancy Raw Data'!$B$8:$BE$45,'Occupancy Raw Data'!AY$3,FALSE))/100</f>
        <v>5.1187075070094006E-2</v>
      </c>
      <c r="H8" s="45">
        <f>(VLOOKUP($A7,'Occupancy Raw Data'!$B$8:$BE$45,'Occupancy Raw Data'!BA$3,FALSE))/100</f>
        <v>3.3358893858757205E-2</v>
      </c>
      <c r="I8" s="45">
        <f>(VLOOKUP($A7,'Occupancy Raw Data'!$B$8:$BE$45,'Occupancy Raw Data'!BB$3,FALSE))/100</f>
        <v>3.05225485065885E-2</v>
      </c>
      <c r="J8" s="44">
        <f>(VLOOKUP($A7,'Occupancy Raw Data'!$B$8:$BE$45,'Occupancy Raw Data'!BC$3,FALSE))/100</f>
        <v>3.1939744566746205E-2</v>
      </c>
      <c r="K8" s="46">
        <f>(VLOOKUP($A7,'Occupancy Raw Data'!$B$8:$BE$45,'Occupancy Raw Data'!BE$3,FALSE))/100</f>
        <v>4.5042686925864599E-2</v>
      </c>
      <c r="M8" s="43">
        <f>(VLOOKUP($A7,'ADR Raw Data'!$B$6:$BE$49,'ADR Raw Data'!AT$1,FALSE))/100</f>
        <v>2.2199346948101998E-2</v>
      </c>
      <c r="N8" s="44">
        <f>(VLOOKUP($A7,'ADR Raw Data'!$B$6:$BE$49,'ADR Raw Data'!AU$1,FALSE))/100</f>
        <v>2.4385435717562798E-2</v>
      </c>
      <c r="O8" s="44">
        <f>(VLOOKUP($A7,'ADR Raw Data'!$B$6:$BE$49,'ADR Raw Data'!AV$1,FALSE))/100</f>
        <v>3.0960516480832999E-2</v>
      </c>
      <c r="P8" s="44">
        <f>(VLOOKUP($A7,'ADR Raw Data'!$B$6:$BE$49,'ADR Raw Data'!AW$1,FALSE))/100</f>
        <v>3.8365030934010502E-2</v>
      </c>
      <c r="Q8" s="44">
        <f>(VLOOKUP($A7,'ADR Raw Data'!$B$6:$BE$49,'ADR Raw Data'!AX$1,FALSE))/100</f>
        <v>4.3060535653319999E-2</v>
      </c>
      <c r="R8" s="44">
        <f>(VLOOKUP($A7,'ADR Raw Data'!$B$6:$BE$49,'ADR Raw Data'!AY$1,FALSE))/100</f>
        <v>3.2858410719980601E-2</v>
      </c>
      <c r="S8" s="45">
        <f>(VLOOKUP($A7,'ADR Raw Data'!$B$6:$BE$49,'ADR Raw Data'!BA$1,FALSE))/100</f>
        <v>4.9641331941603702E-2</v>
      </c>
      <c r="T8" s="45">
        <f>(VLOOKUP($A7,'ADR Raw Data'!$B$6:$BE$49,'ADR Raw Data'!BB$1,FALSE))/100</f>
        <v>4.8972743826291805E-2</v>
      </c>
      <c r="U8" s="44">
        <f>(VLOOKUP($A7,'ADR Raw Data'!$B$6:$BE$49,'ADR Raw Data'!BC$1,FALSE))/100</f>
        <v>4.9298945154332099E-2</v>
      </c>
      <c r="V8" s="46">
        <f>(VLOOKUP($A7,'ADR Raw Data'!$B$6:$BE$49,'ADR Raw Data'!BE$1,FALSE))/100</f>
        <v>3.8012308604716896E-2</v>
      </c>
      <c r="X8" s="43">
        <f>(VLOOKUP($A7,'RevPAR Raw Data'!$B$6:$BE$49,'RevPAR Raw Data'!AT$1,FALSE))/100</f>
        <v>5.09866322821022E-2</v>
      </c>
      <c r="Y8" s="44">
        <f>(VLOOKUP($A7,'RevPAR Raw Data'!$B$6:$BE$49,'RevPAR Raw Data'!AU$1,FALSE))/100</f>
        <v>7.6811678072522802E-2</v>
      </c>
      <c r="Z8" s="44">
        <f>(VLOOKUP($A7,'RevPAR Raw Data'!$B$6:$BE$49,'RevPAR Raw Data'!AV$1,FALSE))/100</f>
        <v>7.9611431607974098E-2</v>
      </c>
      <c r="AA8" s="44">
        <f>(VLOOKUP($A7,'RevPAR Raw Data'!$B$6:$BE$49,'RevPAR Raw Data'!AW$1,FALSE))/100</f>
        <v>0.10198770249767099</v>
      </c>
      <c r="AB8" s="44">
        <f>(VLOOKUP($A7,'RevPAR Raw Data'!$B$6:$BE$49,'RevPAR Raw Data'!AX$1,FALSE))/100</f>
        <v>0.108720610338761</v>
      </c>
      <c r="AC8" s="44">
        <f>(VLOOKUP($A7,'RevPAR Raw Data'!$B$6:$BE$49,'RevPAR Raw Data'!AY$1,FALSE))/100</f>
        <v>8.5727411726282399E-2</v>
      </c>
      <c r="AD8" s="45">
        <f>(VLOOKUP($A7,'RevPAR Raw Data'!$B$6:$BE$49,'RevPAR Raw Data'!BA$1,FALSE))/100</f>
        <v>8.4656205723608199E-2</v>
      </c>
      <c r="AE8" s="45">
        <f>(VLOOKUP($A7,'RevPAR Raw Data'!$B$6:$BE$49,'RevPAR Raw Data'!BB$1,FALSE))/100</f>
        <v>8.0990065281818999E-2</v>
      </c>
      <c r="AF8" s="44">
        <f>(VLOOKUP($A7,'RevPAR Raw Data'!$B$6:$BE$49,'RevPAR Raw Data'!BC$1,FALSE))/100</f>
        <v>8.281328543671769E-2</v>
      </c>
      <c r="AG8" s="46">
        <f>(VLOOKUP($A7,'RevPAR Raw Data'!$B$6:$BE$49,'RevPAR Raw Data'!BE$1,FALSE))/100</f>
        <v>8.4767172046393113E-2</v>
      </c>
    </row>
    <row r="9" spans="1:33" x14ac:dyDescent="0.25">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3" x14ac:dyDescent="0.25">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3" x14ac:dyDescent="0.25">
      <c r="A11" s="70" t="s">
        <v>16</v>
      </c>
      <c r="B11" s="47">
        <f>(VLOOKUP($A11,'Occupancy Raw Data'!$B$8:$BE$51,'Occupancy Raw Data'!AG$3,FALSE))/100</f>
        <v>0.47320841551610698</v>
      </c>
      <c r="C11" s="53">
        <f>(VLOOKUP($A11,'Occupancy Raw Data'!$B$8:$BE$51,'Occupancy Raw Data'!AH$3,FALSE))/100</f>
        <v>0.63225947841332397</v>
      </c>
      <c r="D11" s="53">
        <f>(VLOOKUP($A11,'Occupancy Raw Data'!$B$8:$BE$51,'Occupancy Raw Data'!AI$3,FALSE))/100</f>
        <v>0.69762217839140905</v>
      </c>
      <c r="E11" s="53">
        <f>(VLOOKUP($A11,'Occupancy Raw Data'!$B$8:$BE$51,'Occupancy Raw Data'!AJ$3,FALSE))/100</f>
        <v>0.68047337278106501</v>
      </c>
      <c r="F11" s="53">
        <f>(VLOOKUP($A11,'Occupancy Raw Data'!$B$8:$BE$51,'Occupancy Raw Data'!AK$3,FALSE))/100</f>
        <v>0.65302432610124894</v>
      </c>
      <c r="G11" s="54">
        <f>(VLOOKUP($A11,'Occupancy Raw Data'!$B$8:$BE$51,'Occupancy Raw Data'!AL$3,FALSE))/100</f>
        <v>0.62731755424063107</v>
      </c>
      <c r="H11" s="53">
        <f>(VLOOKUP($A11,'Occupancy Raw Data'!$B$8:$BE$51,'Occupancy Raw Data'!AN$3,FALSE))/100</f>
        <v>0.74950690335305692</v>
      </c>
      <c r="I11" s="53">
        <f>(VLOOKUP($A11,'Occupancy Raw Data'!$B$8:$BE$51,'Occupancy Raw Data'!AO$3,FALSE))/100</f>
        <v>0.75827306596537303</v>
      </c>
      <c r="J11" s="54">
        <f>(VLOOKUP($A11,'Occupancy Raw Data'!$B$8:$BE$51,'Occupancy Raw Data'!AP$3,FALSE))/100</f>
        <v>0.75388998465921508</v>
      </c>
      <c r="K11" s="48">
        <f>(VLOOKUP($A11,'Occupancy Raw Data'!$B$8:$BE$51,'Occupancy Raw Data'!AR$3,FALSE))/100</f>
        <v>0.66348110578879793</v>
      </c>
      <c r="M11" s="75">
        <f>VLOOKUP($A11,'ADR Raw Data'!$B$6:$BE$49,'ADR Raw Data'!AG$1,FALSE)</f>
        <v>293.41810003473398</v>
      </c>
      <c r="N11" s="76">
        <f>VLOOKUP($A11,'ADR Raw Data'!$B$6:$BE$49,'ADR Raw Data'!AH$1,FALSE)</f>
        <v>298.01478162911599</v>
      </c>
      <c r="O11" s="76">
        <f>VLOOKUP($A11,'ADR Raw Data'!$B$6:$BE$49,'ADR Raw Data'!AI$1,FALSE)</f>
        <v>308.31788973533298</v>
      </c>
      <c r="P11" s="76">
        <f>VLOOKUP($A11,'ADR Raw Data'!$B$6:$BE$49,'ADR Raw Data'!AJ$1,FALSE)</f>
        <v>306.11811981768898</v>
      </c>
      <c r="Q11" s="76">
        <f>VLOOKUP($A11,'ADR Raw Data'!$B$6:$BE$49,'ADR Raw Data'!AK$1,FALSE)</f>
        <v>308.22907480864598</v>
      </c>
      <c r="R11" s="77">
        <f>VLOOKUP($A11,'ADR Raw Data'!$B$6:$BE$49,'ADR Raw Data'!AL$1,FALSE)</f>
        <v>303.497419881219</v>
      </c>
      <c r="S11" s="76">
        <f>VLOOKUP($A11,'ADR Raw Data'!$B$6:$BE$49,'ADR Raw Data'!AN$1,FALSE)</f>
        <v>371.423311772945</v>
      </c>
      <c r="T11" s="76">
        <f>VLOOKUP($A11,'ADR Raw Data'!$B$6:$BE$49,'ADR Raw Data'!AO$1,FALSE)</f>
        <v>372.51965606936398</v>
      </c>
      <c r="U11" s="77">
        <f>VLOOKUP($A11,'ADR Raw Data'!$B$6:$BE$49,'ADR Raw Data'!AP$1,FALSE)</f>
        <v>371.97467096852802</v>
      </c>
      <c r="V11" s="78">
        <f>VLOOKUP($A11,'ADR Raw Data'!$B$6:$BE$49,'ADR Raw Data'!AR$1,FALSE)</f>
        <v>325.72835276850998</v>
      </c>
      <c r="X11" s="75">
        <f>VLOOKUP($A11,'RevPAR Raw Data'!$B$6:$BE$49,'RevPAR Raw Data'!AG$1,FALSE)</f>
        <v>138.84791420118299</v>
      </c>
      <c r="Y11" s="76">
        <f>VLOOKUP($A11,'RevPAR Raw Data'!$B$6:$BE$49,'RevPAR Raw Data'!AH$1,FALSE)</f>
        <v>188.422670392285</v>
      </c>
      <c r="Z11" s="76">
        <f>VLOOKUP($A11,'RevPAR Raw Data'!$B$6:$BE$49,'RevPAR Raw Data'!AI$1,FALSE)</f>
        <v>215.08939787420499</v>
      </c>
      <c r="AA11" s="76">
        <f>VLOOKUP($A11,'RevPAR Raw Data'!$B$6:$BE$49,'RevPAR Raw Data'!AJ$1,FALSE)</f>
        <v>208.30522946174099</v>
      </c>
      <c r="AB11" s="76">
        <f>VLOOKUP($A11,'RevPAR Raw Data'!$B$6:$BE$49,'RevPAR Raw Data'!AK$1,FALSE)</f>
        <v>201.28108386172801</v>
      </c>
      <c r="AC11" s="77">
        <f>VLOOKUP($A11,'RevPAR Raw Data'!$B$6:$BE$49,'RevPAR Raw Data'!AL$1,FALSE)</f>
        <v>190.38925915822799</v>
      </c>
      <c r="AD11" s="76">
        <f>VLOOKUP($A11,'RevPAR Raw Data'!$B$6:$BE$49,'RevPAR Raw Data'!AN$1,FALSE)</f>
        <v>278.384336240077</v>
      </c>
      <c r="AE11" s="76">
        <f>VLOOKUP($A11,'RevPAR Raw Data'!$B$6:$BE$49,'RevPAR Raw Data'!AO$1,FALSE)</f>
        <v>282.47162174008298</v>
      </c>
      <c r="AF11" s="77">
        <f>VLOOKUP($A11,'RevPAR Raw Data'!$B$6:$BE$49,'RevPAR Raw Data'!AP$1,FALSE)</f>
        <v>280.42797899008002</v>
      </c>
      <c r="AG11" s="78">
        <f>VLOOKUP($A11,'RevPAR Raw Data'!$B$6:$BE$49,'RevPAR Raw Data'!AR$1,FALSE)</f>
        <v>216.11460768161501</v>
      </c>
    </row>
    <row r="12" spans="1:33" x14ac:dyDescent="0.25">
      <c r="A12" s="55" t="s">
        <v>127</v>
      </c>
      <c r="B12" s="43">
        <f>(VLOOKUP($A11,'Occupancy Raw Data'!$B$8:$BE$51,'Occupancy Raw Data'!AT$3,FALSE))/100</f>
        <v>5.5331337541942395E-2</v>
      </c>
      <c r="C12" s="44">
        <f>(VLOOKUP($A11,'Occupancy Raw Data'!$B$8:$BE$51,'Occupancy Raw Data'!AU$3,FALSE))/100</f>
        <v>6.8212836530818402E-2</v>
      </c>
      <c r="D12" s="44">
        <f>(VLOOKUP($A11,'Occupancy Raw Data'!$B$8:$BE$51,'Occupancy Raw Data'!AV$3,FALSE))/100</f>
        <v>8.9335166258243101E-2</v>
      </c>
      <c r="E12" s="44">
        <f>(VLOOKUP($A11,'Occupancy Raw Data'!$B$8:$BE$51,'Occupancy Raw Data'!AW$3,FALSE))/100</f>
        <v>6.5260814745314699E-2</v>
      </c>
      <c r="F12" s="44">
        <f>(VLOOKUP($A11,'Occupancy Raw Data'!$B$8:$BE$51,'Occupancy Raw Data'!AX$3,FALSE))/100</f>
        <v>5.5687424090383299E-3</v>
      </c>
      <c r="G12" s="44">
        <f>(VLOOKUP($A11,'Occupancy Raw Data'!$B$8:$BE$51,'Occupancy Raw Data'!AY$3,FALSE))/100</f>
        <v>5.64857691852656E-2</v>
      </c>
      <c r="H12" s="45">
        <f>(VLOOKUP($A11,'Occupancy Raw Data'!$B$8:$BE$51,'Occupancy Raw Data'!BA$3,FALSE))/100</f>
        <v>5.4943213314254002E-2</v>
      </c>
      <c r="I12" s="45">
        <f>(VLOOKUP($A11,'Occupancy Raw Data'!$B$8:$BE$51,'Occupancy Raw Data'!BB$3,FALSE))/100</f>
        <v>5.3510353262214295E-2</v>
      </c>
      <c r="J12" s="44">
        <f>(VLOOKUP($A11,'Occupancy Raw Data'!$B$8:$BE$51,'Occupancy Raw Data'!BC$3,FALSE))/100</f>
        <v>5.4222131145207998E-2</v>
      </c>
      <c r="K12" s="46">
        <f>(VLOOKUP($A11,'Occupancy Raw Data'!$B$8:$BE$51,'Occupancy Raw Data'!BE$3,FALSE))/100</f>
        <v>5.5749820996805505E-2</v>
      </c>
      <c r="M12" s="43">
        <f>(VLOOKUP($A11,'ADR Raw Data'!$B$6:$BE$49,'ADR Raw Data'!AT$1,FALSE))/100</f>
        <v>3.9172462957199901E-2</v>
      </c>
      <c r="N12" s="44">
        <f>(VLOOKUP($A11,'ADR Raw Data'!$B$6:$BE$49,'ADR Raw Data'!AU$1,FALSE))/100</f>
        <v>2.5998182426255099E-2</v>
      </c>
      <c r="O12" s="44">
        <f>(VLOOKUP($A11,'ADR Raw Data'!$B$6:$BE$49,'ADR Raw Data'!AV$1,FALSE))/100</f>
        <v>6.4029078467695399E-2</v>
      </c>
      <c r="P12" s="44">
        <f>(VLOOKUP($A11,'ADR Raw Data'!$B$6:$BE$49,'ADR Raw Data'!AW$1,FALSE))/100</f>
        <v>7.7080676307579699E-2</v>
      </c>
      <c r="Q12" s="44">
        <f>(VLOOKUP($A11,'ADR Raw Data'!$B$6:$BE$49,'ADR Raw Data'!AX$1,FALSE))/100</f>
        <v>7.54710851712979E-2</v>
      </c>
      <c r="R12" s="44">
        <f>(VLOOKUP($A11,'ADR Raw Data'!$B$6:$BE$49,'ADR Raw Data'!AY$1,FALSE))/100</f>
        <v>5.7858909731997296E-2</v>
      </c>
      <c r="S12" s="45">
        <f>(VLOOKUP($A11,'ADR Raw Data'!$B$6:$BE$49,'ADR Raw Data'!BA$1,FALSE))/100</f>
        <v>7.8725227843059992E-2</v>
      </c>
      <c r="T12" s="45">
        <f>(VLOOKUP($A11,'ADR Raw Data'!$B$6:$BE$49,'ADR Raw Data'!BB$1,FALSE))/100</f>
        <v>4.7214239208476394E-2</v>
      </c>
      <c r="U12" s="44">
        <f>(VLOOKUP($A11,'ADR Raw Data'!$B$6:$BE$49,'ADR Raw Data'!BC$1,FALSE))/100</f>
        <v>6.2609655533129402E-2</v>
      </c>
      <c r="V12" s="46">
        <f>(VLOOKUP($A11,'ADR Raw Data'!$B$6:$BE$49,'ADR Raw Data'!BE$1,FALSE))/100</f>
        <v>5.9512824000934994E-2</v>
      </c>
      <c r="X12" s="43">
        <f>(VLOOKUP($A11,'RevPAR Raw Data'!$B$6:$BE$49,'RevPAR Raw Data'!AT$1,FALSE))/100</f>
        <v>9.66712652693765E-2</v>
      </c>
      <c r="Y12" s="44">
        <f>(VLOOKUP($A11,'RevPAR Raw Data'!$B$6:$BE$49,'RevPAR Raw Data'!AU$1,FALSE))/100</f>
        <v>9.5984428725014101E-2</v>
      </c>
      <c r="Z12" s="44">
        <f>(VLOOKUP($A11,'RevPAR Raw Data'!$B$6:$BE$49,'RevPAR Raw Data'!AV$1,FALSE))/100</f>
        <v>0.159084293096212</v>
      </c>
      <c r="AA12" s="44">
        <f>(VLOOKUP($A11,'RevPAR Raw Data'!$B$6:$BE$49,'RevPAR Raw Data'!AW$1,FALSE))/100</f>
        <v>0.147371838789847</v>
      </c>
      <c r="AB12" s="44">
        <f>(VLOOKUP($A11,'RevPAR Raw Data'!$B$6:$BE$49,'RevPAR Raw Data'!AX$1,FALSE))/100</f>
        <v>8.1460106612985805E-2</v>
      </c>
      <c r="AC12" s="44">
        <f>(VLOOKUP($A11,'RevPAR Raw Data'!$B$6:$BE$49,'RevPAR Raw Data'!AY$1,FALSE))/100</f>
        <v>0.11761288393769499</v>
      </c>
      <c r="AD12" s="45">
        <f>(VLOOKUP($A11,'RevPAR Raw Data'!$B$6:$BE$49,'RevPAR Raw Data'!BA$1,FALSE))/100</f>
        <v>0.13799385814390799</v>
      </c>
      <c r="AE12" s="45">
        <f>(VLOOKUP($A11,'RevPAR Raw Data'!$B$6:$BE$49,'RevPAR Raw Data'!BB$1,FALSE))/100</f>
        <v>0.10325104308974301</v>
      </c>
      <c r="AF12" s="44">
        <f>(VLOOKUP($A11,'RevPAR Raw Data'!$B$6:$BE$49,'RevPAR Raw Data'!BC$1,FALSE))/100</f>
        <v>0.12022661563161099</v>
      </c>
      <c r="AG12" s="46">
        <f>(VLOOKUP($A11,'RevPAR Raw Data'!$B$6:$BE$49,'RevPAR Raw Data'!BE$1,FALSE))/100</f>
        <v>0.11858047428280701</v>
      </c>
    </row>
    <row r="13" spans="1:33" x14ac:dyDescent="0.25">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3" x14ac:dyDescent="0.25">
      <c r="A14" s="70" t="s">
        <v>17</v>
      </c>
      <c r="B14" s="47">
        <f>(VLOOKUP($A14,'Occupancy Raw Data'!$B$8:$BE$51,'Occupancy Raw Data'!AG$3,FALSE))/100</f>
        <v>0.53959705910436295</v>
      </c>
      <c r="C14" s="53">
        <f>(VLOOKUP($A14,'Occupancy Raw Data'!$B$8:$BE$51,'Occupancy Raw Data'!AH$3,FALSE))/100</f>
        <v>0.71557936477675599</v>
      </c>
      <c r="D14" s="53">
        <f>(VLOOKUP($A14,'Occupancy Raw Data'!$B$8:$BE$51,'Occupancy Raw Data'!AI$3,FALSE))/100</f>
        <v>0.795230106378922</v>
      </c>
      <c r="E14" s="53">
        <f>(VLOOKUP($A14,'Occupancy Raw Data'!$B$8:$BE$51,'Occupancy Raw Data'!AJ$3,FALSE))/100</f>
        <v>0.79026259974700597</v>
      </c>
      <c r="F14" s="53">
        <f>(VLOOKUP($A14,'Occupancy Raw Data'!$B$8:$BE$51,'Occupancy Raw Data'!AK$3,FALSE))/100</f>
        <v>0.73630648367430396</v>
      </c>
      <c r="G14" s="54">
        <f>(VLOOKUP($A14,'Occupancy Raw Data'!$B$8:$BE$51,'Occupancy Raw Data'!AL$3,FALSE))/100</f>
        <v>0.71549726767626698</v>
      </c>
      <c r="H14" s="53">
        <f>(VLOOKUP($A14,'Occupancy Raw Data'!$B$8:$BE$51,'Occupancy Raw Data'!AN$3,FALSE))/100</f>
        <v>0.7797814363568919</v>
      </c>
      <c r="I14" s="53">
        <f>(VLOOKUP($A14,'Occupancy Raw Data'!$B$8:$BE$51,'Occupancy Raw Data'!AO$3,FALSE))/100</f>
        <v>0.789615849192988</v>
      </c>
      <c r="J14" s="54">
        <f>(VLOOKUP($A14,'Occupancy Raw Data'!$B$8:$BE$51,'Occupancy Raw Data'!AP$3,FALSE))/100</f>
        <v>0.78469864277493995</v>
      </c>
      <c r="K14" s="48">
        <f>(VLOOKUP($A14,'Occupancy Raw Data'!$B$8:$BE$51,'Occupancy Raw Data'!AR$3,FALSE))/100</f>
        <v>0.73529267728639203</v>
      </c>
      <c r="M14" s="75">
        <f>VLOOKUP($A14,'ADR Raw Data'!$B$6:$BE$49,'ADR Raw Data'!AG$1,FALSE)</f>
        <v>180.370900870611</v>
      </c>
      <c r="N14" s="76">
        <f>VLOOKUP($A14,'ADR Raw Data'!$B$6:$BE$49,'ADR Raw Data'!AH$1,FALSE)</f>
        <v>208.79550199104901</v>
      </c>
      <c r="O14" s="76">
        <f>VLOOKUP($A14,'ADR Raw Data'!$B$6:$BE$49,'ADR Raw Data'!AI$1,FALSE)</f>
        <v>222.92612121825599</v>
      </c>
      <c r="P14" s="76">
        <f>VLOOKUP($A14,'ADR Raw Data'!$B$6:$BE$49,'ADR Raw Data'!AJ$1,FALSE)</f>
        <v>218.30457590857799</v>
      </c>
      <c r="Q14" s="76">
        <f>VLOOKUP($A14,'ADR Raw Data'!$B$6:$BE$49,'ADR Raw Data'!AK$1,FALSE)</f>
        <v>199.35995208716</v>
      </c>
      <c r="R14" s="77">
        <f>VLOOKUP($A14,'ADR Raw Data'!$B$6:$BE$49,'ADR Raw Data'!AL$1,FALSE)</f>
        <v>207.81595372642099</v>
      </c>
      <c r="S14" s="76">
        <f>VLOOKUP($A14,'ADR Raw Data'!$B$6:$BE$49,'ADR Raw Data'!AN$1,FALSE)</f>
        <v>202.54110351055601</v>
      </c>
      <c r="T14" s="76">
        <f>VLOOKUP($A14,'ADR Raw Data'!$B$6:$BE$49,'ADR Raw Data'!AO$1,FALSE)</f>
        <v>207.694616060996</v>
      </c>
      <c r="U14" s="77">
        <f>VLOOKUP($A14,'ADR Raw Data'!$B$6:$BE$49,'ADR Raw Data'!AP$1,FALSE)</f>
        <v>205.13400667555501</v>
      </c>
      <c r="V14" s="78">
        <f>VLOOKUP($A14,'ADR Raw Data'!$B$6:$BE$49,'ADR Raw Data'!AR$1,FALSE)</f>
        <v>206.99722009910701</v>
      </c>
      <c r="X14" s="75">
        <f>VLOOKUP($A14,'RevPAR Raw Data'!$B$6:$BE$49,'RevPAR Raw Data'!AG$1,FALSE)</f>
        <v>97.327607657786601</v>
      </c>
      <c r="Y14" s="76">
        <f>VLOOKUP($A14,'RevPAR Raw Data'!$B$6:$BE$49,'RevPAR Raw Data'!AH$1,FALSE)</f>
        <v>149.409752682999</v>
      </c>
      <c r="Z14" s="76">
        <f>VLOOKUP($A14,'RevPAR Raw Data'!$B$6:$BE$49,'RevPAR Raw Data'!AI$1,FALSE)</f>
        <v>177.27756309103401</v>
      </c>
      <c r="AA14" s="76">
        <f>VLOOKUP($A14,'RevPAR Raw Data'!$B$6:$BE$49,'RevPAR Raw Data'!AJ$1,FALSE)</f>
        <v>172.51794169418</v>
      </c>
      <c r="AB14" s="76">
        <f>VLOOKUP($A14,'RevPAR Raw Data'!$B$6:$BE$49,'RevPAR Raw Data'!AK$1,FALSE)</f>
        <v>146.79002530677499</v>
      </c>
      <c r="AC14" s="77">
        <f>VLOOKUP($A14,'RevPAR Raw Data'!$B$6:$BE$49,'RevPAR Raw Data'!AL$1,FALSE)</f>
        <v>148.69174707079199</v>
      </c>
      <c r="AD14" s="76">
        <f>VLOOKUP($A14,'RevPAR Raw Data'!$B$6:$BE$49,'RevPAR Raw Data'!AN$1,FALSE)</f>
        <v>157.93779261677199</v>
      </c>
      <c r="AE14" s="76">
        <f>VLOOKUP($A14,'RevPAR Raw Data'!$B$6:$BE$49,'RevPAR Raw Data'!AO$1,FALSE)</f>
        <v>163.99896063381499</v>
      </c>
      <c r="AF14" s="77">
        <f>VLOOKUP($A14,'RevPAR Raw Data'!$B$6:$BE$49,'RevPAR Raw Data'!AP$1,FALSE)</f>
        <v>160.96837662529299</v>
      </c>
      <c r="AG14" s="78">
        <f>VLOOKUP($A14,'RevPAR Raw Data'!$B$6:$BE$49,'RevPAR Raw Data'!AR$1,FALSE)</f>
        <v>152.203540157513</v>
      </c>
    </row>
    <row r="15" spans="1:33" x14ac:dyDescent="0.25">
      <c r="A15" s="55" t="s">
        <v>127</v>
      </c>
      <c r="B15" s="43">
        <f>(VLOOKUP($A14,'Occupancy Raw Data'!$B$8:$BE$51,'Occupancy Raw Data'!AT$3,FALSE))/100</f>
        <v>-1.87219458624962E-2</v>
      </c>
      <c r="C15" s="44">
        <f>(VLOOKUP($A14,'Occupancy Raw Data'!$B$8:$BE$51,'Occupancy Raw Data'!AU$3,FALSE))/100</f>
        <v>2.7914106295112998E-2</v>
      </c>
      <c r="D15" s="44">
        <f>(VLOOKUP($A14,'Occupancy Raw Data'!$B$8:$BE$51,'Occupancy Raw Data'!AV$3,FALSE))/100</f>
        <v>2.9366269454032201E-2</v>
      </c>
      <c r="E15" s="44">
        <f>(VLOOKUP($A14,'Occupancy Raw Data'!$B$8:$BE$51,'Occupancy Raw Data'!AW$3,FALSE))/100</f>
        <v>4.4298734927973801E-2</v>
      </c>
      <c r="F15" s="44">
        <f>(VLOOKUP($A14,'Occupancy Raw Data'!$B$8:$BE$51,'Occupancy Raw Data'!AX$3,FALSE))/100</f>
        <v>4.39566453558854E-2</v>
      </c>
      <c r="G15" s="44">
        <f>(VLOOKUP($A14,'Occupancy Raw Data'!$B$8:$BE$51,'Occupancy Raw Data'!AY$3,FALSE))/100</f>
        <v>2.7745787988155399E-2</v>
      </c>
      <c r="H15" s="45">
        <f>(VLOOKUP($A14,'Occupancy Raw Data'!$B$8:$BE$51,'Occupancy Raw Data'!BA$3,FALSE))/100</f>
        <v>-3.3466808158485198E-4</v>
      </c>
      <c r="I15" s="45">
        <f>(VLOOKUP($A14,'Occupancy Raw Data'!$B$8:$BE$51,'Occupancy Raw Data'!BB$3,FALSE))/100</f>
        <v>-1.70781199782137E-2</v>
      </c>
      <c r="J15" s="44">
        <f>(VLOOKUP($A14,'Occupancy Raw Data'!$B$8:$BE$51,'Occupancy Raw Data'!BC$3,FALSE))/100</f>
        <v>-8.8295491339773994E-3</v>
      </c>
      <c r="K15" s="46">
        <f>(VLOOKUP($A14,'Occupancy Raw Data'!$B$8:$BE$51,'Occupancy Raw Data'!BE$3,FALSE))/100</f>
        <v>1.6321956540579097E-2</v>
      </c>
      <c r="M15" s="43">
        <f>(VLOOKUP($A14,'ADR Raw Data'!$B$6:$BE$49,'ADR Raw Data'!AT$1,FALSE))/100</f>
        <v>-1.5155568278992799E-2</v>
      </c>
      <c r="N15" s="44">
        <f>(VLOOKUP($A14,'ADR Raw Data'!$B$6:$BE$49,'ADR Raw Data'!AU$1,FALSE))/100</f>
        <v>4.8258795426249203E-4</v>
      </c>
      <c r="O15" s="44">
        <f>(VLOOKUP($A14,'ADR Raw Data'!$B$6:$BE$49,'ADR Raw Data'!AV$1,FALSE))/100</f>
        <v>2.37338428083969E-2</v>
      </c>
      <c r="P15" s="44">
        <f>(VLOOKUP($A14,'ADR Raw Data'!$B$6:$BE$49,'ADR Raw Data'!AW$1,FALSE))/100</f>
        <v>2.74344860924246E-2</v>
      </c>
      <c r="Q15" s="44">
        <f>(VLOOKUP($A14,'ADR Raw Data'!$B$6:$BE$49,'ADR Raw Data'!AX$1,FALSE))/100</f>
        <v>2.6212168958784702E-2</v>
      </c>
      <c r="R15" s="44">
        <f>(VLOOKUP($A14,'ADR Raw Data'!$B$6:$BE$49,'ADR Raw Data'!AY$1,FALSE))/100</f>
        <v>1.5849658118694602E-2</v>
      </c>
      <c r="S15" s="45">
        <f>(VLOOKUP($A14,'ADR Raw Data'!$B$6:$BE$49,'ADR Raw Data'!BA$1,FALSE))/100</f>
        <v>2.6255313646586498E-2</v>
      </c>
      <c r="T15" s="45">
        <f>(VLOOKUP($A14,'ADR Raw Data'!$B$6:$BE$49,'ADR Raw Data'!BB$1,FALSE))/100</f>
        <v>4.5928445685434201E-2</v>
      </c>
      <c r="U15" s="44">
        <f>(VLOOKUP($A14,'ADR Raw Data'!$B$6:$BE$49,'ADR Raw Data'!BC$1,FALSE))/100</f>
        <v>3.6156852944770203E-2</v>
      </c>
      <c r="V15" s="46">
        <f>(VLOOKUP($A14,'ADR Raw Data'!$B$6:$BE$49,'ADR Raw Data'!BE$1,FALSE))/100</f>
        <v>2.21598523683979E-2</v>
      </c>
      <c r="X15" s="43">
        <f>(VLOOKUP($A14,'RevPAR Raw Data'!$B$6:$BE$49,'RevPAR Raw Data'!AT$1,FALSE))/100</f>
        <v>-3.3593772412654398E-2</v>
      </c>
      <c r="Y15" s="44">
        <f>(VLOOKUP($A14,'RevPAR Raw Data'!$B$6:$BE$49,'RevPAR Raw Data'!AU$1,FALSE))/100</f>
        <v>2.84101652608275E-2</v>
      </c>
      <c r="Z15" s="44">
        <f>(VLOOKUP($A14,'RevPAR Raw Data'!$B$6:$BE$49,'RevPAR Raw Data'!AV$1,FALSE))/100</f>
        <v>5.3797086685520197E-2</v>
      </c>
      <c r="AA15" s="44">
        <f>(VLOOKUP($A14,'RevPAR Raw Data'!$B$6:$BE$49,'RevPAR Raw Data'!AW$1,FALSE))/100</f>
        <v>7.2948534047691901E-2</v>
      </c>
      <c r="AB15" s="44">
        <f>(VLOOKUP($A14,'RevPAR Raw Data'!$B$6:$BE$49,'RevPAR Raw Data'!AX$1,FALSE))/100</f>
        <v>7.1321013329600003E-2</v>
      </c>
      <c r="AC15" s="44">
        <f>(VLOOKUP($A14,'RevPAR Raw Data'!$B$6:$BE$49,'RevPAR Raw Data'!AY$1,FALSE))/100</f>
        <v>4.4035207360696098E-2</v>
      </c>
      <c r="AD15" s="45">
        <f>(VLOOKUP($A14,'RevPAR Raw Data'!$B$6:$BE$49,'RevPAR Raw Data'!BA$1,FALSE))/100</f>
        <v>2.5911858749552201E-2</v>
      </c>
      <c r="AE15" s="45">
        <f>(VLOOKUP($A14,'RevPAR Raw Data'!$B$6:$BE$49,'RevPAR Raw Data'!BB$1,FALSE))/100</f>
        <v>2.80659542013918E-2</v>
      </c>
      <c r="AF15" s="44">
        <f>(VLOOKUP($A14,'RevPAR Raw Data'!$B$6:$BE$49,'RevPAR Raw Data'!BC$1,FALSE))/100</f>
        <v>2.7008055101186899E-2</v>
      </c>
      <c r="AG15" s="46">
        <f>(VLOOKUP($A14,'RevPAR Raw Data'!$B$6:$BE$49,'RevPAR Raw Data'!BE$1,FALSE))/100</f>
        <v>3.8843501056279699E-2</v>
      </c>
    </row>
    <row r="16" spans="1:33" x14ac:dyDescent="0.25">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5">
      <c r="A17" s="70" t="s">
        <v>18</v>
      </c>
      <c r="B17" s="47">
        <f>(VLOOKUP($A17,'Occupancy Raw Data'!$B$8:$BE$51,'Occupancy Raw Data'!AG$3,FALSE))/100</f>
        <v>0.56137454981992696</v>
      </c>
      <c r="C17" s="53">
        <f>(VLOOKUP($A17,'Occupancy Raw Data'!$B$8:$BE$51,'Occupancy Raw Data'!AH$3,FALSE))/100</f>
        <v>0.71227062253472795</v>
      </c>
      <c r="D17" s="53">
        <f>(VLOOKUP($A17,'Occupancy Raw Data'!$B$8:$BE$51,'Occupancy Raw Data'!AI$3,FALSE))/100</f>
        <v>0.78290601955067696</v>
      </c>
      <c r="E17" s="53">
        <f>(VLOOKUP($A17,'Occupancy Raw Data'!$B$8:$BE$51,'Occupancy Raw Data'!AJ$3,FALSE))/100</f>
        <v>0.78700051449151009</v>
      </c>
      <c r="F17" s="53">
        <f>(VLOOKUP($A17,'Occupancy Raw Data'!$B$8:$BE$51,'Occupancy Raw Data'!AK$3,FALSE))/100</f>
        <v>0.77273766649516906</v>
      </c>
      <c r="G17" s="54">
        <f>(VLOOKUP($A17,'Occupancy Raw Data'!$B$8:$BE$51,'Occupancy Raw Data'!AL$3,FALSE))/100</f>
        <v>0.72325787457840207</v>
      </c>
      <c r="H17" s="53">
        <f>(VLOOKUP($A17,'Occupancy Raw Data'!$B$8:$BE$51,'Occupancy Raw Data'!AN$3,FALSE))/100</f>
        <v>0.82476562053392699</v>
      </c>
      <c r="I17" s="53">
        <f>(VLOOKUP($A17,'Occupancy Raw Data'!$B$8:$BE$51,'Occupancy Raw Data'!AO$3,FALSE))/100</f>
        <v>0.81751986508889207</v>
      </c>
      <c r="J17" s="54">
        <f>(VLOOKUP($A17,'Occupancy Raw Data'!$B$8:$BE$51,'Occupancy Raw Data'!AP$3,FALSE))/100</f>
        <v>0.82114274281140998</v>
      </c>
      <c r="K17" s="48">
        <f>(VLOOKUP($A17,'Occupancy Raw Data'!$B$8:$BE$51,'Occupancy Raw Data'!AR$3,FALSE))/100</f>
        <v>0.75122497978783298</v>
      </c>
      <c r="M17" s="75">
        <f>VLOOKUP($A17,'ADR Raw Data'!$B$6:$BE$49,'ADR Raw Data'!AG$1,FALSE)</f>
        <v>144.47538129606201</v>
      </c>
      <c r="N17" s="76">
        <f>VLOOKUP($A17,'ADR Raw Data'!$B$6:$BE$49,'ADR Raw Data'!AH$1,FALSE)</f>
        <v>156.27497000341</v>
      </c>
      <c r="O17" s="76">
        <f>VLOOKUP($A17,'ADR Raw Data'!$B$6:$BE$49,'ADR Raw Data'!AI$1,FALSE)</f>
        <v>163.42772952547799</v>
      </c>
      <c r="P17" s="76">
        <f>VLOOKUP($A17,'ADR Raw Data'!$B$6:$BE$49,'ADR Raw Data'!AJ$1,FALSE)</f>
        <v>161.90467558291499</v>
      </c>
      <c r="Q17" s="76">
        <f>VLOOKUP($A17,'ADR Raw Data'!$B$6:$BE$49,'ADR Raw Data'!AK$1,FALSE)</f>
        <v>155.40994183465801</v>
      </c>
      <c r="R17" s="77">
        <f>VLOOKUP($A17,'ADR Raw Data'!$B$6:$BE$49,'ADR Raw Data'!AL$1,FALSE)</f>
        <v>157.03212485031901</v>
      </c>
      <c r="S17" s="76">
        <f>VLOOKUP($A17,'ADR Raw Data'!$B$6:$BE$49,'ADR Raw Data'!AN$1,FALSE)</f>
        <v>165.07155439651299</v>
      </c>
      <c r="T17" s="76">
        <f>VLOOKUP($A17,'ADR Raw Data'!$B$6:$BE$49,'ADR Raw Data'!AO$1,FALSE)</f>
        <v>164.724735899027</v>
      </c>
      <c r="U17" s="77">
        <f>VLOOKUP($A17,'ADR Raw Data'!$B$6:$BE$49,'ADR Raw Data'!AP$1,FALSE)</f>
        <v>164.89891022851799</v>
      </c>
      <c r="V17" s="78">
        <f>VLOOKUP($A17,'ADR Raw Data'!$B$6:$BE$49,'ADR Raw Data'!AR$1,FALSE)</f>
        <v>159.488970629401</v>
      </c>
      <c r="X17" s="75">
        <f>VLOOKUP($A17,'RevPAR Raw Data'!$B$6:$BE$49,'RevPAR Raw Data'!AG$1,FALSE)</f>
        <v>81.104802135139707</v>
      </c>
      <c r="Y17" s="76">
        <f>VLOOKUP($A17,'RevPAR Raw Data'!$B$6:$BE$49,'RevPAR Raw Data'!AH$1,FALSE)</f>
        <v>111.310070170925</v>
      </c>
      <c r="Z17" s="76">
        <f>VLOOKUP($A17,'RevPAR Raw Data'!$B$6:$BE$49,'RevPAR Raw Data'!AI$1,FALSE)</f>
        <v>127.948553206997</v>
      </c>
      <c r="AA17" s="76">
        <f>VLOOKUP($A17,'RevPAR Raw Data'!$B$6:$BE$49,'RevPAR Raw Data'!AJ$1,FALSE)</f>
        <v>127.41906298233501</v>
      </c>
      <c r="AB17" s="76">
        <f>VLOOKUP($A17,'RevPAR Raw Data'!$B$6:$BE$49,'RevPAR Raw Data'!AK$1,FALSE)</f>
        <v>120.09111580346401</v>
      </c>
      <c r="AC17" s="77">
        <f>VLOOKUP($A17,'RevPAR Raw Data'!$B$6:$BE$49,'RevPAR Raw Data'!AL$1,FALSE)</f>
        <v>113.574720859772</v>
      </c>
      <c r="AD17" s="76">
        <f>VLOOKUP($A17,'RevPAR Raw Data'!$B$6:$BE$49,'RevPAR Raw Data'!AN$1,FALSE)</f>
        <v>136.14534299434001</v>
      </c>
      <c r="AE17" s="76">
        <f>VLOOKUP($A17,'RevPAR Raw Data'!$B$6:$BE$49,'RevPAR Raw Data'!AO$1,FALSE)</f>
        <v>134.66574386897599</v>
      </c>
      <c r="AF17" s="77">
        <f>VLOOKUP($A17,'RevPAR Raw Data'!$B$6:$BE$49,'RevPAR Raw Data'!AP$1,FALSE)</f>
        <v>135.405543431658</v>
      </c>
      <c r="AG17" s="78">
        <f>VLOOKUP($A17,'RevPAR Raw Data'!$B$6:$BE$49,'RevPAR Raw Data'!AR$1,FALSE)</f>
        <v>119.81209873745399</v>
      </c>
    </row>
    <row r="18" spans="1:33" x14ac:dyDescent="0.25">
      <c r="A18" s="55" t="s">
        <v>127</v>
      </c>
      <c r="B18" s="43">
        <f>(VLOOKUP($A17,'Occupancy Raw Data'!$B$8:$BE$51,'Occupancy Raw Data'!AT$3,FALSE))/100</f>
        <v>5.5291645815758697E-2</v>
      </c>
      <c r="C18" s="44">
        <f>(VLOOKUP($A17,'Occupancy Raw Data'!$B$8:$BE$51,'Occupancy Raw Data'!AU$3,FALSE))/100</f>
        <v>5.4780603569379097E-2</v>
      </c>
      <c r="D18" s="44">
        <f>(VLOOKUP($A17,'Occupancy Raw Data'!$B$8:$BE$51,'Occupancy Raw Data'!AV$3,FALSE))/100</f>
        <v>5.5241730810472595E-2</v>
      </c>
      <c r="E18" s="44">
        <f>(VLOOKUP($A17,'Occupancy Raw Data'!$B$8:$BE$51,'Occupancy Raw Data'!AW$3,FALSE))/100</f>
        <v>6.7268757859827805E-2</v>
      </c>
      <c r="F18" s="44">
        <f>(VLOOKUP($A17,'Occupancy Raw Data'!$B$8:$BE$51,'Occupancy Raw Data'!AX$3,FALSE))/100</f>
        <v>9.3321233491159686E-2</v>
      </c>
      <c r="G18" s="44">
        <f>(VLOOKUP($A17,'Occupancy Raw Data'!$B$8:$BE$51,'Occupancy Raw Data'!AY$3,FALSE))/100</f>
        <v>6.5703119755630299E-2</v>
      </c>
      <c r="H18" s="45">
        <f>(VLOOKUP($A17,'Occupancy Raw Data'!$B$8:$BE$51,'Occupancy Raw Data'!BA$3,FALSE))/100</f>
        <v>4.4493099610524493E-2</v>
      </c>
      <c r="I18" s="45">
        <f>(VLOOKUP($A17,'Occupancy Raw Data'!$B$8:$BE$51,'Occupancy Raw Data'!BB$3,FALSE))/100</f>
        <v>3.8379633696154596E-2</v>
      </c>
      <c r="J18" s="44">
        <f>(VLOOKUP($A17,'Occupancy Raw Data'!$B$8:$BE$51,'Occupancy Raw Data'!BC$3,FALSE))/100</f>
        <v>4.1440881147212796E-2</v>
      </c>
      <c r="K18" s="46">
        <f>(VLOOKUP($A17,'Occupancy Raw Data'!$B$8:$BE$51,'Occupancy Raw Data'!BE$3,FALSE))/100</f>
        <v>5.8005643522583E-2</v>
      </c>
      <c r="M18" s="43">
        <f>(VLOOKUP($A17,'ADR Raw Data'!$B$6:$BE$49,'ADR Raw Data'!AT$1,FALSE))/100</f>
        <v>3.9669102232369503E-2</v>
      </c>
      <c r="N18" s="44">
        <f>(VLOOKUP($A17,'ADR Raw Data'!$B$6:$BE$49,'ADR Raw Data'!AU$1,FALSE))/100</f>
        <v>2.3526794682284101E-2</v>
      </c>
      <c r="O18" s="44">
        <f>(VLOOKUP($A17,'ADR Raw Data'!$B$6:$BE$49,'ADR Raw Data'!AV$1,FALSE))/100</f>
        <v>1.7509227453447899E-2</v>
      </c>
      <c r="P18" s="44">
        <f>(VLOOKUP($A17,'ADR Raw Data'!$B$6:$BE$49,'ADR Raw Data'!AW$1,FALSE))/100</f>
        <v>3.2508236121228502E-2</v>
      </c>
      <c r="Q18" s="44">
        <f>(VLOOKUP($A17,'ADR Raw Data'!$B$6:$BE$49,'ADR Raw Data'!AX$1,FALSE))/100</f>
        <v>5.0160669973458E-2</v>
      </c>
      <c r="R18" s="44">
        <f>(VLOOKUP($A17,'ADR Raw Data'!$B$6:$BE$49,'ADR Raw Data'!AY$1,FALSE))/100</f>
        <v>3.1853383373809198E-2</v>
      </c>
      <c r="S18" s="45">
        <f>(VLOOKUP($A17,'ADR Raw Data'!$B$6:$BE$49,'ADR Raw Data'!BA$1,FALSE))/100</f>
        <v>6.1079397720447501E-2</v>
      </c>
      <c r="T18" s="45">
        <f>(VLOOKUP($A17,'ADR Raw Data'!$B$6:$BE$49,'ADR Raw Data'!BB$1,FALSE))/100</f>
        <v>5.3724867614710299E-2</v>
      </c>
      <c r="U18" s="44">
        <f>(VLOOKUP($A17,'ADR Raw Data'!$B$6:$BE$49,'ADR Raw Data'!BC$1,FALSE))/100</f>
        <v>5.7401906184897801E-2</v>
      </c>
      <c r="V18" s="46">
        <f>(VLOOKUP($A17,'ADR Raw Data'!$B$6:$BE$49,'ADR Raw Data'!BE$1,FALSE))/100</f>
        <v>3.9840289744862097E-2</v>
      </c>
      <c r="X18" s="43">
        <f>(VLOOKUP($A17,'RevPAR Raw Data'!$B$6:$BE$49,'RevPAR Raw Data'!AT$1,FALSE))/100</f>
        <v>9.7154117998589612E-2</v>
      </c>
      <c r="Y18" s="44">
        <f>(VLOOKUP($A17,'RevPAR Raw Data'!$B$6:$BE$49,'RevPAR Raw Data'!AU$1,FALSE))/100</f>
        <v>7.9596210264411604E-2</v>
      </c>
      <c r="Z18" s="44">
        <f>(VLOOKUP($A17,'RevPAR Raw Data'!$B$6:$BE$49,'RevPAR Raw Data'!AV$1,FALSE))/100</f>
        <v>7.371819829360321E-2</v>
      </c>
      <c r="AA18" s="44">
        <f>(VLOOKUP($A17,'RevPAR Raw Data'!$B$6:$BE$49,'RevPAR Raw Data'!AW$1,FALSE))/100</f>
        <v>0.101963782645145</v>
      </c>
      <c r="AB18" s="44">
        <f>(VLOOKUP($A17,'RevPAR Raw Data'!$B$6:$BE$49,'RevPAR Raw Data'!AX$1,FALSE))/100</f>
        <v>0.14816295905928301</v>
      </c>
      <c r="AC18" s="44">
        <f>(VLOOKUP($A17,'RevPAR Raw Data'!$B$6:$BE$49,'RevPAR Raw Data'!AY$1,FALSE))/100</f>
        <v>9.9649369791870987E-2</v>
      </c>
      <c r="AD18" s="45">
        <f>(VLOOKUP($A17,'RevPAR Raw Data'!$B$6:$BE$49,'RevPAR Raw Data'!BA$1,FALSE))/100</f>
        <v>0.108290109057898</v>
      </c>
      <c r="AE18" s="45">
        <f>(VLOOKUP($A17,'RevPAR Raw Data'!$B$6:$BE$49,'RevPAR Raw Data'!BB$1,FALSE))/100</f>
        <v>9.4166442050291899E-2</v>
      </c>
      <c r="AF18" s="44">
        <f>(VLOOKUP($A17,'RevPAR Raw Data'!$B$6:$BE$49,'RevPAR Raw Data'!BC$1,FALSE))/100</f>
        <v>0.10122157290394201</v>
      </c>
      <c r="AG18" s="46">
        <f>(VLOOKUP($A17,'RevPAR Raw Data'!$B$6:$BE$49,'RevPAR Raw Data'!BE$1,FALSE))/100</f>
        <v>0.100156894912222</v>
      </c>
    </row>
    <row r="19" spans="1:33" x14ac:dyDescent="0.25">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5">
      <c r="A20" s="70" t="s">
        <v>19</v>
      </c>
      <c r="B20" s="47">
        <f>(VLOOKUP($A20,'Occupancy Raw Data'!$B$8:$BE$51,'Occupancy Raw Data'!AG$3,FALSE))/100</f>
        <v>0.53562358304736102</v>
      </c>
      <c r="C20" s="53">
        <f>(VLOOKUP($A20,'Occupancy Raw Data'!$B$8:$BE$51,'Occupancy Raw Data'!AH$3,FALSE))/100</f>
        <v>0.69598235855250901</v>
      </c>
      <c r="D20" s="53">
        <f>(VLOOKUP($A20,'Occupancy Raw Data'!$B$8:$BE$51,'Occupancy Raw Data'!AI$3,FALSE))/100</f>
        <v>0.74469455766300297</v>
      </c>
      <c r="E20" s="53">
        <f>(VLOOKUP($A20,'Occupancy Raw Data'!$B$8:$BE$51,'Occupancy Raw Data'!AJ$3,FALSE))/100</f>
        <v>0.75651770527292395</v>
      </c>
      <c r="F20" s="53">
        <f>(VLOOKUP($A20,'Occupancy Raw Data'!$B$8:$BE$51,'Occupancy Raw Data'!AK$3,FALSE))/100</f>
        <v>0.74538425854337409</v>
      </c>
      <c r="G20" s="54">
        <f>(VLOOKUP($A20,'Occupancy Raw Data'!$B$8:$BE$51,'Occupancy Raw Data'!AL$3,FALSE))/100</f>
        <v>0.69567295310921295</v>
      </c>
      <c r="H20" s="53">
        <f>(VLOOKUP($A20,'Occupancy Raw Data'!$B$8:$BE$51,'Occupancy Raw Data'!AN$3,FALSE))/100</f>
        <v>0.80958713468377896</v>
      </c>
      <c r="I20" s="53">
        <f>(VLOOKUP($A20,'Occupancy Raw Data'!$B$8:$BE$51,'Occupancy Raw Data'!AO$3,FALSE))/100</f>
        <v>0.80055667233647698</v>
      </c>
      <c r="J20" s="54">
        <f>(VLOOKUP($A20,'Occupancy Raw Data'!$B$8:$BE$51,'Occupancy Raw Data'!AP$3,FALSE))/100</f>
        <v>0.80507190351012792</v>
      </c>
      <c r="K20" s="48">
        <f>(VLOOKUP($A20,'Occupancy Raw Data'!$B$8:$BE$51,'Occupancy Raw Data'!AR$3,FALSE))/100</f>
        <v>0.72694944536495498</v>
      </c>
      <c r="M20" s="75">
        <f>VLOOKUP($A20,'ADR Raw Data'!$B$6:$BE$49,'ADR Raw Data'!AG$1,FALSE)</f>
        <v>115.776543078524</v>
      </c>
      <c r="N20" s="76">
        <f>VLOOKUP($A20,'ADR Raw Data'!$B$6:$BE$49,'ADR Raw Data'!AH$1,FALSE)</f>
        <v>122.325352978871</v>
      </c>
      <c r="O20" s="76">
        <f>VLOOKUP($A20,'ADR Raw Data'!$B$6:$BE$49,'ADR Raw Data'!AI$1,FALSE)</f>
        <v>125.865434612633</v>
      </c>
      <c r="P20" s="76">
        <f>VLOOKUP($A20,'ADR Raw Data'!$B$6:$BE$49,'ADR Raw Data'!AJ$1,FALSE)</f>
        <v>125.55746799116901</v>
      </c>
      <c r="Q20" s="76">
        <f>VLOOKUP($A20,'ADR Raw Data'!$B$6:$BE$49,'ADR Raw Data'!AK$1,FALSE)</f>
        <v>125.85482208945299</v>
      </c>
      <c r="R20" s="77">
        <f>VLOOKUP($A20,'ADR Raw Data'!$B$6:$BE$49,'ADR Raw Data'!AL$1,FALSE)</f>
        <v>123.53555535978001</v>
      </c>
      <c r="S20" s="76">
        <f>VLOOKUP($A20,'ADR Raw Data'!$B$6:$BE$49,'ADR Raw Data'!AN$1,FALSE)</f>
        <v>146.28610115364</v>
      </c>
      <c r="T20" s="76">
        <f>VLOOKUP($A20,'ADR Raw Data'!$B$6:$BE$49,'ADR Raw Data'!AO$1,FALSE)</f>
        <v>147.396613304488</v>
      </c>
      <c r="U20" s="77">
        <f>VLOOKUP($A20,'ADR Raw Data'!$B$6:$BE$49,'ADR Raw Data'!AP$1,FALSE)</f>
        <v>146.83824308543299</v>
      </c>
      <c r="V20" s="78">
        <f>VLOOKUP($A20,'ADR Raw Data'!$B$6:$BE$49,'ADR Raw Data'!AR$1,FALSE)</f>
        <v>130.91360139383801</v>
      </c>
      <c r="X20" s="75">
        <f>VLOOKUP($A20,'RevPAR Raw Data'!$B$6:$BE$49,'RevPAR Raw Data'!AG$1,FALSE)</f>
        <v>62.012646836556399</v>
      </c>
      <c r="Y20" s="76">
        <f>VLOOKUP($A20,'RevPAR Raw Data'!$B$6:$BE$49,'RevPAR Raw Data'!AH$1,FALSE)</f>
        <v>85.136287677002898</v>
      </c>
      <c r="Z20" s="76">
        <f>VLOOKUP($A20,'RevPAR Raw Data'!$B$6:$BE$49,'RevPAR Raw Data'!AI$1,FALSE)</f>
        <v>93.731304153916597</v>
      </c>
      <c r="AA20" s="76">
        <f>VLOOKUP($A20,'RevPAR Raw Data'!$B$6:$BE$49,'RevPAR Raw Data'!AJ$1,FALSE)</f>
        <v>94.986447564558503</v>
      </c>
      <c r="AB20" s="76">
        <f>VLOOKUP($A20,'RevPAR Raw Data'!$B$6:$BE$49,'RevPAR Raw Data'!AK$1,FALSE)</f>
        <v>93.810203247255203</v>
      </c>
      <c r="AC20" s="77">
        <f>VLOOKUP($A20,'RevPAR Raw Data'!$B$6:$BE$49,'RevPAR Raw Data'!AL$1,FALSE)</f>
        <v>85.940344611125397</v>
      </c>
      <c r="AD20" s="76">
        <f>VLOOKUP($A20,'RevPAR Raw Data'!$B$6:$BE$49,'RevPAR Raw Data'!AN$1,FALSE)</f>
        <v>118.431345477037</v>
      </c>
      <c r="AE20" s="76">
        <f>VLOOKUP($A20,'RevPAR Raw Data'!$B$6:$BE$49,'RevPAR Raw Data'!AO$1,FALSE)</f>
        <v>117.999342260708</v>
      </c>
      <c r="AF20" s="77">
        <f>VLOOKUP($A20,'RevPAR Raw Data'!$B$6:$BE$49,'RevPAR Raw Data'!AP$1,FALSE)</f>
        <v>118.215343868872</v>
      </c>
      <c r="AG20" s="78">
        <f>VLOOKUP($A20,'RevPAR Raw Data'!$B$6:$BE$49,'RevPAR Raw Data'!AR$1,FALSE)</f>
        <v>95.167569923979698</v>
      </c>
    </row>
    <row r="21" spans="1:33" x14ac:dyDescent="0.25">
      <c r="A21" s="55" t="s">
        <v>127</v>
      </c>
      <c r="B21" s="43">
        <f>(VLOOKUP($A20,'Occupancy Raw Data'!$B$8:$BE$51,'Occupancy Raw Data'!AT$3,FALSE))/100</f>
        <v>4.97945588267171E-2</v>
      </c>
      <c r="C21" s="44">
        <f>(VLOOKUP($A20,'Occupancy Raw Data'!$B$8:$BE$51,'Occupancy Raw Data'!AU$3,FALSE))/100</f>
        <v>8.7092392062077695E-2</v>
      </c>
      <c r="D21" s="44">
        <f>(VLOOKUP($A20,'Occupancy Raw Data'!$B$8:$BE$51,'Occupancy Raw Data'!AV$3,FALSE))/100</f>
        <v>6.3462338710049096E-2</v>
      </c>
      <c r="E21" s="44">
        <f>(VLOOKUP($A20,'Occupancy Raw Data'!$B$8:$BE$51,'Occupancy Raw Data'!AW$3,FALSE))/100</f>
        <v>7.9292959663009102E-2</v>
      </c>
      <c r="F21" s="44">
        <f>(VLOOKUP($A20,'Occupancy Raw Data'!$B$8:$BE$51,'Occupancy Raw Data'!AX$3,FALSE))/100</f>
        <v>7.1300992784034498E-2</v>
      </c>
      <c r="G21" s="44">
        <f>(VLOOKUP($A20,'Occupancy Raw Data'!$B$8:$BE$51,'Occupancy Raw Data'!AY$3,FALSE))/100</f>
        <v>7.1107807870643899E-2</v>
      </c>
      <c r="H21" s="45">
        <f>(VLOOKUP($A20,'Occupancy Raw Data'!$B$8:$BE$51,'Occupancy Raw Data'!BA$3,FALSE))/100</f>
        <v>3.92419019422326E-2</v>
      </c>
      <c r="I21" s="45">
        <f>(VLOOKUP($A20,'Occupancy Raw Data'!$B$8:$BE$51,'Occupancy Raw Data'!BB$3,FALSE))/100</f>
        <v>4.3049049948452801E-2</v>
      </c>
      <c r="J21" s="44">
        <f>(VLOOKUP($A20,'Occupancy Raw Data'!$B$8:$BE$51,'Occupancy Raw Data'!BC$3,FALSE))/100</f>
        <v>4.11313195386084E-2</v>
      </c>
      <c r="K21" s="46">
        <f>(VLOOKUP($A20,'Occupancy Raw Data'!$B$8:$BE$51,'Occupancy Raw Data'!BE$3,FALSE))/100</f>
        <v>6.1462220821270196E-2</v>
      </c>
      <c r="M21" s="43">
        <f>(VLOOKUP($A20,'ADR Raw Data'!$B$6:$BE$49,'ADR Raw Data'!AT$1,FALSE))/100</f>
        <v>3.4828732816866298E-2</v>
      </c>
      <c r="N21" s="44">
        <f>(VLOOKUP($A20,'ADR Raw Data'!$B$6:$BE$49,'ADR Raw Data'!AU$1,FALSE))/100</f>
        <v>3.7131168576645897E-2</v>
      </c>
      <c r="O21" s="44">
        <f>(VLOOKUP($A20,'ADR Raw Data'!$B$6:$BE$49,'ADR Raw Data'!AV$1,FALSE))/100</f>
        <v>3.2999002362618199E-2</v>
      </c>
      <c r="P21" s="44">
        <f>(VLOOKUP($A20,'ADR Raw Data'!$B$6:$BE$49,'ADR Raw Data'!AW$1,FALSE))/100</f>
        <v>4.0422253004700197E-2</v>
      </c>
      <c r="Q21" s="44">
        <f>(VLOOKUP($A20,'ADR Raw Data'!$B$6:$BE$49,'ADR Raw Data'!AX$1,FALSE))/100</f>
        <v>4.2053557721936106E-2</v>
      </c>
      <c r="R21" s="44">
        <f>(VLOOKUP($A20,'ADR Raw Data'!$B$6:$BE$49,'ADR Raw Data'!AY$1,FALSE))/100</f>
        <v>3.7850543972894599E-2</v>
      </c>
      <c r="S21" s="45">
        <f>(VLOOKUP($A20,'ADR Raw Data'!$B$6:$BE$49,'ADR Raw Data'!BA$1,FALSE))/100</f>
        <v>5.5262071618452507E-2</v>
      </c>
      <c r="T21" s="45">
        <f>(VLOOKUP($A20,'ADR Raw Data'!$B$6:$BE$49,'ADR Raw Data'!BB$1,FALSE))/100</f>
        <v>5.9667216121628994E-2</v>
      </c>
      <c r="U21" s="44">
        <f>(VLOOKUP($A20,'ADR Raw Data'!$B$6:$BE$49,'ADR Raw Data'!BC$1,FALSE))/100</f>
        <v>5.7459315406876404E-2</v>
      </c>
      <c r="V21" s="46">
        <f>(VLOOKUP($A20,'ADR Raw Data'!$B$6:$BE$49,'ADR Raw Data'!BE$1,FALSE))/100</f>
        <v>4.37389472319843E-2</v>
      </c>
      <c r="X21" s="43">
        <f>(VLOOKUP($A20,'RevPAR Raw Data'!$B$6:$BE$49,'RevPAR Raw Data'!AT$1,FALSE))/100</f>
        <v>8.6357573028692902E-2</v>
      </c>
      <c r="Y21" s="44">
        <f>(VLOOKUP($A20,'RevPAR Raw Data'!$B$6:$BE$49,'RevPAR Raw Data'!AU$1,FALSE))/100</f>
        <v>0.127457402930124</v>
      </c>
      <c r="Z21" s="44">
        <f>(VLOOKUP($A20,'RevPAR Raw Data'!$B$6:$BE$49,'RevPAR Raw Data'!AV$1,FALSE))/100</f>
        <v>9.8555534937697503E-2</v>
      </c>
      <c r="AA21" s="44">
        <f>(VLOOKUP($A20,'RevPAR Raw Data'!$B$6:$BE$49,'RevPAR Raw Data'!AW$1,FALSE))/100</f>
        <v>0.122920412744699</v>
      </c>
      <c r="AB21" s="44">
        <f>(VLOOKUP($A20,'RevPAR Raw Data'!$B$6:$BE$49,'RevPAR Raw Data'!AX$1,FALSE))/100</f>
        <v>0.116353010921645</v>
      </c>
      <c r="AC21" s="44">
        <f>(VLOOKUP($A20,'RevPAR Raw Data'!$B$6:$BE$49,'RevPAR Raw Data'!AY$1,FALSE))/100</f>
        <v>0.11164982105216201</v>
      </c>
      <c r="AD21" s="45">
        <f>(VLOOKUP($A20,'RevPAR Raw Data'!$B$6:$BE$49,'RevPAR Raw Data'!BA$1,FALSE))/100</f>
        <v>9.6672562356261191E-2</v>
      </c>
      <c r="AE21" s="45">
        <f>(VLOOKUP($A20,'RevPAR Raw Data'!$B$6:$BE$49,'RevPAR Raw Data'!BB$1,FALSE))/100</f>
        <v>0.105284883037187</v>
      </c>
      <c r="AF21" s="44">
        <f>(VLOOKUP($A20,'RevPAR Raw Data'!$B$6:$BE$49,'RevPAR Raw Data'!BC$1,FALSE))/100</f>
        <v>0.100954012407954</v>
      </c>
      <c r="AG21" s="46">
        <f>(VLOOKUP($A20,'RevPAR Raw Data'!$B$6:$BE$49,'RevPAR Raw Data'!BE$1,FALSE))/100</f>
        <v>0.10788946088651601</v>
      </c>
    </row>
    <row r="22" spans="1:33" x14ac:dyDescent="0.25">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5">
      <c r="A23" s="70" t="s">
        <v>20</v>
      </c>
      <c r="B23" s="47">
        <f>(VLOOKUP($A23,'Occupancy Raw Data'!$B$8:$BE$51,'Occupancy Raw Data'!AG$3,FALSE))/100</f>
        <v>0.51549981840323</v>
      </c>
      <c r="C23" s="53">
        <f>(VLOOKUP($A23,'Occupancy Raw Data'!$B$8:$BE$51,'Occupancy Raw Data'!AH$3,FALSE))/100</f>
        <v>0.59511397867840199</v>
      </c>
      <c r="D23" s="53">
        <f>(VLOOKUP($A23,'Occupancy Raw Data'!$B$8:$BE$51,'Occupancy Raw Data'!AI$3,FALSE))/100</f>
        <v>0.63672100326874104</v>
      </c>
      <c r="E23" s="53">
        <f>(VLOOKUP($A23,'Occupancy Raw Data'!$B$8:$BE$51,'Occupancy Raw Data'!AJ$3,FALSE))/100</f>
        <v>0.65658832708112902</v>
      </c>
      <c r="F23" s="53">
        <f>(VLOOKUP($A23,'Occupancy Raw Data'!$B$8:$BE$51,'Occupancy Raw Data'!AK$3,FALSE))/100</f>
        <v>0.66290465655626407</v>
      </c>
      <c r="G23" s="54">
        <f>(VLOOKUP($A23,'Occupancy Raw Data'!$B$8:$BE$51,'Occupancy Raw Data'!AL$3,FALSE))/100</f>
        <v>0.61335624049096504</v>
      </c>
      <c r="H23" s="53">
        <f>(VLOOKUP($A23,'Occupancy Raw Data'!$B$8:$BE$51,'Occupancy Raw Data'!AN$3,FALSE))/100</f>
        <v>0.73535541376767399</v>
      </c>
      <c r="I23" s="53">
        <f>(VLOOKUP($A23,'Occupancy Raw Data'!$B$8:$BE$51,'Occupancy Raw Data'!AO$3,FALSE))/100</f>
        <v>0.73476759968792393</v>
      </c>
      <c r="J23" s="54">
        <f>(VLOOKUP($A23,'Occupancy Raw Data'!$B$8:$BE$51,'Occupancy Raw Data'!AP$3,FALSE))/100</f>
        <v>0.73506150672779891</v>
      </c>
      <c r="K23" s="48">
        <f>(VLOOKUP($A23,'Occupancy Raw Data'!$B$8:$BE$51,'Occupancy Raw Data'!AR$3,FALSE))/100</f>
        <v>0.64812168948726101</v>
      </c>
      <c r="M23" s="75">
        <f>VLOOKUP($A23,'ADR Raw Data'!$B$6:$BE$49,'ADR Raw Data'!AG$1,FALSE)</f>
        <v>83.311231505657005</v>
      </c>
      <c r="N23" s="76">
        <f>VLOOKUP($A23,'ADR Raw Data'!$B$6:$BE$49,'ADR Raw Data'!AH$1,FALSE)</f>
        <v>86.452861732871398</v>
      </c>
      <c r="O23" s="76">
        <f>VLOOKUP($A23,'ADR Raw Data'!$B$6:$BE$49,'ADR Raw Data'!AI$1,FALSE)</f>
        <v>88.610035399120804</v>
      </c>
      <c r="P23" s="76">
        <f>VLOOKUP($A23,'ADR Raw Data'!$B$6:$BE$49,'ADR Raw Data'!AJ$1,FALSE)</f>
        <v>89.325507609668705</v>
      </c>
      <c r="Q23" s="76">
        <f>VLOOKUP($A23,'ADR Raw Data'!$B$6:$BE$49,'ADR Raw Data'!AK$1,FALSE)</f>
        <v>90.045765001773404</v>
      </c>
      <c r="R23" s="77">
        <f>VLOOKUP($A23,'ADR Raw Data'!$B$6:$BE$49,'ADR Raw Data'!AL$1,FALSE)</f>
        <v>87.763868434621401</v>
      </c>
      <c r="S23" s="76">
        <f>VLOOKUP($A23,'ADR Raw Data'!$B$6:$BE$49,'ADR Raw Data'!AN$1,FALSE)</f>
        <v>104.20925688539999</v>
      </c>
      <c r="T23" s="76">
        <f>VLOOKUP($A23,'ADR Raw Data'!$B$6:$BE$49,'ADR Raw Data'!AO$1,FALSE)</f>
        <v>104.165200581818</v>
      </c>
      <c r="U23" s="77">
        <f>VLOOKUP($A23,'ADR Raw Data'!$B$6:$BE$49,'ADR Raw Data'!AP$1,FALSE)</f>
        <v>104.187237541347</v>
      </c>
      <c r="V23" s="78">
        <f>VLOOKUP($A23,'ADR Raw Data'!$B$6:$BE$49,'ADR Raw Data'!AR$1,FALSE)</f>
        <v>93.0845571385168</v>
      </c>
      <c r="X23" s="75">
        <f>VLOOKUP($A23,'RevPAR Raw Data'!$B$6:$BE$49,'RevPAR Raw Data'!AG$1,FALSE)</f>
        <v>42.946924712115703</v>
      </c>
      <c r="Y23" s="76">
        <f>VLOOKUP($A23,'RevPAR Raw Data'!$B$6:$BE$49,'RevPAR Raw Data'!AH$1,FALSE)</f>
        <v>51.449306513982897</v>
      </c>
      <c r="Z23" s="76">
        <f>VLOOKUP($A23,'RevPAR Raw Data'!$B$6:$BE$49,'RevPAR Raw Data'!AI$1,FALSE)</f>
        <v>56.419870639006902</v>
      </c>
      <c r="AA23" s="76">
        <f>VLOOKUP($A23,'RevPAR Raw Data'!$B$6:$BE$49,'RevPAR Raw Data'!AJ$1,FALSE)</f>
        <v>58.650085607104998</v>
      </c>
      <c r="AB23" s="76">
        <f>VLOOKUP($A23,'RevPAR Raw Data'!$B$6:$BE$49,'RevPAR Raw Data'!AK$1,FALSE)</f>
        <v>59.6917569228467</v>
      </c>
      <c r="AC23" s="77">
        <f>VLOOKUP($A23,'RevPAR Raw Data'!$B$6:$BE$49,'RevPAR Raw Data'!AL$1,FALSE)</f>
        <v>53.830516394003098</v>
      </c>
      <c r="AD23" s="76">
        <f>VLOOKUP($A23,'RevPAR Raw Data'!$B$6:$BE$49,'RevPAR Raw Data'!AN$1,FALSE)</f>
        <v>76.630841215385701</v>
      </c>
      <c r="AE23" s="76">
        <f>VLOOKUP($A23,'RevPAR Raw Data'!$B$6:$BE$49,'RevPAR Raw Data'!AO$1,FALSE)</f>
        <v>76.537214402513698</v>
      </c>
      <c r="AF23" s="77">
        <f>VLOOKUP($A23,'RevPAR Raw Data'!$B$6:$BE$49,'RevPAR Raw Data'!AP$1,FALSE)</f>
        <v>76.584027808949699</v>
      </c>
      <c r="AG23" s="78">
        <f>VLOOKUP($A23,'RevPAR Raw Data'!$B$6:$BE$49,'RevPAR Raw Data'!AR$1,FALSE)</f>
        <v>60.330120437788999</v>
      </c>
    </row>
    <row r="24" spans="1:33" x14ac:dyDescent="0.25">
      <c r="A24" s="55" t="s">
        <v>127</v>
      </c>
      <c r="B24" s="43">
        <f>(VLOOKUP($A23,'Occupancy Raw Data'!$B$8:$BE$51,'Occupancy Raw Data'!AT$3,FALSE))/100</f>
        <v>1.1259442216662701E-2</v>
      </c>
      <c r="C24" s="44">
        <f>(VLOOKUP($A23,'Occupancy Raw Data'!$B$8:$BE$51,'Occupancy Raw Data'!AU$3,FALSE))/100</f>
        <v>2.5546839794356801E-2</v>
      </c>
      <c r="D24" s="44">
        <f>(VLOOKUP($A23,'Occupancy Raw Data'!$B$8:$BE$51,'Occupancy Raw Data'!AV$3,FALSE))/100</f>
        <v>4.0966074181877497E-2</v>
      </c>
      <c r="E24" s="44">
        <f>(VLOOKUP($A23,'Occupancy Raw Data'!$B$8:$BE$51,'Occupancy Raw Data'!AW$3,FALSE))/100</f>
        <v>5.98186347794969E-2</v>
      </c>
      <c r="F24" s="44">
        <f>(VLOOKUP($A23,'Occupancy Raw Data'!$B$8:$BE$51,'Occupancy Raw Data'!AX$3,FALSE))/100</f>
        <v>6.7337796033074507E-2</v>
      </c>
      <c r="G24" s="44">
        <f>(VLOOKUP($A23,'Occupancy Raw Data'!$B$8:$BE$51,'Occupancy Raw Data'!AY$3,FALSE))/100</f>
        <v>4.2326044009450101E-2</v>
      </c>
      <c r="H24" s="45">
        <f>(VLOOKUP($A23,'Occupancy Raw Data'!$B$8:$BE$51,'Occupancy Raw Data'!BA$3,FALSE))/100</f>
        <v>5.4811769375226395E-2</v>
      </c>
      <c r="I24" s="45">
        <f>(VLOOKUP($A23,'Occupancy Raw Data'!$B$8:$BE$51,'Occupancy Raw Data'!BB$3,FALSE))/100</f>
        <v>6.0826814553544301E-2</v>
      </c>
      <c r="J24" s="44">
        <f>(VLOOKUP($A23,'Occupancy Raw Data'!$B$8:$BE$51,'Occupancy Raw Data'!BC$3,FALSE))/100</f>
        <v>5.7809538656029696E-2</v>
      </c>
      <c r="K24" s="46">
        <f>(VLOOKUP($A23,'Occupancy Raw Data'!$B$8:$BE$51,'Occupancy Raw Data'!BE$3,FALSE))/100</f>
        <v>4.7294317131298697E-2</v>
      </c>
      <c r="M24" s="43">
        <f>(VLOOKUP($A23,'ADR Raw Data'!$B$6:$BE$49,'ADR Raw Data'!AT$1,FALSE))/100</f>
        <v>2.3551637852396098E-2</v>
      </c>
      <c r="N24" s="44">
        <f>(VLOOKUP($A23,'ADR Raw Data'!$B$6:$BE$49,'ADR Raw Data'!AU$1,FALSE))/100</f>
        <v>3.5384651659767299E-2</v>
      </c>
      <c r="O24" s="44">
        <f>(VLOOKUP($A23,'ADR Raw Data'!$B$6:$BE$49,'ADR Raw Data'!AV$1,FALSE))/100</f>
        <v>3.1620688194327201E-2</v>
      </c>
      <c r="P24" s="44">
        <f>(VLOOKUP($A23,'ADR Raw Data'!$B$6:$BE$49,'ADR Raw Data'!AW$1,FALSE))/100</f>
        <v>3.6818521694259802E-2</v>
      </c>
      <c r="Q24" s="44">
        <f>(VLOOKUP($A23,'ADR Raw Data'!$B$6:$BE$49,'ADR Raw Data'!AX$1,FALSE))/100</f>
        <v>3.7660945196548799E-2</v>
      </c>
      <c r="R24" s="44">
        <f>(VLOOKUP($A23,'ADR Raw Data'!$B$6:$BE$49,'ADR Raw Data'!AY$1,FALSE))/100</f>
        <v>3.3947646085832901E-2</v>
      </c>
      <c r="S24" s="45">
        <f>(VLOOKUP($A23,'ADR Raw Data'!$B$6:$BE$49,'ADR Raw Data'!BA$1,FALSE))/100</f>
        <v>5.0044113916404197E-2</v>
      </c>
      <c r="T24" s="45">
        <f>(VLOOKUP($A23,'ADR Raw Data'!$B$6:$BE$49,'ADR Raw Data'!BB$1,FALSE))/100</f>
        <v>4.80716565936034E-2</v>
      </c>
      <c r="U24" s="44">
        <f>(VLOOKUP($A23,'ADR Raw Data'!$B$6:$BE$49,'ADR Raw Data'!BC$1,FALSE))/100</f>
        <v>4.9059734316486699E-2</v>
      </c>
      <c r="V24" s="46">
        <f>(VLOOKUP($A23,'ADR Raw Data'!$B$6:$BE$49,'ADR Raw Data'!BE$1,FALSE))/100</f>
        <v>3.9918634802339301E-2</v>
      </c>
      <c r="X24" s="43">
        <f>(VLOOKUP($A23,'RevPAR Raw Data'!$B$6:$BE$49,'RevPAR Raw Data'!AT$1,FALSE))/100</f>
        <v>3.5076258374565697E-2</v>
      </c>
      <c r="Y24" s="44">
        <f>(VLOOKUP($A23,'RevPAR Raw Data'!$B$6:$BE$49,'RevPAR Raw Data'!AU$1,FALSE))/100</f>
        <v>6.1835457481255303E-2</v>
      </c>
      <c r="Z24" s="44">
        <f>(VLOOKUP($A23,'RevPAR Raw Data'!$B$6:$BE$49,'RevPAR Raw Data'!AV$1,FALSE))/100</f>
        <v>7.3882137834455602E-2</v>
      </c>
      <c r="AA24" s="44">
        <f>(VLOOKUP($A23,'RevPAR Raw Data'!$B$6:$BE$49,'RevPAR Raw Data'!AW$1,FALSE))/100</f>
        <v>9.8839590176106606E-2</v>
      </c>
      <c r="AB24" s="44">
        <f>(VLOOKUP($A23,'RevPAR Raw Data'!$B$6:$BE$49,'RevPAR Raw Data'!AX$1,FALSE))/100</f>
        <v>0.10753474627568099</v>
      </c>
      <c r="AC24" s="44">
        <f>(VLOOKUP($A23,'RevPAR Raw Data'!$B$6:$BE$49,'RevPAR Raw Data'!AY$1,FALSE))/100</f>
        <v>7.7710559657529293E-2</v>
      </c>
      <c r="AD24" s="45">
        <f>(VLOOKUP($A23,'RevPAR Raw Data'!$B$6:$BE$49,'RevPAR Raw Data'!BA$1,FALSE))/100</f>
        <v>0.10759888972220401</v>
      </c>
      <c r="AE24" s="45">
        <f>(VLOOKUP($A23,'RevPAR Raw Data'!$B$6:$BE$49,'RevPAR Raw Data'!BB$1,FALSE))/100</f>
        <v>0.11182251688804801</v>
      </c>
      <c r="AF24" s="44">
        <f>(VLOOKUP($A23,'RevPAR Raw Data'!$B$6:$BE$49,'RevPAR Raw Data'!BC$1,FALSE))/100</f>
        <v>0.109705393579939</v>
      </c>
      <c r="AG24" s="46">
        <f>(VLOOKUP($A23,'RevPAR Raw Data'!$B$6:$BE$49,'RevPAR Raw Data'!BE$1,FALSE))/100</f>
        <v>8.91008765074284E-2</v>
      </c>
    </row>
    <row r="25" spans="1:33" x14ac:dyDescent="0.25">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5">
      <c r="A26" s="70" t="s">
        <v>21</v>
      </c>
      <c r="B26" s="47">
        <f>(VLOOKUP($A26,'Occupancy Raw Data'!$B$8:$BE$51,'Occupancy Raw Data'!AG$3,FALSE))/100</f>
        <v>0.50464803511520306</v>
      </c>
      <c r="C26" s="53">
        <f>(VLOOKUP($A26,'Occupancy Raw Data'!$B$8:$BE$51,'Occupancy Raw Data'!AH$3,FALSE))/100</f>
        <v>0.53462749213011496</v>
      </c>
      <c r="D26" s="53">
        <f>(VLOOKUP($A26,'Occupancy Raw Data'!$B$8:$BE$51,'Occupancy Raw Data'!AI$3,FALSE))/100</f>
        <v>0.54880806349112499</v>
      </c>
      <c r="E26" s="53">
        <f>(VLOOKUP($A26,'Occupancy Raw Data'!$B$8:$BE$51,'Occupancy Raw Data'!AJ$3,FALSE))/100</f>
        <v>0.56600468584858898</v>
      </c>
      <c r="F26" s="53">
        <f>(VLOOKUP($A26,'Occupancy Raw Data'!$B$8:$BE$51,'Occupancy Raw Data'!AK$3,FALSE))/100</f>
        <v>0.57394254292281599</v>
      </c>
      <c r="G26" s="54">
        <f>(VLOOKUP($A26,'Occupancy Raw Data'!$B$8:$BE$51,'Occupancy Raw Data'!AL$3,FALSE))/100</f>
        <v>0.54560436312039895</v>
      </c>
      <c r="H26" s="53">
        <f>(VLOOKUP($A26,'Occupancy Raw Data'!$B$8:$BE$51,'Occupancy Raw Data'!AN$3,FALSE))/100</f>
        <v>0.64559020258534605</v>
      </c>
      <c r="I26" s="53">
        <f>(VLOOKUP($A26,'Occupancy Raw Data'!$B$8:$BE$51,'Occupancy Raw Data'!AO$3,FALSE))/100</f>
        <v>0.65049038809764792</v>
      </c>
      <c r="J26" s="54">
        <f>(VLOOKUP($A26,'Occupancy Raw Data'!$B$8:$BE$51,'Occupancy Raw Data'!AP$3,FALSE))/100</f>
        <v>0.6480402953414971</v>
      </c>
      <c r="K26" s="48">
        <f>(VLOOKUP($A26,'Occupancy Raw Data'!$B$8:$BE$51,'Occupancy Raw Data'!AR$3,FALSE))/100</f>
        <v>0.574869454867174</v>
      </c>
      <c r="M26" s="75">
        <f>VLOOKUP($A26,'ADR Raw Data'!$B$6:$BE$49,'ADR Raw Data'!AG$1,FALSE)</f>
        <v>62.783648285304203</v>
      </c>
      <c r="N26" s="76">
        <f>VLOOKUP($A26,'ADR Raw Data'!$B$6:$BE$49,'ADR Raw Data'!AH$1,FALSE)</f>
        <v>63.032145621915902</v>
      </c>
      <c r="O26" s="76">
        <f>VLOOKUP($A26,'ADR Raw Data'!$B$6:$BE$49,'ADR Raw Data'!AI$1,FALSE)</f>
        <v>63.435772031022701</v>
      </c>
      <c r="P26" s="76">
        <f>VLOOKUP($A26,'ADR Raw Data'!$B$6:$BE$49,'ADR Raw Data'!AJ$1,FALSE)</f>
        <v>63.804694061190098</v>
      </c>
      <c r="Q26" s="76">
        <f>VLOOKUP($A26,'ADR Raw Data'!$B$6:$BE$49,'ADR Raw Data'!AK$1,FALSE)</f>
        <v>64.368415181250398</v>
      </c>
      <c r="R26" s="77">
        <f>VLOOKUP($A26,'ADR Raw Data'!$B$6:$BE$49,'ADR Raw Data'!AL$1,FALSE)</f>
        <v>63.508751537471703</v>
      </c>
      <c r="S26" s="76">
        <f>VLOOKUP($A26,'ADR Raw Data'!$B$6:$BE$49,'ADR Raw Data'!AN$1,FALSE)</f>
        <v>72.499223455334302</v>
      </c>
      <c r="T26" s="76">
        <f>VLOOKUP($A26,'ADR Raw Data'!$B$6:$BE$49,'ADR Raw Data'!AO$1,FALSE)</f>
        <v>73.800541724992001</v>
      </c>
      <c r="U26" s="77">
        <f>VLOOKUP($A26,'ADR Raw Data'!$B$6:$BE$49,'ADR Raw Data'!AP$1,FALSE)</f>
        <v>73.152342584154894</v>
      </c>
      <c r="V26" s="78">
        <f>VLOOKUP($A26,'ADR Raw Data'!$B$6:$BE$49,'ADR Raw Data'!AR$1,FALSE)</f>
        <v>66.614520380307994</v>
      </c>
      <c r="X26" s="75">
        <f>VLOOKUP($A26,'RevPAR Raw Data'!$B$6:$BE$49,'RevPAR Raw Data'!AG$1,FALSE)</f>
        <v>31.6836447445428</v>
      </c>
      <c r="Y26" s="76">
        <f>VLOOKUP($A26,'RevPAR Raw Data'!$B$6:$BE$49,'RevPAR Raw Data'!AH$1,FALSE)</f>
        <v>33.698717937425101</v>
      </c>
      <c r="Z26" s="76">
        <f>VLOOKUP($A26,'RevPAR Raw Data'!$B$6:$BE$49,'RevPAR Raw Data'!AI$1,FALSE)</f>
        <v>34.814063204409997</v>
      </c>
      <c r="AA26" s="76">
        <f>VLOOKUP($A26,'RevPAR Raw Data'!$B$6:$BE$49,'RevPAR Raw Data'!AJ$1,FALSE)</f>
        <v>36.113755817769203</v>
      </c>
      <c r="AB26" s="76">
        <f>VLOOKUP($A26,'RevPAR Raw Data'!$B$6:$BE$49,'RevPAR Raw Data'!AK$1,FALSE)</f>
        <v>36.943771893038402</v>
      </c>
      <c r="AC26" s="77">
        <f>VLOOKUP($A26,'RevPAR Raw Data'!$B$6:$BE$49,'RevPAR Raw Data'!AL$1,FALSE)</f>
        <v>34.650651935173897</v>
      </c>
      <c r="AD26" s="76">
        <f>VLOOKUP($A26,'RevPAR Raw Data'!$B$6:$BE$49,'RevPAR Raw Data'!AN$1,FALSE)</f>
        <v>46.804788357809599</v>
      </c>
      <c r="AE26" s="76">
        <f>VLOOKUP($A26,'RevPAR Raw Data'!$B$6:$BE$49,'RevPAR Raw Data'!AO$1,FALSE)</f>
        <v>48.006543028506798</v>
      </c>
      <c r="AF26" s="77">
        <f>VLOOKUP($A26,'RevPAR Raw Data'!$B$6:$BE$49,'RevPAR Raw Data'!AP$1,FALSE)</f>
        <v>47.405665693158198</v>
      </c>
      <c r="AG26" s="78">
        <f>VLOOKUP($A26,'RevPAR Raw Data'!$B$6:$BE$49,'RevPAR Raw Data'!AR$1,FALSE)</f>
        <v>38.294653017265901</v>
      </c>
    </row>
    <row r="27" spans="1:33" x14ac:dyDescent="0.25">
      <c r="A27" s="55" t="s">
        <v>127</v>
      </c>
      <c r="B27" s="43">
        <f>(VLOOKUP($A26,'Occupancy Raw Data'!$B$8:$BE$51,'Occupancy Raw Data'!AT$3,FALSE))/100</f>
        <v>2.0283519067318602E-2</v>
      </c>
      <c r="C27" s="44">
        <f>(VLOOKUP($A26,'Occupancy Raw Data'!$B$8:$BE$51,'Occupancy Raw Data'!AU$3,FALSE))/100</f>
        <v>3.1959991105020499E-2</v>
      </c>
      <c r="D27" s="44">
        <f>(VLOOKUP($A26,'Occupancy Raw Data'!$B$8:$BE$51,'Occupancy Raw Data'!AV$3,FALSE))/100</f>
        <v>2.48682402353466E-2</v>
      </c>
      <c r="E27" s="44">
        <f>(VLOOKUP($A26,'Occupancy Raw Data'!$B$8:$BE$51,'Occupancy Raw Data'!AW$3,FALSE))/100</f>
        <v>4.0428138793454506E-2</v>
      </c>
      <c r="F27" s="44">
        <f>(VLOOKUP($A26,'Occupancy Raw Data'!$B$8:$BE$51,'Occupancy Raw Data'!AX$3,FALSE))/100</f>
        <v>3.2484761495971598E-2</v>
      </c>
      <c r="G27" s="44">
        <f>(VLOOKUP($A26,'Occupancy Raw Data'!$B$8:$BE$51,'Occupancy Raw Data'!AY$3,FALSE))/100</f>
        <v>3.0189493514865398E-2</v>
      </c>
      <c r="H27" s="45">
        <f>(VLOOKUP($A26,'Occupancy Raw Data'!$B$8:$BE$51,'Occupancy Raw Data'!BA$3,FALSE))/100</f>
        <v>2.12449116001374E-2</v>
      </c>
      <c r="I27" s="45">
        <f>(VLOOKUP($A26,'Occupancy Raw Data'!$B$8:$BE$51,'Occupancy Raw Data'!BB$3,FALSE))/100</f>
        <v>2.0891074184736499E-2</v>
      </c>
      <c r="J27" s="44">
        <f>(VLOOKUP($A26,'Occupancy Raw Data'!$B$8:$BE$51,'Occupancy Raw Data'!BC$3,FALSE))/100</f>
        <v>2.10672933491548E-2</v>
      </c>
      <c r="K27" s="46">
        <f>(VLOOKUP($A26,'Occupancy Raw Data'!$B$8:$BE$51,'Occupancy Raw Data'!BE$3,FALSE))/100</f>
        <v>2.7227041573832499E-2</v>
      </c>
      <c r="M27" s="43">
        <f>(VLOOKUP($A26,'ADR Raw Data'!$B$6:$BE$49,'ADR Raw Data'!AT$1,FALSE))/100</f>
        <v>9.9313231734634508E-3</v>
      </c>
      <c r="N27" s="44">
        <f>(VLOOKUP($A26,'ADR Raw Data'!$B$6:$BE$49,'ADR Raw Data'!AU$1,FALSE))/100</f>
        <v>1.05049583013692E-2</v>
      </c>
      <c r="O27" s="44">
        <f>(VLOOKUP($A26,'ADR Raw Data'!$B$6:$BE$49,'ADR Raw Data'!AV$1,FALSE))/100</f>
        <v>9.8962035248742093E-3</v>
      </c>
      <c r="P27" s="44">
        <f>(VLOOKUP($A26,'ADR Raw Data'!$B$6:$BE$49,'ADR Raw Data'!AW$1,FALSE))/100</f>
        <v>1.3776183975763402E-2</v>
      </c>
      <c r="Q27" s="44">
        <f>(VLOOKUP($A26,'ADR Raw Data'!$B$6:$BE$49,'ADR Raw Data'!AX$1,FALSE))/100</f>
        <v>1.2224861733006E-2</v>
      </c>
      <c r="R27" s="44">
        <f>(VLOOKUP($A26,'ADR Raw Data'!$B$6:$BE$49,'ADR Raw Data'!AY$1,FALSE))/100</f>
        <v>1.1349290468100499E-2</v>
      </c>
      <c r="S27" s="45">
        <f>(VLOOKUP($A26,'ADR Raw Data'!$B$6:$BE$49,'ADR Raw Data'!BA$1,FALSE))/100</f>
        <v>6.4305904267113398E-3</v>
      </c>
      <c r="T27" s="45">
        <f>(VLOOKUP($A26,'ADR Raw Data'!$B$6:$BE$49,'ADR Raw Data'!BB$1,FALSE))/100</f>
        <v>8.1266416567201006E-3</v>
      </c>
      <c r="U27" s="44">
        <f>(VLOOKUP($A26,'ADR Raw Data'!$B$6:$BE$49,'ADR Raw Data'!BC$1,FALSE))/100</f>
        <v>7.2872456702473597E-3</v>
      </c>
      <c r="V27" s="46">
        <f>(VLOOKUP($A26,'ADR Raw Data'!$B$6:$BE$49,'ADR Raw Data'!BE$1,FALSE))/100</f>
        <v>9.6106571144511793E-3</v>
      </c>
      <c r="X27" s="43">
        <f>(VLOOKUP($A26,'RevPAR Raw Data'!$B$6:$BE$49,'RevPAR Raw Data'!AT$1,FALSE))/100</f>
        <v>3.0416284423734702E-2</v>
      </c>
      <c r="Y27" s="44">
        <f>(VLOOKUP($A26,'RevPAR Raw Data'!$B$6:$BE$49,'RevPAR Raw Data'!AU$1,FALSE))/100</f>
        <v>4.2800687780260097E-2</v>
      </c>
      <c r="Z27" s="44">
        <f>(VLOOKUP($A26,'RevPAR Raw Data'!$B$6:$BE$49,'RevPAR Raw Data'!AV$1,FALSE))/100</f>
        <v>3.5010544926895301E-2</v>
      </c>
      <c r="AA27" s="44">
        <f>(VLOOKUP($A26,'RevPAR Raw Data'!$B$6:$BE$49,'RevPAR Raw Data'!AW$1,FALSE))/100</f>
        <v>5.47612682470342E-2</v>
      </c>
      <c r="AB27" s="44">
        <f>(VLOOKUP($A26,'RevPAR Raw Data'!$B$6:$BE$49,'RevPAR Raw Data'!AX$1,FALSE))/100</f>
        <v>4.5106744946695601E-2</v>
      </c>
      <c r="AC27" s="44">
        <f>(VLOOKUP($A26,'RevPAR Raw Data'!$B$6:$BE$49,'RevPAR Raw Data'!AY$1,FALSE))/100</f>
        <v>4.1881413313950996E-2</v>
      </c>
      <c r="AD27" s="45">
        <f>(VLOOKUP($A26,'RevPAR Raw Data'!$B$6:$BE$49,'RevPAR Raw Data'!BA$1,FALSE))/100</f>
        <v>2.78121193520009E-2</v>
      </c>
      <c r="AE27" s="45">
        <f>(VLOOKUP($A26,'RevPAR Raw Data'!$B$6:$BE$49,'RevPAR Raw Data'!BB$1,FALSE))/100</f>
        <v>2.91874901151799E-2</v>
      </c>
      <c r="AF27" s="44">
        <f>(VLOOKUP($A26,'RevPAR Raw Data'!$B$6:$BE$49,'RevPAR Raw Data'!BC$1,FALSE))/100</f>
        <v>2.85080615616446E-2</v>
      </c>
      <c r="AG27" s="46">
        <f>(VLOOKUP($A26,'RevPAR Raw Data'!$B$6:$BE$49,'RevPAR Raw Data'!BE$1,FALSE))/100</f>
        <v>3.7099368449090599E-2</v>
      </c>
    </row>
    <row r="28" spans="1:33" x14ac:dyDescent="0.25">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5">
      <c r="A29" s="70" t="s">
        <v>23</v>
      </c>
      <c r="B29" s="71">
        <f>(VLOOKUP($A29,'Occupancy Raw Data'!$B$8:$BE$45,'Occupancy Raw Data'!AG$3,FALSE))/100</f>
        <v>0.493006272269501</v>
      </c>
      <c r="C29" s="72">
        <f>(VLOOKUP($A29,'Occupancy Raw Data'!$B$8:$BE$45,'Occupancy Raw Data'!AH$3,FALSE))/100</f>
        <v>0.64891486792897302</v>
      </c>
      <c r="D29" s="72">
        <f>(VLOOKUP($A29,'Occupancy Raw Data'!$B$8:$BE$45,'Occupancy Raw Data'!AI$3,FALSE))/100</f>
        <v>0.70345122058953391</v>
      </c>
      <c r="E29" s="72">
        <f>(VLOOKUP($A29,'Occupancy Raw Data'!$B$8:$BE$45,'Occupancy Raw Data'!AJ$3,FALSE))/100</f>
        <v>0.698022785740536</v>
      </c>
      <c r="F29" s="72">
        <f>(VLOOKUP($A29,'Occupancy Raw Data'!$B$8:$BE$45,'Occupancy Raw Data'!AK$3,FALSE))/100</f>
        <v>0.70277839029768396</v>
      </c>
      <c r="G29" s="73">
        <f>(VLOOKUP($A29,'Occupancy Raw Data'!$B$8:$BE$45,'Occupancy Raw Data'!AL$3,FALSE))/100</f>
        <v>0.64926693034808292</v>
      </c>
      <c r="H29" s="53">
        <f>(VLOOKUP($A29,'Occupancy Raw Data'!$B$8:$BE$45,'Occupancy Raw Data'!AN$3,FALSE))/100</f>
        <v>0.78424843807423694</v>
      </c>
      <c r="I29" s="53">
        <f>(VLOOKUP($A29,'Occupancy Raw Data'!$B$8:$BE$45,'Occupancy Raw Data'!AO$3,FALSE))/100</f>
        <v>0.78315325248070489</v>
      </c>
      <c r="J29" s="73">
        <f>(VLOOKUP($A29,'Occupancy Raw Data'!$B$8:$BE$45,'Occupancy Raw Data'!AP$3,FALSE))/100</f>
        <v>0.78370084527747097</v>
      </c>
      <c r="K29" s="74">
        <f>(VLOOKUP($A29,'Occupancy Raw Data'!$B$8:$BE$45,'Occupancy Raw Data'!AR$3,FALSE))/100</f>
        <v>0.68770253060812703</v>
      </c>
      <c r="M29" s="75">
        <f>VLOOKUP($A29,'ADR Raw Data'!$B$6:$BE$43,'ADR Raw Data'!AG$1,FALSE)</f>
        <v>109.197950215028</v>
      </c>
      <c r="N29" s="76">
        <f>VLOOKUP($A29,'ADR Raw Data'!$B$6:$BE$43,'ADR Raw Data'!AH$1,FALSE)</f>
        <v>118.18169207904999</v>
      </c>
      <c r="O29" s="76">
        <f>VLOOKUP($A29,'ADR Raw Data'!$B$6:$BE$43,'ADR Raw Data'!AI$1,FALSE)</f>
        <v>121.718438997844</v>
      </c>
      <c r="P29" s="76">
        <f>VLOOKUP($A29,'ADR Raw Data'!$B$6:$BE$43,'ADR Raw Data'!AJ$1,FALSE)</f>
        <v>119.72357559547601</v>
      </c>
      <c r="Q29" s="76">
        <f>VLOOKUP($A29,'ADR Raw Data'!$B$6:$BE$43,'ADR Raw Data'!AK$1,FALSE)</f>
        <v>125.292818549778</v>
      </c>
      <c r="R29" s="77">
        <f>VLOOKUP($A29,'ADR Raw Data'!$B$6:$BE$43,'ADR Raw Data'!AL$1,FALSE)</f>
        <v>119.45687295324301</v>
      </c>
      <c r="S29" s="76">
        <f>VLOOKUP($A29,'ADR Raw Data'!$B$6:$BE$43,'ADR Raw Data'!AN$1,FALSE)</f>
        <v>156.05308799685</v>
      </c>
      <c r="T29" s="76">
        <f>VLOOKUP($A29,'ADR Raw Data'!$B$6:$BE$43,'ADR Raw Data'!AO$1,FALSE)</f>
        <v>160.19607519615499</v>
      </c>
      <c r="U29" s="77">
        <f>VLOOKUP($A29,'ADR Raw Data'!$B$6:$BE$43,'ADR Raw Data'!AP$1,FALSE)</f>
        <v>158.123134188374</v>
      </c>
      <c r="V29" s="78">
        <f>VLOOKUP($A29,'ADR Raw Data'!$B$6:$BE$43,'ADR Raw Data'!AR$1,FALSE)</f>
        <v>132.05502064196301</v>
      </c>
      <c r="X29" s="75">
        <f>VLOOKUP($A29,'RevPAR Raw Data'!$B$6:$BE$43,'RevPAR Raw Data'!AG$1,FALSE)</f>
        <v>53.835274374981502</v>
      </c>
      <c r="Y29" s="76">
        <f>VLOOKUP($A29,'RevPAR Raw Data'!$B$6:$BE$43,'RevPAR Raw Data'!AH$1,FALSE)</f>
        <v>76.689857107099698</v>
      </c>
      <c r="Z29" s="76">
        <f>VLOOKUP($A29,'RevPAR Raw Data'!$B$6:$BE$43,'RevPAR Raw Data'!AI$1,FALSE)</f>
        <v>85.622984481286196</v>
      </c>
      <c r="AA29" s="76">
        <f>VLOOKUP($A29,'RevPAR Raw Data'!$B$6:$BE$43,'RevPAR Raw Data'!AJ$1,FALSE)</f>
        <v>83.569783755971997</v>
      </c>
      <c r="AB29" s="76">
        <f>VLOOKUP($A29,'RevPAR Raw Data'!$B$6:$BE$43,'RevPAR Raw Data'!AK$1,FALSE)</f>
        <v>88.053085336273398</v>
      </c>
      <c r="AC29" s="77">
        <f>VLOOKUP($A29,'RevPAR Raw Data'!$B$6:$BE$43,'RevPAR Raw Data'!AL$1,FALSE)</f>
        <v>77.559397211333504</v>
      </c>
      <c r="AD29" s="76">
        <f>VLOOKUP($A29,'RevPAR Raw Data'!$B$6:$BE$43,'RevPAR Raw Data'!AN$1,FALSE)</f>
        <v>122.384390518191</v>
      </c>
      <c r="AE29" s="76">
        <f>VLOOKUP($A29,'RevPAR Raw Data'!$B$6:$BE$43,'RevPAR Raw Data'!AO$1,FALSE)</f>
        <v>125.458077324513</v>
      </c>
      <c r="AF29" s="77">
        <f>VLOOKUP($A29,'RevPAR Raw Data'!$B$6:$BE$43,'RevPAR Raw Data'!AP$1,FALSE)</f>
        <v>123.921233921352</v>
      </c>
      <c r="AG29" s="78">
        <f>VLOOKUP($A29,'RevPAR Raw Data'!$B$6:$BE$43,'RevPAR Raw Data'!AR$1,FALSE)</f>
        <v>90.814571874986797</v>
      </c>
    </row>
    <row r="30" spans="1:33" x14ac:dyDescent="0.25">
      <c r="A30" s="55" t="s">
        <v>127</v>
      </c>
      <c r="B30" s="43">
        <f>(VLOOKUP($A29,'Occupancy Raw Data'!$B$8:$BE$51,'Occupancy Raw Data'!AT$3,FALSE))/100</f>
        <v>8.154418883411561E-3</v>
      </c>
      <c r="C30" s="44">
        <f>(VLOOKUP($A29,'Occupancy Raw Data'!$B$8:$BE$51,'Occupancy Raw Data'!AU$3,FALSE))/100</f>
        <v>5.3560333065782201E-2</v>
      </c>
      <c r="D30" s="44">
        <f>(VLOOKUP($A29,'Occupancy Raw Data'!$B$8:$BE$51,'Occupancy Raw Data'!AV$3,FALSE))/100</f>
        <v>4.1734784205315602E-2</v>
      </c>
      <c r="E30" s="44">
        <f>(VLOOKUP($A29,'Occupancy Raw Data'!$B$8:$BE$51,'Occupancy Raw Data'!AW$3,FALSE))/100</f>
        <v>5.3105757712213597E-2</v>
      </c>
      <c r="F30" s="44">
        <f>(VLOOKUP($A29,'Occupancy Raw Data'!$B$8:$BE$51,'Occupancy Raw Data'!AX$3,FALSE))/100</f>
        <v>3.4313796181248198E-2</v>
      </c>
      <c r="G30" s="44">
        <f>(VLOOKUP($A29,'Occupancy Raw Data'!$B$8:$BE$51,'Occupancy Raw Data'!AY$3,FALSE))/100</f>
        <v>3.96936254160834E-2</v>
      </c>
      <c r="H30" s="45">
        <f>(VLOOKUP($A29,'Occupancy Raw Data'!$B$8:$BE$51,'Occupancy Raw Data'!BA$3,FALSE))/100</f>
        <v>9.4345515520051909E-3</v>
      </c>
      <c r="I30" s="45">
        <f>(VLOOKUP($A29,'Occupancy Raw Data'!$B$8:$BE$51,'Occupancy Raw Data'!BB$3,FALSE))/100</f>
        <v>1.6445809088670601E-2</v>
      </c>
      <c r="J30" s="44">
        <f>(VLOOKUP($A29,'Occupancy Raw Data'!$B$8:$BE$51,'Occupancy Raw Data'!BC$3,FALSE))/100</f>
        <v>1.29255984416331E-2</v>
      </c>
      <c r="K30" s="46">
        <f>(VLOOKUP($A29,'Occupancy Raw Data'!$B$8:$BE$51,'Occupancy Raw Data'!BE$3,FALSE))/100</f>
        <v>3.08761486120274E-2</v>
      </c>
      <c r="M30" s="43">
        <f>(VLOOKUP($A29,'ADR Raw Data'!$B$6:$BE$49,'ADR Raw Data'!AT$1,FALSE))/100</f>
        <v>7.0943563573548397E-3</v>
      </c>
      <c r="N30" s="44">
        <f>(VLOOKUP($A29,'ADR Raw Data'!$B$6:$BE$49,'ADR Raw Data'!AU$1,FALSE))/100</f>
        <v>2.63660506697878E-2</v>
      </c>
      <c r="O30" s="44">
        <f>(VLOOKUP($A29,'ADR Raw Data'!$B$6:$BE$49,'ADR Raw Data'!AV$1,FALSE))/100</f>
        <v>2.7026252693933998E-2</v>
      </c>
      <c r="P30" s="44">
        <f>(VLOOKUP($A29,'ADR Raw Data'!$B$6:$BE$49,'ADR Raw Data'!AW$1,FALSE))/100</f>
        <v>1.7580362405637699E-2</v>
      </c>
      <c r="Q30" s="44">
        <f>(VLOOKUP($A29,'ADR Raw Data'!$B$6:$BE$49,'ADR Raw Data'!AX$1,FALSE))/100</f>
        <v>3.5375023215635697E-3</v>
      </c>
      <c r="R30" s="44">
        <f>(VLOOKUP($A29,'ADR Raw Data'!$B$6:$BE$49,'ADR Raw Data'!AY$1,FALSE))/100</f>
        <v>1.6950665384343498E-2</v>
      </c>
      <c r="S30" s="45">
        <f>(VLOOKUP($A29,'ADR Raw Data'!$B$6:$BE$49,'ADR Raw Data'!BA$1,FALSE))/100</f>
        <v>4.5994158686959906E-2</v>
      </c>
      <c r="T30" s="45">
        <f>(VLOOKUP($A29,'ADR Raw Data'!$B$6:$BE$49,'ADR Raw Data'!BB$1,FALSE))/100</f>
        <v>6.4410448209270901E-2</v>
      </c>
      <c r="U30" s="44">
        <f>(VLOOKUP($A29,'ADR Raw Data'!$B$6:$BE$49,'ADR Raw Data'!BC$1,FALSE))/100</f>
        <v>5.5252126090520798E-2</v>
      </c>
      <c r="V30" s="46">
        <f>(VLOOKUP($A29,'ADR Raw Data'!$B$6:$BE$49,'ADR Raw Data'!BE$1,FALSE))/100</f>
        <v>3.0129617502404501E-2</v>
      </c>
      <c r="X30" s="43">
        <f>(VLOOKUP($A29,'RevPAR Raw Data'!$B$6:$BE$49,'RevPAR Raw Data'!AT$1,FALSE))/100</f>
        <v>1.5306625594212399E-2</v>
      </c>
      <c r="Y30" s="44">
        <f>(VLOOKUP($A29,'RevPAR Raw Data'!$B$6:$BE$49,'RevPAR Raw Data'!AU$1,FALSE))/100</f>
        <v>8.133855819107319E-2</v>
      </c>
      <c r="Z30" s="44">
        <f>(VLOOKUP($A29,'RevPAR Raw Data'!$B$6:$BE$49,'RevPAR Raw Data'!AV$1,FALSE))/100</f>
        <v>6.9888971723309296E-2</v>
      </c>
      <c r="AA30" s="44">
        <f>(VLOOKUP($A29,'RevPAR Raw Data'!$B$6:$BE$49,'RevPAR Raw Data'!AW$1,FALSE))/100</f>
        <v>7.1619738584258102E-2</v>
      </c>
      <c r="AB30" s="44">
        <f>(VLOOKUP($A29,'RevPAR Raw Data'!$B$6:$BE$49,'RevPAR Raw Data'!AX$1,FALSE))/100</f>
        <v>3.7972683636464596E-2</v>
      </c>
      <c r="AC30" s="44">
        <f>(VLOOKUP($A29,'RevPAR Raw Data'!$B$6:$BE$49,'RevPAR Raw Data'!AY$1,FALSE))/100</f>
        <v>5.7317124162746397E-2</v>
      </c>
      <c r="AD30" s="45">
        <f>(VLOOKUP($A29,'RevPAR Raw Data'!$B$6:$BE$49,'RevPAR Raw Data'!BA$1,FALSE))/100</f>
        <v>5.5862644500188401E-2</v>
      </c>
      <c r="AE30" s="45">
        <f>(VLOOKUP($A29,'RevPAR Raw Data'!$B$6:$BE$49,'RevPAR Raw Data'!BB$1,FALSE))/100</f>
        <v>8.1915539232506995E-2</v>
      </c>
      <c r="AF30" s="44">
        <f>(VLOOKUP($A29,'RevPAR Raw Data'!$B$6:$BE$49,'RevPAR Raw Data'!BC$1,FALSE))/100</f>
        <v>6.8891891327046498E-2</v>
      </c>
      <c r="AG30" s="46">
        <f>(VLOOKUP($A29,'RevPAR Raw Data'!$B$6:$BE$49,'RevPAR Raw Data'!BE$1,FALSE))/100</f>
        <v>6.1936052662059794E-2</v>
      </c>
    </row>
    <row r="31" spans="1:33" x14ac:dyDescent="0.25">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5">
      <c r="A32" s="70" t="s">
        <v>24</v>
      </c>
      <c r="B32" s="71">
        <f>(VLOOKUP($A32,'Occupancy Raw Data'!$B$8:$BE$45,'Occupancy Raw Data'!AG$3,FALSE))/100</f>
        <v>0.39288506645817001</v>
      </c>
      <c r="C32" s="72">
        <f>(VLOOKUP($A32,'Occupancy Raw Data'!$B$8:$BE$45,'Occupancy Raw Data'!AH$3,FALSE))/100</f>
        <v>0.55043002345582404</v>
      </c>
      <c r="D32" s="72">
        <f>(VLOOKUP($A32,'Occupancy Raw Data'!$B$8:$BE$45,'Occupancy Raw Data'!AI$3,FALSE))/100</f>
        <v>0.58932759968725501</v>
      </c>
      <c r="E32" s="72">
        <f>(VLOOKUP($A32,'Occupancy Raw Data'!$B$8:$BE$45,'Occupancy Raw Data'!AJ$3,FALSE))/100</f>
        <v>0.60555121188428407</v>
      </c>
      <c r="F32" s="72">
        <f>(VLOOKUP($A32,'Occupancy Raw Data'!$B$8:$BE$45,'Occupancy Raw Data'!AK$3,FALSE))/100</f>
        <v>0.54495699765441696</v>
      </c>
      <c r="G32" s="73">
        <f>(VLOOKUP($A32,'Occupancy Raw Data'!$B$8:$BE$45,'Occupancy Raw Data'!AL$3,FALSE))/100</f>
        <v>0.53663017982798999</v>
      </c>
      <c r="H32" s="53">
        <f>(VLOOKUP($A32,'Occupancy Raw Data'!$B$8:$BE$45,'Occupancy Raw Data'!AN$3,FALSE))/100</f>
        <v>0.62333854573885805</v>
      </c>
      <c r="I32" s="53">
        <f>(VLOOKUP($A32,'Occupancy Raw Data'!$B$8:$BE$45,'Occupancy Raw Data'!AO$3,FALSE))/100</f>
        <v>0.62157935887411997</v>
      </c>
      <c r="J32" s="73">
        <f>(VLOOKUP($A32,'Occupancy Raw Data'!$B$8:$BE$45,'Occupancy Raw Data'!AP$3,FALSE))/100</f>
        <v>0.62245895230648896</v>
      </c>
      <c r="K32" s="74">
        <f>(VLOOKUP($A32,'Occupancy Raw Data'!$B$8:$BE$45,'Occupancy Raw Data'!AR$3,FALSE))/100</f>
        <v>0.56115268625041803</v>
      </c>
      <c r="M32" s="75">
        <f>VLOOKUP($A32,'ADR Raw Data'!$B$6:$BE$43,'ADR Raw Data'!AG$1,FALSE)</f>
        <v>106.385960199004</v>
      </c>
      <c r="N32" s="76">
        <f>VLOOKUP($A32,'ADR Raw Data'!$B$6:$BE$43,'ADR Raw Data'!AH$1,FALSE)</f>
        <v>107.7087109375</v>
      </c>
      <c r="O32" s="76">
        <f>VLOOKUP($A32,'ADR Raw Data'!$B$6:$BE$43,'ADR Raw Data'!AI$1,FALSE)</f>
        <v>109.615694859038</v>
      </c>
      <c r="P32" s="76">
        <f>VLOOKUP($A32,'ADR Raw Data'!$B$6:$BE$43,'ADR Raw Data'!AJ$1,FALSE)</f>
        <v>111.54456423499001</v>
      </c>
      <c r="Q32" s="76">
        <f>VLOOKUP($A32,'ADR Raw Data'!$B$6:$BE$43,'ADR Raw Data'!AK$1,FALSE)</f>
        <v>113.14376255380201</v>
      </c>
      <c r="R32" s="77">
        <f>VLOOKUP($A32,'ADR Raw Data'!$B$6:$BE$43,'ADR Raw Data'!AL$1,FALSE)</f>
        <v>109.903453048736</v>
      </c>
      <c r="S32" s="76">
        <f>VLOOKUP($A32,'ADR Raw Data'!$B$6:$BE$43,'ADR Raw Data'!AN$1,FALSE)</f>
        <v>139.44792411414201</v>
      </c>
      <c r="T32" s="76">
        <f>VLOOKUP($A32,'ADR Raw Data'!$B$6:$BE$43,'ADR Raw Data'!AO$1,FALSE)</f>
        <v>140.72172012578599</v>
      </c>
      <c r="U32" s="77">
        <f>VLOOKUP($A32,'ADR Raw Data'!$B$6:$BE$43,'ADR Raw Data'!AP$1,FALSE)</f>
        <v>140.08392212278201</v>
      </c>
      <c r="V32" s="78">
        <f>VLOOKUP($A32,'ADR Raw Data'!$B$6:$BE$43,'ADR Raw Data'!AR$1,FALSE)</f>
        <v>119.468511146496</v>
      </c>
      <c r="X32" s="75">
        <f>VLOOKUP($A32,'RevPAR Raw Data'!$B$6:$BE$43,'RevPAR Raw Data'!AG$1,FALSE)</f>
        <v>41.797455043002302</v>
      </c>
      <c r="Y32" s="76">
        <f>VLOOKUP($A32,'RevPAR Raw Data'!$B$6:$BE$43,'RevPAR Raw Data'!AH$1,FALSE)</f>
        <v>59.286108287724701</v>
      </c>
      <c r="Z32" s="76">
        <f>VLOOKUP($A32,'RevPAR Raw Data'!$B$6:$BE$43,'RevPAR Raw Data'!AI$1,FALSE)</f>
        <v>64.599554339327497</v>
      </c>
      <c r="AA32" s="76">
        <f>VLOOKUP($A32,'RevPAR Raw Data'!$B$6:$BE$43,'RevPAR Raw Data'!AJ$1,FALSE)</f>
        <v>67.545946051602797</v>
      </c>
      <c r="AB32" s="76">
        <f>VLOOKUP($A32,'RevPAR Raw Data'!$B$6:$BE$43,'RevPAR Raw Data'!AK$1,FALSE)</f>
        <v>61.658485144644203</v>
      </c>
      <c r="AC32" s="77">
        <f>VLOOKUP($A32,'RevPAR Raw Data'!$B$6:$BE$43,'RevPAR Raw Data'!AL$1,FALSE)</f>
        <v>58.977509773260302</v>
      </c>
      <c r="AD32" s="76">
        <f>VLOOKUP($A32,'RevPAR Raw Data'!$B$6:$BE$43,'RevPAR Raw Data'!AN$1,FALSE)</f>
        <v>86.923266223612103</v>
      </c>
      <c r="AE32" s="76">
        <f>VLOOKUP($A32,'RevPAR Raw Data'!$B$6:$BE$43,'RevPAR Raw Data'!AO$1,FALSE)</f>
        <v>87.469716575449496</v>
      </c>
      <c r="AF32" s="77">
        <f>VLOOKUP($A32,'RevPAR Raw Data'!$B$6:$BE$43,'RevPAR Raw Data'!AP$1,FALSE)</f>
        <v>87.1964913995308</v>
      </c>
      <c r="AG32" s="78">
        <f>VLOOKUP($A32,'RevPAR Raw Data'!$B$6:$BE$43,'RevPAR Raw Data'!AR$1,FALSE)</f>
        <v>67.040075952194698</v>
      </c>
    </row>
    <row r="33" spans="1:33" x14ac:dyDescent="0.25">
      <c r="A33" s="55" t="s">
        <v>127</v>
      </c>
      <c r="B33" s="43">
        <f>(VLOOKUP($A32,'Occupancy Raw Data'!$B$8:$BE$51,'Occupancy Raw Data'!AT$3,FALSE))/100</f>
        <v>-0.15723270440251499</v>
      </c>
      <c r="C33" s="44">
        <f>(VLOOKUP($A32,'Occupancy Raw Data'!$B$8:$BE$51,'Occupancy Raw Data'!AU$3,FALSE))/100</f>
        <v>-6.3206919494344593E-2</v>
      </c>
      <c r="D33" s="44">
        <f>(VLOOKUP($A32,'Occupancy Raw Data'!$B$8:$BE$51,'Occupancy Raw Data'!AV$3,FALSE))/100</f>
        <v>-6.6274388355527999E-2</v>
      </c>
      <c r="E33" s="44">
        <f>(VLOOKUP($A32,'Occupancy Raw Data'!$B$8:$BE$51,'Occupancy Raw Data'!AW$3,FALSE))/100</f>
        <v>-9.9073186321508404E-3</v>
      </c>
      <c r="F33" s="44">
        <f>(VLOOKUP($A32,'Occupancy Raw Data'!$B$8:$BE$51,'Occupancy Raw Data'!AX$3,FALSE))/100</f>
        <v>-2.7894002789400199E-2</v>
      </c>
      <c r="G33" s="44">
        <f>(VLOOKUP($A32,'Occupancy Raw Data'!$B$8:$BE$51,'Occupancy Raw Data'!AY$3,FALSE))/100</f>
        <v>-6.0888007115003001E-2</v>
      </c>
      <c r="H33" s="45">
        <f>(VLOOKUP($A32,'Occupancy Raw Data'!$B$8:$BE$51,'Occupancy Raw Data'!BA$3,FALSE))/100</f>
        <v>-4.6816479400749005E-3</v>
      </c>
      <c r="I33" s="45">
        <f>(VLOOKUP($A32,'Occupancy Raw Data'!$B$8:$BE$51,'Occupancy Raw Data'!BB$3,FALSE))/100</f>
        <v>-4.6948356807511695E-3</v>
      </c>
      <c r="J33" s="44">
        <f>(VLOOKUP($A32,'Occupancy Raw Data'!$B$8:$BE$51,'Occupancy Raw Data'!BC$3,FALSE))/100</f>
        <v>-4.6882325363337999E-3</v>
      </c>
      <c r="K33" s="46">
        <f>(VLOOKUP($A32,'Occupancy Raw Data'!$B$8:$BE$51,'Occupancy Raw Data'!BE$3,FALSE))/100</f>
        <v>-4.3776170536733904E-2</v>
      </c>
      <c r="M33" s="43">
        <f>(VLOOKUP($A32,'ADR Raw Data'!$B$6:$BE$49,'ADR Raw Data'!AT$1,FALSE))/100</f>
        <v>4.4309256968565094E-2</v>
      </c>
      <c r="N33" s="44">
        <f>(VLOOKUP($A32,'ADR Raw Data'!$B$6:$BE$49,'ADR Raw Data'!AU$1,FALSE))/100</f>
        <v>4.0583970632218899E-2</v>
      </c>
      <c r="O33" s="44">
        <f>(VLOOKUP($A32,'ADR Raw Data'!$B$6:$BE$49,'ADR Raw Data'!AV$1,FALSE))/100</f>
        <v>3.8670935278833002E-2</v>
      </c>
      <c r="P33" s="44">
        <f>(VLOOKUP($A32,'ADR Raw Data'!$B$6:$BE$49,'ADR Raw Data'!AW$1,FALSE))/100</f>
        <v>6.0099536169462994E-2</v>
      </c>
      <c r="Q33" s="44">
        <f>(VLOOKUP($A32,'ADR Raw Data'!$B$6:$BE$49,'ADR Raw Data'!AX$1,FALSE))/100</f>
        <v>6.7956580914770803E-2</v>
      </c>
      <c r="R33" s="44">
        <f>(VLOOKUP($A32,'ADR Raw Data'!$B$6:$BE$49,'ADR Raw Data'!AY$1,FALSE))/100</f>
        <v>5.1371577865968694E-2</v>
      </c>
      <c r="S33" s="45">
        <f>(VLOOKUP($A32,'ADR Raw Data'!$B$6:$BE$49,'ADR Raw Data'!BA$1,FALSE))/100</f>
        <v>7.37665015843227E-2</v>
      </c>
      <c r="T33" s="45">
        <f>(VLOOKUP($A32,'ADR Raw Data'!$B$6:$BE$49,'ADR Raw Data'!BB$1,FALSE))/100</f>
        <v>7.86464905844627E-2</v>
      </c>
      <c r="U33" s="44">
        <f>(VLOOKUP($A32,'ADR Raw Data'!$B$6:$BE$49,'ADR Raw Data'!BC$1,FALSE))/100</f>
        <v>7.6208593431368807E-2</v>
      </c>
      <c r="V33" s="46">
        <f>(VLOOKUP($A32,'ADR Raw Data'!$B$6:$BE$49,'ADR Raw Data'!BE$1,FALSE))/100</f>
        <v>6.3477929815891898E-2</v>
      </c>
      <c r="X33" s="43">
        <f>(VLOOKUP($A32,'RevPAR Raw Data'!$B$6:$BE$49,'RevPAR Raw Data'!AT$1,FALSE))/100</f>
        <v>-0.11989031173718401</v>
      </c>
      <c r="Y33" s="44">
        <f>(VLOOKUP($A32,'RevPAR Raw Data'!$B$6:$BE$49,'RevPAR Raw Data'!AU$1,FALSE))/100</f>
        <v>-2.51881366266371E-2</v>
      </c>
      <c r="Z33" s="44">
        <f>(VLOOKUP($A32,'RevPAR Raw Data'!$B$6:$BE$49,'RevPAR Raw Data'!AV$1,FALSE))/100</f>
        <v>-3.0166345659435798E-2</v>
      </c>
      <c r="AA33" s="44">
        <f>(VLOOKUP($A32,'RevPAR Raw Data'!$B$6:$BE$49,'RevPAR Raw Data'!AW$1,FALSE))/100</f>
        <v>4.9596792282836803E-2</v>
      </c>
      <c r="AB33" s="44">
        <f>(VLOOKUP($A32,'RevPAR Raw Data'!$B$6:$BE$49,'RevPAR Raw Data'!AX$1,FALSE))/100</f>
        <v>3.81669970677758E-2</v>
      </c>
      <c r="AC33" s="44">
        <f>(VLOOKUP($A32,'RevPAR Raw Data'!$B$6:$BE$49,'RevPAR Raw Data'!AY$1,FALSE))/100</f>
        <v>-1.26443422476463E-2</v>
      </c>
      <c r="AD33" s="45">
        <f>(VLOOKUP($A32,'RevPAR Raw Data'!$B$6:$BE$49,'RevPAR Raw Data'!BA$1,FALSE))/100</f>
        <v>6.8739504854058997E-2</v>
      </c>
      <c r="AE33" s="45">
        <f>(VLOOKUP($A32,'RevPAR Raw Data'!$B$6:$BE$49,'RevPAR Raw Data'!BB$1,FALSE))/100</f>
        <v>7.3582422553549798E-2</v>
      </c>
      <c r="AF33" s="44">
        <f>(VLOOKUP($A32,'RevPAR Raw Data'!$B$6:$BE$49,'RevPAR Raw Data'!BC$1,FALSE))/100</f>
        <v>7.1163077287761792E-2</v>
      </c>
      <c r="AG33" s="46">
        <f>(VLOOKUP($A32,'RevPAR Raw Data'!$B$6:$BE$49,'RevPAR Raw Data'!BE$1,FALSE))/100</f>
        <v>1.6922938598218699E-2</v>
      </c>
    </row>
    <row r="34" spans="1:33" x14ac:dyDescent="0.25">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5">
      <c r="A35" s="70" t="s">
        <v>25</v>
      </c>
      <c r="B35" s="71">
        <f>(VLOOKUP($A35,'Occupancy Raw Data'!$B$8:$BE$45,'Occupancy Raw Data'!AG$3,FALSE))/100</f>
        <v>0.38429609131788295</v>
      </c>
      <c r="C35" s="72">
        <f>(VLOOKUP($A35,'Occupancy Raw Data'!$B$8:$BE$45,'Occupancy Raw Data'!AH$3,FALSE))/100</f>
        <v>0.49481148391559998</v>
      </c>
      <c r="D35" s="72">
        <f>(VLOOKUP($A35,'Occupancy Raw Data'!$B$8:$BE$45,'Occupancy Raw Data'!AI$3,FALSE))/100</f>
        <v>0.53286060186786499</v>
      </c>
      <c r="E35" s="72">
        <f>(VLOOKUP($A35,'Occupancy Raw Data'!$B$8:$BE$45,'Occupancy Raw Data'!AJ$3,FALSE))/100</f>
        <v>0.56558076070271102</v>
      </c>
      <c r="F35" s="72">
        <f>(VLOOKUP($A35,'Occupancy Raw Data'!$B$8:$BE$45,'Occupancy Raw Data'!AK$3,FALSE))/100</f>
        <v>0.55671158110182506</v>
      </c>
      <c r="G35" s="73">
        <f>(VLOOKUP($A35,'Occupancy Raw Data'!$B$8:$BE$45,'Occupancy Raw Data'!AL$3,FALSE))/100</f>
        <v>0.50715465052283903</v>
      </c>
      <c r="H35" s="53">
        <f>(VLOOKUP($A35,'Occupancy Raw Data'!$B$8:$BE$45,'Occupancy Raw Data'!AN$3,FALSE))/100</f>
        <v>0.638239808971516</v>
      </c>
      <c r="I35" s="53">
        <f>(VLOOKUP($A35,'Occupancy Raw Data'!$B$8:$BE$45,'Occupancy Raw Data'!AO$3,FALSE))/100</f>
        <v>0.62203650008528</v>
      </c>
      <c r="J35" s="73">
        <f>(VLOOKUP($A35,'Occupancy Raw Data'!$B$8:$BE$45,'Occupancy Raw Data'!AP$3,FALSE))/100</f>
        <v>0.63013815452839805</v>
      </c>
      <c r="K35" s="74">
        <f>(VLOOKUP($A35,'Occupancy Raw Data'!$B$8:$BE$45,'Occupancy Raw Data'!AR$3,FALSE))/100</f>
        <v>0.54250208343546202</v>
      </c>
      <c r="M35" s="75">
        <f>VLOOKUP($A35,'ADR Raw Data'!$B$6:$BE$43,'ADR Raw Data'!AG$1,FALSE)</f>
        <v>98.755306030602995</v>
      </c>
      <c r="N35" s="76">
        <f>VLOOKUP($A35,'ADR Raw Data'!$B$6:$BE$43,'ADR Raw Data'!AH$1,FALSE)</f>
        <v>100.747060468367</v>
      </c>
      <c r="O35" s="76">
        <f>VLOOKUP($A35,'ADR Raw Data'!$B$6:$BE$43,'ADR Raw Data'!AI$1,FALSE)</f>
        <v>103.260418695228</v>
      </c>
      <c r="P35" s="76">
        <f>VLOOKUP($A35,'ADR Raw Data'!$B$6:$BE$43,'ADR Raw Data'!AJ$1,FALSE)</f>
        <v>102.37605247285801</v>
      </c>
      <c r="Q35" s="76">
        <f>VLOOKUP($A35,'ADR Raw Data'!$B$6:$BE$43,'ADR Raw Data'!AK$1,FALSE)</f>
        <v>104.77253063725399</v>
      </c>
      <c r="R35" s="77">
        <f>VLOOKUP($A35,'ADR Raw Data'!$B$6:$BE$43,'ADR Raw Data'!AL$1,FALSE)</f>
        <v>102.229619506239</v>
      </c>
      <c r="S35" s="76">
        <f>VLOOKUP($A35,'ADR Raw Data'!$B$6:$BE$43,'ADR Raw Data'!AN$1,FALSE)</f>
        <v>120.876159807589</v>
      </c>
      <c r="T35" s="76">
        <f>VLOOKUP($A35,'ADR Raw Data'!$B$6:$BE$43,'ADR Raw Data'!AO$1,FALSE)</f>
        <v>121.824858788044</v>
      </c>
      <c r="U35" s="77">
        <f>VLOOKUP($A35,'ADR Raw Data'!$B$6:$BE$43,'ADR Raw Data'!AP$1,FALSE)</f>
        <v>121.344410610366</v>
      </c>
      <c r="V35" s="78">
        <f>VLOOKUP($A35,'ADR Raw Data'!$B$6:$BE$43,'ADR Raw Data'!AR$1,FALSE)</f>
        <v>108.61100438259599</v>
      </c>
      <c r="X35" s="75">
        <f>VLOOKUP($A35,'RevPAR Raw Data'!$B$6:$BE$43,'RevPAR Raw Data'!AG$1,FALSE)</f>
        <v>37.951278104462098</v>
      </c>
      <c r="Y35" s="76">
        <f>VLOOKUP($A35,'RevPAR Raw Data'!$B$6:$BE$43,'RevPAR Raw Data'!AH$1,FALSE)</f>
        <v>49.850802490487702</v>
      </c>
      <c r="Z35" s="76">
        <f>VLOOKUP($A35,'RevPAR Raw Data'!$B$6:$BE$43,'RevPAR Raw Data'!AI$1,FALSE)</f>
        <v>55.023408855067402</v>
      </c>
      <c r="AA35" s="76">
        <f>VLOOKUP($A35,'RevPAR Raw Data'!$B$6:$BE$43,'RevPAR Raw Data'!AJ$1,FALSE)</f>
        <v>57.901925635340199</v>
      </c>
      <c r="AB35" s="76">
        <f>VLOOKUP($A35,'RevPAR Raw Data'!$B$6:$BE$43,'RevPAR Raw Data'!AK$1,FALSE)</f>
        <v>58.328081187105496</v>
      </c>
      <c r="AC35" s="77">
        <f>VLOOKUP($A35,'RevPAR Raw Data'!$B$6:$BE$43,'RevPAR Raw Data'!AL$1,FALSE)</f>
        <v>51.8462269537699</v>
      </c>
      <c r="AD35" s="76">
        <f>VLOOKUP($A35,'RevPAR Raw Data'!$B$6:$BE$43,'RevPAR Raw Data'!AN$1,FALSE)</f>
        <v>77.147977144806404</v>
      </c>
      <c r="AE35" s="76">
        <f>VLOOKUP($A35,'RevPAR Raw Data'!$B$6:$BE$43,'RevPAR Raw Data'!AO$1,FALSE)</f>
        <v>75.779508783899004</v>
      </c>
      <c r="AF35" s="77">
        <f>VLOOKUP($A35,'RevPAR Raw Data'!$B$6:$BE$43,'RevPAR Raw Data'!AP$1,FALSE)</f>
        <v>76.463742964352704</v>
      </c>
      <c r="AG35" s="78">
        <f>VLOOKUP($A35,'RevPAR Raw Data'!$B$6:$BE$43,'RevPAR Raw Data'!AR$1,FALSE)</f>
        <v>58.921696161576499</v>
      </c>
    </row>
    <row r="36" spans="1:33" x14ac:dyDescent="0.25">
      <c r="A36" s="55" t="s">
        <v>127</v>
      </c>
      <c r="B36" s="43">
        <f>(VLOOKUP($A35,'Occupancy Raw Data'!$B$8:$BE$51,'Occupancy Raw Data'!AT$3,FALSE))/100</f>
        <v>2.1609195402298803E-2</v>
      </c>
      <c r="C36" s="44">
        <f>(VLOOKUP($A35,'Occupancy Raw Data'!$B$8:$BE$51,'Occupancy Raw Data'!AU$3,FALSE))/100</f>
        <v>2.8766630708378198E-2</v>
      </c>
      <c r="D36" s="44">
        <f>(VLOOKUP($A35,'Occupancy Raw Data'!$B$8:$BE$51,'Occupancy Raw Data'!AV$3,FALSE))/100</f>
        <v>3.2439427875511198E-2</v>
      </c>
      <c r="E36" s="44">
        <f>(VLOOKUP($A35,'Occupancy Raw Data'!$B$8:$BE$51,'Occupancy Raw Data'!AW$3,FALSE))/100</f>
        <v>7.4182053773890505E-2</v>
      </c>
      <c r="F36" s="44">
        <f>(VLOOKUP($A35,'Occupancy Raw Data'!$B$8:$BE$51,'Occupancy Raw Data'!AX$3,FALSE))/100</f>
        <v>8.6189683860232902E-2</v>
      </c>
      <c r="G36" s="44">
        <f>(VLOOKUP($A35,'Occupancy Raw Data'!$B$8:$BE$51,'Occupancy Raw Data'!AY$3,FALSE))/100</f>
        <v>5.05243375509698E-2</v>
      </c>
      <c r="H36" s="45">
        <f>(VLOOKUP($A35,'Occupancy Raw Data'!$B$8:$BE$51,'Occupancy Raw Data'!BA$3,FALSE))/100</f>
        <v>3.8290788013318505E-2</v>
      </c>
      <c r="I36" s="45">
        <f>(VLOOKUP($A35,'Occupancy Raw Data'!$B$8:$BE$51,'Occupancy Raw Data'!BB$3,FALSE))/100</f>
        <v>6.5439672801635901E-2</v>
      </c>
      <c r="J36" s="44">
        <f>(VLOOKUP($A35,'Occupancy Raw Data'!$B$8:$BE$51,'Occupancy Raw Data'!BC$3,FALSE))/100</f>
        <v>5.1515582752241301E-2</v>
      </c>
      <c r="K36" s="46">
        <f>(VLOOKUP($A35,'Occupancy Raw Data'!$B$8:$BE$51,'Occupancy Raw Data'!BE$3,FALSE))/100</f>
        <v>5.0990126949351795E-2</v>
      </c>
      <c r="M36" s="43">
        <f>(VLOOKUP($A35,'ADR Raw Data'!$B$6:$BE$49,'ADR Raw Data'!AT$1,FALSE))/100</f>
        <v>-1.1942053440265199E-2</v>
      </c>
      <c r="N36" s="44">
        <f>(VLOOKUP($A35,'ADR Raw Data'!$B$6:$BE$49,'ADR Raw Data'!AU$1,FALSE))/100</f>
        <v>-5.6736319118335099E-3</v>
      </c>
      <c r="O36" s="44">
        <f>(VLOOKUP($A35,'ADR Raw Data'!$B$6:$BE$49,'ADR Raw Data'!AV$1,FALSE))/100</f>
        <v>7.43469943573142E-3</v>
      </c>
      <c r="P36" s="44">
        <f>(VLOOKUP($A35,'ADR Raw Data'!$B$6:$BE$49,'ADR Raw Data'!AW$1,FALSE))/100</f>
        <v>-1.28116535853697E-2</v>
      </c>
      <c r="Q36" s="44">
        <f>(VLOOKUP($A35,'ADR Raw Data'!$B$6:$BE$49,'ADR Raw Data'!AX$1,FALSE))/100</f>
        <v>5.4828151183593495E-3</v>
      </c>
      <c r="R36" s="44">
        <f>(VLOOKUP($A35,'ADR Raw Data'!$B$6:$BE$49,'ADR Raw Data'!AY$1,FALSE))/100</f>
        <v>-2.6386950345107501E-3</v>
      </c>
      <c r="S36" s="45">
        <f>(VLOOKUP($A35,'ADR Raw Data'!$B$6:$BE$49,'ADR Raw Data'!BA$1,FALSE))/100</f>
        <v>-9.5959263389693798E-3</v>
      </c>
      <c r="T36" s="45">
        <f>(VLOOKUP($A35,'ADR Raw Data'!$B$6:$BE$49,'ADR Raw Data'!BB$1,FALSE))/100</f>
        <v>-1.48771279587175E-2</v>
      </c>
      <c r="U36" s="44">
        <f>(VLOOKUP($A35,'ADR Raw Data'!$B$6:$BE$49,'ADR Raw Data'!BC$1,FALSE))/100</f>
        <v>-1.2136064520212798E-2</v>
      </c>
      <c r="V36" s="46">
        <f>(VLOOKUP($A35,'ADR Raw Data'!$B$6:$BE$49,'ADR Raw Data'!BE$1,FALSE))/100</f>
        <v>-6.0492177828840397E-3</v>
      </c>
      <c r="X36" s="43">
        <f>(VLOOKUP($A35,'RevPAR Raw Data'!$B$6:$BE$49,'RevPAR Raw Data'!AT$1,FALSE))/100</f>
        <v>9.4090837957381893E-3</v>
      </c>
      <c r="Y36" s="44">
        <f>(VLOOKUP($A35,'RevPAR Raw Data'!$B$6:$BE$49,'RevPAR Raw Data'!AU$1,FALSE))/100</f>
        <v>2.2929787522561699E-2</v>
      </c>
      <c r="Z36" s="44">
        <f>(VLOOKUP($A35,'RevPAR Raw Data'!$B$6:$BE$49,'RevPAR Raw Data'!AV$1,FALSE))/100</f>
        <v>4.0115304707364199E-2</v>
      </c>
      <c r="AA36" s="44">
        <f>(VLOOKUP($A35,'RevPAR Raw Data'!$B$6:$BE$49,'RevPAR Raw Data'!AW$1,FALSE))/100</f>
        <v>6.0420005413318399E-2</v>
      </c>
      <c r="AB36" s="44">
        <f>(VLOOKUP($A35,'RevPAR Raw Data'!$B$6:$BE$49,'RevPAR Raw Data'!AX$1,FALSE))/100</f>
        <v>9.2145061080307705E-2</v>
      </c>
      <c r="AC36" s="44">
        <f>(VLOOKUP($A35,'RevPAR Raw Data'!$B$6:$BE$49,'RevPAR Raw Data'!AY$1,FALSE))/100</f>
        <v>4.7752324197841395E-2</v>
      </c>
      <c r="AD36" s="45">
        <f>(VLOOKUP($A35,'RevPAR Raw Data'!$B$6:$BE$49,'RevPAR Raw Data'!BA$1,FALSE))/100</f>
        <v>2.8327426093112198E-2</v>
      </c>
      <c r="AE36" s="45">
        <f>(VLOOKUP($A35,'RevPAR Raw Data'!$B$6:$BE$49,'RevPAR Raw Data'!BB$1,FALSE))/100</f>
        <v>4.9588990457071901E-2</v>
      </c>
      <c r="AF36" s="44">
        <f>(VLOOKUP($A35,'RevPAR Raw Data'!$B$6:$BE$49,'RevPAR Raw Data'!BC$1,FALSE))/100</f>
        <v>3.8754321795950897E-2</v>
      </c>
      <c r="AG36" s="46">
        <f>(VLOOKUP($A35,'RevPAR Raw Data'!$B$6:$BE$49,'RevPAR Raw Data'!BE$1,FALSE))/100</f>
        <v>4.4632458783774205E-2</v>
      </c>
    </row>
    <row r="37" spans="1:33" x14ac:dyDescent="0.25">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5">
      <c r="A38" s="70" t="s">
        <v>26</v>
      </c>
      <c r="B38" s="71">
        <f>(VLOOKUP($A38,'Occupancy Raw Data'!$B$8:$BE$45,'Occupancy Raw Data'!AG$3,FALSE))/100</f>
        <v>0.54545395891400805</v>
      </c>
      <c r="C38" s="72">
        <f>(VLOOKUP($A38,'Occupancy Raw Data'!$B$8:$BE$45,'Occupancy Raw Data'!AH$3,FALSE))/100</f>
        <v>0.61355424796118496</v>
      </c>
      <c r="D38" s="72">
        <f>(VLOOKUP($A38,'Occupancy Raw Data'!$B$8:$BE$45,'Occupancy Raw Data'!AI$3,FALSE))/100</f>
        <v>0.64745277175596105</v>
      </c>
      <c r="E38" s="72">
        <f>(VLOOKUP($A38,'Occupancy Raw Data'!$B$8:$BE$45,'Occupancy Raw Data'!AJ$3,FALSE))/100</f>
        <v>0.66833344086715196</v>
      </c>
      <c r="F38" s="72">
        <f>(VLOOKUP($A38,'Occupancy Raw Data'!$B$8:$BE$45,'Occupancy Raw Data'!AK$3,FALSE))/100</f>
        <v>0.70920059358668297</v>
      </c>
      <c r="G38" s="73">
        <f>(VLOOKUP($A38,'Occupancy Raw Data'!$B$8:$BE$45,'Occupancy Raw Data'!AL$3,FALSE))/100</f>
        <v>0.63679873437975798</v>
      </c>
      <c r="H38" s="53">
        <f>(VLOOKUP($A38,'Occupancy Raw Data'!$B$8:$BE$45,'Occupancy Raw Data'!AN$3,FALSE))/100</f>
        <v>0.80089683205368001</v>
      </c>
      <c r="I38" s="53">
        <f>(VLOOKUP($A38,'Occupancy Raw Data'!$B$8:$BE$45,'Occupancy Raw Data'!AO$3,FALSE))/100</f>
        <v>0.79363829924511198</v>
      </c>
      <c r="J38" s="73">
        <f>(VLOOKUP($A38,'Occupancy Raw Data'!$B$8:$BE$45,'Occupancy Raw Data'!AP$3,FALSE))/100</f>
        <v>0.79726756564939605</v>
      </c>
      <c r="K38" s="74">
        <f>(VLOOKUP($A38,'Occupancy Raw Data'!$B$8:$BE$45,'Occupancy Raw Data'!AR$3,FALSE))/100</f>
        <v>0.68264671833177204</v>
      </c>
      <c r="M38" s="75">
        <f>VLOOKUP($A38,'ADR Raw Data'!$B$6:$BE$43,'ADR Raw Data'!AG$1,FALSE)</f>
        <v>108.99166380809299</v>
      </c>
      <c r="N38" s="76">
        <f>VLOOKUP($A38,'ADR Raw Data'!$B$6:$BE$43,'ADR Raw Data'!AH$1,FALSE)</f>
        <v>113.05253417599</v>
      </c>
      <c r="O38" s="76">
        <f>VLOOKUP($A38,'ADR Raw Data'!$B$6:$BE$43,'ADR Raw Data'!AI$1,FALSE)</f>
        <v>114.568132436472</v>
      </c>
      <c r="P38" s="76">
        <f>VLOOKUP($A38,'ADR Raw Data'!$B$6:$BE$43,'ADR Raw Data'!AJ$1,FALSE)</f>
        <v>116.83766578172499</v>
      </c>
      <c r="Q38" s="76">
        <f>VLOOKUP($A38,'ADR Raw Data'!$B$6:$BE$43,'ADR Raw Data'!AK$1,FALSE)</f>
        <v>122.274186628335</v>
      </c>
      <c r="R38" s="77">
        <f>VLOOKUP($A38,'ADR Raw Data'!$B$6:$BE$43,'ADR Raw Data'!AL$1,FALSE)</f>
        <v>115.513567744903</v>
      </c>
      <c r="S38" s="76">
        <f>VLOOKUP($A38,'ADR Raw Data'!$B$6:$BE$43,'ADR Raw Data'!AN$1,FALSE)</f>
        <v>146.15816105565801</v>
      </c>
      <c r="T38" s="76">
        <f>VLOOKUP($A38,'ADR Raw Data'!$B$6:$BE$43,'ADR Raw Data'!AO$1,FALSE)</f>
        <v>147.801095312423</v>
      </c>
      <c r="U38" s="77">
        <f>VLOOKUP($A38,'ADR Raw Data'!$B$6:$BE$43,'ADR Raw Data'!AP$1,FALSE)</f>
        <v>146.97588875805701</v>
      </c>
      <c r="V38" s="78">
        <f>VLOOKUP($A38,'ADR Raw Data'!$B$6:$BE$43,'ADR Raw Data'!AR$1,FALSE)</f>
        <v>126.012095518937</v>
      </c>
      <c r="X38" s="75">
        <f>VLOOKUP($A38,'RevPAR Raw Data'!$B$6:$BE$43,'RevPAR Raw Data'!AG$1,FALSE)</f>
        <v>59.449934512749003</v>
      </c>
      <c r="Y38" s="76">
        <f>VLOOKUP($A38,'RevPAR Raw Data'!$B$6:$BE$43,'RevPAR Raw Data'!AH$1,FALSE)</f>
        <v>69.363862586455994</v>
      </c>
      <c r="Z38" s="76">
        <f>VLOOKUP($A38,'RevPAR Raw Data'!$B$6:$BE$43,'RevPAR Raw Data'!AI$1,FALSE)</f>
        <v>74.177454900898098</v>
      </c>
      <c r="AA38" s="76">
        <f>VLOOKUP($A38,'RevPAR Raw Data'!$B$6:$BE$43,'RevPAR Raw Data'!AJ$1,FALSE)</f>
        <v>78.086519194786703</v>
      </c>
      <c r="AB38" s="76">
        <f>VLOOKUP($A38,'RevPAR Raw Data'!$B$6:$BE$43,'RevPAR Raw Data'!AK$1,FALSE)</f>
        <v>86.716925737144294</v>
      </c>
      <c r="AC38" s="77">
        <f>VLOOKUP($A38,'RevPAR Raw Data'!$B$6:$BE$43,'RevPAR Raw Data'!AL$1,FALSE)</f>
        <v>73.558893743644802</v>
      </c>
      <c r="AD38" s="76">
        <f>VLOOKUP($A38,'RevPAR Raw Data'!$B$6:$BE$43,'RevPAR Raw Data'!AN$1,FALSE)</f>
        <v>117.057608168268</v>
      </c>
      <c r="AE38" s="76">
        <f>VLOOKUP($A38,'RevPAR Raw Data'!$B$6:$BE$43,'RevPAR Raw Data'!AO$1,FALSE)</f>
        <v>117.300609910316</v>
      </c>
      <c r="AF38" s="77">
        <f>VLOOKUP($A38,'RevPAR Raw Data'!$B$6:$BE$43,'RevPAR Raw Data'!AP$1,FALSE)</f>
        <v>117.179109039292</v>
      </c>
      <c r="AG38" s="78">
        <f>VLOOKUP($A38,'RevPAR Raw Data'!$B$6:$BE$43,'RevPAR Raw Data'!AR$1,FALSE)</f>
        <v>86.021743476112803</v>
      </c>
    </row>
    <row r="39" spans="1:33" x14ac:dyDescent="0.25">
      <c r="A39" s="55" t="s">
        <v>127</v>
      </c>
      <c r="B39" s="43">
        <f>(VLOOKUP($A38,'Occupancy Raw Data'!$B$8:$BE$51,'Occupancy Raw Data'!AT$3,FALSE))/100</f>
        <v>7.5433363772909393E-2</v>
      </c>
      <c r="C39" s="44">
        <f>(VLOOKUP($A38,'Occupancy Raw Data'!$B$8:$BE$51,'Occupancy Raw Data'!AU$3,FALSE))/100</f>
        <v>7.3325248307280599E-2</v>
      </c>
      <c r="D39" s="44">
        <f>(VLOOKUP($A38,'Occupancy Raw Data'!$B$8:$BE$51,'Occupancy Raw Data'!AV$3,FALSE))/100</f>
        <v>6.7716436533688001E-2</v>
      </c>
      <c r="E39" s="44">
        <f>(VLOOKUP($A38,'Occupancy Raw Data'!$B$8:$BE$51,'Occupancy Raw Data'!AW$3,FALSE))/100</f>
        <v>7.6430973480316897E-2</v>
      </c>
      <c r="F39" s="44">
        <f>(VLOOKUP($A38,'Occupancy Raw Data'!$B$8:$BE$51,'Occupancy Raw Data'!AX$3,FALSE))/100</f>
        <v>0.108064376612981</v>
      </c>
      <c r="G39" s="44">
        <f>(VLOOKUP($A38,'Occupancy Raw Data'!$B$8:$BE$51,'Occupancy Raw Data'!AY$3,FALSE))/100</f>
        <v>8.0728171962907297E-2</v>
      </c>
      <c r="H39" s="45">
        <f>(VLOOKUP($A38,'Occupancy Raw Data'!$B$8:$BE$51,'Occupancy Raw Data'!BA$3,FALSE))/100</f>
        <v>8.5905788967883895E-2</v>
      </c>
      <c r="I39" s="45">
        <f>(VLOOKUP($A38,'Occupancy Raw Data'!$B$8:$BE$51,'Occupancy Raw Data'!BB$3,FALSE))/100</f>
        <v>7.3115077583872604E-2</v>
      </c>
      <c r="J39" s="44">
        <f>(VLOOKUP($A38,'Occupancy Raw Data'!$B$8:$BE$51,'Occupancy Raw Data'!BC$3,FALSE))/100</f>
        <v>7.9501657459130404E-2</v>
      </c>
      <c r="K39" s="46">
        <f>(VLOOKUP($A38,'Occupancy Raw Data'!$B$8:$BE$51,'Occupancy Raw Data'!BE$3,FALSE))/100</f>
        <v>8.0314457316453397E-2</v>
      </c>
      <c r="M39" s="43">
        <f>(VLOOKUP($A38,'ADR Raw Data'!$B$6:$BE$49,'ADR Raw Data'!AT$1,FALSE))/100</f>
        <v>2.7871961893641498E-2</v>
      </c>
      <c r="N39" s="44">
        <f>(VLOOKUP($A38,'ADR Raw Data'!$B$6:$BE$49,'ADR Raw Data'!AU$1,FALSE))/100</f>
        <v>2.7385066891304301E-2</v>
      </c>
      <c r="O39" s="44">
        <f>(VLOOKUP($A38,'ADR Raw Data'!$B$6:$BE$49,'ADR Raw Data'!AV$1,FALSE))/100</f>
        <v>8.7095719446444904E-3</v>
      </c>
      <c r="P39" s="44">
        <f>(VLOOKUP($A38,'ADR Raw Data'!$B$6:$BE$49,'ADR Raw Data'!AW$1,FALSE))/100</f>
        <v>1.8546950693679301E-2</v>
      </c>
      <c r="Q39" s="44">
        <f>(VLOOKUP($A38,'ADR Raw Data'!$B$6:$BE$49,'ADR Raw Data'!AX$1,FALSE))/100</f>
        <v>4.8498035359029003E-2</v>
      </c>
      <c r="R39" s="44">
        <f>(VLOOKUP($A38,'ADR Raw Data'!$B$6:$BE$49,'ADR Raw Data'!AY$1,FALSE))/100</f>
        <v>2.6855082685018798E-2</v>
      </c>
      <c r="S39" s="45">
        <f>(VLOOKUP($A38,'ADR Raw Data'!$B$6:$BE$49,'ADR Raw Data'!BA$1,FALSE))/100</f>
        <v>4.7259961922339805E-2</v>
      </c>
      <c r="T39" s="45">
        <f>(VLOOKUP($A38,'ADR Raw Data'!$B$6:$BE$49,'ADR Raw Data'!BB$1,FALSE))/100</f>
        <v>4.3930624446497105E-2</v>
      </c>
      <c r="U39" s="44">
        <f>(VLOOKUP($A38,'ADR Raw Data'!$B$6:$BE$49,'ADR Raw Data'!BC$1,FALSE))/100</f>
        <v>4.5546434977636698E-2</v>
      </c>
      <c r="V39" s="46">
        <f>(VLOOKUP($A38,'ADR Raw Data'!$B$6:$BE$49,'ADR Raw Data'!BE$1,FALSE))/100</f>
        <v>3.3985371769262501E-2</v>
      </c>
      <c r="X39" s="43">
        <f>(VLOOKUP($A38,'RevPAR Raw Data'!$B$6:$BE$49,'RevPAR Raw Data'!AT$1,FALSE))/100</f>
        <v>0.10540780150713801</v>
      </c>
      <c r="Y39" s="44">
        <f>(VLOOKUP($A38,'RevPAR Raw Data'!$B$6:$BE$49,'RevPAR Raw Data'!AU$1,FALSE))/100</f>
        <v>0.102718332028301</v>
      </c>
      <c r="Z39" s="44">
        <f>(VLOOKUP($A38,'RevPAR Raw Data'!$B$6:$BE$49,'RevPAR Raw Data'!AV$1,FALSE))/100</f>
        <v>7.7015789654157604E-2</v>
      </c>
      <c r="AA39" s="44">
        <f>(VLOOKUP($A38,'RevPAR Raw Data'!$B$6:$BE$49,'RevPAR Raw Data'!AW$1,FALSE))/100</f>
        <v>9.6395485670605602E-2</v>
      </c>
      <c r="AB39" s="44">
        <f>(VLOOKUP($A38,'RevPAR Raw Data'!$B$6:$BE$49,'RevPAR Raw Data'!AX$1,FALSE))/100</f>
        <v>0.16180332193003799</v>
      </c>
      <c r="AC39" s="44">
        <f>(VLOOKUP($A38,'RevPAR Raw Data'!$B$6:$BE$49,'RevPAR Raw Data'!AY$1,FALSE))/100</f>
        <v>0.10975121638099999</v>
      </c>
      <c r="AD39" s="45">
        <f>(VLOOKUP($A38,'RevPAR Raw Data'!$B$6:$BE$49,'RevPAR Raw Data'!BA$1,FALSE))/100</f>
        <v>0.137225655205754</v>
      </c>
      <c r="AE39" s="45">
        <f>(VLOOKUP($A38,'RevPAR Raw Data'!$B$6:$BE$49,'RevPAR Raw Data'!BB$1,FALSE))/100</f>
        <v>0.12025769304508299</v>
      </c>
      <c r="AF39" s="44">
        <f>(VLOOKUP($A38,'RevPAR Raw Data'!$B$6:$BE$49,'RevPAR Raw Data'!BC$1,FALSE))/100</f>
        <v>0.128669109508843</v>
      </c>
      <c r="AG39" s="46">
        <f>(VLOOKUP($A38,'RevPAR Raw Data'!$B$6:$BE$49,'RevPAR Raw Data'!BE$1,FALSE))/100</f>
        <v>0.117029345776062</v>
      </c>
    </row>
    <row r="40" spans="1:33" x14ac:dyDescent="0.25">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5">
      <c r="A41" s="70" t="s">
        <v>27</v>
      </c>
      <c r="B41" s="71">
        <f>(VLOOKUP($A41,'Occupancy Raw Data'!$B$8:$BE$45,'Occupancy Raw Data'!AG$3,FALSE))/100</f>
        <v>0.60200923744343404</v>
      </c>
      <c r="C41" s="72">
        <f>(VLOOKUP($A41,'Occupancy Raw Data'!$B$8:$BE$45,'Occupancy Raw Data'!AH$3,FALSE))/100</f>
        <v>0.75554901080818193</v>
      </c>
      <c r="D41" s="72">
        <f>(VLOOKUP($A41,'Occupancy Raw Data'!$B$8:$BE$45,'Occupancy Raw Data'!AI$3,FALSE))/100</f>
        <v>0.82618085941882602</v>
      </c>
      <c r="E41" s="72">
        <f>(VLOOKUP($A41,'Occupancy Raw Data'!$B$8:$BE$45,'Occupancy Raw Data'!AJ$3,FALSE))/100</f>
        <v>0.82491395113921195</v>
      </c>
      <c r="F41" s="72">
        <f>(VLOOKUP($A41,'Occupancy Raw Data'!$B$8:$BE$45,'Occupancy Raw Data'!AK$3,FALSE))/100</f>
        <v>0.74865782483444898</v>
      </c>
      <c r="G41" s="73">
        <f>(VLOOKUP($A41,'Occupancy Raw Data'!$B$8:$BE$45,'Occupancy Raw Data'!AL$3,FALSE))/100</f>
        <v>0.75145689171498009</v>
      </c>
      <c r="H41" s="53">
        <f>(VLOOKUP($A41,'Occupancy Raw Data'!$B$8:$BE$45,'Occupancy Raw Data'!AN$3,FALSE))/100</f>
        <v>0.75937651988476906</v>
      </c>
      <c r="I41" s="53">
        <f>(VLOOKUP($A41,'Occupancy Raw Data'!$B$8:$BE$45,'Occupancy Raw Data'!AO$3,FALSE))/100</f>
        <v>0.773630700737027</v>
      </c>
      <c r="J41" s="73">
        <f>(VLOOKUP($A41,'Occupancy Raw Data'!$B$8:$BE$45,'Occupancy Raw Data'!AP$3,FALSE))/100</f>
        <v>0.76650361031089798</v>
      </c>
      <c r="K41" s="74">
        <f>(VLOOKUP($A41,'Occupancy Raw Data'!$B$8:$BE$45,'Occupancy Raw Data'!AR$3,FALSE))/100</f>
        <v>0.75575526497197099</v>
      </c>
      <c r="M41" s="75">
        <f>VLOOKUP($A41,'ADR Raw Data'!$B$6:$BE$43,'ADR Raw Data'!AG$1,FALSE)</f>
        <v>146.85266553810001</v>
      </c>
      <c r="N41" s="76">
        <f>VLOOKUP($A41,'ADR Raw Data'!$B$6:$BE$43,'ADR Raw Data'!AH$1,FALSE)</f>
        <v>173.574509005636</v>
      </c>
      <c r="O41" s="76">
        <f>VLOOKUP($A41,'ADR Raw Data'!$B$6:$BE$43,'ADR Raw Data'!AI$1,FALSE)</f>
        <v>187.40854337124401</v>
      </c>
      <c r="P41" s="76">
        <f>VLOOKUP($A41,'ADR Raw Data'!$B$6:$BE$43,'ADR Raw Data'!AJ$1,FALSE)</f>
        <v>182.976703894145</v>
      </c>
      <c r="Q41" s="76">
        <f>VLOOKUP($A41,'ADR Raw Data'!$B$6:$BE$43,'ADR Raw Data'!AK$1,FALSE)</f>
        <v>162.27703492475899</v>
      </c>
      <c r="R41" s="77">
        <f>VLOOKUP($A41,'ADR Raw Data'!$B$6:$BE$43,'ADR Raw Data'!AL$1,FALSE)</f>
        <v>172.14798349444001</v>
      </c>
      <c r="S41" s="76">
        <f>VLOOKUP($A41,'ADR Raw Data'!$B$6:$BE$43,'ADR Raw Data'!AN$1,FALSE)</f>
        <v>150.58926591492701</v>
      </c>
      <c r="T41" s="76">
        <f>VLOOKUP($A41,'ADR Raw Data'!$B$6:$BE$43,'ADR Raw Data'!AO$1,FALSE)</f>
        <v>150.75326820893801</v>
      </c>
      <c r="U41" s="77">
        <f>VLOOKUP($A41,'ADR Raw Data'!$B$6:$BE$43,'ADR Raw Data'!AP$1,FALSE)</f>
        <v>150.67202952355899</v>
      </c>
      <c r="V41" s="78">
        <f>VLOOKUP($A41,'ADR Raw Data'!$B$6:$BE$43,'ADR Raw Data'!AR$1,FALSE)</f>
        <v>165.92572836291501</v>
      </c>
      <c r="X41" s="75">
        <f>VLOOKUP($A41,'RevPAR Raw Data'!$B$6:$BE$43,'RevPAR Raw Data'!AG$1,FALSE)</f>
        <v>88.406661197127704</v>
      </c>
      <c r="Y41" s="76">
        <f>VLOOKUP($A41,'RevPAR Raw Data'!$B$6:$BE$43,'RevPAR Raw Data'!AH$1,FALSE)</f>
        <v>131.14404858072399</v>
      </c>
      <c r="Z41" s="76">
        <f>VLOOKUP($A41,'RevPAR Raw Data'!$B$6:$BE$43,'RevPAR Raw Data'!AI$1,FALSE)</f>
        <v>154.833351424884</v>
      </c>
      <c r="AA41" s="76">
        <f>VLOOKUP($A41,'RevPAR Raw Data'!$B$6:$BE$43,'RevPAR Raw Data'!AJ$1,FALSE)</f>
        <v>150.94003577574901</v>
      </c>
      <c r="AB41" s="76">
        <f>VLOOKUP($A41,'RevPAR Raw Data'!$B$6:$BE$43,'RevPAR Raw Data'!AK$1,FALSE)</f>
        <v>121.489971987354</v>
      </c>
      <c r="AC41" s="77">
        <f>VLOOKUP($A41,'RevPAR Raw Data'!$B$6:$BE$43,'RevPAR Raw Data'!AL$1,FALSE)</f>
        <v>129.36178859173299</v>
      </c>
      <c r="AD41" s="76">
        <f>VLOOKUP($A41,'RevPAR Raw Data'!$B$6:$BE$43,'RevPAR Raw Data'!AN$1,FALSE)</f>
        <v>114.353952682479</v>
      </c>
      <c r="AE41" s="76">
        <f>VLOOKUP($A41,'RevPAR Raw Data'!$B$6:$BE$43,'RevPAR Raw Data'!AO$1,FALSE)</f>
        <v>116.62735652287699</v>
      </c>
      <c r="AF41" s="77">
        <f>VLOOKUP($A41,'RevPAR Raw Data'!$B$6:$BE$43,'RevPAR Raw Data'!AP$1,FALSE)</f>
        <v>115.49065460267801</v>
      </c>
      <c r="AG41" s="78">
        <f>VLOOKUP($A41,'RevPAR Raw Data'!$B$6:$BE$43,'RevPAR Raw Data'!AR$1,FALSE)</f>
        <v>125.399242804582</v>
      </c>
    </row>
    <row r="42" spans="1:33" x14ac:dyDescent="0.25">
      <c r="A42" s="55" t="s">
        <v>127</v>
      </c>
      <c r="B42" s="43">
        <f>(VLOOKUP($A41,'Occupancy Raw Data'!$B$8:$BE$51,'Occupancy Raw Data'!AT$3,FALSE))/100</f>
        <v>3.5911083525811495E-2</v>
      </c>
      <c r="C42" s="44">
        <f>(VLOOKUP($A41,'Occupancy Raw Data'!$B$8:$BE$51,'Occupancy Raw Data'!AU$3,FALSE))/100</f>
        <v>5.6847007118377799E-2</v>
      </c>
      <c r="D42" s="44">
        <f>(VLOOKUP($A41,'Occupancy Raw Data'!$B$8:$BE$51,'Occupancy Raw Data'!AV$3,FALSE))/100</f>
        <v>6.2198162295179299E-2</v>
      </c>
      <c r="E42" s="44">
        <f>(VLOOKUP($A41,'Occupancy Raw Data'!$B$8:$BE$51,'Occupancy Raw Data'!AW$3,FALSE))/100</f>
        <v>7.59983409575236E-2</v>
      </c>
      <c r="F42" s="44">
        <f>(VLOOKUP($A41,'Occupancy Raw Data'!$B$8:$BE$51,'Occupancy Raw Data'!AX$3,FALSE))/100</f>
        <v>6.8800020230022199E-2</v>
      </c>
      <c r="G42" s="44">
        <f>(VLOOKUP($A41,'Occupancy Raw Data'!$B$8:$BE$51,'Occupancy Raw Data'!AY$3,FALSE))/100</f>
        <v>6.1091268204184507E-2</v>
      </c>
      <c r="H42" s="45">
        <f>(VLOOKUP($A41,'Occupancy Raw Data'!$B$8:$BE$51,'Occupancy Raw Data'!BA$3,FALSE))/100</f>
        <v>3.14178515947722E-2</v>
      </c>
      <c r="I42" s="45">
        <f>(VLOOKUP($A41,'Occupancy Raw Data'!$B$8:$BE$51,'Occupancy Raw Data'!BB$3,FALSE))/100</f>
        <v>2.0354319517036198E-2</v>
      </c>
      <c r="J42" s="44">
        <f>(VLOOKUP($A41,'Occupancy Raw Data'!$B$8:$BE$51,'Occupancy Raw Data'!BC$3,FALSE))/100</f>
        <v>2.5804825962449499E-2</v>
      </c>
      <c r="K42" s="46">
        <f>(VLOOKUP($A41,'Occupancy Raw Data'!$B$8:$BE$51,'Occupancy Raw Data'!BE$3,FALSE))/100</f>
        <v>5.0617969921071503E-2</v>
      </c>
      <c r="M42" s="43">
        <f>(VLOOKUP($A41,'ADR Raw Data'!$B$6:$BE$49,'ADR Raw Data'!AT$1,FALSE))/100</f>
        <v>2.2747200875731999E-2</v>
      </c>
      <c r="N42" s="44">
        <f>(VLOOKUP($A41,'ADR Raw Data'!$B$6:$BE$49,'ADR Raw Data'!AU$1,FALSE))/100</f>
        <v>2.3864760858487301E-2</v>
      </c>
      <c r="O42" s="44">
        <f>(VLOOKUP($A41,'ADR Raw Data'!$B$6:$BE$49,'ADR Raw Data'!AV$1,FALSE))/100</f>
        <v>4.03295611725277E-2</v>
      </c>
      <c r="P42" s="44">
        <f>(VLOOKUP($A41,'ADR Raw Data'!$B$6:$BE$49,'ADR Raw Data'!AW$1,FALSE))/100</f>
        <v>5.4602986613709902E-2</v>
      </c>
      <c r="Q42" s="44">
        <f>(VLOOKUP($A41,'ADR Raw Data'!$B$6:$BE$49,'ADR Raw Data'!AX$1,FALSE))/100</f>
        <v>6.1854412731232905E-2</v>
      </c>
      <c r="R42" s="44">
        <f>(VLOOKUP($A41,'ADR Raw Data'!$B$6:$BE$49,'ADR Raw Data'!AY$1,FALSE))/100</f>
        <v>4.2318982380481804E-2</v>
      </c>
      <c r="S42" s="45">
        <f>(VLOOKUP($A41,'ADR Raw Data'!$B$6:$BE$49,'ADR Raw Data'!BA$1,FALSE))/100</f>
        <v>6.8665563564774101E-2</v>
      </c>
      <c r="T42" s="45">
        <f>(VLOOKUP($A41,'ADR Raw Data'!$B$6:$BE$49,'ADR Raw Data'!BB$1,FALSE))/100</f>
        <v>6.4294932813393796E-2</v>
      </c>
      <c r="U42" s="44">
        <f>(VLOOKUP($A41,'ADR Raw Data'!$B$6:$BE$49,'ADR Raw Data'!BC$1,FALSE))/100</f>
        <v>6.6439351749566999E-2</v>
      </c>
      <c r="V42" s="46">
        <f>(VLOOKUP($A41,'ADR Raw Data'!$B$6:$BE$49,'ADR Raw Data'!BE$1,FALSE))/100</f>
        <v>4.9675299781300204E-2</v>
      </c>
      <c r="X42" s="43">
        <f>(VLOOKUP($A41,'RevPAR Raw Data'!$B$6:$BE$49,'RevPAR Raw Data'!AT$1,FALSE))/100</f>
        <v>5.94751610321703E-2</v>
      </c>
      <c r="Y42" s="44">
        <f>(VLOOKUP($A41,'RevPAR Raw Data'!$B$6:$BE$49,'RevPAR Raw Data'!AU$1,FALSE))/100</f>
        <v>8.2068408207265992E-2</v>
      </c>
      <c r="Z42" s="44">
        <f>(VLOOKUP($A41,'RevPAR Raw Data'!$B$6:$BE$49,'RevPAR Raw Data'!AV$1,FALSE))/100</f>
        <v>0.10503614805880901</v>
      </c>
      <c r="AA42" s="44">
        <f>(VLOOKUP($A41,'RevPAR Raw Data'!$B$6:$BE$49,'RevPAR Raw Data'!AW$1,FALSE))/100</f>
        <v>0.13475106396520101</v>
      </c>
      <c r="AB42" s="44">
        <f>(VLOOKUP($A41,'RevPAR Raw Data'!$B$6:$BE$49,'RevPAR Raw Data'!AX$1,FALSE))/100</f>
        <v>0.13491001780848</v>
      </c>
      <c r="AC42" s="44">
        <f>(VLOOKUP($A41,'RevPAR Raw Data'!$B$6:$BE$49,'RevPAR Raw Data'!AY$1,FALSE))/100</f>
        <v>0.1059955708874</v>
      </c>
      <c r="AD42" s="45">
        <f>(VLOOKUP($A41,'RevPAR Raw Data'!$B$6:$BE$49,'RevPAR Raw Data'!BA$1,FALSE))/100</f>
        <v>0.10224073964529501</v>
      </c>
      <c r="AE42" s="45">
        <f>(VLOOKUP($A41,'RevPAR Raw Data'!$B$6:$BE$49,'RevPAR Raw Data'!BB$1,FALSE))/100</f>
        <v>8.5957931936240198E-2</v>
      </c>
      <c r="AF42" s="44">
        <f>(VLOOKUP($A41,'RevPAR Raw Data'!$B$6:$BE$49,'RevPAR Raw Data'!BC$1,FALSE))/100</f>
        <v>9.3958633620972093E-2</v>
      </c>
      <c r="AG42" s="46">
        <f>(VLOOKUP($A41,'RevPAR Raw Data'!$B$6:$BE$49,'RevPAR Raw Data'!BE$1,FALSE))/100</f>
        <v>0.102807732532521</v>
      </c>
    </row>
    <row r="43" spans="1:33" x14ac:dyDescent="0.25">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5">
      <c r="A44" s="70" t="s">
        <v>28</v>
      </c>
      <c r="B44" s="71">
        <f>(VLOOKUP($A44,'Occupancy Raw Data'!$B$8:$BE$45,'Occupancy Raw Data'!AG$3,FALSE))/100</f>
        <v>0.447787825945902</v>
      </c>
      <c r="C44" s="72">
        <f>(VLOOKUP($A44,'Occupancy Raw Data'!$B$8:$BE$45,'Occupancy Raw Data'!AH$3,FALSE))/100</f>
        <v>0.54456925812186807</v>
      </c>
      <c r="D44" s="72">
        <f>(VLOOKUP($A44,'Occupancy Raw Data'!$B$8:$BE$45,'Occupancy Raw Data'!AI$3,FALSE))/100</f>
        <v>0.587380798448359</v>
      </c>
      <c r="E44" s="72">
        <f>(VLOOKUP($A44,'Occupancy Raw Data'!$B$8:$BE$45,'Occupancy Raw Data'!AJ$3,FALSE))/100</f>
        <v>0.61117259976254201</v>
      </c>
      <c r="F44" s="72">
        <f>(VLOOKUP($A44,'Occupancy Raw Data'!$B$8:$BE$45,'Occupancy Raw Data'!AK$3,FALSE))/100</f>
        <v>0.64043225403980397</v>
      </c>
      <c r="G44" s="73">
        <f>(VLOOKUP($A44,'Occupancy Raw Data'!$B$8:$BE$45,'Occupancy Raw Data'!AL$3,FALSE))/100</f>
        <v>0.56644838834700595</v>
      </c>
      <c r="H44" s="53">
        <f>(VLOOKUP($A44,'Occupancy Raw Data'!$B$8:$BE$45,'Occupancy Raw Data'!AN$3,FALSE))/100</f>
        <v>0.75296319401122802</v>
      </c>
      <c r="I44" s="53">
        <f>(VLOOKUP($A44,'Occupancy Raw Data'!$B$8:$BE$45,'Occupancy Raw Data'!AO$3,FALSE))/100</f>
        <v>0.72706417402853507</v>
      </c>
      <c r="J44" s="73">
        <f>(VLOOKUP($A44,'Occupancy Raw Data'!$B$8:$BE$45,'Occupancy Raw Data'!AP$3,FALSE))/100</f>
        <v>0.74001368401988199</v>
      </c>
      <c r="K44" s="74">
        <f>(VLOOKUP($A44,'Occupancy Raw Data'!$B$8:$BE$45,'Occupancy Raw Data'!AR$3,FALSE))/100</f>
        <v>0.61614834534778506</v>
      </c>
      <c r="M44" s="75">
        <f>VLOOKUP($A44,'ADR Raw Data'!$B$6:$BE$43,'ADR Raw Data'!AG$1,FALSE)</f>
        <v>94.0080261727947</v>
      </c>
      <c r="N44" s="76">
        <f>VLOOKUP($A44,'ADR Raw Data'!$B$6:$BE$43,'ADR Raw Data'!AH$1,FALSE)</f>
        <v>98.047884544037899</v>
      </c>
      <c r="O44" s="76">
        <f>VLOOKUP($A44,'ADR Raw Data'!$B$6:$BE$43,'ADR Raw Data'!AI$1,FALSE)</f>
        <v>99.045697726412797</v>
      </c>
      <c r="P44" s="76">
        <f>VLOOKUP($A44,'ADR Raw Data'!$B$6:$BE$43,'ADR Raw Data'!AJ$1,FALSE)</f>
        <v>100.252237660926</v>
      </c>
      <c r="Q44" s="76">
        <f>VLOOKUP($A44,'ADR Raw Data'!$B$6:$BE$43,'ADR Raw Data'!AK$1,FALSE)</f>
        <v>105.46359937156301</v>
      </c>
      <c r="R44" s="77">
        <f>VLOOKUP($A44,'ADR Raw Data'!$B$6:$BE$43,'ADR Raw Data'!AL$1,FALSE)</f>
        <v>99.7779958234443</v>
      </c>
      <c r="S44" s="76">
        <f>VLOOKUP($A44,'ADR Raw Data'!$B$6:$BE$43,'ADR Raw Data'!AN$1,FALSE)</f>
        <v>122.944989176042</v>
      </c>
      <c r="T44" s="76">
        <f>VLOOKUP($A44,'ADR Raw Data'!$B$6:$BE$43,'ADR Raw Data'!AO$1,FALSE)</f>
        <v>119.81617381677199</v>
      </c>
      <c r="U44" s="77">
        <f>VLOOKUP($A44,'ADR Raw Data'!$B$6:$BE$43,'ADR Raw Data'!AP$1,FALSE)</f>
        <v>121.40795708866401</v>
      </c>
      <c r="V44" s="78">
        <f>VLOOKUP($A44,'ADR Raw Data'!$B$6:$BE$43,'ADR Raw Data'!AR$1,FALSE)</f>
        <v>107.21680342663601</v>
      </c>
      <c r="X44" s="75">
        <f>VLOOKUP($A44,'RevPAR Raw Data'!$B$6:$BE$43,'RevPAR Raw Data'!AG$1,FALSE)</f>
        <v>42.095649661381202</v>
      </c>
      <c r="Y44" s="76">
        <f>VLOOKUP($A44,'RevPAR Raw Data'!$B$6:$BE$43,'RevPAR Raw Data'!AH$1,FALSE)</f>
        <v>53.393863746565302</v>
      </c>
      <c r="Z44" s="76">
        <f>VLOOKUP($A44,'RevPAR Raw Data'!$B$6:$BE$43,'RevPAR Raw Data'!AI$1,FALSE)</f>
        <v>58.177541013415201</v>
      </c>
      <c r="AA44" s="76">
        <f>VLOOKUP($A44,'RevPAR Raw Data'!$B$6:$BE$43,'RevPAR Raw Data'!AJ$1,FALSE)</f>
        <v>61.271420723240603</v>
      </c>
      <c r="AB44" s="76">
        <f>VLOOKUP($A44,'RevPAR Raw Data'!$B$6:$BE$43,'RevPAR Raw Data'!AK$1,FALSE)</f>
        <v>67.542290664681104</v>
      </c>
      <c r="AC44" s="77">
        <f>VLOOKUP($A44,'RevPAR Raw Data'!$B$6:$BE$43,'RevPAR Raw Data'!AL$1,FALSE)</f>
        <v>56.5190849266843</v>
      </c>
      <c r="AD44" s="76">
        <f>VLOOKUP($A44,'RevPAR Raw Data'!$B$6:$BE$43,'RevPAR Raw Data'!AN$1,FALSE)</f>
        <v>92.573051737669203</v>
      </c>
      <c r="AE44" s="76">
        <f>VLOOKUP($A44,'RevPAR Raw Data'!$B$6:$BE$43,'RevPAR Raw Data'!AO$1,FALSE)</f>
        <v>87.114047451351198</v>
      </c>
      <c r="AF44" s="77">
        <f>VLOOKUP($A44,'RevPAR Raw Data'!$B$6:$BE$43,'RevPAR Raw Data'!AP$1,FALSE)</f>
        <v>89.843549594510193</v>
      </c>
      <c r="AG44" s="78">
        <f>VLOOKUP($A44,'RevPAR Raw Data'!$B$6:$BE$43,'RevPAR Raw Data'!AR$1,FALSE)</f>
        <v>66.061456024801004</v>
      </c>
    </row>
    <row r="45" spans="1:33" x14ac:dyDescent="0.25">
      <c r="A45" s="55" t="s">
        <v>127</v>
      </c>
      <c r="B45" s="43">
        <f>(VLOOKUP($A44,'Occupancy Raw Data'!$B$8:$BE$51,'Occupancy Raw Data'!AT$3,FALSE))/100</f>
        <v>3.4305430004144002E-2</v>
      </c>
      <c r="C45" s="44">
        <f>(VLOOKUP($A44,'Occupancy Raw Data'!$B$8:$BE$51,'Occupancy Raw Data'!AU$3,FALSE))/100</f>
        <v>4.0058273999363306E-2</v>
      </c>
      <c r="D45" s="44">
        <f>(VLOOKUP($A44,'Occupancy Raw Data'!$B$8:$BE$51,'Occupancy Raw Data'!AV$3,FALSE))/100</f>
        <v>3.7596384977335202E-2</v>
      </c>
      <c r="E45" s="44">
        <f>(VLOOKUP($A44,'Occupancy Raw Data'!$B$8:$BE$51,'Occupancy Raw Data'!AW$3,FALSE))/100</f>
        <v>4.6649782276565903E-2</v>
      </c>
      <c r="F45" s="44">
        <f>(VLOOKUP($A44,'Occupancy Raw Data'!$B$8:$BE$51,'Occupancy Raw Data'!AX$3,FALSE))/100</f>
        <v>7.1587489986587899E-2</v>
      </c>
      <c r="G45" s="44">
        <f>(VLOOKUP($A44,'Occupancy Raw Data'!$B$8:$BE$51,'Occupancy Raw Data'!AY$3,FALSE))/100</f>
        <v>4.71679935531754E-2</v>
      </c>
      <c r="H45" s="45">
        <f>(VLOOKUP($A44,'Occupancy Raw Data'!$B$8:$BE$51,'Occupancy Raw Data'!BA$3,FALSE))/100</f>
        <v>6.7309612387917397E-2</v>
      </c>
      <c r="I45" s="45">
        <f>(VLOOKUP($A44,'Occupancy Raw Data'!$B$8:$BE$51,'Occupancy Raw Data'!BB$3,FALSE))/100</f>
        <v>7.5065810749540801E-2</v>
      </c>
      <c r="J45" s="44">
        <f>(VLOOKUP($A44,'Occupancy Raw Data'!$B$8:$BE$51,'Occupancy Raw Data'!BC$3,FALSE))/100</f>
        <v>7.1105813678459306E-2</v>
      </c>
      <c r="K45" s="46">
        <f>(VLOOKUP($A44,'Occupancy Raw Data'!$B$8:$BE$51,'Occupancy Raw Data'!BE$3,FALSE))/100</f>
        <v>5.5365822296014999E-2</v>
      </c>
      <c r="M45" s="43">
        <f>(VLOOKUP($A44,'ADR Raw Data'!$B$6:$BE$49,'ADR Raw Data'!AT$1,FALSE))/100</f>
        <v>1.7580736111059602E-2</v>
      </c>
      <c r="N45" s="44">
        <f>(VLOOKUP($A44,'ADR Raw Data'!$B$6:$BE$49,'ADR Raw Data'!AU$1,FALSE))/100</f>
        <v>2.3698552906744198E-2</v>
      </c>
      <c r="O45" s="44">
        <f>(VLOOKUP($A44,'ADR Raw Data'!$B$6:$BE$49,'ADR Raw Data'!AV$1,FALSE))/100</f>
        <v>1.2191326216521501E-2</v>
      </c>
      <c r="P45" s="44">
        <f>(VLOOKUP($A44,'ADR Raw Data'!$B$6:$BE$49,'ADR Raw Data'!AW$1,FALSE))/100</f>
        <v>2.4442383365351601E-2</v>
      </c>
      <c r="Q45" s="44">
        <f>(VLOOKUP($A44,'ADR Raw Data'!$B$6:$BE$49,'ADR Raw Data'!AX$1,FALSE))/100</f>
        <v>4.5674226882164201E-2</v>
      </c>
      <c r="R45" s="44">
        <f>(VLOOKUP($A44,'ADR Raw Data'!$B$6:$BE$49,'ADR Raw Data'!AY$1,FALSE))/100</f>
        <v>2.6047751394317701E-2</v>
      </c>
      <c r="S45" s="45">
        <f>(VLOOKUP($A44,'ADR Raw Data'!$B$6:$BE$49,'ADR Raw Data'!BA$1,FALSE))/100</f>
        <v>5.44490565203571E-2</v>
      </c>
      <c r="T45" s="45">
        <f>(VLOOKUP($A44,'ADR Raw Data'!$B$6:$BE$49,'ADR Raw Data'!BB$1,FALSE))/100</f>
        <v>4.1601367696529702E-2</v>
      </c>
      <c r="U45" s="44">
        <f>(VLOOKUP($A44,'ADR Raw Data'!$B$6:$BE$49,'ADR Raw Data'!BC$1,FALSE))/100</f>
        <v>4.8155388770341395E-2</v>
      </c>
      <c r="V45" s="46">
        <f>(VLOOKUP($A44,'ADR Raw Data'!$B$6:$BE$49,'ADR Raw Data'!BE$1,FALSE))/100</f>
        <v>3.5554420901683398E-2</v>
      </c>
      <c r="X45" s="43">
        <f>(VLOOKUP($A44,'RevPAR Raw Data'!$B$6:$BE$49,'RevPAR Raw Data'!AT$1,FALSE))/100</f>
        <v>5.2489280827282901E-2</v>
      </c>
      <c r="Y45" s="44">
        <f>(VLOOKUP($A44,'RevPAR Raw Data'!$B$6:$BE$49,'RevPAR Raw Data'!AU$1,FALSE))/100</f>
        <v>6.4706150031834303E-2</v>
      </c>
      <c r="Z45" s="44">
        <f>(VLOOKUP($A44,'RevPAR Raw Data'!$B$6:$BE$49,'RevPAR Raw Data'!AV$1,FALSE))/100</f>
        <v>5.0246060987677303E-2</v>
      </c>
      <c r="AA45" s="44">
        <f>(VLOOKUP($A44,'RevPAR Raw Data'!$B$6:$BE$49,'RevPAR Raw Data'!AW$1,FALSE))/100</f>
        <v>7.2232397504231702E-2</v>
      </c>
      <c r="AB45" s="44">
        <f>(VLOOKUP($A44,'RevPAR Raw Data'!$B$6:$BE$49,'RevPAR Raw Data'!AX$1,FALSE))/100</f>
        <v>0.12053142012832399</v>
      </c>
      <c r="AC45" s="44">
        <f>(VLOOKUP($A44,'RevPAR Raw Data'!$B$6:$BE$49,'RevPAR Raw Data'!AY$1,FALSE))/100</f>
        <v>7.4444365117335001E-2</v>
      </c>
      <c r="AD45" s="45">
        <f>(VLOOKUP($A44,'RevPAR Raw Data'!$B$6:$BE$49,'RevPAR Raw Data'!BA$1,FALSE))/100</f>
        <v>0.12542361379754699</v>
      </c>
      <c r="AE45" s="45">
        <f>(VLOOKUP($A44,'RevPAR Raw Data'!$B$6:$BE$49,'RevPAR Raw Data'!BB$1,FALSE))/100</f>
        <v>0.1197900188405</v>
      </c>
      <c r="AF45" s="44">
        <f>(VLOOKUP($A44,'RevPAR Raw Data'!$B$6:$BE$49,'RevPAR Raw Data'!BC$1,FALSE))/100</f>
        <v>0.12268533055031799</v>
      </c>
      <c r="AG45" s="46">
        <f>(VLOOKUP($A44,'RevPAR Raw Data'!$B$6:$BE$49,'RevPAR Raw Data'!BE$1,FALSE))/100</f>
        <v>9.2888742947178804E-2</v>
      </c>
    </row>
    <row r="46" spans="1:33" x14ac:dyDescent="0.25">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5">
      <c r="A47" s="70" t="s">
        <v>29</v>
      </c>
      <c r="B47" s="71">
        <f>(VLOOKUP($A47,'Occupancy Raw Data'!$B$8:$BE$45,'Occupancy Raw Data'!AG$3,FALSE))/100</f>
        <v>0.45871003307607405</v>
      </c>
      <c r="C47" s="72">
        <f>(VLOOKUP($A47,'Occupancy Raw Data'!$B$8:$BE$45,'Occupancy Raw Data'!AH$3,FALSE))/100</f>
        <v>0.60705622932745296</v>
      </c>
      <c r="D47" s="72">
        <f>(VLOOKUP($A47,'Occupancy Raw Data'!$B$8:$BE$45,'Occupancy Raw Data'!AI$3,FALSE))/100</f>
        <v>0.6441565600882021</v>
      </c>
      <c r="E47" s="72">
        <f>(VLOOKUP($A47,'Occupancy Raw Data'!$B$8:$BE$45,'Occupancy Raw Data'!AJ$3,FALSE))/100</f>
        <v>0.65446527012127798</v>
      </c>
      <c r="F47" s="72">
        <f>(VLOOKUP($A47,'Occupancy Raw Data'!$B$8:$BE$45,'Occupancy Raw Data'!AK$3,FALSE))/100</f>
        <v>0.63274531422271207</v>
      </c>
      <c r="G47" s="73">
        <f>(VLOOKUP($A47,'Occupancy Raw Data'!$B$8:$BE$45,'Occupancy Raw Data'!AL$3,FALSE))/100</f>
        <v>0.59942668136714405</v>
      </c>
      <c r="H47" s="53">
        <f>(VLOOKUP($A47,'Occupancy Raw Data'!$B$8:$BE$45,'Occupancy Raw Data'!AN$3,FALSE))/100</f>
        <v>0.65253583241455304</v>
      </c>
      <c r="I47" s="53">
        <f>(VLOOKUP($A47,'Occupancy Raw Data'!$B$8:$BE$45,'Occupancy Raw Data'!AO$3,FALSE))/100</f>
        <v>0.67822491730981194</v>
      </c>
      <c r="J47" s="73">
        <f>(VLOOKUP($A47,'Occupancy Raw Data'!$B$8:$BE$45,'Occupancy Raw Data'!AP$3,FALSE))/100</f>
        <v>0.66538037486218304</v>
      </c>
      <c r="K47" s="74">
        <f>(VLOOKUP($A47,'Occupancy Raw Data'!$B$8:$BE$45,'Occupancy Raw Data'!AR$3,FALSE))/100</f>
        <v>0.61827059379429794</v>
      </c>
      <c r="M47" s="75">
        <f>VLOOKUP($A47,'ADR Raw Data'!$B$6:$BE$43,'ADR Raw Data'!AG$1,FALSE)</f>
        <v>102.44892681168101</v>
      </c>
      <c r="N47" s="76">
        <f>VLOOKUP($A47,'ADR Raw Data'!$B$6:$BE$43,'ADR Raw Data'!AH$1,FALSE)</f>
        <v>106.439361605521</v>
      </c>
      <c r="O47" s="76">
        <f>VLOOKUP($A47,'ADR Raw Data'!$B$6:$BE$43,'ADR Raw Data'!AI$1,FALSE)</f>
        <v>110.075927257167</v>
      </c>
      <c r="P47" s="76">
        <f>VLOOKUP($A47,'ADR Raw Data'!$B$6:$BE$43,'ADR Raw Data'!AJ$1,FALSE)</f>
        <v>108.453733153638</v>
      </c>
      <c r="Q47" s="76">
        <f>VLOOKUP($A47,'ADR Raw Data'!$B$6:$BE$43,'ADR Raw Data'!AK$1,FALSE)</f>
        <v>109.792038682697</v>
      </c>
      <c r="R47" s="77">
        <f>VLOOKUP($A47,'ADR Raw Data'!$B$6:$BE$43,'ADR Raw Data'!AL$1,FALSE)</f>
        <v>107.75788552089401</v>
      </c>
      <c r="S47" s="76">
        <f>VLOOKUP($A47,'ADR Raw Data'!$B$6:$BE$43,'ADR Raw Data'!AN$1,FALSE)</f>
        <v>126.414944665033</v>
      </c>
      <c r="T47" s="76">
        <f>VLOOKUP($A47,'ADR Raw Data'!$B$6:$BE$43,'ADR Raw Data'!AO$1,FALSE)</f>
        <v>129.83137933837199</v>
      </c>
      <c r="U47" s="77">
        <f>VLOOKUP($A47,'ADR Raw Data'!$B$6:$BE$43,'ADR Raw Data'!AP$1,FALSE)</f>
        <v>128.156137531068</v>
      </c>
      <c r="V47" s="78">
        <f>VLOOKUP($A47,'ADR Raw Data'!$B$6:$BE$43,'ADR Raw Data'!AR$1,FALSE)</f>
        <v>114.030033627146</v>
      </c>
      <c r="X47" s="75">
        <f>VLOOKUP($A47,'RevPAR Raw Data'!$B$6:$BE$43,'RevPAR Raw Data'!AG$1,FALSE)</f>
        <v>46.994350606394697</v>
      </c>
      <c r="Y47" s="76">
        <f>VLOOKUP($A47,'RevPAR Raw Data'!$B$6:$BE$43,'RevPAR Raw Data'!AH$1,FALSE)</f>
        <v>64.614677508268997</v>
      </c>
      <c r="Z47" s="76">
        <f>VLOOKUP($A47,'RevPAR Raw Data'!$B$6:$BE$43,'RevPAR Raw Data'!AI$1,FALSE)</f>
        <v>70.906130650496095</v>
      </c>
      <c r="AA47" s="76">
        <f>VLOOKUP($A47,'RevPAR Raw Data'!$B$6:$BE$43,'RevPAR Raw Data'!AJ$1,FALSE)</f>
        <v>70.979201764057294</v>
      </c>
      <c r="AB47" s="76">
        <f>VLOOKUP($A47,'RevPAR Raw Data'!$B$6:$BE$43,'RevPAR Raw Data'!AK$1,FALSE)</f>
        <v>69.470398015435507</v>
      </c>
      <c r="AC47" s="77">
        <f>VLOOKUP($A47,'RevPAR Raw Data'!$B$6:$BE$43,'RevPAR Raw Data'!AL$1,FALSE)</f>
        <v>64.592951708930499</v>
      </c>
      <c r="AD47" s="76">
        <f>VLOOKUP($A47,'RevPAR Raw Data'!$B$6:$BE$43,'RevPAR Raw Data'!AN$1,FALSE)</f>
        <v>82.490281146637201</v>
      </c>
      <c r="AE47" s="76">
        <f>VLOOKUP($A47,'RevPAR Raw Data'!$B$6:$BE$43,'RevPAR Raw Data'!AO$1,FALSE)</f>
        <v>88.054876515986706</v>
      </c>
      <c r="AF47" s="77">
        <f>VLOOKUP($A47,'RevPAR Raw Data'!$B$6:$BE$43,'RevPAR Raw Data'!AP$1,FALSE)</f>
        <v>85.272578831312003</v>
      </c>
      <c r="AG47" s="78">
        <f>VLOOKUP($A47,'RevPAR Raw Data'!$B$6:$BE$43,'RevPAR Raw Data'!AR$1,FALSE)</f>
        <v>70.501416601039494</v>
      </c>
    </row>
    <row r="48" spans="1:33" x14ac:dyDescent="0.25">
      <c r="A48" s="55" t="s">
        <v>127</v>
      </c>
      <c r="B48" s="43">
        <f>(VLOOKUP($A47,'Occupancy Raw Data'!$B$8:$BE$51,'Occupancy Raw Data'!AT$3,FALSE))/100</f>
        <v>-4.2904839972516401E-2</v>
      </c>
      <c r="C48" s="44">
        <f>(VLOOKUP($A47,'Occupancy Raw Data'!$B$8:$BE$51,'Occupancy Raw Data'!AU$3,FALSE))/100</f>
        <v>1.7281302074387397E-2</v>
      </c>
      <c r="D48" s="44">
        <f>(VLOOKUP($A47,'Occupancy Raw Data'!$B$8:$BE$51,'Occupancy Raw Data'!AV$3,FALSE))/100</f>
        <v>4.3529245665654796E-3</v>
      </c>
      <c r="E48" s="44">
        <f>(VLOOKUP($A47,'Occupancy Raw Data'!$B$8:$BE$51,'Occupancy Raw Data'!AW$3,FALSE))/100</f>
        <v>2.0514426921630302E-2</v>
      </c>
      <c r="F48" s="44">
        <f>(VLOOKUP($A47,'Occupancy Raw Data'!$B$8:$BE$51,'Occupancy Raw Data'!AX$3,FALSE))/100</f>
        <v>5.50249860791188E-2</v>
      </c>
      <c r="G48" s="44">
        <f>(VLOOKUP($A47,'Occupancy Raw Data'!$B$8:$BE$51,'Occupancy Raw Data'!AY$3,FALSE))/100</f>
        <v>1.3080630905628301E-2</v>
      </c>
      <c r="H48" s="45">
        <f>(VLOOKUP($A47,'Occupancy Raw Data'!$B$8:$BE$51,'Occupancy Raw Data'!BA$3,FALSE))/100</f>
        <v>-6.4273762473725108E-3</v>
      </c>
      <c r="I48" s="45">
        <f>(VLOOKUP($A47,'Occupancy Raw Data'!$B$8:$BE$51,'Occupancy Raw Data'!BB$3,FALSE))/100</f>
        <v>4.7197573186851301E-3</v>
      </c>
      <c r="J48" s="44">
        <f>(VLOOKUP($A47,'Occupancy Raw Data'!$B$8:$BE$51,'Occupancy Raw Data'!BC$3,FALSE))/100</f>
        <v>-7.7729995244747805E-4</v>
      </c>
      <c r="K48" s="46">
        <f>(VLOOKUP($A47,'Occupancy Raw Data'!$B$8:$BE$51,'Occupancy Raw Data'!BE$3,FALSE))/100</f>
        <v>8.7787796631827002E-3</v>
      </c>
      <c r="M48" s="43">
        <f>(VLOOKUP($A47,'ADR Raw Data'!$B$6:$BE$49,'ADR Raw Data'!AT$1,FALSE))/100</f>
        <v>-2.1166499720313602E-2</v>
      </c>
      <c r="N48" s="44">
        <f>(VLOOKUP($A47,'ADR Raw Data'!$B$6:$BE$49,'ADR Raw Data'!AU$1,FALSE))/100</f>
        <v>-8.3504830112507908E-3</v>
      </c>
      <c r="O48" s="44">
        <f>(VLOOKUP($A47,'ADR Raw Data'!$B$6:$BE$49,'ADR Raw Data'!AV$1,FALSE))/100</f>
        <v>-1.3942023374275301E-4</v>
      </c>
      <c r="P48" s="44">
        <f>(VLOOKUP($A47,'ADR Raw Data'!$B$6:$BE$49,'ADR Raw Data'!AW$1,FALSE))/100</f>
        <v>-1.1194606723765701E-2</v>
      </c>
      <c r="Q48" s="44">
        <f>(VLOOKUP($A47,'ADR Raw Data'!$B$6:$BE$49,'ADR Raw Data'!AX$1,FALSE))/100</f>
        <v>-1.0286892196385299E-2</v>
      </c>
      <c r="R48" s="44">
        <f>(VLOOKUP($A47,'ADR Raw Data'!$B$6:$BE$49,'ADR Raw Data'!AY$1,FALSE))/100</f>
        <v>-9.0147021184967206E-3</v>
      </c>
      <c r="S48" s="45">
        <f>(VLOOKUP($A47,'ADR Raw Data'!$B$6:$BE$49,'ADR Raw Data'!BA$1,FALSE))/100</f>
        <v>1.4199275721996401E-2</v>
      </c>
      <c r="T48" s="45">
        <f>(VLOOKUP($A47,'ADR Raw Data'!$B$6:$BE$49,'ADR Raw Data'!BB$1,FALSE))/100</f>
        <v>1.3350511940732199E-2</v>
      </c>
      <c r="U48" s="44">
        <f>(VLOOKUP($A47,'ADR Raw Data'!$B$6:$BE$49,'ADR Raw Data'!BC$1,FALSE))/100</f>
        <v>1.3838598306665799E-2</v>
      </c>
      <c r="V48" s="46">
        <f>(VLOOKUP($A47,'ADR Raw Data'!$B$6:$BE$49,'ADR Raw Data'!BE$1,FALSE))/100</f>
        <v>-1.6888812114144599E-3</v>
      </c>
      <c r="X48" s="43">
        <f>(VLOOKUP($A47,'RevPAR Raw Data'!$B$6:$BE$49,'RevPAR Raw Data'!AT$1,FALSE))/100</f>
        <v>-6.3163194409551801E-2</v>
      </c>
      <c r="Y48" s="44">
        <f>(VLOOKUP($A47,'RevPAR Raw Data'!$B$6:$BE$49,'RevPAR Raw Data'!AU$1,FALSE))/100</f>
        <v>8.7865118437521813E-3</v>
      </c>
      <c r="Z48" s="44">
        <f>(VLOOKUP($A47,'RevPAR Raw Data'!$B$6:$BE$49,'RevPAR Raw Data'!AV$1,FALSE))/100</f>
        <v>4.2128974470621895E-3</v>
      </c>
      <c r="AA48" s="44">
        <f>(VLOOKUP($A47,'RevPAR Raw Data'!$B$6:$BE$49,'RevPAR Raw Data'!AW$1,FALSE))/100</f>
        <v>9.0901692563134899E-3</v>
      </c>
      <c r="AB48" s="44">
        <f>(VLOOKUP($A47,'RevPAR Raw Data'!$B$6:$BE$49,'RevPAR Raw Data'!AX$1,FALSE))/100</f>
        <v>4.4172057782829899E-2</v>
      </c>
      <c r="AC48" s="44">
        <f>(VLOOKUP($A47,'RevPAR Raw Data'!$B$6:$BE$49,'RevPAR Raw Data'!AY$1,FALSE))/100</f>
        <v>3.9480107959954302E-3</v>
      </c>
      <c r="AD48" s="45">
        <f>(VLOOKUP($A47,'RevPAR Raw Data'!$B$6:$BE$49,'RevPAR Raw Data'!BA$1,FALSE))/100</f>
        <v>7.6806353871185298E-3</v>
      </c>
      <c r="AE48" s="45">
        <f>(VLOOKUP($A47,'RevPAR Raw Data'!$B$6:$BE$49,'RevPAR Raw Data'!BB$1,FALSE))/100</f>
        <v>1.8133280435857799E-2</v>
      </c>
      <c r="AF48" s="44">
        <f>(VLOOKUP($A47,'RevPAR Raw Data'!$B$6:$BE$49,'RevPAR Raw Data'!BC$1,FALSE))/100</f>
        <v>1.30505416124126E-2</v>
      </c>
      <c r="AG48" s="46">
        <f>(VLOOKUP($A47,'RevPAR Raw Data'!$B$6:$BE$49,'RevPAR Raw Data'!BE$1,FALSE))/100</f>
        <v>7.0750721357359407E-3</v>
      </c>
    </row>
    <row r="49" spans="1:33" x14ac:dyDescent="0.25">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5">
      <c r="A50" s="70" t="s">
        <v>30</v>
      </c>
      <c r="B50" s="71">
        <f>(VLOOKUP($A50,'Occupancy Raw Data'!$B$8:$BE$45,'Occupancy Raw Data'!AG$3,FALSE))/100</f>
        <v>0.46424129353233801</v>
      </c>
      <c r="C50" s="72">
        <f>(VLOOKUP($A50,'Occupancy Raw Data'!$B$8:$BE$45,'Occupancy Raw Data'!AH$3,FALSE))/100</f>
        <v>0.524932157394843</v>
      </c>
      <c r="D50" s="72">
        <f>(VLOOKUP($A50,'Occupancy Raw Data'!$B$8:$BE$45,'Occupancy Raw Data'!AI$3,FALSE))/100</f>
        <v>0.552267073722297</v>
      </c>
      <c r="E50" s="72">
        <f>(VLOOKUP($A50,'Occupancy Raw Data'!$B$8:$BE$45,'Occupancy Raw Data'!AJ$3,FALSE))/100</f>
        <v>0.58857498726150703</v>
      </c>
      <c r="F50" s="72">
        <f>(VLOOKUP($A50,'Occupancy Raw Data'!$B$8:$BE$45,'Occupancy Raw Data'!AK$3,FALSE))/100</f>
        <v>0.60785257317556396</v>
      </c>
      <c r="G50" s="73">
        <f>(VLOOKUP($A50,'Occupancy Raw Data'!$B$8:$BE$45,'Occupancy Raw Data'!AL$3,FALSE))/100</f>
        <v>0.54754497115058198</v>
      </c>
      <c r="H50" s="53">
        <f>(VLOOKUP($A50,'Occupancy Raw Data'!$B$8:$BE$45,'Occupancy Raw Data'!AN$3,FALSE))/100</f>
        <v>0.70746758761252293</v>
      </c>
      <c r="I50" s="53">
        <f>(VLOOKUP($A50,'Occupancy Raw Data'!$B$8:$BE$45,'Occupancy Raw Data'!AO$3,FALSE))/100</f>
        <v>0.68063182924757892</v>
      </c>
      <c r="J50" s="73">
        <f>(VLOOKUP($A50,'Occupancy Raw Data'!$B$8:$BE$45,'Occupancy Raw Data'!AP$3,FALSE))/100</f>
        <v>0.69404970843005098</v>
      </c>
      <c r="K50" s="74">
        <f>(VLOOKUP($A50,'Occupancy Raw Data'!$B$8:$BE$45,'Occupancy Raw Data'!AR$3,FALSE))/100</f>
        <v>0.58937809175854294</v>
      </c>
      <c r="M50" s="75">
        <f>VLOOKUP($A50,'ADR Raw Data'!$B$6:$BE$43,'ADR Raw Data'!AG$1,FALSE)</f>
        <v>115.83911952749099</v>
      </c>
      <c r="N50" s="76">
        <f>VLOOKUP($A50,'ADR Raw Data'!$B$6:$BE$43,'ADR Raw Data'!AH$1,FALSE)</f>
        <v>106.988667743672</v>
      </c>
      <c r="O50" s="76">
        <f>VLOOKUP($A50,'ADR Raw Data'!$B$6:$BE$43,'ADR Raw Data'!AI$1,FALSE)</f>
        <v>109.506129907355</v>
      </c>
      <c r="P50" s="76">
        <f>VLOOKUP($A50,'ADR Raw Data'!$B$6:$BE$43,'ADR Raw Data'!AJ$1,FALSE)</f>
        <v>109.372501923816</v>
      </c>
      <c r="Q50" s="76">
        <f>VLOOKUP($A50,'ADR Raw Data'!$B$6:$BE$43,'ADR Raw Data'!AK$1,FALSE)</f>
        <v>113.709212033716</v>
      </c>
      <c r="R50" s="77">
        <f>VLOOKUP($A50,'ADR Raw Data'!$B$6:$BE$43,'ADR Raw Data'!AL$1,FALSE)</f>
        <v>111.001370422025</v>
      </c>
      <c r="S50" s="76">
        <f>VLOOKUP($A50,'ADR Raw Data'!$B$6:$BE$43,'ADR Raw Data'!AN$1,FALSE)</f>
        <v>152.220779049295</v>
      </c>
      <c r="T50" s="76">
        <f>VLOOKUP($A50,'ADR Raw Data'!$B$6:$BE$43,'ADR Raw Data'!AO$1,FALSE)</f>
        <v>158.46054317085299</v>
      </c>
      <c r="U50" s="77">
        <f>VLOOKUP($A50,'ADR Raw Data'!$B$6:$BE$43,'ADR Raw Data'!AP$1,FALSE)</f>
        <v>155.28034525654601</v>
      </c>
      <c r="V50" s="78">
        <f>VLOOKUP($A50,'ADR Raw Data'!$B$6:$BE$43,'ADR Raw Data'!AR$1,FALSE)</f>
        <v>125.89027477011</v>
      </c>
      <c r="X50" s="75">
        <f>VLOOKUP($A50,'RevPAR Raw Data'!$B$6:$BE$43,'RevPAR Raw Data'!AG$1,FALSE)</f>
        <v>53.77730269109</v>
      </c>
      <c r="Y50" s="76">
        <f>VLOOKUP($A50,'RevPAR Raw Data'!$B$6:$BE$43,'RevPAR Raw Data'!AH$1,FALSE)</f>
        <v>56.161792175486198</v>
      </c>
      <c r="Z50" s="76">
        <f>VLOOKUP($A50,'RevPAR Raw Data'!$B$6:$BE$43,'RevPAR Raw Data'!AI$1,FALSE)</f>
        <v>60.476629918588799</v>
      </c>
      <c r="AA50" s="76">
        <f>VLOOKUP($A50,'RevPAR Raw Data'!$B$6:$BE$43,'RevPAR Raw Data'!AJ$1,FALSE)</f>
        <v>64.373918926569601</v>
      </c>
      <c r="AB50" s="76">
        <f>VLOOKUP($A50,'RevPAR Raw Data'!$B$6:$BE$43,'RevPAR Raw Data'!AK$1,FALSE)</f>
        <v>69.118437128460599</v>
      </c>
      <c r="AC50" s="77">
        <f>VLOOKUP($A50,'RevPAR Raw Data'!$B$6:$BE$43,'RevPAR Raw Data'!AL$1,FALSE)</f>
        <v>60.778242165403299</v>
      </c>
      <c r="AD50" s="76">
        <f>VLOOKUP($A50,'RevPAR Raw Data'!$B$6:$BE$43,'RevPAR Raw Data'!AN$1,FALSE)</f>
        <v>107.69126733850401</v>
      </c>
      <c r="AE50" s="76">
        <f>VLOOKUP($A50,'RevPAR Raw Data'!$B$6:$BE$43,'RevPAR Raw Data'!AO$1,FALSE)</f>
        <v>107.853289361943</v>
      </c>
      <c r="AF50" s="77">
        <f>VLOOKUP($A50,'RevPAR Raw Data'!$B$6:$BE$43,'RevPAR Raw Data'!AP$1,FALSE)</f>
        <v>107.772278350223</v>
      </c>
      <c r="AG50" s="78">
        <f>VLOOKUP($A50,'RevPAR Raw Data'!$B$6:$BE$43,'RevPAR Raw Data'!AR$1,FALSE)</f>
        <v>74.196969914966502</v>
      </c>
    </row>
    <row r="51" spans="1:33" x14ac:dyDescent="0.25">
      <c r="A51" s="55" t="s">
        <v>127</v>
      </c>
      <c r="B51" s="43">
        <f>(VLOOKUP($A50,'Occupancy Raw Data'!$B$8:$BE$51,'Occupancy Raw Data'!AT$3,FALSE))/100</f>
        <v>-7.5812790771109098E-2</v>
      </c>
      <c r="C51" s="44">
        <f>(VLOOKUP($A50,'Occupancy Raw Data'!$B$8:$BE$51,'Occupancy Raw Data'!AU$3,FALSE))/100</f>
        <v>-1.6734467255841098E-2</v>
      </c>
      <c r="D51" s="44">
        <f>(VLOOKUP($A50,'Occupancy Raw Data'!$B$8:$BE$51,'Occupancy Raw Data'!AV$3,FALSE))/100</f>
        <v>-4.4300510961005506E-2</v>
      </c>
      <c r="E51" s="44">
        <f>(VLOOKUP($A50,'Occupancy Raw Data'!$B$8:$BE$51,'Occupancy Raw Data'!AW$3,FALSE))/100</f>
        <v>-2.0740196470813502E-2</v>
      </c>
      <c r="F51" s="44">
        <f>(VLOOKUP($A50,'Occupancy Raw Data'!$B$8:$BE$51,'Occupancy Raw Data'!AX$3,FALSE))/100</f>
        <v>-3.9814626930855301E-2</v>
      </c>
      <c r="G51" s="44">
        <f>(VLOOKUP($A50,'Occupancy Raw Data'!$B$8:$BE$51,'Occupancy Raw Data'!AY$3,FALSE))/100</f>
        <v>-3.8656958208126098E-2</v>
      </c>
      <c r="H51" s="45">
        <f>(VLOOKUP($A50,'Occupancy Raw Data'!$B$8:$BE$51,'Occupancy Raw Data'!BA$3,FALSE))/100</f>
        <v>-6.6451763892209401E-2</v>
      </c>
      <c r="I51" s="45">
        <f>(VLOOKUP($A50,'Occupancy Raw Data'!$B$8:$BE$51,'Occupancy Raw Data'!BB$3,FALSE))/100</f>
        <v>-6.2244738587787694E-2</v>
      </c>
      <c r="J51" s="44">
        <f>(VLOOKUP($A50,'Occupancy Raw Data'!$B$8:$BE$51,'Occupancy Raw Data'!BC$3,FALSE))/100</f>
        <v>-6.4393644993043703E-2</v>
      </c>
      <c r="K51" s="46">
        <f>(VLOOKUP($A50,'Occupancy Raw Data'!$B$8:$BE$51,'Occupancy Raw Data'!BE$3,FALSE))/100</f>
        <v>-4.74415198348151E-2</v>
      </c>
      <c r="M51" s="43">
        <f>(VLOOKUP($A50,'ADR Raw Data'!$B$6:$BE$49,'ADR Raw Data'!AT$1,FALSE))/100</f>
        <v>5.4095707090440495E-2</v>
      </c>
      <c r="N51" s="44">
        <f>(VLOOKUP($A50,'ADR Raw Data'!$B$6:$BE$49,'ADR Raw Data'!AU$1,FALSE))/100</f>
        <v>2.9560911303122703E-2</v>
      </c>
      <c r="O51" s="44">
        <f>(VLOOKUP($A50,'ADR Raw Data'!$B$6:$BE$49,'ADR Raw Data'!AV$1,FALSE))/100</f>
        <v>2.0802683157205203E-2</v>
      </c>
      <c r="P51" s="44">
        <f>(VLOOKUP($A50,'ADR Raw Data'!$B$6:$BE$49,'ADR Raw Data'!AW$1,FALSE))/100</f>
        <v>7.7872334833373504E-3</v>
      </c>
      <c r="Q51" s="44">
        <f>(VLOOKUP($A50,'ADR Raw Data'!$B$6:$BE$49,'ADR Raw Data'!AX$1,FALSE))/100</f>
        <v>-1.0741506553616699E-2</v>
      </c>
      <c r="R51" s="44">
        <f>(VLOOKUP($A50,'ADR Raw Data'!$B$6:$BE$49,'ADR Raw Data'!AY$1,FALSE))/100</f>
        <v>1.76749157409248E-2</v>
      </c>
      <c r="S51" s="45">
        <f>(VLOOKUP($A50,'ADR Raw Data'!$B$6:$BE$49,'ADR Raw Data'!BA$1,FALSE))/100</f>
        <v>-3.0723767924818998E-2</v>
      </c>
      <c r="T51" s="45">
        <f>(VLOOKUP($A50,'ADR Raw Data'!$B$6:$BE$49,'ADR Raw Data'!BB$1,FALSE))/100</f>
        <v>-1.47248242715463E-2</v>
      </c>
      <c r="U51" s="44">
        <f>(VLOOKUP($A50,'ADR Raw Data'!$B$6:$BE$49,'ADR Raw Data'!BC$1,FALSE))/100</f>
        <v>-2.27576219664395E-2</v>
      </c>
      <c r="V51" s="46">
        <f>(VLOOKUP($A50,'ADR Raw Data'!$B$6:$BE$49,'ADR Raw Data'!BE$1,FALSE))/100</f>
        <v>-1.85526274892816E-3</v>
      </c>
      <c r="X51" s="43">
        <f>(VLOOKUP($A50,'RevPAR Raw Data'!$B$6:$BE$49,'RevPAR Raw Data'!AT$1,FALSE))/100</f>
        <v>-2.58182302039313E-2</v>
      </c>
      <c r="Y51" s="44">
        <f>(VLOOKUP($A50,'RevPAR Raw Data'!$B$6:$BE$49,'RevPAR Raw Data'!AU$1,FALSE))/100</f>
        <v>1.23317579450265E-2</v>
      </c>
      <c r="Z51" s="44">
        <f>(VLOOKUP($A50,'RevPAR Raw Data'!$B$6:$BE$49,'RevPAR Raw Data'!AV$1,FALSE))/100</f>
        <v>-2.44193972970243E-2</v>
      </c>
      <c r="AA51" s="44">
        <f>(VLOOKUP($A50,'RevPAR Raw Data'!$B$6:$BE$49,'RevPAR Raw Data'!AW$1,FALSE))/100</f>
        <v>-1.3114471739884701E-2</v>
      </c>
      <c r="AB51" s="44">
        <f>(VLOOKUP($A50,'RevPAR Raw Data'!$B$6:$BE$49,'RevPAR Raw Data'!AX$1,FALSE))/100</f>
        <v>-5.0128464408364402E-2</v>
      </c>
      <c r="AC51" s="44">
        <f>(VLOOKUP($A50,'RevPAR Raw Data'!$B$6:$BE$49,'RevPAR Raw Data'!AY$1,FALSE))/100</f>
        <v>-2.1665300946330398E-2</v>
      </c>
      <c r="AD51" s="45">
        <f>(VLOOKUP($A50,'RevPAR Raw Data'!$B$6:$BE$49,'RevPAR Raw Data'!BA$1,FALSE))/100</f>
        <v>-9.5133883245009404E-2</v>
      </c>
      <c r="AE51" s="45">
        <f>(VLOOKUP($A50,'RevPAR Raw Data'!$B$6:$BE$49,'RevPAR Raw Data'!BB$1,FALSE))/100</f>
        <v>-7.6053020021800505E-2</v>
      </c>
      <c r="AF51" s="44">
        <f>(VLOOKUP($A50,'RevPAR Raw Data'!$B$6:$BE$49,'RevPAR Raw Data'!BC$1,FALSE))/100</f>
        <v>-8.5685820729690401E-2</v>
      </c>
      <c r="AG51" s="46">
        <f>(VLOOKUP($A50,'RevPAR Raw Data'!$B$6:$BE$49,'RevPAR Raw Data'!BE$1,FALSE))/100</f>
        <v>-4.92087660992412E-2</v>
      </c>
    </row>
    <row r="52" spans="1:33" x14ac:dyDescent="0.25">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5">
      <c r="A53" s="70" t="s">
        <v>31</v>
      </c>
      <c r="B53" s="71">
        <f>(VLOOKUP($A53,'Occupancy Raw Data'!$B$8:$BE$45,'Occupancy Raw Data'!AG$3,FALSE))/100</f>
        <v>0.416754293725902</v>
      </c>
      <c r="C53" s="72">
        <f>(VLOOKUP($A53,'Occupancy Raw Data'!$B$8:$BE$45,'Occupancy Raw Data'!AH$3,FALSE))/100</f>
        <v>0.57448300035050803</v>
      </c>
      <c r="D53" s="72">
        <f>(VLOOKUP($A53,'Occupancy Raw Data'!$B$8:$BE$45,'Occupancy Raw Data'!AI$3,FALSE))/100</f>
        <v>0.580792148615492</v>
      </c>
      <c r="E53" s="72">
        <f>(VLOOKUP($A53,'Occupancy Raw Data'!$B$8:$BE$45,'Occupancy Raw Data'!AJ$3,FALSE))/100</f>
        <v>0.58951965065502099</v>
      </c>
      <c r="F53" s="72">
        <f>(VLOOKUP($A53,'Occupancy Raw Data'!$B$8:$BE$45,'Occupancy Raw Data'!AK$3,FALSE))/100</f>
        <v>0.523668122270742</v>
      </c>
      <c r="G53" s="73">
        <f>(VLOOKUP($A53,'Occupancy Raw Data'!$B$8:$BE$45,'Occupancy Raw Data'!AL$3,FALSE))/100</f>
        <v>0.53706944833379999</v>
      </c>
      <c r="H53" s="53">
        <f>(VLOOKUP($A53,'Occupancy Raw Data'!$B$8:$BE$45,'Occupancy Raw Data'!AN$3,FALSE))/100</f>
        <v>0.56069868995633099</v>
      </c>
      <c r="I53" s="53">
        <f>(VLOOKUP($A53,'Occupancy Raw Data'!$B$8:$BE$45,'Occupancy Raw Data'!AO$3,FALSE))/100</f>
        <v>0.51825327510916996</v>
      </c>
      <c r="J53" s="73">
        <f>(VLOOKUP($A53,'Occupancy Raw Data'!$B$8:$BE$45,'Occupancy Raw Data'!AP$3,FALSE))/100</f>
        <v>0.53947598253275109</v>
      </c>
      <c r="K53" s="74">
        <f>(VLOOKUP($A53,'Occupancy Raw Data'!$B$8:$BE$45,'Occupancy Raw Data'!AR$3,FALSE))/100</f>
        <v>0.53775800889599601</v>
      </c>
      <c r="M53" s="75">
        <f>VLOOKUP($A53,'ADR Raw Data'!$B$6:$BE$43,'ADR Raw Data'!AG$1,FALSE)</f>
        <v>87.254894869638306</v>
      </c>
      <c r="N53" s="76">
        <f>VLOOKUP($A53,'ADR Raw Data'!$B$6:$BE$43,'ADR Raw Data'!AH$1,FALSE)</f>
        <v>92.871073825503302</v>
      </c>
      <c r="O53" s="76">
        <f>VLOOKUP($A53,'ADR Raw Data'!$B$6:$BE$43,'ADR Raw Data'!AI$1,FALSE)</f>
        <v>92.358853349426596</v>
      </c>
      <c r="P53" s="76">
        <f>VLOOKUP($A53,'ADR Raw Data'!$B$6:$BE$43,'ADR Raw Data'!AJ$1,FALSE)</f>
        <v>93.528628148148101</v>
      </c>
      <c r="Q53" s="76">
        <f>VLOOKUP($A53,'ADR Raw Data'!$B$6:$BE$43,'ADR Raw Data'!AK$1,FALSE)</f>
        <v>91.5389926617745</v>
      </c>
      <c r="R53" s="77">
        <f>VLOOKUP($A53,'ADR Raw Data'!$B$6:$BE$43,'ADR Raw Data'!AL$1,FALSE)</f>
        <v>91.774345304047401</v>
      </c>
      <c r="S53" s="76">
        <f>VLOOKUP($A53,'ADR Raw Data'!$B$6:$BE$43,'ADR Raw Data'!AN$1,FALSE)</f>
        <v>97.369339563862894</v>
      </c>
      <c r="T53" s="76">
        <f>VLOOKUP($A53,'ADR Raw Data'!$B$6:$BE$43,'ADR Raw Data'!AO$1,FALSE)</f>
        <v>94.616457701381805</v>
      </c>
      <c r="U53" s="77">
        <f>VLOOKUP($A53,'ADR Raw Data'!$B$6:$BE$43,'ADR Raw Data'!AP$1,FALSE)</f>
        <v>96.047047110247604</v>
      </c>
      <c r="V53" s="78">
        <f>VLOOKUP($A53,'ADR Raw Data'!$B$6:$BE$43,'ADR Raw Data'!AR$1,FALSE)</f>
        <v>93.000761617100295</v>
      </c>
      <c r="X53" s="75">
        <f>VLOOKUP($A53,'RevPAR Raw Data'!$B$6:$BE$43,'RevPAR Raw Data'!AG$1,FALSE)</f>
        <v>36.363852085524002</v>
      </c>
      <c r="Y53" s="76">
        <f>VLOOKUP($A53,'RevPAR Raw Data'!$B$6:$BE$43,'RevPAR Raw Data'!AH$1,FALSE)</f>
        <v>53.352853137048697</v>
      </c>
      <c r="Z53" s="76">
        <f>VLOOKUP($A53,'RevPAR Raw Data'!$B$6:$BE$43,'RevPAR Raw Data'!AI$1,FALSE)</f>
        <v>53.641296880476602</v>
      </c>
      <c r="AA53" s="76">
        <f>VLOOKUP($A53,'RevPAR Raw Data'!$B$6:$BE$43,'RevPAR Raw Data'!AJ$1,FALSE)</f>
        <v>55.1369641921397</v>
      </c>
      <c r="AB53" s="76">
        <f>VLOOKUP($A53,'RevPAR Raw Data'!$B$6:$BE$43,'RevPAR Raw Data'!AK$1,FALSE)</f>
        <v>47.9360524017467</v>
      </c>
      <c r="AC53" s="77">
        <f>VLOOKUP($A53,'RevPAR Raw Data'!$B$6:$BE$43,'RevPAR Raw Data'!AL$1,FALSE)</f>
        <v>49.289197003640403</v>
      </c>
      <c r="AD53" s="76">
        <f>VLOOKUP($A53,'RevPAR Raw Data'!$B$6:$BE$43,'RevPAR Raw Data'!AN$1,FALSE)</f>
        <v>54.594861135371097</v>
      </c>
      <c r="AE53" s="76">
        <f>VLOOKUP($A53,'RevPAR Raw Data'!$B$6:$BE$43,'RevPAR Raw Data'!AO$1,FALSE)</f>
        <v>49.035289082969399</v>
      </c>
      <c r="AF53" s="77">
        <f>VLOOKUP($A53,'RevPAR Raw Data'!$B$6:$BE$43,'RevPAR Raw Data'!AP$1,FALSE)</f>
        <v>51.815075109170301</v>
      </c>
      <c r="AG53" s="78">
        <f>VLOOKUP($A53,'RevPAR Raw Data'!$B$6:$BE$43,'RevPAR Raw Data'!AR$1,FALSE)</f>
        <v>50.011904393023102</v>
      </c>
    </row>
    <row r="54" spans="1:33" x14ac:dyDescent="0.25">
      <c r="A54" s="55" t="s">
        <v>127</v>
      </c>
      <c r="B54" s="43">
        <f>(VLOOKUP($A53,'Occupancy Raw Data'!$B$8:$BE$51,'Occupancy Raw Data'!AT$3,FALSE))/100</f>
        <v>-2.78510397453356E-2</v>
      </c>
      <c r="C54" s="44">
        <f>(VLOOKUP($A53,'Occupancy Raw Data'!$B$8:$BE$51,'Occupancy Raw Data'!AU$3,FALSE))/100</f>
        <v>5.3941454102158802E-2</v>
      </c>
      <c r="D54" s="44">
        <f>(VLOOKUP($A53,'Occupancy Raw Data'!$B$8:$BE$51,'Occupancy Raw Data'!AV$3,FALSE))/100</f>
        <v>-1.3620222916799899E-2</v>
      </c>
      <c r="E54" s="44">
        <f>(VLOOKUP($A53,'Occupancy Raw Data'!$B$8:$BE$51,'Occupancy Raw Data'!AW$3,FALSE))/100</f>
        <v>3.01794958434034E-2</v>
      </c>
      <c r="F54" s="44">
        <f>(VLOOKUP($A53,'Occupancy Raw Data'!$B$8:$BE$51,'Occupancy Raw Data'!AX$3,FALSE))/100</f>
        <v>-1.4359395823453E-3</v>
      </c>
      <c r="G54" s="44">
        <f>(VLOOKUP($A53,'Occupancy Raw Data'!$B$8:$BE$51,'Occupancy Raw Data'!AY$3,FALSE))/100</f>
        <v>9.3296346321747603E-3</v>
      </c>
      <c r="H54" s="45">
        <f>(VLOOKUP($A53,'Occupancy Raw Data'!$B$8:$BE$51,'Occupancy Raw Data'!BA$3,FALSE))/100</f>
        <v>-1.8735833045957998E-2</v>
      </c>
      <c r="I54" s="45">
        <f>(VLOOKUP($A53,'Occupancy Raw Data'!$B$8:$BE$51,'Occupancy Raw Data'!BB$3,FALSE))/100</f>
        <v>-4.0217643561514603E-2</v>
      </c>
      <c r="J54" s="44">
        <f>(VLOOKUP($A53,'Occupancy Raw Data'!$B$8:$BE$51,'Occupancy Raw Data'!BC$3,FALSE))/100</f>
        <v>-2.91729353265546E-2</v>
      </c>
      <c r="K54" s="46">
        <f>(VLOOKUP($A53,'Occupancy Raw Data'!$B$8:$BE$51,'Occupancy Raw Data'!BE$3,FALSE))/100</f>
        <v>-2.0633764738391298E-3</v>
      </c>
      <c r="M54" s="43">
        <f>(VLOOKUP($A53,'ADR Raw Data'!$B$6:$BE$49,'ADR Raw Data'!AT$1,FALSE))/100</f>
        <v>8.3940168788870593E-3</v>
      </c>
      <c r="N54" s="44">
        <f>(VLOOKUP($A53,'ADR Raw Data'!$B$6:$BE$49,'ADR Raw Data'!AU$1,FALSE))/100</f>
        <v>3.9337311430217001E-2</v>
      </c>
      <c r="O54" s="44">
        <f>(VLOOKUP($A53,'ADR Raw Data'!$B$6:$BE$49,'ADR Raw Data'!AV$1,FALSE))/100</f>
        <v>2.5161891491678599E-2</v>
      </c>
      <c r="P54" s="44">
        <f>(VLOOKUP($A53,'ADR Raw Data'!$B$6:$BE$49,'ADR Raw Data'!AW$1,FALSE))/100</f>
        <v>4.1874539279902097E-2</v>
      </c>
      <c r="Q54" s="44">
        <f>(VLOOKUP($A53,'ADR Raw Data'!$B$6:$BE$49,'ADR Raw Data'!AX$1,FALSE))/100</f>
        <v>3.3828716011632301E-2</v>
      </c>
      <c r="R54" s="44">
        <f>(VLOOKUP($A53,'ADR Raw Data'!$B$6:$BE$49,'ADR Raw Data'!AY$1,FALSE))/100</f>
        <v>3.1212839969645099E-2</v>
      </c>
      <c r="S54" s="45">
        <f>(VLOOKUP($A53,'ADR Raw Data'!$B$6:$BE$49,'ADR Raw Data'!BA$1,FALSE))/100</f>
        <v>1.28197831681101E-2</v>
      </c>
      <c r="T54" s="45">
        <f>(VLOOKUP($A53,'ADR Raw Data'!$B$6:$BE$49,'ADR Raw Data'!BB$1,FALSE))/100</f>
        <v>-1.3110557541348799E-2</v>
      </c>
      <c r="U54" s="44">
        <f>(VLOOKUP($A53,'ADR Raw Data'!$B$6:$BE$49,'ADR Raw Data'!BC$1,FALSE))/100</f>
        <v>3.9759256115508399E-4</v>
      </c>
      <c r="V54" s="46">
        <f>(VLOOKUP($A53,'ADR Raw Data'!$B$6:$BE$49,'ADR Raw Data'!BE$1,FALSE))/100</f>
        <v>2.1190940429851198E-2</v>
      </c>
      <c r="X54" s="43">
        <f>(VLOOKUP($A53,'RevPAR Raw Data'!$B$6:$BE$49,'RevPAR Raw Data'!AT$1,FALSE))/100</f>
        <v>-1.96908049641654E-2</v>
      </c>
      <c r="Y54" s="44">
        <f>(VLOOKUP($A53,'RevPAR Raw Data'!$B$6:$BE$49,'RevPAR Raw Data'!AU$1,FALSE))/100</f>
        <v>9.5400677311391194E-2</v>
      </c>
      <c r="Z54" s="44">
        <f>(VLOOKUP($A53,'RevPAR Raw Data'!$B$6:$BE$49,'RevPAR Raw Data'!AV$1,FALSE))/100</f>
        <v>1.1198958003753701E-2</v>
      </c>
      <c r="AA54" s="44">
        <f>(VLOOKUP($A53,'RevPAR Raw Data'!$B$6:$BE$49,'RevPAR Raw Data'!AW$1,FALSE))/100</f>
        <v>7.3317787607447796E-2</v>
      </c>
      <c r="AB54" s="44">
        <f>(VLOOKUP($A53,'RevPAR Raw Data'!$B$6:$BE$49,'RevPAR Raw Data'!AX$1,FALSE))/100</f>
        <v>3.2344200436945997E-2</v>
      </c>
      <c r="AC54" s="44">
        <f>(VLOOKUP($A53,'RevPAR Raw Data'!$B$6:$BE$49,'RevPAR Raw Data'!AY$1,FALSE))/100</f>
        <v>4.0833678994569196E-2</v>
      </c>
      <c r="AD54" s="45">
        <f>(VLOOKUP($A53,'RevPAR Raw Data'!$B$6:$BE$49,'RevPAR Raw Data'!BA$1,FALSE))/100</f>
        <v>-6.1562391949710003E-3</v>
      </c>
      <c r="AE54" s="45">
        <f>(VLOOKUP($A53,'RevPAR Raw Data'!$B$6:$BE$49,'RevPAR Raw Data'!BB$1,FALSE))/100</f>
        <v>-5.2800925372772804E-2</v>
      </c>
      <c r="AF54" s="44">
        <f>(VLOOKUP($A53,'RevPAR Raw Data'!$B$6:$BE$49,'RevPAR Raw Data'!BC$1,FALSE))/100</f>
        <v>-2.8786941707472403E-2</v>
      </c>
      <c r="AG54" s="46">
        <f>(VLOOKUP($A53,'RevPAR Raw Data'!$B$6:$BE$49,'RevPAR Raw Data'!BE$1,FALSE))/100</f>
        <v>1.90838390680706E-2</v>
      </c>
    </row>
    <row r="55" spans="1:33" x14ac:dyDescent="0.25">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5">
      <c r="A56" s="70" t="s">
        <v>32</v>
      </c>
      <c r="B56" s="71">
        <f>(VLOOKUP($A56,'Occupancy Raw Data'!$B$8:$BE$45,'Occupancy Raw Data'!AG$3,FALSE))/100</f>
        <v>0.44541630500100099</v>
      </c>
      <c r="C56" s="72">
        <f>(VLOOKUP($A56,'Occupancy Raw Data'!$B$8:$BE$45,'Occupancy Raw Data'!AH$3,FALSE))/100</f>
        <v>0.56543366495292702</v>
      </c>
      <c r="D56" s="72">
        <f>(VLOOKUP($A56,'Occupancy Raw Data'!$B$8:$BE$45,'Occupancy Raw Data'!AI$3,FALSE))/100</f>
        <v>0.60389263537423998</v>
      </c>
      <c r="E56" s="72">
        <f>(VLOOKUP($A56,'Occupancy Raw Data'!$B$8:$BE$45,'Occupancy Raw Data'!AJ$3,FALSE))/100</f>
        <v>0.62756480832749406</v>
      </c>
      <c r="F56" s="72">
        <f>(VLOOKUP($A56,'Occupancy Raw Data'!$B$8:$BE$45,'Occupancy Raw Data'!AK$3,FALSE))/100</f>
        <v>0.62376138524672198</v>
      </c>
      <c r="G56" s="72">
        <f>(VLOOKUP($A56,'Occupancy Raw Data'!$B$8:$BE$45,'Occupancy Raw Data'!AL$3,FALSE))/100</f>
        <v>0.57322706397522094</v>
      </c>
      <c r="H56" s="53">
        <f>(VLOOKUP($A56,'Occupancy Raw Data'!$B$8:$BE$45,'Occupancy Raw Data'!AN$3,FALSE))/100</f>
        <v>0.69859540252894203</v>
      </c>
      <c r="I56" s="53">
        <f>(VLOOKUP($A56,'Occupancy Raw Data'!$B$8:$BE$45,'Occupancy Raw Data'!AO$3,FALSE))/100</f>
        <v>0.68791912721449289</v>
      </c>
      <c r="J56" s="72">
        <f>(VLOOKUP($A56,'Occupancy Raw Data'!$B$8:$BE$45,'Occupancy Raw Data'!AP$3,FALSE))/100</f>
        <v>0.69325726487171702</v>
      </c>
      <c r="K56" s="95">
        <f>(VLOOKUP($A56,'Occupancy Raw Data'!$B$8:$BE$45,'Occupancy Raw Data'!AR$3,FALSE))/100</f>
        <v>0.60753072647005502</v>
      </c>
      <c r="M56" s="75">
        <f>VLOOKUP($A56,'ADR Raw Data'!$B$6:$BE$43,'ADR Raw Data'!AG$1,FALSE)</f>
        <v>112.954067606056</v>
      </c>
      <c r="N56" s="76">
        <f>VLOOKUP($A56,'ADR Raw Data'!$B$6:$BE$43,'ADR Raw Data'!AH$1,FALSE)</f>
        <v>114.97374505520401</v>
      </c>
      <c r="O56" s="76">
        <f>VLOOKUP($A56,'ADR Raw Data'!$B$6:$BE$43,'ADR Raw Data'!AI$1,FALSE)</f>
        <v>116.77881143236201</v>
      </c>
      <c r="P56" s="76">
        <f>VLOOKUP($A56,'ADR Raw Data'!$B$6:$BE$43,'ADR Raw Data'!AJ$1,FALSE)</f>
        <v>116.61542530568801</v>
      </c>
      <c r="Q56" s="76">
        <f>VLOOKUP($A56,'ADR Raw Data'!$B$6:$BE$43,'ADR Raw Data'!AK$1,FALSE)</f>
        <v>122.365450898587</v>
      </c>
      <c r="R56" s="77">
        <f>VLOOKUP($A56,'ADR Raw Data'!$B$6:$BE$43,'ADR Raw Data'!AL$1,FALSE)</f>
        <v>117.009060134615</v>
      </c>
      <c r="S56" s="76">
        <f>VLOOKUP($A56,'ADR Raw Data'!$B$6:$BE$43,'ADR Raw Data'!AN$1,FALSE)</f>
        <v>141.056900998137</v>
      </c>
      <c r="T56" s="76">
        <f>VLOOKUP($A56,'ADR Raw Data'!$B$6:$BE$43,'ADR Raw Data'!AO$1,FALSE)</f>
        <v>141.82850332217799</v>
      </c>
      <c r="U56" s="77">
        <f>VLOOKUP($A56,'ADR Raw Data'!$B$6:$BE$43,'ADR Raw Data'!AP$1,FALSE)</f>
        <v>141.439731459646</v>
      </c>
      <c r="V56" s="78">
        <f>VLOOKUP($A56,'ADR Raw Data'!$B$6:$BE$43,'ADR Raw Data'!AR$1,FALSE)</f>
        <v>124.976366925105</v>
      </c>
      <c r="X56" s="75">
        <f>VLOOKUP($A56,'RevPAR Raw Data'!$B$6:$BE$43,'RevPAR Raw Data'!AG$1,FALSE)</f>
        <v>50.311583427922798</v>
      </c>
      <c r="Y56" s="76">
        <f>VLOOKUP($A56,'RevPAR Raw Data'!$B$6:$BE$43,'RevPAR Raw Data'!AH$1,FALSE)</f>
        <v>65.010026039927794</v>
      </c>
      <c r="Z56" s="76">
        <f>VLOOKUP($A56,'RevPAR Raw Data'!$B$6:$BE$43,'RevPAR Raw Data'!AI$1,FALSE)</f>
        <v>70.521864191760599</v>
      </c>
      <c r="AA56" s="76">
        <f>VLOOKUP($A56,'RevPAR Raw Data'!$B$6:$BE$43,'RevPAR Raw Data'!AJ$1,FALSE)</f>
        <v>73.183737029993594</v>
      </c>
      <c r="AB56" s="76">
        <f>VLOOKUP($A56,'RevPAR Raw Data'!$B$6:$BE$43,'RevPAR Raw Data'!AK$1,FALSE)</f>
        <v>76.326843158842905</v>
      </c>
      <c r="AC56" s="77">
        <f>VLOOKUP($A56,'RevPAR Raw Data'!$B$6:$BE$43,'RevPAR Raw Data'!AL$1,FALSE)</f>
        <v>67.072759999465902</v>
      </c>
      <c r="AD56" s="76">
        <f>VLOOKUP($A56,'RevPAR Raw Data'!$B$6:$BE$43,'RevPAR Raw Data'!AN$1,FALSE)</f>
        <v>98.541702532279004</v>
      </c>
      <c r="AE56" s="76">
        <f>VLOOKUP($A56,'RevPAR Raw Data'!$B$6:$BE$43,'RevPAR Raw Data'!AO$1,FALSE)</f>
        <v>97.566540219530907</v>
      </c>
      <c r="AF56" s="77">
        <f>VLOOKUP($A56,'RevPAR Raw Data'!$B$6:$BE$43,'RevPAR Raw Data'!AP$1,FALSE)</f>
        <v>98.054121375904899</v>
      </c>
      <c r="AG56" s="78">
        <f>VLOOKUP($A56,'RevPAR Raw Data'!$B$6:$BE$43,'RevPAR Raw Data'!AR$1,FALSE)</f>
        <v>75.926982989597306</v>
      </c>
    </row>
    <row r="57" spans="1:33" ht="16" thickBot="1" x14ac:dyDescent="0.3">
      <c r="A57" s="59" t="s">
        <v>127</v>
      </c>
      <c r="B57" s="43">
        <f>(VLOOKUP($A56,'Occupancy Raw Data'!$B$8:$BE$51,'Occupancy Raw Data'!AT$3,FALSE))/100</f>
        <v>-1.6390378516259599E-3</v>
      </c>
      <c r="C57" s="44">
        <f>(VLOOKUP($A56,'Occupancy Raw Data'!$B$8:$BE$51,'Occupancy Raw Data'!AU$3,FALSE))/100</f>
        <v>1.0900769483469599E-2</v>
      </c>
      <c r="D57" s="44">
        <f>(VLOOKUP($A56,'Occupancy Raw Data'!$B$8:$BE$51,'Occupancy Raw Data'!AV$3,FALSE))/100</f>
        <v>3.4817551552159699E-3</v>
      </c>
      <c r="E57" s="44">
        <f>(VLOOKUP($A56,'Occupancy Raw Data'!$B$8:$BE$51,'Occupancy Raw Data'!AW$3,FALSE))/100</f>
        <v>5.0243327688094599E-2</v>
      </c>
      <c r="F57" s="44">
        <f>(VLOOKUP($A56,'Occupancy Raw Data'!$B$8:$BE$51,'Occupancy Raw Data'!AX$3,FALSE))/100</f>
        <v>4.6381807582969004E-2</v>
      </c>
      <c r="G57" s="44">
        <f>(VLOOKUP($A56,'Occupancy Raw Data'!$B$8:$BE$51,'Occupancy Raw Data'!AY$3,FALSE))/100</f>
        <v>2.32504456818215E-2</v>
      </c>
      <c r="H57" s="45">
        <f>(VLOOKUP($A56,'Occupancy Raw Data'!$B$8:$BE$51,'Occupancy Raw Data'!BA$3,FALSE))/100</f>
        <v>-1.9650466222759601E-2</v>
      </c>
      <c r="I57" s="45">
        <f>(VLOOKUP($A56,'Occupancy Raw Data'!$B$8:$BE$51,'Occupancy Raw Data'!BB$3,FALSE))/100</f>
        <v>7.1766857802223801E-3</v>
      </c>
      <c r="J57" s="44">
        <f>(VLOOKUP($A56,'Occupancy Raw Data'!$B$8:$BE$51,'Occupancy Raw Data'!BC$3,FALSE))/100</f>
        <v>-6.5211995347956696E-3</v>
      </c>
      <c r="K57" s="46">
        <f>(VLOOKUP($A56,'Occupancy Raw Data'!$B$8:$BE$51,'Occupancy Raw Data'!BE$3,FALSE))/100</f>
        <v>1.3352951761435701E-2</v>
      </c>
      <c r="M57" s="43">
        <f>(VLOOKUP($A56,'ADR Raw Data'!$B$6:$BE$49,'ADR Raw Data'!AT$1,FALSE))/100</f>
        <v>3.5000652110941097E-2</v>
      </c>
      <c r="N57" s="44">
        <f>(VLOOKUP($A56,'ADR Raw Data'!$B$6:$BE$49,'ADR Raw Data'!AU$1,FALSE))/100</f>
        <v>-1.6915709585049302E-2</v>
      </c>
      <c r="O57" s="44">
        <f>(VLOOKUP($A56,'ADR Raw Data'!$B$6:$BE$49,'ADR Raw Data'!AV$1,FALSE))/100</f>
        <v>-6.77537965249998E-3</v>
      </c>
      <c r="P57" s="44">
        <f>(VLOOKUP($A56,'ADR Raw Data'!$B$6:$BE$49,'ADR Raw Data'!AW$1,FALSE))/100</f>
        <v>1.4777383373995302E-2</v>
      </c>
      <c r="Q57" s="44">
        <f>(VLOOKUP($A56,'ADR Raw Data'!$B$6:$BE$49,'ADR Raw Data'!AX$1,FALSE))/100</f>
        <v>6.6084965575316998E-2</v>
      </c>
      <c r="R57" s="44">
        <f>(VLOOKUP($A56,'ADR Raw Data'!$B$6:$BE$49,'ADR Raw Data'!AY$1,FALSE))/100</f>
        <v>1.7959104173289098E-2</v>
      </c>
      <c r="S57" s="45">
        <f>(VLOOKUP($A56,'ADR Raw Data'!$B$6:$BE$49,'ADR Raw Data'!BA$1,FALSE))/100</f>
        <v>3.1545012275604203E-2</v>
      </c>
      <c r="T57" s="45">
        <f>(VLOOKUP($A56,'ADR Raw Data'!$B$6:$BE$49,'ADR Raw Data'!BB$1,FALSE))/100</f>
        <v>2.43560880799179E-2</v>
      </c>
      <c r="U57" s="44">
        <f>(VLOOKUP($A56,'ADR Raw Data'!$B$6:$BE$49,'ADR Raw Data'!BC$1,FALSE))/100</f>
        <v>2.8042214978722901E-2</v>
      </c>
      <c r="V57" s="46">
        <f>(VLOOKUP($A56,'ADR Raw Data'!$B$6:$BE$49,'ADR Raw Data'!BE$1,FALSE))/100</f>
        <v>2.0430993763665799E-2</v>
      </c>
      <c r="X57" s="43">
        <f>(VLOOKUP($A56,'RevPAR Raw Data'!$B$6:$BE$49,'RevPAR Raw Data'!AT$1,FALSE))/100</f>
        <v>3.3304246865673702E-2</v>
      </c>
      <c r="Y57" s="44">
        <f>(VLOOKUP($A56,'RevPAR Raw Data'!$B$6:$BE$49,'RevPAR Raw Data'!AU$1,FALSE))/100</f>
        <v>-6.1993343524156599E-3</v>
      </c>
      <c r="Z57" s="44">
        <f>(VLOOKUP($A56,'RevPAR Raw Data'!$B$6:$BE$49,'RevPAR Raw Data'!AV$1,FALSE))/100</f>
        <v>-3.3172147103176404E-3</v>
      </c>
      <c r="AA57" s="44">
        <f>(VLOOKUP($A56,'RevPAR Raw Data'!$B$6:$BE$49,'RevPAR Raw Data'!AW$1,FALSE))/100</f>
        <v>6.5763175977322202E-2</v>
      </c>
      <c r="AB57" s="44">
        <f>(VLOOKUP($A56,'RevPAR Raw Data'!$B$6:$BE$49,'RevPAR Raw Data'!AX$1,FALSE))/100</f>
        <v>0.115531913315727</v>
      </c>
      <c r="AC57" s="44">
        <f>(VLOOKUP($A56,'RevPAR Raw Data'!$B$6:$BE$49,'RevPAR Raw Data'!AY$1,FALSE))/100</f>
        <v>4.1627107031185898E-2</v>
      </c>
      <c r="AD57" s="45">
        <f>(VLOOKUP($A56,'RevPAR Raw Data'!$B$6:$BE$49,'RevPAR Raw Data'!BA$1,FALSE))/100</f>
        <v>1.1274671854626299E-2</v>
      </c>
      <c r="AE57" s="45">
        <f>(VLOOKUP($A56,'RevPAR Raw Data'!$B$6:$BE$49,'RevPAR Raw Data'!BB$1,FALSE))/100</f>
        <v>3.17075698511253E-2</v>
      </c>
      <c r="AF57" s="44">
        <f>(VLOOKUP($A56,'RevPAR Raw Data'!$B$6:$BE$49,'RevPAR Raw Data'!BC$1,FALSE))/100</f>
        <v>2.1338146564653302E-2</v>
      </c>
      <c r="AG57" s="46">
        <f>(VLOOKUP($A56,'RevPAR Raw Data'!$B$6:$BE$49,'RevPAR Raw Data'!BE$1,FALSE))/100</f>
        <v>3.4056759599265997E-2</v>
      </c>
    </row>
    <row r="58" spans="1:33" x14ac:dyDescent="0.25">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5">
      <c r="A59" s="88" t="s">
        <v>33</v>
      </c>
      <c r="B59" s="71">
        <f>(VLOOKUP($A59,'Occupancy Raw Data'!$B$8:$BE$45,'Occupancy Raw Data'!AG$3,FALSE))/100</f>
        <v>0.61769836828206104</v>
      </c>
      <c r="C59" s="72">
        <f>(VLOOKUP($A59,'Occupancy Raw Data'!$B$8:$BE$45,'Occupancy Raw Data'!AH$3,FALSE))/100</f>
        <v>0.7558522359607539</v>
      </c>
      <c r="D59" s="72">
        <f>(VLOOKUP($A59,'Occupancy Raw Data'!$B$8:$BE$45,'Occupancy Raw Data'!AI$3,FALSE))/100</f>
        <v>0.82419463439374496</v>
      </c>
      <c r="E59" s="72">
        <f>(VLOOKUP($A59,'Occupancy Raw Data'!$B$8:$BE$45,'Occupancy Raw Data'!AJ$3,FALSE))/100</f>
        <v>0.80729705967003296</v>
      </c>
      <c r="F59" s="72">
        <f>(VLOOKUP($A59,'Occupancy Raw Data'!$B$8:$BE$45,'Occupancy Raw Data'!AK$3,FALSE))/100</f>
        <v>0.74505352952908499</v>
      </c>
      <c r="G59" s="73">
        <f>(VLOOKUP($A59,'Occupancy Raw Data'!$B$8:$BE$45,'Occupancy Raw Data'!AL$3,FALSE))/100</f>
        <v>0.75002305325407403</v>
      </c>
      <c r="H59" s="53">
        <f>(VLOOKUP($A59,'Occupancy Raw Data'!$B$8:$BE$45,'Occupancy Raw Data'!AN$3,FALSE))/100</f>
        <v>0.77085186052790899</v>
      </c>
      <c r="I59" s="53">
        <f>(VLOOKUP($A59,'Occupancy Raw Data'!$B$8:$BE$45,'Occupancy Raw Data'!AO$3,FALSE))/100</f>
        <v>0.79107390264902611</v>
      </c>
      <c r="J59" s="73">
        <f>(VLOOKUP($A59,'Occupancy Raw Data'!$B$8:$BE$45,'Occupancy Raw Data'!AP$3,FALSE))/100</f>
        <v>0.78096288158846805</v>
      </c>
      <c r="K59" s="74">
        <f>(VLOOKUP($A59,'Occupancy Raw Data'!$B$8:$BE$45,'Occupancy Raw Data'!AR$3,FALSE))/100</f>
        <v>0.75886441188445308</v>
      </c>
      <c r="M59" s="75">
        <f>VLOOKUP($A59,'ADR Raw Data'!$B$6:$BE$43,'ADR Raw Data'!AG$1,FALSE)</f>
        <v>186.757383482861</v>
      </c>
      <c r="N59" s="76">
        <f>VLOOKUP($A59,'ADR Raw Data'!$B$6:$BE$43,'ADR Raw Data'!AH$1,FALSE)</f>
        <v>220.07708602433499</v>
      </c>
      <c r="O59" s="76">
        <f>VLOOKUP($A59,'ADR Raw Data'!$B$6:$BE$43,'ADR Raw Data'!AI$1,FALSE)</f>
        <v>239.90239296788101</v>
      </c>
      <c r="P59" s="76">
        <f>VLOOKUP($A59,'ADR Raw Data'!$B$6:$BE$43,'ADR Raw Data'!AJ$1,FALSE)</f>
        <v>233.09764321190701</v>
      </c>
      <c r="Q59" s="76">
        <f>VLOOKUP($A59,'ADR Raw Data'!$B$6:$BE$43,'ADR Raw Data'!AK$1,FALSE)</f>
        <v>205.15314847290401</v>
      </c>
      <c r="R59" s="77">
        <f>VLOOKUP($A59,'ADR Raw Data'!$B$6:$BE$43,'ADR Raw Data'!AL$1,FALSE)</f>
        <v>218.78411399880099</v>
      </c>
      <c r="S59" s="76">
        <f>VLOOKUP($A59,'ADR Raw Data'!$B$6:$BE$43,'ADR Raw Data'!AN$1,FALSE)</f>
        <v>191.79014475520299</v>
      </c>
      <c r="T59" s="76">
        <f>VLOOKUP($A59,'ADR Raw Data'!$B$6:$BE$43,'ADR Raw Data'!AO$1,FALSE)</f>
        <v>189.59482213940899</v>
      </c>
      <c r="U59" s="77">
        <f>VLOOKUP($A59,'ADR Raw Data'!$B$6:$BE$43,'ADR Raw Data'!AP$1,FALSE)</f>
        <v>190.67827217444901</v>
      </c>
      <c r="V59" s="78">
        <f>VLOOKUP($A59,'ADR Raw Data'!$B$6:$BE$43,'ADR Raw Data'!AR$1,FALSE)</f>
        <v>210.51871332007499</v>
      </c>
      <c r="X59" s="75">
        <f>VLOOKUP($A59,'RevPAR Raw Data'!$B$6:$BE$43,'RevPAR Raw Data'!AG$1,FALSE)</f>
        <v>115.35973104199</v>
      </c>
      <c r="Y59" s="76">
        <f>VLOOKUP($A59,'RevPAR Raw Data'!$B$6:$BE$43,'RevPAR Raw Data'!AH$1,FALSE)</f>
        <v>166.34575755522101</v>
      </c>
      <c r="Z59" s="76">
        <f>VLOOKUP($A59,'RevPAR Raw Data'!$B$6:$BE$43,'RevPAR Raw Data'!AI$1,FALSE)</f>
        <v>197.72626506234801</v>
      </c>
      <c r="AA59" s="76">
        <f>VLOOKUP($A59,'RevPAR Raw Data'!$B$6:$BE$43,'RevPAR Raw Data'!AJ$1,FALSE)</f>
        <v>188.17904198098699</v>
      </c>
      <c r="AB59" s="76">
        <f>VLOOKUP($A59,'RevPAR Raw Data'!$B$6:$BE$43,'RevPAR Raw Data'!AK$1,FALSE)</f>
        <v>152.85007736374101</v>
      </c>
      <c r="AC59" s="77">
        <f>VLOOKUP($A59,'RevPAR Raw Data'!$B$6:$BE$43,'RevPAR Raw Data'!AL$1,FALSE)</f>
        <v>164.09312918486799</v>
      </c>
      <c r="AD59" s="76">
        <f>VLOOKUP($A59,'RevPAR Raw Data'!$B$6:$BE$43,'RevPAR Raw Data'!AN$1,FALSE)</f>
        <v>147.841789915465</v>
      </c>
      <c r="AE59" s="76">
        <f>VLOOKUP($A59,'RevPAR Raw Data'!$B$6:$BE$43,'RevPAR Raw Data'!AO$1,FALSE)</f>
        <v>149.98351587187099</v>
      </c>
      <c r="AF59" s="77">
        <f>VLOOKUP($A59,'RevPAR Raw Data'!$B$6:$BE$43,'RevPAR Raw Data'!AP$1,FALSE)</f>
        <v>148.912652893668</v>
      </c>
      <c r="AG59" s="78">
        <f>VLOOKUP($A59,'RevPAR Raw Data'!$B$6:$BE$43,'RevPAR Raw Data'!AR$1,FALSE)</f>
        <v>159.75515957431</v>
      </c>
    </row>
    <row r="60" spans="1:33" x14ac:dyDescent="0.25">
      <c r="A60" s="55" t="s">
        <v>127</v>
      </c>
      <c r="B60" s="43">
        <f>(VLOOKUP($A59,'Occupancy Raw Data'!$B$8:$BE$51,'Occupancy Raw Data'!AT$3,FALSE))/100</f>
        <v>3.3564626478643798E-2</v>
      </c>
      <c r="C60" s="44">
        <f>(VLOOKUP($A59,'Occupancy Raw Data'!$B$8:$BE$51,'Occupancy Raw Data'!AU$3,FALSE))/100</f>
        <v>3.6682999088428002E-2</v>
      </c>
      <c r="D60" s="44">
        <f>(VLOOKUP($A59,'Occupancy Raw Data'!$B$8:$BE$51,'Occupancy Raw Data'!AV$3,FALSE))/100</f>
        <v>3.8646655080918496E-2</v>
      </c>
      <c r="E60" s="44">
        <f>(VLOOKUP($A59,'Occupancy Raw Data'!$B$8:$BE$51,'Occupancy Raw Data'!AW$3,FALSE))/100</f>
        <v>5.1185414861302903E-2</v>
      </c>
      <c r="F60" s="44">
        <f>(VLOOKUP($A59,'Occupancy Raw Data'!$B$8:$BE$51,'Occupancy Raw Data'!AX$3,FALSE))/100</f>
        <v>5.8298582563147801E-2</v>
      </c>
      <c r="G60" s="44">
        <f>(VLOOKUP($A59,'Occupancy Raw Data'!$B$8:$BE$51,'Occupancy Raw Data'!AY$3,FALSE))/100</f>
        <v>4.3935304852605599E-2</v>
      </c>
      <c r="H60" s="45">
        <f>(VLOOKUP($A59,'Occupancy Raw Data'!$B$8:$BE$51,'Occupancy Raw Data'!BA$3,FALSE))/100</f>
        <v>2.0726776431957902E-2</v>
      </c>
      <c r="I60" s="45">
        <f>(VLOOKUP($A59,'Occupancy Raw Data'!$B$8:$BE$51,'Occupancy Raw Data'!BB$3,FALSE))/100</f>
        <v>8.7223292655366508E-3</v>
      </c>
      <c r="J60" s="44">
        <f>(VLOOKUP($A59,'Occupancy Raw Data'!$B$8:$BE$51,'Occupancy Raw Data'!BC$3,FALSE))/100</f>
        <v>1.46113476305927E-2</v>
      </c>
      <c r="K60" s="46">
        <f>(VLOOKUP($A59,'Occupancy Raw Data'!$B$8:$BE$51,'Occupancy Raw Data'!BE$3,FALSE))/100</f>
        <v>3.5139670138828197E-2</v>
      </c>
      <c r="M60" s="43">
        <f>(VLOOKUP($A59,'ADR Raw Data'!$B$6:$BE$49,'ADR Raw Data'!AT$1,FALSE))/100</f>
        <v>6.6320317511077897E-3</v>
      </c>
      <c r="N60" s="44">
        <f>(VLOOKUP($A59,'ADR Raw Data'!$B$6:$BE$49,'ADR Raw Data'!AU$1,FALSE))/100</f>
        <v>1.2325640302854499E-2</v>
      </c>
      <c r="O60" s="44">
        <f>(VLOOKUP($A59,'ADR Raw Data'!$B$6:$BE$49,'ADR Raw Data'!AV$1,FALSE))/100</f>
        <v>2.1515126704465103E-2</v>
      </c>
      <c r="P60" s="44">
        <f>(VLOOKUP($A59,'ADR Raw Data'!$B$6:$BE$49,'ADR Raw Data'!AW$1,FALSE))/100</f>
        <v>3.9718018949493401E-2</v>
      </c>
      <c r="Q60" s="44">
        <f>(VLOOKUP($A59,'ADR Raw Data'!$B$6:$BE$49,'ADR Raw Data'!AX$1,FALSE))/100</f>
        <v>4.9393319427208301E-2</v>
      </c>
      <c r="R60" s="44">
        <f>(VLOOKUP($A59,'ADR Raw Data'!$B$6:$BE$49,'ADR Raw Data'!AY$1,FALSE))/100</f>
        <v>2.66169281662911E-2</v>
      </c>
      <c r="S60" s="45">
        <f>(VLOOKUP($A59,'ADR Raw Data'!$B$6:$BE$49,'ADR Raw Data'!BA$1,FALSE))/100</f>
        <v>5.61528566168207E-2</v>
      </c>
      <c r="T60" s="45">
        <f>(VLOOKUP($A59,'ADR Raw Data'!$B$6:$BE$49,'ADR Raw Data'!BB$1,FALSE))/100</f>
        <v>2.4106011101299202E-2</v>
      </c>
      <c r="U60" s="44">
        <f>(VLOOKUP($A59,'ADR Raw Data'!$B$6:$BE$49,'ADR Raw Data'!BC$1,FALSE))/100</f>
        <v>3.9708076764275402E-2</v>
      </c>
      <c r="V60" s="46">
        <f>(VLOOKUP($A59,'ADR Raw Data'!$B$6:$BE$49,'ADR Raw Data'!BE$1,FALSE))/100</f>
        <v>3.0958231763823601E-2</v>
      </c>
      <c r="X60" s="43">
        <f>(VLOOKUP($A59,'RevPAR Raw Data'!$B$6:$BE$49,'RevPAR Raw Data'!AT$1,FALSE))/100</f>
        <v>4.0419259898272102E-2</v>
      </c>
      <c r="Y60" s="44">
        <f>(VLOOKUP($A59,'RevPAR Raw Data'!$B$6:$BE$49,'RevPAR Raw Data'!AU$1,FALSE))/100</f>
        <v>4.9460780843276403E-2</v>
      </c>
      <c r="Z60" s="44">
        <f>(VLOOKUP($A59,'RevPAR Raw Data'!$B$6:$BE$49,'RevPAR Raw Data'!AV$1,FALSE))/100</f>
        <v>6.0993269466153403E-2</v>
      </c>
      <c r="AA60" s="44">
        <f>(VLOOKUP($A59,'RevPAR Raw Data'!$B$6:$BE$49,'RevPAR Raw Data'!AW$1,FALSE))/100</f>
        <v>9.2936417088195306E-2</v>
      </c>
      <c r="AB60" s="44">
        <f>(VLOOKUP($A59,'RevPAR Raw Data'!$B$6:$BE$49,'RevPAR Raw Data'!AX$1,FALSE))/100</f>
        <v>0.110571462501051</v>
      </c>
      <c r="AC60" s="44">
        <f>(VLOOKUP($A59,'RevPAR Raw Data'!$B$6:$BE$49,'RevPAR Raw Data'!AY$1,FALSE))/100</f>
        <v>7.1721655872122592E-2</v>
      </c>
      <c r="AD60" s="45">
        <f>(VLOOKUP($A59,'RevPAR Raw Data'!$B$6:$BE$49,'RevPAR Raw Data'!BA$1,FALSE))/100</f>
        <v>7.8043500753891201E-2</v>
      </c>
      <c r="AE60" s="45">
        <f>(VLOOKUP($A59,'RevPAR Raw Data'!$B$6:$BE$49,'RevPAR Raw Data'!BB$1,FALSE))/100</f>
        <v>3.3038600932940101E-2</v>
      </c>
      <c r="AF60" s="44">
        <f>(VLOOKUP($A59,'RevPAR Raw Data'!$B$6:$BE$49,'RevPAR Raw Data'!BC$1,FALSE))/100</f>
        <v>5.48996129082132E-2</v>
      </c>
      <c r="AG60" s="46">
        <f>(VLOOKUP($A59,'RevPAR Raw Data'!$B$6:$BE$49,'RevPAR Raw Data'!BE$1,FALSE))/100</f>
        <v>6.7185763954914005E-2</v>
      </c>
    </row>
    <row r="61" spans="1:33" x14ac:dyDescent="0.25">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5">
      <c r="A62" s="70" t="s">
        <v>34</v>
      </c>
      <c r="B62" s="71">
        <f>(VLOOKUP($A62,'Occupancy Raw Data'!$B$8:$BE$45,'Occupancy Raw Data'!AG$3,FALSE))/100</f>
        <v>0.66381578947368391</v>
      </c>
      <c r="C62" s="72">
        <f>(VLOOKUP($A62,'Occupancy Raw Data'!$B$8:$BE$45,'Occupancy Raw Data'!AH$3,FALSE))/100</f>
        <v>0.81997368421052597</v>
      </c>
      <c r="D62" s="72">
        <f>(VLOOKUP($A62,'Occupancy Raw Data'!$B$8:$BE$45,'Occupancy Raw Data'!AI$3,FALSE))/100</f>
        <v>0.85821052631578898</v>
      </c>
      <c r="E62" s="72">
        <f>(VLOOKUP($A62,'Occupancy Raw Data'!$B$8:$BE$45,'Occupancy Raw Data'!AJ$3,FALSE))/100</f>
        <v>0.86250000000000004</v>
      </c>
      <c r="F62" s="72">
        <f>(VLOOKUP($A62,'Occupancy Raw Data'!$B$8:$BE$45,'Occupancy Raw Data'!AK$3,FALSE))/100</f>
        <v>0.80944736842105203</v>
      </c>
      <c r="G62" s="73">
        <f>(VLOOKUP($A62,'Occupancy Raw Data'!$B$8:$BE$45,'Occupancy Raw Data'!AL$3,FALSE))/100</f>
        <v>0.80278947368421005</v>
      </c>
      <c r="H62" s="53">
        <f>(VLOOKUP($A62,'Occupancy Raw Data'!$B$8:$BE$45,'Occupancy Raw Data'!AN$3,FALSE))/100</f>
        <v>0.82281578947368406</v>
      </c>
      <c r="I62" s="53">
        <f>(VLOOKUP($A62,'Occupancy Raw Data'!$B$8:$BE$45,'Occupancy Raw Data'!AO$3,FALSE))/100</f>
        <v>0.81742105263157794</v>
      </c>
      <c r="J62" s="73">
        <f>(VLOOKUP($A62,'Occupancy Raw Data'!$B$8:$BE$45,'Occupancy Raw Data'!AP$3,FALSE))/100</f>
        <v>0.820118421052631</v>
      </c>
      <c r="K62" s="74">
        <f>(VLOOKUP($A62,'Occupancy Raw Data'!$B$8:$BE$45,'Occupancy Raw Data'!AR$3,FALSE))/100</f>
        <v>0.80774060150375904</v>
      </c>
      <c r="M62" s="75">
        <f>VLOOKUP($A62,'ADR Raw Data'!$B$6:$BE$43,'ADR Raw Data'!AG$1,FALSE)</f>
        <v>211.07567651139701</v>
      </c>
      <c r="N62" s="76">
        <f>VLOOKUP($A62,'ADR Raw Data'!$B$6:$BE$43,'ADR Raw Data'!AH$1,FALSE)</f>
        <v>251.92332969607401</v>
      </c>
      <c r="O62" s="76">
        <f>VLOOKUP($A62,'ADR Raw Data'!$B$6:$BE$43,'ADR Raw Data'!AI$1,FALSE)</f>
        <v>273.32729179443101</v>
      </c>
      <c r="P62" s="76">
        <f>VLOOKUP($A62,'ADR Raw Data'!$B$6:$BE$43,'ADR Raw Data'!AJ$1,FALSE)</f>
        <v>264.95004057970999</v>
      </c>
      <c r="Q62" s="76">
        <f>VLOOKUP($A62,'ADR Raw Data'!$B$6:$BE$43,'ADR Raw Data'!AK$1,FALSE)</f>
        <v>233.49249455443899</v>
      </c>
      <c r="R62" s="77">
        <f>VLOOKUP($A62,'ADR Raw Data'!$B$6:$BE$43,'ADR Raw Data'!AL$1,FALSE)</f>
        <v>248.826760833934</v>
      </c>
      <c r="S62" s="76">
        <f>VLOOKUP($A62,'ADR Raw Data'!$B$6:$BE$43,'ADR Raw Data'!AN$1,FALSE)</f>
        <v>198.72457894905099</v>
      </c>
      <c r="T62" s="76">
        <f>VLOOKUP($A62,'ADR Raw Data'!$B$6:$BE$43,'ADR Raw Data'!AO$1,FALSE)</f>
        <v>198.19411563968799</v>
      </c>
      <c r="U62" s="77">
        <f>VLOOKUP($A62,'ADR Raw Data'!$B$6:$BE$43,'ADR Raw Data'!AP$1,FALSE)</f>
        <v>198.460219640937</v>
      </c>
      <c r="V62" s="78">
        <f>VLOOKUP($A62,'ADR Raw Data'!$B$6:$BE$43,'ADR Raw Data'!AR$1,FALSE)</f>
        <v>234.21580133948299</v>
      </c>
      <c r="X62" s="75">
        <f>VLOOKUP($A62,'RevPAR Raw Data'!$B$6:$BE$43,'RevPAR Raw Data'!AG$1,FALSE)</f>
        <v>140.115366842105</v>
      </c>
      <c r="Y62" s="76">
        <f>VLOOKUP($A62,'RevPAR Raw Data'!$B$6:$BE$43,'RevPAR Raw Data'!AH$1,FALSE)</f>
        <v>206.57050078947299</v>
      </c>
      <c r="Z62" s="76">
        <f>VLOOKUP($A62,'RevPAR Raw Data'!$B$6:$BE$43,'RevPAR Raw Data'!AI$1,FALSE)</f>
        <v>234.572358947368</v>
      </c>
      <c r="AA62" s="76">
        <f>VLOOKUP($A62,'RevPAR Raw Data'!$B$6:$BE$43,'RevPAR Raw Data'!AJ$1,FALSE)</f>
        <v>228.51940999999999</v>
      </c>
      <c r="AB62" s="76">
        <f>VLOOKUP($A62,'RevPAR Raw Data'!$B$6:$BE$43,'RevPAR Raw Data'!AK$1,FALSE)</f>
        <v>188.99988526315701</v>
      </c>
      <c r="AC62" s="77">
        <f>VLOOKUP($A62,'RevPAR Raw Data'!$B$6:$BE$43,'RevPAR Raw Data'!AL$1,FALSE)</f>
        <v>199.75550436842099</v>
      </c>
      <c r="AD62" s="76">
        <f>VLOOKUP($A62,'RevPAR Raw Data'!$B$6:$BE$43,'RevPAR Raw Data'!AN$1,FALSE)</f>
        <v>163.51372131578901</v>
      </c>
      <c r="AE62" s="76">
        <f>VLOOKUP($A62,'RevPAR Raw Data'!$B$6:$BE$43,'RevPAR Raw Data'!AO$1,FALSE)</f>
        <v>162.00804263157801</v>
      </c>
      <c r="AF62" s="77">
        <f>VLOOKUP($A62,'RevPAR Raw Data'!$B$6:$BE$43,'RevPAR Raw Data'!AP$1,FALSE)</f>
        <v>162.76088197368401</v>
      </c>
      <c r="AG62" s="78">
        <f>VLOOKUP($A62,'RevPAR Raw Data'!$B$6:$BE$43,'RevPAR Raw Data'!AR$1,FALSE)</f>
        <v>189.185612255639</v>
      </c>
    </row>
    <row r="63" spans="1:33" x14ac:dyDescent="0.25">
      <c r="A63" s="55" t="s">
        <v>127</v>
      </c>
      <c r="B63" s="43">
        <f>(VLOOKUP($A62,'Occupancy Raw Data'!$B$8:$BE$51,'Occupancy Raw Data'!AT$3,FALSE))/100</f>
        <v>-2.0006240979833799E-2</v>
      </c>
      <c r="C63" s="44">
        <f>(VLOOKUP($A62,'Occupancy Raw Data'!$B$8:$BE$51,'Occupancy Raw Data'!AU$3,FALSE))/100</f>
        <v>4.0234228405046897E-3</v>
      </c>
      <c r="D63" s="44">
        <f>(VLOOKUP($A62,'Occupancy Raw Data'!$B$8:$BE$51,'Occupancy Raw Data'!AV$3,FALSE))/100</f>
        <v>-1.5621056459678101E-2</v>
      </c>
      <c r="E63" s="44">
        <f>(VLOOKUP($A62,'Occupancy Raw Data'!$B$8:$BE$51,'Occupancy Raw Data'!AW$3,FALSE))/100</f>
        <v>2.1526473901614704E-2</v>
      </c>
      <c r="F63" s="44">
        <f>(VLOOKUP($A62,'Occupancy Raw Data'!$B$8:$BE$51,'Occupancy Raw Data'!AX$3,FALSE))/100</f>
        <v>3.7557625224370901E-2</v>
      </c>
      <c r="G63" s="44">
        <f>(VLOOKUP($A62,'Occupancy Raw Data'!$B$8:$BE$51,'Occupancy Raw Data'!AY$3,FALSE))/100</f>
        <v>5.91205546028193E-3</v>
      </c>
      <c r="H63" s="45">
        <f>(VLOOKUP($A62,'Occupancy Raw Data'!$B$8:$BE$51,'Occupancy Raw Data'!BA$3,FALSE))/100</f>
        <v>2.8703200872064197E-2</v>
      </c>
      <c r="I63" s="45">
        <f>(VLOOKUP($A62,'Occupancy Raw Data'!$B$8:$BE$51,'Occupancy Raw Data'!BB$3,FALSE))/100</f>
        <v>5.6479001430243102E-3</v>
      </c>
      <c r="J63" s="44">
        <f>(VLOOKUP($A62,'Occupancy Raw Data'!$B$8:$BE$51,'Occupancy Raw Data'!BC$3,FALSE))/100</f>
        <v>1.70828186182151E-2</v>
      </c>
      <c r="K63" s="46">
        <f>(VLOOKUP($A62,'Occupancy Raw Data'!$B$8:$BE$51,'Occupancy Raw Data'!BE$3,FALSE))/100</f>
        <v>9.1272634676324103E-3</v>
      </c>
      <c r="M63" s="43">
        <f>(VLOOKUP($A62,'ADR Raw Data'!$B$6:$BE$49,'ADR Raw Data'!AT$1,FALSE))/100</f>
        <v>4.2866932602844098E-2</v>
      </c>
      <c r="N63" s="44">
        <f>(VLOOKUP($A62,'ADR Raw Data'!$B$6:$BE$49,'ADR Raw Data'!AU$1,FALSE))/100</f>
        <v>4.9057674426220693E-2</v>
      </c>
      <c r="O63" s="44">
        <f>(VLOOKUP($A62,'ADR Raw Data'!$B$6:$BE$49,'ADR Raw Data'!AV$1,FALSE))/100</f>
        <v>7.7444074364125801E-2</v>
      </c>
      <c r="P63" s="44">
        <f>(VLOOKUP($A62,'ADR Raw Data'!$B$6:$BE$49,'ADR Raw Data'!AW$1,FALSE))/100</f>
        <v>8.3483155205291995E-2</v>
      </c>
      <c r="Q63" s="44">
        <f>(VLOOKUP($A62,'ADR Raw Data'!$B$6:$BE$49,'ADR Raw Data'!AX$1,FALSE))/100</f>
        <v>0.113779851238624</v>
      </c>
      <c r="R63" s="44">
        <f>(VLOOKUP($A62,'ADR Raw Data'!$B$6:$BE$49,'ADR Raw Data'!AY$1,FALSE))/100</f>
        <v>7.4105438698262804E-2</v>
      </c>
      <c r="S63" s="45">
        <f>(VLOOKUP($A62,'ADR Raw Data'!$B$6:$BE$49,'ADR Raw Data'!BA$1,FALSE))/100</f>
        <v>0.121025870382168</v>
      </c>
      <c r="T63" s="45">
        <f>(VLOOKUP($A62,'ADR Raw Data'!$B$6:$BE$49,'ADR Raw Data'!BB$1,FALSE))/100</f>
        <v>0.100613258514198</v>
      </c>
      <c r="U63" s="44">
        <f>(VLOOKUP($A62,'ADR Raw Data'!$B$6:$BE$49,'ADR Raw Data'!BC$1,FALSE))/100</f>
        <v>0.110674157616483</v>
      </c>
      <c r="V63" s="46">
        <f>(VLOOKUP($A62,'ADR Raw Data'!$B$6:$BE$49,'ADR Raw Data'!BE$1,FALSE))/100</f>
        <v>8.2267775400735807E-2</v>
      </c>
      <c r="X63" s="43">
        <f>(VLOOKUP($A62,'RevPAR Raw Data'!$B$6:$BE$49,'RevPAR Raw Data'!AT$1,FALSE))/100</f>
        <v>2.2003085439291498E-2</v>
      </c>
      <c r="Y63" s="44">
        <f>(VLOOKUP($A62,'RevPAR Raw Data'!$B$6:$BE$49,'RevPAR Raw Data'!AU$1,FALSE))/100</f>
        <v>5.3278477034513896E-2</v>
      </c>
      <c r="Z63" s="44">
        <f>(VLOOKUP($A62,'RevPAR Raw Data'!$B$6:$BE$49,'RevPAR Raw Data'!AV$1,FALSE))/100</f>
        <v>6.0613259646338104E-2</v>
      </c>
      <c r="AA63" s="44">
        <f>(VLOOKUP($A62,'RevPAR Raw Data'!$B$6:$BE$49,'RevPAR Raw Data'!AW$1,FALSE))/100</f>
        <v>0.106806727068657</v>
      </c>
      <c r="AB63" s="44">
        <f>(VLOOKUP($A62,'RevPAR Raw Data'!$B$6:$BE$49,'RevPAR Raw Data'!AX$1,FALSE))/100</f>
        <v>0.15561077747390001</v>
      </c>
      <c r="AC63" s="44">
        <f>(VLOOKUP($A62,'RevPAR Raw Data'!$B$6:$BE$49,'RevPAR Raw Data'!AY$1,FALSE))/100</f>
        <v>8.0455609622037405E-2</v>
      </c>
      <c r="AD63" s="45">
        <f>(VLOOKUP($A62,'RevPAR Raw Data'!$B$6:$BE$49,'RevPAR Raw Data'!BA$1,FALSE))/100</f>
        <v>0.15320290112252802</v>
      </c>
      <c r="AE63" s="45">
        <f>(VLOOKUP($A62,'RevPAR Raw Data'!$B$6:$BE$49,'RevPAR Raw Data'!BB$1,FALSE))/100</f>
        <v>0.106829412294375</v>
      </c>
      <c r="AF63" s="44">
        <f>(VLOOKUP($A62,'RevPAR Raw Data'!$B$6:$BE$49,'RevPAR Raw Data'!BC$1,FALSE))/100</f>
        <v>0.129647602794984</v>
      </c>
      <c r="AG63" s="46">
        <f>(VLOOKUP($A62,'RevPAR Raw Data'!$B$6:$BE$49,'RevPAR Raw Data'!BE$1,FALSE))/100</f>
        <v>9.2145918529346796E-2</v>
      </c>
    </row>
    <row r="64" spans="1:33" x14ac:dyDescent="0.25">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5">
      <c r="A65" s="70" t="s">
        <v>35</v>
      </c>
      <c r="B65" s="71">
        <f>(VLOOKUP($A65,'Occupancy Raw Data'!$B$8:$BE$45,'Occupancy Raw Data'!AG$3,FALSE))/100</f>
        <v>0.63418734059819104</v>
      </c>
      <c r="C65" s="72">
        <f>(VLOOKUP($A65,'Occupancy Raw Data'!$B$8:$BE$45,'Occupancy Raw Data'!AH$3,FALSE))/100</f>
        <v>0.75678182239740299</v>
      </c>
      <c r="D65" s="72">
        <f>(VLOOKUP($A65,'Occupancy Raw Data'!$B$8:$BE$45,'Occupancy Raw Data'!AI$3,FALSE))/100</f>
        <v>0.84181544168792</v>
      </c>
      <c r="E65" s="72">
        <f>(VLOOKUP($A65,'Occupancy Raw Data'!$B$8:$BE$45,'Occupancy Raw Data'!AJ$3,FALSE))/100</f>
        <v>0.84317760259679997</v>
      </c>
      <c r="F65" s="72">
        <f>(VLOOKUP($A65,'Occupancy Raw Data'!$B$8:$BE$45,'Occupancy Raw Data'!AK$3,FALSE))/100</f>
        <v>0.77602596800370904</v>
      </c>
      <c r="G65" s="73">
        <f>(VLOOKUP($A65,'Occupancy Raw Data'!$B$8:$BE$45,'Occupancy Raw Data'!AL$3,FALSE))/100</f>
        <v>0.77039763505680492</v>
      </c>
      <c r="H65" s="53">
        <f>(VLOOKUP($A65,'Occupancy Raw Data'!$B$8:$BE$45,'Occupancy Raw Data'!AN$3,FALSE))/100</f>
        <v>0.76767910966844399</v>
      </c>
      <c r="I65" s="53">
        <f>(VLOOKUP($A65,'Occupancy Raw Data'!$B$8:$BE$45,'Occupancy Raw Data'!AO$3,FALSE))/100</f>
        <v>0.81196383028054697</v>
      </c>
      <c r="J65" s="73">
        <f>(VLOOKUP($A65,'Occupancy Raw Data'!$B$8:$BE$45,'Occupancy Raw Data'!AP$3,FALSE))/100</f>
        <v>0.78982146997449509</v>
      </c>
      <c r="K65" s="74">
        <f>(VLOOKUP($A65,'Occupancy Raw Data'!$B$8:$BE$45,'Occupancy Raw Data'!AR$3,FALSE))/100</f>
        <v>0.77594730217614494</v>
      </c>
      <c r="M65" s="75">
        <f>VLOOKUP($A65,'ADR Raw Data'!$B$6:$BE$43,'ADR Raw Data'!AG$1,FALSE)</f>
        <v>154.72046979252301</v>
      </c>
      <c r="N65" s="76">
        <f>VLOOKUP($A65,'ADR Raw Data'!$B$6:$BE$43,'ADR Raw Data'!AH$1,FALSE)</f>
        <v>176.52748276654401</v>
      </c>
      <c r="O65" s="76">
        <f>VLOOKUP($A65,'ADR Raw Data'!$B$6:$BE$43,'ADR Raw Data'!AI$1,FALSE)</f>
        <v>187.56974282173101</v>
      </c>
      <c r="P65" s="76">
        <f>VLOOKUP($A65,'ADR Raw Data'!$B$6:$BE$43,'ADR Raw Data'!AJ$1,FALSE)</f>
        <v>186.493188739559</v>
      </c>
      <c r="Q65" s="76">
        <f>VLOOKUP($A65,'ADR Raw Data'!$B$6:$BE$43,'ADR Raw Data'!AK$1,FALSE)</f>
        <v>171.91561136838899</v>
      </c>
      <c r="R65" s="77">
        <f>VLOOKUP($A65,'ADR Raw Data'!$B$6:$BE$43,'ADR Raw Data'!AL$1,FALSE)</f>
        <v>176.602701472436</v>
      </c>
      <c r="S65" s="76">
        <f>VLOOKUP($A65,'ADR Raw Data'!$B$6:$BE$43,'ADR Raw Data'!AN$1,FALSE)</f>
        <v>159.948786242826</v>
      </c>
      <c r="T65" s="76">
        <f>VLOOKUP($A65,'ADR Raw Data'!$B$6:$BE$43,'ADR Raw Data'!AO$1,FALSE)</f>
        <v>161.37137849800101</v>
      </c>
      <c r="U65" s="77">
        <f>VLOOKUP($A65,'ADR Raw Data'!$B$6:$BE$43,'ADR Raw Data'!AP$1,FALSE)</f>
        <v>160.68002330104201</v>
      </c>
      <c r="V65" s="78">
        <f>VLOOKUP($A65,'ADR Raw Data'!$B$6:$BE$43,'ADR Raw Data'!AR$1,FALSE)</f>
        <v>171.97202136457901</v>
      </c>
      <c r="X65" s="75">
        <f>VLOOKUP($A65,'RevPAR Raw Data'!$B$6:$BE$43,'RevPAR Raw Data'!AG$1,FALSE)</f>
        <v>98.121763273823305</v>
      </c>
      <c r="Y65" s="76">
        <f>VLOOKUP($A65,'RevPAR Raw Data'!$B$6:$BE$43,'RevPAR Raw Data'!AH$1,FALSE)</f>
        <v>133.59279011129101</v>
      </c>
      <c r="Z65" s="76">
        <f>VLOOKUP($A65,'RevPAR Raw Data'!$B$6:$BE$43,'RevPAR Raw Data'!AI$1,FALSE)</f>
        <v>157.89910590076499</v>
      </c>
      <c r="AA65" s="76">
        <f>VLOOKUP($A65,'RevPAR Raw Data'!$B$6:$BE$43,'RevPAR Raw Data'!AJ$1,FALSE)</f>
        <v>157.24687978205401</v>
      </c>
      <c r="AB65" s="76">
        <f>VLOOKUP($A65,'RevPAR Raw Data'!$B$6:$BE$43,'RevPAR Raw Data'!AK$1,FALSE)</f>
        <v>133.41097872710401</v>
      </c>
      <c r="AC65" s="77">
        <f>VLOOKUP($A65,'RevPAR Raw Data'!$B$6:$BE$43,'RevPAR Raw Data'!AL$1,FALSE)</f>
        <v>136.054303559007</v>
      </c>
      <c r="AD65" s="76">
        <f>VLOOKUP($A65,'RevPAR Raw Data'!$B$6:$BE$43,'RevPAR Raw Data'!AN$1,FALSE)</f>
        <v>122.78934181544101</v>
      </c>
      <c r="AE65" s="76">
        <f>VLOOKUP($A65,'RevPAR Raw Data'!$B$6:$BE$43,'RevPAR Raw Data'!AO$1,FALSE)</f>
        <v>131.027722582888</v>
      </c>
      <c r="AF65" s="77">
        <f>VLOOKUP($A65,'RevPAR Raw Data'!$B$6:$BE$43,'RevPAR Raw Data'!AP$1,FALSE)</f>
        <v>126.90853219916499</v>
      </c>
      <c r="AG65" s="78">
        <f>VLOOKUP($A65,'RevPAR Raw Data'!$B$6:$BE$43,'RevPAR Raw Data'!AR$1,FALSE)</f>
        <v>133.441226027624</v>
      </c>
    </row>
    <row r="66" spans="1:33" x14ac:dyDescent="0.25">
      <c r="A66" s="55" t="s">
        <v>127</v>
      </c>
      <c r="B66" s="43">
        <f>(VLOOKUP($A65,'Occupancy Raw Data'!$B$8:$BE$51,'Occupancy Raw Data'!AT$3,FALSE))/100</f>
        <v>3.3406098090326498E-2</v>
      </c>
      <c r="C66" s="44">
        <f>(VLOOKUP($A65,'Occupancy Raw Data'!$B$8:$BE$51,'Occupancy Raw Data'!AU$3,FALSE))/100</f>
        <v>4.2510509178519902E-2</v>
      </c>
      <c r="D66" s="44">
        <f>(VLOOKUP($A65,'Occupancy Raw Data'!$B$8:$BE$51,'Occupancy Raw Data'!AV$3,FALSE))/100</f>
        <v>9.8624286585370799E-2</v>
      </c>
      <c r="E66" s="44">
        <f>(VLOOKUP($A65,'Occupancy Raw Data'!$B$8:$BE$51,'Occupancy Raw Data'!AW$3,FALSE))/100</f>
        <v>0.13848297863260201</v>
      </c>
      <c r="F66" s="44">
        <f>(VLOOKUP($A65,'Occupancy Raw Data'!$B$8:$BE$51,'Occupancy Raw Data'!AX$3,FALSE))/100</f>
        <v>0.120121230982281</v>
      </c>
      <c r="G66" s="44">
        <f>(VLOOKUP($A65,'Occupancy Raw Data'!$B$8:$BE$51,'Occupancy Raw Data'!AY$3,FALSE))/100</f>
        <v>8.835565344992069E-2</v>
      </c>
      <c r="H66" s="45">
        <f>(VLOOKUP($A65,'Occupancy Raw Data'!$B$8:$BE$51,'Occupancy Raw Data'!BA$3,FALSE))/100</f>
        <v>1.4526661437383398E-2</v>
      </c>
      <c r="I66" s="45">
        <f>(VLOOKUP($A65,'Occupancy Raw Data'!$B$8:$BE$51,'Occupancy Raw Data'!BB$3,FALSE))/100</f>
        <v>2.0952550878035301E-2</v>
      </c>
      <c r="J66" s="44">
        <f>(VLOOKUP($A65,'Occupancy Raw Data'!$B$8:$BE$51,'Occupancy Raw Data'!BC$3,FALSE))/100</f>
        <v>1.7819543900437999E-2</v>
      </c>
      <c r="K66" s="46">
        <f>(VLOOKUP($A65,'Occupancy Raw Data'!$B$8:$BE$51,'Occupancy Raw Data'!BE$3,FALSE))/100</f>
        <v>6.6854588181738603E-2</v>
      </c>
      <c r="M66" s="43">
        <f>(VLOOKUP($A65,'ADR Raw Data'!$B$6:$BE$49,'ADR Raw Data'!AT$1,FALSE))/100</f>
        <v>1.161102227433E-2</v>
      </c>
      <c r="N66" s="44">
        <f>(VLOOKUP($A65,'ADR Raw Data'!$B$6:$BE$49,'ADR Raw Data'!AU$1,FALSE))/100</f>
        <v>-3.3899767632554001E-3</v>
      </c>
      <c r="O66" s="44">
        <f>(VLOOKUP($A65,'ADR Raw Data'!$B$6:$BE$49,'ADR Raw Data'!AV$1,FALSE))/100</f>
        <v>1.6087837250662498E-2</v>
      </c>
      <c r="P66" s="44">
        <f>(VLOOKUP($A65,'ADR Raw Data'!$B$6:$BE$49,'ADR Raw Data'!AW$1,FALSE))/100</f>
        <v>8.366749128442301E-2</v>
      </c>
      <c r="Q66" s="44">
        <f>(VLOOKUP($A65,'ADR Raw Data'!$B$6:$BE$49,'ADR Raw Data'!AX$1,FALSE))/100</f>
        <v>7.6547447095273308E-2</v>
      </c>
      <c r="R66" s="44">
        <f>(VLOOKUP($A65,'ADR Raw Data'!$B$6:$BE$49,'ADR Raw Data'!AY$1,FALSE))/100</f>
        <v>3.8313703185232799E-2</v>
      </c>
      <c r="S66" s="45">
        <f>(VLOOKUP($A65,'ADR Raw Data'!$B$6:$BE$49,'ADR Raw Data'!BA$1,FALSE))/100</f>
        <v>6.3986608598554207E-2</v>
      </c>
      <c r="T66" s="45">
        <f>(VLOOKUP($A65,'ADR Raw Data'!$B$6:$BE$49,'ADR Raw Data'!BB$1,FALSE))/100</f>
        <v>5.7106444564444095E-2</v>
      </c>
      <c r="U66" s="44">
        <f>(VLOOKUP($A65,'ADR Raw Data'!$B$6:$BE$49,'ADR Raw Data'!BC$1,FALSE))/100</f>
        <v>6.0449380037239105E-2</v>
      </c>
      <c r="V66" s="46">
        <f>(VLOOKUP($A65,'ADR Raw Data'!$B$6:$BE$49,'ADR Raw Data'!BE$1,FALSE))/100</f>
        <v>4.5887652154122396E-2</v>
      </c>
      <c r="X66" s="43">
        <f>(VLOOKUP($A65,'RevPAR Raw Data'!$B$6:$BE$49,'RevPAR Raw Data'!AT$1,FALSE))/100</f>
        <v>4.5404999313681804E-2</v>
      </c>
      <c r="Y66" s="44">
        <f>(VLOOKUP($A65,'RevPAR Raw Data'!$B$6:$BE$49,'RevPAR Raw Data'!AU$1,FALSE))/100</f>
        <v>3.8976422776955205E-2</v>
      </c>
      <c r="Z66" s="44">
        <f>(VLOOKUP($A65,'RevPAR Raw Data'!$B$6:$BE$49,'RevPAR Raw Data'!AV$1,FALSE))/100</f>
        <v>0.116298775307581</v>
      </c>
      <c r="AA66" s="44">
        <f>(VLOOKUP($A65,'RevPAR Raw Data'!$B$6:$BE$49,'RevPAR Raw Data'!AW$1,FALSE))/100</f>
        <v>0.23373699332480899</v>
      </c>
      <c r="AB66" s="44">
        <f>(VLOOKUP($A65,'RevPAR Raw Data'!$B$6:$BE$49,'RevPAR Raw Data'!AX$1,FALSE))/100</f>
        <v>0.20586365165118997</v>
      </c>
      <c r="AC66" s="44">
        <f>(VLOOKUP($A65,'RevPAR Raw Data'!$B$6:$BE$49,'RevPAR Raw Data'!AY$1,FALSE))/100</f>
        <v>0.130054588916171</v>
      </c>
      <c r="AD66" s="45">
        <f>(VLOOKUP($A65,'RevPAR Raw Data'!$B$6:$BE$49,'RevPAR Raw Data'!BA$1,FALSE))/100</f>
        <v>7.9442781835575196E-2</v>
      </c>
      <c r="AE66" s="45">
        <f>(VLOOKUP($A65,'RevPAR Raw Data'!$B$6:$BE$49,'RevPAR Raw Data'!BB$1,FALSE))/100</f>
        <v>7.9255521127679696E-2</v>
      </c>
      <c r="AF66" s="44">
        <f>(VLOOKUP($A65,'RevPAR Raw Data'!$B$6:$BE$49,'RevPAR Raw Data'!BC$1,FALSE))/100</f>
        <v>7.9346104319005004E-2</v>
      </c>
      <c r="AG66" s="46">
        <f>(VLOOKUP($A65,'RevPAR Raw Data'!$B$6:$BE$49,'RevPAR Raw Data'!BE$1,FALSE))/100</f>
        <v>0.11581004042325099</v>
      </c>
    </row>
    <row r="67" spans="1:33" x14ac:dyDescent="0.25">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5">
      <c r="A68" s="70" t="s">
        <v>36</v>
      </c>
      <c r="B68" s="71">
        <f>(VLOOKUP($A68,'Occupancy Raw Data'!$B$8:$BE$45,'Occupancy Raw Data'!AG$3,FALSE))/100</f>
        <v>0.58545666084933101</v>
      </c>
      <c r="C68" s="72">
        <f>(VLOOKUP($A68,'Occupancy Raw Data'!$B$8:$BE$45,'Occupancy Raw Data'!AH$3,FALSE))/100</f>
        <v>0.75808609656777093</v>
      </c>
      <c r="D68" s="72">
        <f>(VLOOKUP($A68,'Occupancy Raw Data'!$B$8:$BE$45,'Occupancy Raw Data'!AI$3,FALSE))/100</f>
        <v>0.83420593368237306</v>
      </c>
      <c r="E68" s="72">
        <f>(VLOOKUP($A68,'Occupancy Raw Data'!$B$8:$BE$45,'Occupancy Raw Data'!AJ$3,FALSE))/100</f>
        <v>0.81719022687609</v>
      </c>
      <c r="F68" s="72">
        <f>(VLOOKUP($A68,'Occupancy Raw Data'!$B$8:$BE$45,'Occupancy Raw Data'!AK$3,FALSE))/100</f>
        <v>0.70546829552065105</v>
      </c>
      <c r="G68" s="73">
        <f>(VLOOKUP($A68,'Occupancy Raw Data'!$B$8:$BE$45,'Occupancy Raw Data'!AL$3,FALSE))/100</f>
        <v>0.74008144269924303</v>
      </c>
      <c r="H68" s="53">
        <f>(VLOOKUP($A68,'Occupancy Raw Data'!$B$8:$BE$45,'Occupancy Raw Data'!AN$3,FALSE))/100</f>
        <v>0.7301047120418841</v>
      </c>
      <c r="I68" s="53">
        <f>(VLOOKUP($A68,'Occupancy Raw Data'!$B$8:$BE$45,'Occupancy Raw Data'!AO$3,FALSE))/100</f>
        <v>0.77006980802792302</v>
      </c>
      <c r="J68" s="73">
        <f>(VLOOKUP($A68,'Occupancy Raw Data'!$B$8:$BE$45,'Occupancy Raw Data'!AP$3,FALSE))/100</f>
        <v>0.750087260034904</v>
      </c>
      <c r="K68" s="74">
        <f>(VLOOKUP($A68,'Occupancy Raw Data'!$B$8:$BE$45,'Occupancy Raw Data'!AR$3,FALSE))/100</f>
        <v>0.74294024765228894</v>
      </c>
      <c r="M68" s="75">
        <f>VLOOKUP($A68,'ADR Raw Data'!$B$6:$BE$43,'ADR Raw Data'!AG$1,FALSE)</f>
        <v>148.944790838632</v>
      </c>
      <c r="N68" s="76">
        <f>VLOOKUP($A68,'ADR Raw Data'!$B$6:$BE$43,'ADR Raw Data'!AH$1,FALSE)</f>
        <v>185.414408164831</v>
      </c>
      <c r="O68" s="76">
        <f>VLOOKUP($A68,'ADR Raw Data'!$B$6:$BE$43,'ADR Raw Data'!AI$1,FALSE)</f>
        <v>210.372072524407</v>
      </c>
      <c r="P68" s="76">
        <f>VLOOKUP($A68,'ADR Raw Data'!$B$6:$BE$43,'ADR Raw Data'!AJ$1,FALSE)</f>
        <v>201.467278163374</v>
      </c>
      <c r="Q68" s="76">
        <f>VLOOKUP($A68,'ADR Raw Data'!$B$6:$BE$43,'ADR Raw Data'!AK$1,FALSE)</f>
        <v>162.47021522223099</v>
      </c>
      <c r="R68" s="77">
        <f>VLOOKUP($A68,'ADR Raw Data'!$B$6:$BE$43,'ADR Raw Data'!AL$1,FALSE)</f>
        <v>184.441623093853</v>
      </c>
      <c r="S68" s="76">
        <f>VLOOKUP($A68,'ADR Raw Data'!$B$6:$BE$43,'ADR Raw Data'!AN$1,FALSE)</f>
        <v>140.759426317676</v>
      </c>
      <c r="T68" s="76">
        <f>VLOOKUP($A68,'ADR Raw Data'!$B$6:$BE$43,'ADR Raw Data'!AO$1,FALSE)</f>
        <v>141.73844079320099</v>
      </c>
      <c r="U68" s="77">
        <f>VLOOKUP($A68,'ADR Raw Data'!$B$6:$BE$43,'ADR Raw Data'!AP$1,FALSE)</f>
        <v>141.26197417403401</v>
      </c>
      <c r="V68" s="78">
        <f>VLOOKUP($A68,'ADR Raw Data'!$B$6:$BE$43,'ADR Raw Data'!AR$1,FALSE)</f>
        <v>171.985899404908</v>
      </c>
      <c r="X68" s="75">
        <f>VLOOKUP($A68,'RevPAR Raw Data'!$B$6:$BE$43,'RevPAR Raw Data'!AG$1,FALSE)</f>
        <v>87.200719895287904</v>
      </c>
      <c r="Y68" s="76">
        <f>VLOOKUP($A68,'RevPAR Raw Data'!$B$6:$BE$43,'RevPAR Raw Data'!AH$1,FALSE)</f>
        <v>140.5600849331</v>
      </c>
      <c r="Z68" s="76">
        <f>VLOOKUP($A68,'RevPAR Raw Data'!$B$6:$BE$43,'RevPAR Raw Data'!AI$1,FALSE)</f>
        <v>175.49363118091901</v>
      </c>
      <c r="AA68" s="76">
        <f>VLOOKUP($A68,'RevPAR Raw Data'!$B$6:$BE$43,'RevPAR Raw Data'!AJ$1,FALSE)</f>
        <v>164.63709075043599</v>
      </c>
      <c r="AB68" s="76">
        <f>VLOOKUP($A68,'RevPAR Raw Data'!$B$6:$BE$43,'RevPAR Raw Data'!AK$1,FALSE)</f>
        <v>114.6175858057</v>
      </c>
      <c r="AC68" s="77">
        <f>VLOOKUP($A68,'RevPAR Raw Data'!$B$6:$BE$43,'RevPAR Raw Data'!AL$1,FALSE)</f>
        <v>136.501822513089</v>
      </c>
      <c r="AD68" s="76">
        <f>VLOOKUP($A68,'RevPAR Raw Data'!$B$6:$BE$43,'RevPAR Raw Data'!AN$1,FALSE)</f>
        <v>102.769120418848</v>
      </c>
      <c r="AE68" s="76">
        <f>VLOOKUP($A68,'RevPAR Raw Data'!$B$6:$BE$43,'RevPAR Raw Data'!AO$1,FALSE)</f>
        <v>109.148493891797</v>
      </c>
      <c r="AF68" s="77">
        <f>VLOOKUP($A68,'RevPAR Raw Data'!$B$6:$BE$43,'RevPAR Raw Data'!AP$1,FALSE)</f>
        <v>105.95880715532201</v>
      </c>
      <c r="AG68" s="78">
        <f>VLOOKUP($A68,'RevPAR Raw Data'!$B$6:$BE$43,'RevPAR Raw Data'!AR$1,FALSE)</f>
        <v>127.77524669658401</v>
      </c>
    </row>
    <row r="69" spans="1:33" x14ac:dyDescent="0.25">
      <c r="A69" s="55" t="s">
        <v>127</v>
      </c>
      <c r="B69" s="43">
        <f>(VLOOKUP($A68,'Occupancy Raw Data'!$B$8:$BE$51,'Occupancy Raw Data'!AT$3,FALSE))/100</f>
        <v>8.39168732450946E-2</v>
      </c>
      <c r="C69" s="44">
        <f>(VLOOKUP($A68,'Occupancy Raw Data'!$B$8:$BE$51,'Occupancy Raw Data'!AU$3,FALSE))/100</f>
        <v>7.2813638662348593E-2</v>
      </c>
      <c r="D69" s="44">
        <f>(VLOOKUP($A68,'Occupancy Raw Data'!$B$8:$BE$51,'Occupancy Raw Data'!AV$3,FALSE))/100</f>
        <v>4.4779844283337297E-2</v>
      </c>
      <c r="E69" s="44">
        <f>(VLOOKUP($A68,'Occupancy Raw Data'!$B$8:$BE$51,'Occupancy Raw Data'!AW$3,FALSE))/100</f>
        <v>3.5344929632682404E-2</v>
      </c>
      <c r="F69" s="44">
        <f>(VLOOKUP($A68,'Occupancy Raw Data'!$B$8:$BE$51,'Occupancy Raw Data'!AX$3,FALSE))/100</f>
        <v>2.51340797078295E-2</v>
      </c>
      <c r="G69" s="44">
        <f>(VLOOKUP($A68,'Occupancy Raw Data'!$B$8:$BE$51,'Occupancy Raw Data'!AY$3,FALSE))/100</f>
        <v>5.0452274504671796E-2</v>
      </c>
      <c r="H69" s="45">
        <f>(VLOOKUP($A68,'Occupancy Raw Data'!$B$8:$BE$51,'Occupancy Raw Data'!BA$3,FALSE))/100</f>
        <v>1.7121525183888799E-2</v>
      </c>
      <c r="I69" s="45">
        <f>(VLOOKUP($A68,'Occupancy Raw Data'!$B$8:$BE$51,'Occupancy Raw Data'!BB$3,FALSE))/100</f>
        <v>8.2714656880074899E-3</v>
      </c>
      <c r="J69" s="44">
        <f>(VLOOKUP($A68,'Occupancy Raw Data'!$B$8:$BE$51,'Occupancy Raw Data'!BC$3,FALSE))/100</f>
        <v>1.2559291900471801E-2</v>
      </c>
      <c r="K69" s="46">
        <f>(VLOOKUP($A68,'Occupancy Raw Data'!$B$8:$BE$51,'Occupancy Raw Data'!BE$3,FALSE))/100</f>
        <v>3.92336046590918E-2</v>
      </c>
      <c r="M69" s="43">
        <f>(VLOOKUP($A68,'ADR Raw Data'!$B$6:$BE$49,'ADR Raw Data'!AT$1,FALSE))/100</f>
        <v>2.53254011547588E-2</v>
      </c>
      <c r="N69" s="44">
        <f>(VLOOKUP($A68,'ADR Raw Data'!$B$6:$BE$49,'ADR Raw Data'!AU$1,FALSE))/100</f>
        <v>2.4967255087810298E-2</v>
      </c>
      <c r="O69" s="44">
        <f>(VLOOKUP($A68,'ADR Raw Data'!$B$6:$BE$49,'ADR Raw Data'!AV$1,FALSE))/100</f>
        <v>4.1764185835048206E-2</v>
      </c>
      <c r="P69" s="44">
        <f>(VLOOKUP($A68,'ADR Raw Data'!$B$6:$BE$49,'ADR Raw Data'!AW$1,FALSE))/100</f>
        <v>2.99270849747151E-2</v>
      </c>
      <c r="Q69" s="44">
        <f>(VLOOKUP($A68,'ADR Raw Data'!$B$6:$BE$49,'ADR Raw Data'!AX$1,FALSE))/100</f>
        <v>1.8562190148672799E-2</v>
      </c>
      <c r="R69" s="44">
        <f>(VLOOKUP($A68,'ADR Raw Data'!$B$6:$BE$49,'ADR Raw Data'!AY$1,FALSE))/100</f>
        <v>2.85485615508662E-2</v>
      </c>
      <c r="S69" s="45">
        <f>(VLOOKUP($A68,'ADR Raw Data'!$B$6:$BE$49,'ADR Raw Data'!BA$1,FALSE))/100</f>
        <v>1.6176590789294901E-2</v>
      </c>
      <c r="T69" s="45">
        <f>(VLOOKUP($A68,'ADR Raw Data'!$B$6:$BE$49,'ADR Raw Data'!BB$1,FALSE))/100</f>
        <v>2.4168467438464201E-2</v>
      </c>
      <c r="U69" s="44">
        <f>(VLOOKUP($A68,'ADR Raw Data'!$B$6:$BE$49,'ADR Raw Data'!BC$1,FALSE))/100</f>
        <v>2.0279190353683498E-2</v>
      </c>
      <c r="V69" s="46">
        <f>(VLOOKUP($A68,'ADR Raw Data'!$B$6:$BE$49,'ADR Raw Data'!BE$1,FALSE))/100</f>
        <v>2.84837186785998E-2</v>
      </c>
      <c r="X69" s="43">
        <f>(VLOOKUP($A68,'RevPAR Raw Data'!$B$6:$BE$49,'RevPAR Raw Data'!AT$1,FALSE))/100</f>
        <v>0.111367502878438</v>
      </c>
      <c r="Y69" s="44">
        <f>(VLOOKUP($A68,'RevPAR Raw Data'!$B$6:$BE$49,'RevPAR Raw Data'!AU$1,FALSE))/100</f>
        <v>9.9598850440513503E-2</v>
      </c>
      <c r="Z69" s="44">
        <f>(VLOOKUP($A68,'RevPAR Raw Data'!$B$6:$BE$49,'RevPAR Raw Data'!AV$1,FALSE))/100</f>
        <v>8.8414223856699406E-2</v>
      </c>
      <c r="AA69" s="44">
        <f>(VLOOKUP($A68,'RevPAR Raw Data'!$B$6:$BE$49,'RevPAR Raw Data'!AW$1,FALSE))/100</f>
        <v>6.6329785319940202E-2</v>
      </c>
      <c r="AB69" s="44">
        <f>(VLOOKUP($A68,'RevPAR Raw Data'!$B$6:$BE$49,'RevPAR Raw Data'!AX$1,FALSE))/100</f>
        <v>4.4162813423250895E-2</v>
      </c>
      <c r="AC69" s="44">
        <f>(VLOOKUP($A68,'RevPAR Raw Data'!$B$6:$BE$49,'RevPAR Raw Data'!AY$1,FALSE))/100</f>
        <v>8.0441175919615804E-2</v>
      </c>
      <c r="AD69" s="45">
        <f>(VLOOKUP($A68,'RevPAR Raw Data'!$B$6:$BE$49,'RevPAR Raw Data'!BA$1,FALSE))/100</f>
        <v>3.3575083879771997E-2</v>
      </c>
      <c r="AE69" s="45">
        <f>(VLOOKUP($A68,'RevPAR Raw Data'!$B$6:$BE$49,'RevPAR Raw Data'!BB$1,FALSE))/100</f>
        <v>3.2639841775620598E-2</v>
      </c>
      <c r="AF69" s="44">
        <f>(VLOOKUP($A68,'RevPAR Raw Data'!$B$6:$BE$49,'RevPAR Raw Data'!BC$1,FALSE))/100</f>
        <v>3.3093174525312401E-2</v>
      </c>
      <c r="AG69" s="46">
        <f>(VLOOKUP($A68,'RevPAR Raw Data'!$B$6:$BE$49,'RevPAR Raw Data'!BE$1,FALSE))/100</f>
        <v>6.8834842295548593E-2</v>
      </c>
    </row>
    <row r="70" spans="1:33" x14ac:dyDescent="0.25">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5">
      <c r="A71" s="70" t="s">
        <v>37</v>
      </c>
      <c r="B71" s="71">
        <f>(VLOOKUP($A71,'Occupancy Raw Data'!$B$8:$BE$45,'Occupancy Raw Data'!AG$3,FALSE))/100</f>
        <v>0.54693316070561504</v>
      </c>
      <c r="C71" s="72">
        <f>(VLOOKUP($A71,'Occupancy Raw Data'!$B$8:$BE$45,'Occupancy Raw Data'!AH$3,FALSE))/100</f>
        <v>0.71156335976695206</v>
      </c>
      <c r="D71" s="72">
        <f>(VLOOKUP($A71,'Occupancy Raw Data'!$B$8:$BE$45,'Occupancy Raw Data'!AI$3,FALSE))/100</f>
        <v>0.766709823596051</v>
      </c>
      <c r="E71" s="72">
        <f>(VLOOKUP($A71,'Occupancy Raw Data'!$B$8:$BE$45,'Occupancy Raw Data'!AJ$3,FALSE))/100</f>
        <v>0.76480787795271399</v>
      </c>
      <c r="F71" s="72">
        <f>(VLOOKUP($A71,'Occupancy Raw Data'!$B$8:$BE$45,'Occupancy Raw Data'!AK$3,FALSE))/100</f>
        <v>0.68340615386666892</v>
      </c>
      <c r="G71" s="73">
        <f>(VLOOKUP($A71,'Occupancy Raw Data'!$B$8:$BE$45,'Occupancy Raw Data'!AL$3,FALSE))/100</f>
        <v>0.69464593167964905</v>
      </c>
      <c r="H71" s="53">
        <f>(VLOOKUP($A71,'Occupancy Raw Data'!$B$8:$BE$45,'Occupancy Raw Data'!AN$3,FALSE))/100</f>
        <v>0.73162047401283603</v>
      </c>
      <c r="I71" s="53">
        <f>(VLOOKUP($A71,'Occupancy Raw Data'!$B$8:$BE$45,'Occupancy Raw Data'!AO$3,FALSE))/100</f>
        <v>0.7527601883422631</v>
      </c>
      <c r="J71" s="73">
        <f>(VLOOKUP($A71,'Occupancy Raw Data'!$B$8:$BE$45,'Occupancy Raw Data'!AP$3,FALSE))/100</f>
        <v>0.74219033117755007</v>
      </c>
      <c r="K71" s="74">
        <f>(VLOOKUP($A71,'Occupancy Raw Data'!$B$8:$BE$45,'Occupancy Raw Data'!AR$3,FALSE))/100</f>
        <v>0.70821116719756805</v>
      </c>
      <c r="M71" s="75">
        <f>VLOOKUP($A71,'ADR Raw Data'!$B$6:$BE$43,'ADR Raw Data'!AG$1,FALSE)</f>
        <v>139.33954653055099</v>
      </c>
      <c r="N71" s="76">
        <f>VLOOKUP($A71,'ADR Raw Data'!$B$6:$BE$43,'ADR Raw Data'!AH$1,FALSE)</f>
        <v>156.049704327059</v>
      </c>
      <c r="O71" s="76">
        <f>VLOOKUP($A71,'ADR Raw Data'!$B$6:$BE$43,'ADR Raw Data'!AI$1,FALSE)</f>
        <v>164.00554511873301</v>
      </c>
      <c r="P71" s="76">
        <f>VLOOKUP($A71,'ADR Raw Data'!$B$6:$BE$43,'ADR Raw Data'!AJ$1,FALSE)</f>
        <v>162.50096536217001</v>
      </c>
      <c r="Q71" s="76">
        <f>VLOOKUP($A71,'ADR Raw Data'!$B$6:$BE$43,'ADR Raw Data'!AK$1,FALSE)</f>
        <v>158.71231022774401</v>
      </c>
      <c r="R71" s="77">
        <f>VLOOKUP($A71,'ADR Raw Data'!$B$6:$BE$43,'ADR Raw Data'!AL$1,FALSE)</f>
        <v>157.11413870669699</v>
      </c>
      <c r="S71" s="76">
        <f>VLOOKUP($A71,'ADR Raw Data'!$B$6:$BE$43,'ADR Raw Data'!AN$1,FALSE)</f>
        <v>180.65995272603601</v>
      </c>
      <c r="T71" s="76">
        <f>VLOOKUP($A71,'ADR Raw Data'!$B$6:$BE$43,'ADR Raw Data'!AO$1,FALSE)</f>
        <v>173.21839363709799</v>
      </c>
      <c r="U71" s="77">
        <f>VLOOKUP($A71,'ADR Raw Data'!$B$6:$BE$43,'ADR Raw Data'!AP$1,FALSE)</f>
        <v>176.88618393248299</v>
      </c>
      <c r="V71" s="78">
        <f>VLOOKUP($A71,'ADR Raw Data'!$B$6:$BE$43,'ADR Raw Data'!AR$1,FALSE)</f>
        <v>163.026106899561</v>
      </c>
      <c r="X71" s="75">
        <f>VLOOKUP($A71,'RevPAR Raw Data'!$B$6:$BE$43,'RevPAR Raw Data'!AG$1,FALSE)</f>
        <v>76.2094185952419</v>
      </c>
      <c r="Y71" s="76">
        <f>VLOOKUP($A71,'RevPAR Raw Data'!$B$6:$BE$43,'RevPAR Raw Data'!AH$1,FALSE)</f>
        <v>111.039251901602</v>
      </c>
      <c r="Z71" s="76">
        <f>VLOOKUP($A71,'RevPAR Raw Data'!$B$6:$BE$43,'RevPAR Raw Data'!AI$1,FALSE)</f>
        <v>125.744662566758</v>
      </c>
      <c r="AA71" s="76">
        <f>VLOOKUP($A71,'RevPAR Raw Data'!$B$6:$BE$43,'RevPAR Raw Data'!AJ$1,FALSE)</f>
        <v>124.282018483909</v>
      </c>
      <c r="AB71" s="76">
        <f>VLOOKUP($A71,'RevPAR Raw Data'!$B$6:$BE$43,'RevPAR Raw Data'!AK$1,FALSE)</f>
        <v>108.46496950403601</v>
      </c>
      <c r="AC71" s="77">
        <f>VLOOKUP($A71,'RevPAR Raw Data'!$B$6:$BE$43,'RevPAR Raw Data'!AL$1,FALSE)</f>
        <v>109.138697261959</v>
      </c>
      <c r="AD71" s="76">
        <f>VLOOKUP($A71,'RevPAR Raw Data'!$B$6:$BE$43,'RevPAR Raw Data'!AN$1,FALSE)</f>
        <v>132.17452024855899</v>
      </c>
      <c r="AE71" s="76">
        <f>VLOOKUP($A71,'RevPAR Raw Data'!$B$6:$BE$43,'RevPAR Raw Data'!AO$1,FALSE)</f>
        <v>130.391910618606</v>
      </c>
      <c r="AF71" s="77">
        <f>VLOOKUP($A71,'RevPAR Raw Data'!$B$6:$BE$43,'RevPAR Raw Data'!AP$1,FALSE)</f>
        <v>131.283215433583</v>
      </c>
      <c r="AG71" s="78">
        <f>VLOOKUP($A71,'RevPAR Raw Data'!$B$6:$BE$43,'RevPAR Raw Data'!AR$1,FALSE)</f>
        <v>115.456909451014</v>
      </c>
    </row>
    <row r="72" spans="1:33" x14ac:dyDescent="0.25">
      <c r="A72" s="55" t="s">
        <v>127</v>
      </c>
      <c r="B72" s="43">
        <f>(VLOOKUP($A71,'Occupancy Raw Data'!$B$8:$BE$51,'Occupancy Raw Data'!AT$3,FALSE))/100</f>
        <v>7.2621084671141797E-2</v>
      </c>
      <c r="C72" s="44">
        <f>(VLOOKUP($A71,'Occupancy Raw Data'!$B$8:$BE$51,'Occupancy Raw Data'!AU$3,FALSE))/100</f>
        <v>9.5913416063610993E-2</v>
      </c>
      <c r="D72" s="44">
        <f>(VLOOKUP($A71,'Occupancy Raw Data'!$B$8:$BE$51,'Occupancy Raw Data'!AV$3,FALSE))/100</f>
        <v>6.5717932274920607E-2</v>
      </c>
      <c r="E72" s="44">
        <f>(VLOOKUP($A71,'Occupancy Raw Data'!$B$8:$BE$51,'Occupancy Raw Data'!AW$3,FALSE))/100</f>
        <v>4.7874701746707E-2</v>
      </c>
      <c r="F72" s="44">
        <f>(VLOOKUP($A71,'Occupancy Raw Data'!$B$8:$BE$51,'Occupancy Raw Data'!AX$3,FALSE))/100</f>
        <v>4.4907569508567897E-2</v>
      </c>
      <c r="G72" s="44">
        <f>(VLOOKUP($A71,'Occupancy Raw Data'!$B$8:$BE$51,'Occupancy Raw Data'!AY$3,FALSE))/100</f>
        <v>6.4584121679058304E-2</v>
      </c>
      <c r="H72" s="45">
        <f>(VLOOKUP($A71,'Occupancy Raw Data'!$B$8:$BE$51,'Occupancy Raw Data'!BA$3,FALSE))/100</f>
        <v>7.7175266793858902E-2</v>
      </c>
      <c r="I72" s="45">
        <f>(VLOOKUP($A71,'Occupancy Raw Data'!$B$8:$BE$51,'Occupancy Raw Data'!BB$3,FALSE))/100</f>
        <v>7.3438840005342301E-2</v>
      </c>
      <c r="J72" s="44">
        <f>(VLOOKUP($A71,'Occupancy Raw Data'!$B$8:$BE$51,'Occupancy Raw Data'!BC$3,FALSE))/100</f>
        <v>7.527720230365581E-2</v>
      </c>
      <c r="K72" s="46">
        <f>(VLOOKUP($A71,'Occupancy Raw Data'!$B$8:$BE$51,'Occupancy Raw Data'!BE$3,FALSE))/100</f>
        <v>6.7734950742830299E-2</v>
      </c>
      <c r="M72" s="43">
        <f>(VLOOKUP($A71,'ADR Raw Data'!$B$6:$BE$49,'ADR Raw Data'!AT$1,FALSE))/100</f>
        <v>-4.9728926364477396E-3</v>
      </c>
      <c r="N72" s="44">
        <f>(VLOOKUP($A71,'ADR Raw Data'!$B$6:$BE$49,'ADR Raw Data'!AU$1,FALSE))/100</f>
        <v>1.17354683765605E-2</v>
      </c>
      <c r="O72" s="44">
        <f>(VLOOKUP($A71,'ADR Raw Data'!$B$6:$BE$49,'ADR Raw Data'!AV$1,FALSE))/100</f>
        <v>4.9598764505148003E-2</v>
      </c>
      <c r="P72" s="44">
        <f>(VLOOKUP($A71,'ADR Raw Data'!$B$6:$BE$49,'ADR Raw Data'!AW$1,FALSE))/100</f>
        <v>5.7082480385589697E-2</v>
      </c>
      <c r="Q72" s="44">
        <f>(VLOOKUP($A71,'ADR Raw Data'!$B$6:$BE$49,'ADR Raw Data'!AX$1,FALSE))/100</f>
        <v>7.1922346052205904E-2</v>
      </c>
      <c r="R72" s="44">
        <f>(VLOOKUP($A71,'ADR Raw Data'!$B$6:$BE$49,'ADR Raw Data'!AY$1,FALSE))/100</f>
        <v>3.9725730724803801E-2</v>
      </c>
      <c r="S72" s="45">
        <f>(VLOOKUP($A71,'ADR Raw Data'!$B$6:$BE$49,'ADR Raw Data'!BA$1,FALSE))/100</f>
        <v>0.14333135176628301</v>
      </c>
      <c r="T72" s="45">
        <f>(VLOOKUP($A71,'ADR Raw Data'!$B$6:$BE$49,'ADR Raw Data'!BB$1,FALSE))/100</f>
        <v>8.8000478473289998E-2</v>
      </c>
      <c r="U72" s="44">
        <f>(VLOOKUP($A71,'ADR Raw Data'!$B$6:$BE$49,'ADR Raw Data'!BC$1,FALSE))/100</f>
        <v>0.11516032687965599</v>
      </c>
      <c r="V72" s="46">
        <f>(VLOOKUP($A71,'ADR Raw Data'!$B$6:$BE$49,'ADR Raw Data'!BE$1,FALSE))/100</f>
        <v>6.3142940789136903E-2</v>
      </c>
      <c r="X72" s="43">
        <f>(VLOOKUP($A71,'RevPAR Raw Data'!$B$6:$BE$49,'RevPAR Raw Data'!AT$1,FALSE))/100</f>
        <v>6.7287055177482097E-2</v>
      </c>
      <c r="Y72" s="44">
        <f>(VLOOKUP($A71,'RevPAR Raw Data'!$B$6:$BE$49,'RevPAR Raw Data'!AU$1,FALSE))/100</f>
        <v>0.10877447330127399</v>
      </c>
      <c r="Z72" s="44">
        <f>(VLOOKUP($A71,'RevPAR Raw Data'!$B$6:$BE$49,'RevPAR Raw Data'!AV$1,FALSE))/100</f>
        <v>0.11857622502673699</v>
      </c>
      <c r="AA72" s="44">
        <f>(VLOOKUP($A71,'RevPAR Raw Data'!$B$6:$BE$49,'RevPAR Raw Data'!AW$1,FALSE))/100</f>
        <v>0.107689988855719</v>
      </c>
      <c r="AB72" s="44">
        <f>(VLOOKUP($A71,'RevPAR Raw Data'!$B$6:$BE$49,'RevPAR Raw Data'!AX$1,FALSE))/100</f>
        <v>0.12005977331533201</v>
      </c>
      <c r="AC72" s="44">
        <f>(VLOOKUP($A71,'RevPAR Raw Data'!$B$6:$BE$49,'RevPAR Raw Data'!AY$1,FALSE))/100</f>
        <v>0.106875503830782</v>
      </c>
      <c r="AD72" s="45">
        <f>(VLOOKUP($A71,'RevPAR Raw Data'!$B$6:$BE$49,'RevPAR Raw Data'!BA$1,FALSE))/100</f>
        <v>0.23156825387263003</v>
      </c>
      <c r="AE72" s="45">
        <f>(VLOOKUP($A71,'RevPAR Raw Data'!$B$6:$BE$49,'RevPAR Raw Data'!BB$1,FALSE))/100</f>
        <v>0.16790197153762598</v>
      </c>
      <c r="AF72" s="44">
        <f>(VLOOKUP($A71,'RevPAR Raw Data'!$B$6:$BE$49,'RevPAR Raw Data'!BC$1,FALSE))/100</f>
        <v>0.19910647640718701</v>
      </c>
      <c r="AG72" s="46">
        <f>(VLOOKUP($A71,'RevPAR Raw Data'!$B$6:$BE$49,'RevPAR Raw Data'!BE$1,FALSE))/100</f>
        <v>0.135154875516076</v>
      </c>
    </row>
    <row r="73" spans="1:33" x14ac:dyDescent="0.25">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5">
      <c r="A74" s="70" t="s">
        <v>38</v>
      </c>
      <c r="B74" s="71">
        <f>(VLOOKUP($A74,'Occupancy Raw Data'!$B$8:$BE$45,'Occupancy Raw Data'!AG$3,FALSE))/100</f>
        <v>0.56575957277582001</v>
      </c>
      <c r="C74" s="72">
        <f>(VLOOKUP($A74,'Occupancy Raw Data'!$B$8:$BE$45,'Occupancy Raw Data'!AH$3,FALSE))/100</f>
        <v>0.67233837063970003</v>
      </c>
      <c r="D74" s="72">
        <f>(VLOOKUP($A74,'Occupancy Raw Data'!$B$8:$BE$45,'Occupancy Raw Data'!AI$3,FALSE))/100</f>
        <v>0.74321099875014196</v>
      </c>
      <c r="E74" s="72">
        <f>(VLOOKUP($A74,'Occupancy Raw Data'!$B$8:$BE$45,'Occupancy Raw Data'!AJ$3,FALSE))/100</f>
        <v>0.75613566640154506</v>
      </c>
      <c r="F74" s="72">
        <f>(VLOOKUP($A74,'Occupancy Raw Data'!$B$8:$BE$45,'Occupancy Raw Data'!AK$3,FALSE))/100</f>
        <v>0.72406544710828302</v>
      </c>
      <c r="G74" s="73">
        <f>(VLOOKUP($A74,'Occupancy Raw Data'!$B$8:$BE$45,'Occupancy Raw Data'!AL$3,FALSE))/100</f>
        <v>0.69230201113509804</v>
      </c>
      <c r="H74" s="53">
        <f>(VLOOKUP($A74,'Occupancy Raw Data'!$B$8:$BE$45,'Occupancy Raw Data'!AN$3,FALSE))/100</f>
        <v>0.77468469492103098</v>
      </c>
      <c r="I74" s="53">
        <f>(VLOOKUP($A74,'Occupancy Raw Data'!$B$8:$BE$45,'Occupancy Raw Data'!AO$3,FALSE))/100</f>
        <v>0.77780933984774403</v>
      </c>
      <c r="J74" s="73">
        <f>(VLOOKUP($A74,'Occupancy Raw Data'!$B$8:$BE$45,'Occupancy Raw Data'!AP$3,FALSE))/100</f>
        <v>0.77624701738438806</v>
      </c>
      <c r="K74" s="74">
        <f>(VLOOKUP($A74,'Occupancy Raw Data'!$B$8:$BE$45,'Occupancy Raw Data'!AR$3,FALSE))/100</f>
        <v>0.7162862986348949</v>
      </c>
      <c r="M74" s="75">
        <f>VLOOKUP($A74,'ADR Raw Data'!$B$6:$BE$43,'ADR Raw Data'!AG$1,FALSE)</f>
        <v>96.1272485816136</v>
      </c>
      <c r="N74" s="76">
        <f>VLOOKUP($A74,'ADR Raw Data'!$B$6:$BE$43,'ADR Raw Data'!AH$1,FALSE)</f>
        <v>102.94900925260799</v>
      </c>
      <c r="O74" s="76">
        <f>VLOOKUP($A74,'ADR Raw Data'!$B$6:$BE$43,'ADR Raw Data'!AI$1,FALSE)</f>
        <v>107.01806489833299</v>
      </c>
      <c r="P74" s="76">
        <f>VLOOKUP($A74,'ADR Raw Data'!$B$6:$BE$43,'ADR Raw Data'!AJ$1,FALSE)</f>
        <v>107.03655095984</v>
      </c>
      <c r="Q74" s="76">
        <f>VLOOKUP($A74,'ADR Raw Data'!$B$6:$BE$43,'ADR Raw Data'!AK$1,FALSE)</f>
        <v>105.545801883091</v>
      </c>
      <c r="R74" s="77">
        <f>VLOOKUP($A74,'ADR Raw Data'!$B$6:$BE$43,'ADR Raw Data'!AL$1,FALSE)</f>
        <v>104.143769438449</v>
      </c>
      <c r="S74" s="76">
        <f>VLOOKUP($A74,'ADR Raw Data'!$B$6:$BE$43,'ADR Raw Data'!AN$1,FALSE)</f>
        <v>118.31143810501599</v>
      </c>
      <c r="T74" s="76">
        <f>VLOOKUP($A74,'ADR Raw Data'!$B$6:$BE$43,'ADR Raw Data'!AO$1,FALSE)</f>
        <v>119.15538273318199</v>
      </c>
      <c r="U74" s="77">
        <f>VLOOKUP($A74,'ADR Raw Data'!$B$6:$BE$43,'ADR Raw Data'!AP$1,FALSE)</f>
        <v>118.73425970651699</v>
      </c>
      <c r="V74" s="78">
        <f>VLOOKUP($A74,'ADR Raw Data'!$B$6:$BE$43,'ADR Raw Data'!AR$1,FALSE)</f>
        <v>108.661446069128</v>
      </c>
      <c r="X74" s="75">
        <f>VLOOKUP($A74,'RevPAR Raw Data'!$B$6:$BE$43,'RevPAR Raw Data'!AG$1,FALSE)</f>
        <v>54.384911089648902</v>
      </c>
      <c r="Y74" s="76">
        <f>VLOOKUP($A74,'RevPAR Raw Data'!$B$6:$BE$43,'RevPAR Raw Data'!AH$1,FALSE)</f>
        <v>69.216569139870401</v>
      </c>
      <c r="Z74" s="76">
        <f>VLOOKUP($A74,'RevPAR Raw Data'!$B$6:$BE$43,'RevPAR Raw Data'!AI$1,FALSE)</f>
        <v>79.537002897397997</v>
      </c>
      <c r="AA74" s="76">
        <f>VLOOKUP($A74,'RevPAR Raw Data'!$B$6:$BE$43,'RevPAR Raw Data'!AJ$1,FALSE)</f>
        <v>80.934153789342105</v>
      </c>
      <c r="AB74" s="76">
        <f>VLOOKUP($A74,'RevPAR Raw Data'!$B$6:$BE$43,'RevPAR Raw Data'!AK$1,FALSE)</f>
        <v>76.4220682308828</v>
      </c>
      <c r="AC74" s="77">
        <f>VLOOKUP($A74,'RevPAR Raw Data'!$B$6:$BE$43,'RevPAR Raw Data'!AL$1,FALSE)</f>
        <v>72.098941029428403</v>
      </c>
      <c r="AD74" s="76">
        <f>VLOOKUP($A74,'RevPAR Raw Data'!$B$6:$BE$43,'RevPAR Raw Data'!AN$1,FALSE)</f>
        <v>91.6540603340529</v>
      </c>
      <c r="AE74" s="76">
        <f>VLOOKUP($A74,'RevPAR Raw Data'!$B$6:$BE$43,'RevPAR Raw Data'!AO$1,FALSE)</f>
        <v>92.680169583001899</v>
      </c>
      <c r="AF74" s="77">
        <f>VLOOKUP($A74,'RevPAR Raw Data'!$B$6:$BE$43,'RevPAR Raw Data'!AP$1,FALSE)</f>
        <v>92.167114958527407</v>
      </c>
      <c r="AG74" s="78">
        <f>VLOOKUP($A74,'RevPAR Raw Data'!$B$6:$BE$43,'RevPAR Raw Data'!AR$1,FALSE)</f>
        <v>77.832705009170994</v>
      </c>
    </row>
    <row r="75" spans="1:33" x14ac:dyDescent="0.25">
      <c r="A75" s="55" t="s">
        <v>127</v>
      </c>
      <c r="B75" s="43">
        <f>(VLOOKUP($A74,'Occupancy Raw Data'!$B$8:$BE$51,'Occupancy Raw Data'!AT$3,FALSE))/100</f>
        <v>7.0924726020737794E-2</v>
      </c>
      <c r="C75" s="44">
        <f>(VLOOKUP($A74,'Occupancy Raw Data'!$B$8:$BE$51,'Occupancy Raw Data'!AU$3,FALSE))/100</f>
        <v>0.12446901880893799</v>
      </c>
      <c r="D75" s="44">
        <f>(VLOOKUP($A74,'Occupancy Raw Data'!$B$8:$BE$51,'Occupancy Raw Data'!AV$3,FALSE))/100</f>
        <v>0.15226990703770901</v>
      </c>
      <c r="E75" s="44">
        <f>(VLOOKUP($A74,'Occupancy Raw Data'!$B$8:$BE$51,'Occupancy Raw Data'!AW$3,FALSE))/100</f>
        <v>0.13948081040706101</v>
      </c>
      <c r="F75" s="44">
        <f>(VLOOKUP($A74,'Occupancy Raw Data'!$B$8:$BE$51,'Occupancy Raw Data'!AX$3,FALSE))/100</f>
        <v>0.121997267090469</v>
      </c>
      <c r="G75" s="44">
        <f>(VLOOKUP($A74,'Occupancy Raw Data'!$B$8:$BE$51,'Occupancy Raw Data'!AY$3,FALSE))/100</f>
        <v>0.123830880742961</v>
      </c>
      <c r="H75" s="45">
        <f>(VLOOKUP($A74,'Occupancy Raw Data'!$B$8:$BE$51,'Occupancy Raw Data'!BA$3,FALSE))/100</f>
        <v>5.4725661572865202E-2</v>
      </c>
      <c r="I75" s="45">
        <f>(VLOOKUP($A74,'Occupancy Raw Data'!$B$8:$BE$51,'Occupancy Raw Data'!BB$3,FALSE))/100</f>
        <v>5.3874365155863101E-2</v>
      </c>
      <c r="J75" s="44">
        <f>(VLOOKUP($A74,'Occupancy Raw Data'!$B$8:$BE$51,'Occupancy Raw Data'!BC$3,FALSE))/100</f>
        <v>5.4298984834250004E-2</v>
      </c>
      <c r="K75" s="46">
        <f>(VLOOKUP($A74,'Occupancy Raw Data'!$B$8:$BE$51,'Occupancy Raw Data'!BE$3,FALSE))/100</f>
        <v>0.101344275935684</v>
      </c>
      <c r="M75" s="43">
        <f>(VLOOKUP($A74,'ADR Raw Data'!$B$6:$BE$49,'ADR Raw Data'!AT$1,FALSE))/100</f>
        <v>6.5649329140010102E-3</v>
      </c>
      <c r="N75" s="44">
        <f>(VLOOKUP($A74,'ADR Raw Data'!$B$6:$BE$49,'ADR Raw Data'!AU$1,FALSE))/100</f>
        <v>4.2086739800962301E-2</v>
      </c>
      <c r="O75" s="44">
        <f>(VLOOKUP($A74,'ADR Raw Data'!$B$6:$BE$49,'ADR Raw Data'!AV$1,FALSE))/100</f>
        <v>5.2323842187634702E-2</v>
      </c>
      <c r="P75" s="44">
        <f>(VLOOKUP($A74,'ADR Raw Data'!$B$6:$BE$49,'ADR Raw Data'!AW$1,FALSE))/100</f>
        <v>4.7521433398546906E-2</v>
      </c>
      <c r="Q75" s="44">
        <f>(VLOOKUP($A74,'ADR Raw Data'!$B$6:$BE$49,'ADR Raw Data'!AX$1,FALSE))/100</f>
        <v>4.0160064502939095E-2</v>
      </c>
      <c r="R75" s="44">
        <f>(VLOOKUP($A74,'ADR Raw Data'!$B$6:$BE$49,'ADR Raw Data'!AY$1,FALSE))/100</f>
        <v>4.0120120853049598E-2</v>
      </c>
      <c r="S75" s="45">
        <f>(VLOOKUP($A74,'ADR Raw Data'!$B$6:$BE$49,'ADR Raw Data'!BA$1,FALSE))/100</f>
        <v>3.7606517339264497E-2</v>
      </c>
      <c r="T75" s="45">
        <f>(VLOOKUP($A74,'ADR Raw Data'!$B$6:$BE$49,'ADR Raw Data'!BB$1,FALSE))/100</f>
        <v>4.3112455151988201E-2</v>
      </c>
      <c r="U75" s="44">
        <f>(VLOOKUP($A74,'ADR Raw Data'!$B$6:$BE$49,'ADR Raw Data'!BC$1,FALSE))/100</f>
        <v>4.0367144841761606E-2</v>
      </c>
      <c r="V75" s="46">
        <f>(VLOOKUP($A74,'ADR Raw Data'!$B$6:$BE$49,'ADR Raw Data'!BE$1,FALSE))/100</f>
        <v>3.8283564419641897E-2</v>
      </c>
      <c r="X75" s="43">
        <f>(VLOOKUP($A74,'RevPAR Raw Data'!$B$6:$BE$49,'RevPAR Raw Data'!AT$1,FALSE))/100</f>
        <v>7.7955275003008792E-2</v>
      </c>
      <c r="Y75" s="44">
        <f>(VLOOKUP($A74,'RevPAR Raw Data'!$B$6:$BE$49,'RevPAR Raw Data'!AU$1,FALSE))/100</f>
        <v>0.17179425381779301</v>
      </c>
      <c r="Z75" s="44">
        <f>(VLOOKUP($A74,'RevPAR Raw Data'!$B$6:$BE$49,'RevPAR Raw Data'!AV$1,FALSE))/100</f>
        <v>0.21256109581111002</v>
      </c>
      <c r="AA75" s="44">
        <f>(VLOOKUP($A74,'RevPAR Raw Data'!$B$6:$BE$49,'RevPAR Raw Data'!AW$1,FALSE))/100</f>
        <v>0.19363057184774199</v>
      </c>
      <c r="AB75" s="44">
        <f>(VLOOKUP($A74,'RevPAR Raw Data'!$B$6:$BE$49,'RevPAR Raw Data'!AX$1,FALSE))/100</f>
        <v>0.16705674970894399</v>
      </c>
      <c r="AC75" s="44">
        <f>(VLOOKUP($A74,'RevPAR Raw Data'!$B$6:$BE$49,'RevPAR Raw Data'!AY$1,FALSE))/100</f>
        <v>0.16891911149675798</v>
      </c>
      <c r="AD75" s="45">
        <f>(VLOOKUP($A74,'RevPAR Raw Data'!$B$6:$BE$49,'RevPAR Raw Data'!BA$1,FALSE))/100</f>
        <v>9.4390220452972504E-2</v>
      </c>
      <c r="AE75" s="45">
        <f>(VLOOKUP($A74,'RevPAR Raw Data'!$B$6:$BE$49,'RevPAR Raw Data'!BB$1,FALSE))/100</f>
        <v>9.9309476459475299E-2</v>
      </c>
      <c r="AF75" s="44">
        <f>(VLOOKUP($A74,'RevPAR Raw Data'!$B$6:$BE$49,'RevPAR Raw Data'!BC$1,FALSE))/100</f>
        <v>9.6858024661576503E-2</v>
      </c>
      <c r="AG75" s="46">
        <f>(VLOOKUP($A74,'RevPAR Raw Data'!$B$6:$BE$49,'RevPAR Raw Data'!BE$1,FALSE))/100</f>
        <v>0.14350766047167102</v>
      </c>
    </row>
    <row r="76" spans="1:33" x14ac:dyDescent="0.25">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5">
      <c r="A77" s="70" t="s">
        <v>39</v>
      </c>
      <c r="B77" s="71">
        <f>(VLOOKUP($A77,'Occupancy Raw Data'!$B$8:$BE$45,'Occupancy Raw Data'!AG$3,FALSE))/100</f>
        <v>0.60681114551083504</v>
      </c>
      <c r="C77" s="72">
        <f>(VLOOKUP($A77,'Occupancy Raw Data'!$B$8:$BE$45,'Occupancy Raw Data'!AH$3,FALSE))/100</f>
        <v>0.80249889429455901</v>
      </c>
      <c r="D77" s="72">
        <f>(VLOOKUP($A77,'Occupancy Raw Data'!$B$8:$BE$45,'Occupancy Raw Data'!AI$3,FALSE))/100</f>
        <v>0.89659442724458205</v>
      </c>
      <c r="E77" s="72">
        <f>(VLOOKUP($A77,'Occupancy Raw Data'!$B$8:$BE$45,'Occupancy Raw Data'!AJ$3,FALSE))/100</f>
        <v>0.88843432109685905</v>
      </c>
      <c r="F77" s="72">
        <f>(VLOOKUP($A77,'Occupancy Raw Data'!$B$8:$BE$45,'Occupancy Raw Data'!AK$3,FALSE))/100</f>
        <v>0.77857142857142803</v>
      </c>
      <c r="G77" s="73">
        <f>(VLOOKUP($A77,'Occupancy Raw Data'!$B$8:$BE$45,'Occupancy Raw Data'!AL$3,FALSE))/100</f>
        <v>0.79458204334365301</v>
      </c>
      <c r="H77" s="53">
        <f>(VLOOKUP($A77,'Occupancy Raw Data'!$B$8:$BE$45,'Occupancy Raw Data'!AN$3,FALSE))/100</f>
        <v>0.73869969040247596</v>
      </c>
      <c r="I77" s="53">
        <f>(VLOOKUP($A77,'Occupancy Raw Data'!$B$8:$BE$45,'Occupancy Raw Data'!AO$3,FALSE))/100</f>
        <v>0.73286156567890304</v>
      </c>
      <c r="J77" s="73">
        <f>(VLOOKUP($A77,'Occupancy Raw Data'!$B$8:$BE$45,'Occupancy Raw Data'!AP$3,FALSE))/100</f>
        <v>0.73578062804068911</v>
      </c>
      <c r="K77" s="74">
        <f>(VLOOKUP($A77,'Occupancy Raw Data'!$B$8:$BE$45,'Occupancy Raw Data'!AR$3,FALSE))/100</f>
        <v>0.77778163897137798</v>
      </c>
      <c r="M77" s="75">
        <f>VLOOKUP($A77,'ADR Raw Data'!$B$6:$BE$43,'ADR Raw Data'!AG$1,FALSE)</f>
        <v>122.675065233236</v>
      </c>
      <c r="N77" s="76">
        <f>VLOOKUP($A77,'ADR Raw Data'!$B$6:$BE$43,'ADR Raw Data'!AH$1,FALSE)</f>
        <v>152.56505855768901</v>
      </c>
      <c r="O77" s="76">
        <f>VLOOKUP($A77,'ADR Raw Data'!$B$6:$BE$43,'ADR Raw Data'!AI$1,FALSE)</f>
        <v>167.07037317482201</v>
      </c>
      <c r="P77" s="76">
        <f>VLOOKUP($A77,'ADR Raw Data'!$B$6:$BE$43,'ADR Raw Data'!AJ$1,FALSE)</f>
        <v>163.723880024891</v>
      </c>
      <c r="Q77" s="76">
        <f>VLOOKUP($A77,'ADR Raw Data'!$B$6:$BE$43,'ADR Raw Data'!AK$1,FALSE)</f>
        <v>138.33656630783599</v>
      </c>
      <c r="R77" s="77">
        <f>VLOOKUP($A77,'ADR Raw Data'!$B$6:$BE$43,'ADR Raw Data'!AL$1,FALSE)</f>
        <v>150.98027207703601</v>
      </c>
      <c r="S77" s="76">
        <f>VLOOKUP($A77,'ADR Raw Data'!$B$6:$BE$43,'ADR Raw Data'!AN$1,FALSE)</f>
        <v>121.235471500419</v>
      </c>
      <c r="T77" s="76">
        <f>VLOOKUP($A77,'ADR Raw Data'!$B$6:$BE$43,'ADR Raw Data'!AO$1,FALSE)</f>
        <v>119.96443210621599</v>
      </c>
      <c r="U77" s="77">
        <f>VLOOKUP($A77,'ADR Raw Data'!$B$6:$BE$43,'ADR Raw Data'!AP$1,FALSE)</f>
        <v>120.602473100504</v>
      </c>
      <c r="V77" s="78">
        <f>VLOOKUP($A77,'ADR Raw Data'!$B$6:$BE$43,'ADR Raw Data'!AR$1,FALSE)</f>
        <v>142.76959593661999</v>
      </c>
      <c r="X77" s="75">
        <f>VLOOKUP($A77,'RevPAR Raw Data'!$B$6:$BE$43,'RevPAR Raw Data'!AG$1,FALSE)</f>
        <v>74.4405968597965</v>
      </c>
      <c r="Y77" s="76">
        <f>VLOOKUP($A77,'RevPAR Raw Data'!$B$6:$BE$43,'RevPAR Raw Data'!AH$1,FALSE)</f>
        <v>122.43329080053</v>
      </c>
      <c r="Z77" s="76">
        <f>VLOOKUP($A77,'RevPAR Raw Data'!$B$6:$BE$43,'RevPAR Raw Data'!AI$1,FALSE)</f>
        <v>149.79436554621799</v>
      </c>
      <c r="AA77" s="76">
        <f>VLOOKUP($A77,'RevPAR Raw Data'!$B$6:$BE$43,'RevPAR Raw Data'!AJ$1,FALSE)</f>
        <v>145.457914197257</v>
      </c>
      <c r="AB77" s="76">
        <f>VLOOKUP($A77,'RevPAR Raw Data'!$B$6:$BE$43,'RevPAR Raw Data'!AK$1,FALSE)</f>
        <v>107.704898053958</v>
      </c>
      <c r="AC77" s="77">
        <f>VLOOKUP($A77,'RevPAR Raw Data'!$B$6:$BE$43,'RevPAR Raw Data'!AL$1,FALSE)</f>
        <v>119.96621309155201</v>
      </c>
      <c r="AD77" s="76">
        <f>VLOOKUP($A77,'RevPAR Raw Data'!$B$6:$BE$43,'RevPAR Raw Data'!AN$1,FALSE)</f>
        <v>89.556605263157806</v>
      </c>
      <c r="AE77" s="76">
        <f>VLOOKUP($A77,'RevPAR Raw Data'!$B$6:$BE$43,'RevPAR Raw Data'!AO$1,FALSE)</f>
        <v>87.917321539141895</v>
      </c>
      <c r="AF77" s="77">
        <f>VLOOKUP($A77,'RevPAR Raw Data'!$B$6:$BE$43,'RevPAR Raw Data'!AP$1,FALSE)</f>
        <v>88.736963401149893</v>
      </c>
      <c r="AG77" s="78">
        <f>VLOOKUP($A77,'RevPAR Raw Data'!$B$6:$BE$43,'RevPAR Raw Data'!AR$1,FALSE)</f>
        <v>111.04357032286499</v>
      </c>
    </row>
    <row r="78" spans="1:33" x14ac:dyDescent="0.25">
      <c r="A78" s="55" t="s">
        <v>127</v>
      </c>
      <c r="B78" s="43">
        <f>(VLOOKUP($A77,'Occupancy Raw Data'!$B$8:$BE$51,'Occupancy Raw Data'!AT$3,FALSE))/100</f>
        <v>2.0889401512238802E-2</v>
      </c>
      <c r="C78" s="44">
        <f>(VLOOKUP($A77,'Occupancy Raw Data'!$B$8:$BE$51,'Occupancy Raw Data'!AU$3,FALSE))/100</f>
        <v>4.4021124695365496E-2</v>
      </c>
      <c r="D78" s="44">
        <f>(VLOOKUP($A77,'Occupancy Raw Data'!$B$8:$BE$51,'Occupancy Raw Data'!AV$3,FALSE))/100</f>
        <v>6.2342916178444903E-2</v>
      </c>
      <c r="E78" s="44">
        <f>(VLOOKUP($A77,'Occupancy Raw Data'!$B$8:$BE$51,'Occupancy Raw Data'!AW$3,FALSE))/100</f>
        <v>8.3520045730515094E-2</v>
      </c>
      <c r="F78" s="44">
        <f>(VLOOKUP($A77,'Occupancy Raw Data'!$B$8:$BE$51,'Occupancy Raw Data'!AX$3,FALSE))/100</f>
        <v>7.0337705275395998E-2</v>
      </c>
      <c r="G78" s="44">
        <f>(VLOOKUP($A77,'Occupancy Raw Data'!$B$8:$BE$51,'Occupancy Raw Data'!AY$3,FALSE))/100</f>
        <v>5.8202885108340999E-2</v>
      </c>
      <c r="H78" s="45">
        <f>(VLOOKUP($A77,'Occupancy Raw Data'!$B$8:$BE$51,'Occupancy Raw Data'!BA$3,FALSE))/100</f>
        <v>2.61919564317744E-2</v>
      </c>
      <c r="I78" s="45">
        <f>(VLOOKUP($A77,'Occupancy Raw Data'!$B$8:$BE$51,'Occupancy Raw Data'!BB$3,FALSE))/100</f>
        <v>-9.8894266651289E-5</v>
      </c>
      <c r="J78" s="44">
        <f>(VLOOKUP($A77,'Occupancy Raw Data'!$B$8:$BE$51,'Occupancy Raw Data'!BC$3,FALSE))/100</f>
        <v>1.29281000570354E-2</v>
      </c>
      <c r="K78" s="46">
        <f>(VLOOKUP($A77,'Occupancy Raw Data'!$B$8:$BE$51,'Occupancy Raw Data'!BE$3,FALSE))/100</f>
        <v>4.5571409277720798E-2</v>
      </c>
      <c r="M78" s="43">
        <f>(VLOOKUP($A77,'ADR Raw Data'!$B$6:$BE$49,'ADR Raw Data'!AT$1,FALSE))/100</f>
        <v>6.2016802655190897E-2</v>
      </c>
      <c r="N78" s="44">
        <f>(VLOOKUP($A77,'ADR Raw Data'!$B$6:$BE$49,'ADR Raw Data'!AU$1,FALSE))/100</f>
        <v>5.2186280506560996E-2</v>
      </c>
      <c r="O78" s="44">
        <f>(VLOOKUP($A77,'ADR Raw Data'!$B$6:$BE$49,'ADR Raw Data'!AV$1,FALSE))/100</f>
        <v>6.0903851548103495E-2</v>
      </c>
      <c r="P78" s="44">
        <f>(VLOOKUP($A77,'ADR Raw Data'!$B$6:$BE$49,'ADR Raw Data'!AW$1,FALSE))/100</f>
        <v>6.6060395701916297E-2</v>
      </c>
      <c r="Q78" s="44">
        <f>(VLOOKUP($A77,'ADR Raw Data'!$B$6:$BE$49,'ADR Raw Data'!AX$1,FALSE))/100</f>
        <v>5.0363633784225995E-2</v>
      </c>
      <c r="R78" s="44">
        <f>(VLOOKUP($A77,'ADR Raw Data'!$B$6:$BE$49,'ADR Raw Data'!AY$1,FALSE))/100</f>
        <v>6.0004282026502404E-2</v>
      </c>
      <c r="S78" s="45">
        <f>(VLOOKUP($A77,'ADR Raw Data'!$B$6:$BE$49,'ADR Raw Data'!BA$1,FALSE))/100</f>
        <v>4.9054632731570805E-2</v>
      </c>
      <c r="T78" s="45">
        <f>(VLOOKUP($A77,'ADR Raw Data'!$B$6:$BE$49,'ADR Raw Data'!BB$1,FALSE))/100</f>
        <v>5.8922689938320297E-2</v>
      </c>
      <c r="U78" s="44">
        <f>(VLOOKUP($A77,'ADR Raw Data'!$B$6:$BE$49,'ADR Raw Data'!BC$1,FALSE))/100</f>
        <v>5.4056093112963305E-2</v>
      </c>
      <c r="V78" s="46">
        <f>(VLOOKUP($A77,'ADR Raw Data'!$B$6:$BE$49,'ADR Raw Data'!BE$1,FALSE))/100</f>
        <v>6.0559372068101698E-2</v>
      </c>
      <c r="X78" s="43">
        <f>(VLOOKUP($A77,'RevPAR Raw Data'!$B$6:$BE$49,'RevPAR Raw Data'!AT$1,FALSE))/100</f>
        <v>8.4201698058599395E-2</v>
      </c>
      <c r="Y78" s="44">
        <f>(VLOOKUP($A77,'RevPAR Raw Data'!$B$6:$BE$49,'RevPAR Raw Data'!AU$1,FALSE))/100</f>
        <v>9.8504703963493187E-2</v>
      </c>
      <c r="Z78" s="44">
        <f>(VLOOKUP($A77,'RevPAR Raw Data'!$B$6:$BE$49,'RevPAR Raw Data'!AV$1,FALSE))/100</f>
        <v>0.12704369143855598</v>
      </c>
      <c r="AA78" s="44">
        <f>(VLOOKUP($A77,'RevPAR Raw Data'!$B$6:$BE$49,'RevPAR Raw Data'!AW$1,FALSE))/100</f>
        <v>0.15509780870243101</v>
      </c>
      <c r="AB78" s="44">
        <f>(VLOOKUP($A77,'RevPAR Raw Data'!$B$6:$BE$49,'RevPAR Raw Data'!AX$1,FALSE))/100</f>
        <v>0.124243801489334</v>
      </c>
      <c r="AC78" s="44">
        <f>(VLOOKUP($A77,'RevPAR Raw Data'!$B$6:$BE$49,'RevPAR Raw Data'!AY$1,FALSE))/100</f>
        <v>0.12169958946763999</v>
      </c>
      <c r="AD78" s="45">
        <f>(VLOOKUP($A77,'RevPAR Raw Data'!$B$6:$BE$49,'RevPAR Raw Data'!BA$1,FALSE))/100</f>
        <v>7.6531425966627195E-2</v>
      </c>
      <c r="AE78" s="45">
        <f>(VLOOKUP($A77,'RevPAR Raw Data'!$B$6:$BE$49,'RevPAR Raw Data'!BB$1,FALSE))/100</f>
        <v>5.8817968555458497E-2</v>
      </c>
      <c r="AF78" s="44">
        <f>(VLOOKUP($A77,'RevPAR Raw Data'!$B$6:$BE$49,'RevPAR Raw Data'!BC$1,FALSE))/100</f>
        <v>6.7683035750455506E-2</v>
      </c>
      <c r="AG78" s="46">
        <f>(VLOOKUP($A77,'RevPAR Raw Data'!$B$6:$BE$49,'RevPAR Raw Data'!BE$1,FALSE))/100</f>
        <v>0.10889055727593901</v>
      </c>
    </row>
    <row r="79" spans="1:33" x14ac:dyDescent="0.25">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5">
      <c r="A80" s="97" t="s">
        <v>40</v>
      </c>
      <c r="B80" s="71">
        <f>(VLOOKUP($A80,'Occupancy Raw Data'!$B$8:$BE$45,'Occupancy Raw Data'!AG$3,FALSE))/100</f>
        <v>0.545736203461747</v>
      </c>
      <c r="C80" s="72">
        <f>(VLOOKUP($A80,'Occupancy Raw Data'!$B$8:$BE$45,'Occupancy Raw Data'!AH$3,FALSE))/100</f>
        <v>0.613153605340094</v>
      </c>
      <c r="D80" s="72">
        <f>(VLOOKUP($A80,'Occupancy Raw Data'!$B$8:$BE$45,'Occupancy Raw Data'!AI$3,FALSE))/100</f>
        <v>0.64725362862539104</v>
      </c>
      <c r="E80" s="72">
        <f>(VLOOKUP($A80,'Occupancy Raw Data'!$B$8:$BE$45,'Occupancy Raw Data'!AJ$3,FALSE))/100</f>
        <v>0.66858126026830111</v>
      </c>
      <c r="F80" s="72">
        <f>(VLOOKUP($A80,'Occupancy Raw Data'!$B$8:$BE$45,'Occupancy Raw Data'!AK$3,FALSE))/100</f>
        <v>0.70974502270345696</v>
      </c>
      <c r="G80" s="73">
        <f>(VLOOKUP($A80,'Occupancy Raw Data'!$B$8:$BE$45,'Occupancy Raw Data'!AL$3,FALSE))/100</f>
        <v>0.63689367361089499</v>
      </c>
      <c r="H80" s="53">
        <f>(VLOOKUP($A80,'Occupancy Raw Data'!$B$8:$BE$45,'Occupancy Raw Data'!AN$3,FALSE))/100</f>
        <v>0.80246051150696607</v>
      </c>
      <c r="I80" s="53">
        <f>(VLOOKUP($A80,'Occupancy Raw Data'!$B$8:$BE$45,'Occupancy Raw Data'!AO$3,FALSE))/100</f>
        <v>0.79472451844089909</v>
      </c>
      <c r="J80" s="73">
        <f>(VLOOKUP($A80,'Occupancy Raw Data'!$B$8:$BE$45,'Occupancy Raw Data'!AP$3,FALSE))/100</f>
        <v>0.79859251497393302</v>
      </c>
      <c r="K80" s="74">
        <f>(VLOOKUP($A80,'Occupancy Raw Data'!$B$8:$BE$45,'Occupancy Raw Data'!AR$3,FALSE))/100</f>
        <v>0.68309308643344191</v>
      </c>
      <c r="M80" s="75">
        <f>VLOOKUP($A80,'ADR Raw Data'!$B$6:$BE$43,'ADR Raw Data'!AG$1,FALSE)</f>
        <v>109.228649335687</v>
      </c>
      <c r="N80" s="76">
        <f>VLOOKUP($A80,'ADR Raw Data'!$B$6:$BE$43,'ADR Raw Data'!AH$1,FALSE)</f>
        <v>113.34945628824001</v>
      </c>
      <c r="O80" s="76">
        <f>VLOOKUP($A80,'ADR Raw Data'!$B$6:$BE$43,'ADR Raw Data'!AI$1,FALSE)</f>
        <v>114.850641235959</v>
      </c>
      <c r="P80" s="76">
        <f>VLOOKUP($A80,'ADR Raw Data'!$B$6:$BE$43,'ADR Raw Data'!AJ$1,FALSE)</f>
        <v>117.143432610967</v>
      </c>
      <c r="Q80" s="76">
        <f>VLOOKUP($A80,'ADR Raw Data'!$B$6:$BE$43,'ADR Raw Data'!AK$1,FALSE)</f>
        <v>122.53355705562799</v>
      </c>
      <c r="R80" s="77">
        <f>VLOOKUP($A80,'ADR Raw Data'!$B$6:$BE$43,'ADR Raw Data'!AL$1,FALSE)</f>
        <v>115.791825736245</v>
      </c>
      <c r="S80" s="76">
        <f>VLOOKUP($A80,'ADR Raw Data'!$B$6:$BE$43,'ADR Raw Data'!AN$1,FALSE)</f>
        <v>146.458236250423</v>
      </c>
      <c r="T80" s="76">
        <f>VLOOKUP($A80,'ADR Raw Data'!$B$6:$BE$43,'ADR Raw Data'!AO$1,FALSE)</f>
        <v>148.08227868083901</v>
      </c>
      <c r="U80" s="77">
        <f>VLOOKUP($A80,'ADR Raw Data'!$B$6:$BE$43,'ADR Raw Data'!AP$1,FALSE)</f>
        <v>147.26632442695799</v>
      </c>
      <c r="V80" s="78">
        <f>VLOOKUP($A80,'ADR Raw Data'!$B$6:$BE$43,'ADR Raw Data'!AR$1,FALSE)</f>
        <v>126.304996409908</v>
      </c>
      <c r="X80" s="75">
        <f>VLOOKUP($A80,'RevPAR Raw Data'!$B$6:$BE$43,'RevPAR Raw Data'!AG$1,FALSE)</f>
        <v>59.610028397712803</v>
      </c>
      <c r="Y80" s="76">
        <f>VLOOKUP($A80,'RevPAR Raw Data'!$B$6:$BE$43,'RevPAR Raw Data'!AH$1,FALSE)</f>
        <v>69.5006277864738</v>
      </c>
      <c r="Z80" s="76">
        <f>VLOOKUP($A80,'RevPAR Raw Data'!$B$6:$BE$43,'RevPAR Raw Data'!AI$1,FALSE)</f>
        <v>74.337494289927804</v>
      </c>
      <c r="AA80" s="76">
        <f>VLOOKUP($A80,'RevPAR Raw Data'!$B$6:$BE$43,'RevPAR Raw Data'!AJ$1,FALSE)</f>
        <v>78.319903807195203</v>
      </c>
      <c r="AB80" s="76">
        <f>VLOOKUP($A80,'RevPAR Raw Data'!$B$6:$BE$43,'RevPAR Raw Data'!AK$1,FALSE)</f>
        <v>86.967582234382405</v>
      </c>
      <c r="AC80" s="77">
        <f>VLOOKUP($A80,'RevPAR Raw Data'!$B$6:$BE$43,'RevPAR Raw Data'!AL$1,FALSE)</f>
        <v>73.747081267270005</v>
      </c>
      <c r="AD80" s="76">
        <f>VLOOKUP($A80,'RevPAR Raw Data'!$B$6:$BE$43,'RevPAR Raw Data'!AN$1,FALSE)</f>
        <v>117.52695117592199</v>
      </c>
      <c r="AE80" s="76">
        <f>VLOOKUP($A80,'RevPAR Raw Data'!$B$6:$BE$43,'RevPAR Raw Data'!AO$1,FALSE)</f>
        <v>117.684617614261</v>
      </c>
      <c r="AF80" s="77">
        <f>VLOOKUP($A80,'RevPAR Raw Data'!$B$6:$BE$43,'RevPAR Raw Data'!AP$1,FALSE)</f>
        <v>117.60578439509101</v>
      </c>
      <c r="AG80" s="78">
        <f>VLOOKUP($A80,'RevPAR Raw Data'!$B$6:$BE$43,'RevPAR Raw Data'!AR$1,FALSE)</f>
        <v>86.278069829609507</v>
      </c>
    </row>
    <row r="81" spans="1:33" x14ac:dyDescent="0.25">
      <c r="A81" s="55" t="s">
        <v>127</v>
      </c>
      <c r="B81" s="43">
        <f>(VLOOKUP($A80,'Occupancy Raw Data'!$B$8:$BE$51,'Occupancy Raw Data'!AT$3,FALSE))/100</f>
        <v>7.5773524225328306E-2</v>
      </c>
      <c r="C81" s="44">
        <f>(VLOOKUP($A80,'Occupancy Raw Data'!$B$8:$BE$51,'Occupancy Raw Data'!AU$3,FALSE))/100</f>
        <v>7.093138442105501E-2</v>
      </c>
      <c r="D81" s="44">
        <f>(VLOOKUP($A80,'Occupancy Raw Data'!$B$8:$BE$51,'Occupancy Raw Data'!AV$3,FALSE))/100</f>
        <v>6.5732043155744102E-2</v>
      </c>
      <c r="E81" s="44">
        <f>(VLOOKUP($A80,'Occupancy Raw Data'!$B$8:$BE$51,'Occupancy Raw Data'!AW$3,FALSE))/100</f>
        <v>7.5344152267058498E-2</v>
      </c>
      <c r="F81" s="44">
        <f>(VLOOKUP($A80,'Occupancy Raw Data'!$B$8:$BE$51,'Occupancy Raw Data'!AX$3,FALSE))/100</f>
        <v>0.10730047788248101</v>
      </c>
      <c r="G81" s="44">
        <f>(VLOOKUP($A80,'Occupancy Raw Data'!$B$8:$BE$51,'Occupancy Raw Data'!AY$3,FALSE))/100</f>
        <v>7.9519184103153701E-2</v>
      </c>
      <c r="H81" s="45">
        <f>(VLOOKUP($A80,'Occupancy Raw Data'!$B$8:$BE$51,'Occupancy Raw Data'!BA$3,FALSE))/100</f>
        <v>8.6270090171428004E-2</v>
      </c>
      <c r="I81" s="45">
        <f>(VLOOKUP($A80,'Occupancy Raw Data'!$B$8:$BE$51,'Occupancy Raw Data'!BB$3,FALSE))/100</f>
        <v>7.3004665910476801E-2</v>
      </c>
      <c r="J81" s="44">
        <f>(VLOOKUP($A80,'Occupancy Raw Data'!$B$8:$BE$51,'Occupancy Raw Data'!BC$3,FALSE))/100</f>
        <v>7.9628755618651792E-2</v>
      </c>
      <c r="K81" s="46">
        <f>(VLOOKUP($A80,'Occupancy Raw Data'!$B$8:$BE$51,'Occupancy Raw Data'!BE$3,FALSE))/100</f>
        <v>7.9551633393069698E-2</v>
      </c>
      <c r="M81" s="43">
        <f>(VLOOKUP($A80,'ADR Raw Data'!$B$6:$BE$49,'ADR Raw Data'!AT$1,FALSE))/100</f>
        <v>2.7577573929458497E-2</v>
      </c>
      <c r="N81" s="44">
        <f>(VLOOKUP($A80,'ADR Raw Data'!$B$6:$BE$49,'ADR Raw Data'!AU$1,FALSE))/100</f>
        <v>2.7403610387650601E-2</v>
      </c>
      <c r="O81" s="44">
        <f>(VLOOKUP($A80,'ADR Raw Data'!$B$6:$BE$49,'ADR Raw Data'!AV$1,FALSE))/100</f>
        <v>8.2838971579839403E-3</v>
      </c>
      <c r="P81" s="44">
        <f>(VLOOKUP($A80,'ADR Raw Data'!$B$6:$BE$49,'ADR Raw Data'!AW$1,FALSE))/100</f>
        <v>1.8556917316915299E-2</v>
      </c>
      <c r="Q81" s="44">
        <f>(VLOOKUP($A80,'ADR Raw Data'!$B$6:$BE$49,'ADR Raw Data'!AX$1,FALSE))/100</f>
        <v>4.8702322945154704E-2</v>
      </c>
      <c r="R81" s="44">
        <f>(VLOOKUP($A80,'ADR Raw Data'!$B$6:$BE$49,'ADR Raw Data'!AY$1,FALSE))/100</f>
        <v>2.6760997376744998E-2</v>
      </c>
      <c r="S81" s="45">
        <f>(VLOOKUP($A80,'ADR Raw Data'!$B$6:$BE$49,'ADR Raw Data'!BA$1,FALSE))/100</f>
        <v>4.7349823950393596E-2</v>
      </c>
      <c r="T81" s="45">
        <f>(VLOOKUP($A80,'ADR Raw Data'!$B$6:$BE$49,'ADR Raw Data'!BB$1,FALSE))/100</f>
        <v>4.3736188018480802E-2</v>
      </c>
      <c r="U81" s="44">
        <f>(VLOOKUP($A80,'ADR Raw Data'!$B$6:$BE$49,'ADR Raw Data'!BC$1,FALSE))/100</f>
        <v>4.54921564724272E-2</v>
      </c>
      <c r="V81" s="46">
        <f>(VLOOKUP($A80,'ADR Raw Data'!$B$6:$BE$49,'ADR Raw Data'!BE$1,FALSE))/100</f>
        <v>3.3976752412484199E-2</v>
      </c>
      <c r="X81" s="43">
        <f>(VLOOKUP($A80,'RevPAR Raw Data'!$B$6:$BE$49,'RevPAR Raw Data'!AT$1,FALSE))/100</f>
        <v>0.105440748121006</v>
      </c>
      <c r="Y81" s="44">
        <f>(VLOOKUP($A80,'RevPAR Raw Data'!$B$6:$BE$49,'RevPAR Raw Data'!AU$1,FALSE))/100</f>
        <v>0.100278770831636</v>
      </c>
      <c r="Z81" s="44">
        <f>(VLOOKUP($A80,'RevPAR Raw Data'!$B$6:$BE$49,'RevPAR Raw Data'!AV$1,FALSE))/100</f>
        <v>7.45604577992144E-2</v>
      </c>
      <c r="AA81" s="44">
        <f>(VLOOKUP($A80,'RevPAR Raw Data'!$B$6:$BE$49,'RevPAR Raw Data'!AW$1,FALSE))/100</f>
        <v>9.52992247879067E-2</v>
      </c>
      <c r="AB81" s="44">
        <f>(VLOOKUP($A80,'RevPAR Raw Data'!$B$6:$BE$49,'RevPAR Raw Data'!AX$1,FALSE))/100</f>
        <v>0.16122858335363802</v>
      </c>
      <c r="AC81" s="44">
        <f>(VLOOKUP($A80,'RevPAR Raw Data'!$B$6:$BE$49,'RevPAR Raw Data'!AY$1,FALSE))/100</f>
        <v>0.10840819415708401</v>
      </c>
      <c r="AD81" s="45">
        <f>(VLOOKUP($A80,'RevPAR Raw Data'!$B$6:$BE$49,'RevPAR Raw Data'!BA$1,FALSE))/100</f>
        <v>0.13770478770362302</v>
      </c>
      <c r="AE81" s="45">
        <f>(VLOOKUP($A80,'RevPAR Raw Data'!$B$6:$BE$49,'RevPAR Raw Data'!BB$1,FALSE))/100</f>
        <v>0.11993379972344399</v>
      </c>
      <c r="AF81" s="44">
        <f>(VLOOKUP($A80,'RevPAR Raw Data'!$B$6:$BE$49,'RevPAR Raw Data'!BC$1,FALSE))/100</f>
        <v>0.128743395901387</v>
      </c>
      <c r="AG81" s="46">
        <f>(VLOOKUP($A80,'RevPAR Raw Data'!$B$6:$BE$49,'RevPAR Raw Data'!BE$1,FALSE))/100</f>
        <v>0.11623129195735901</v>
      </c>
    </row>
    <row r="82" spans="1:33" x14ac:dyDescent="0.25">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5">
      <c r="A83" s="70" t="s">
        <v>41</v>
      </c>
      <c r="B83" s="71">
        <f>(VLOOKUP($A83,'Occupancy Raw Data'!$B$8:$BE$45,'Occupancy Raw Data'!AG$3,FALSE))/100</f>
        <v>0.62789616100118306</v>
      </c>
      <c r="C83" s="72">
        <f>(VLOOKUP($A83,'Occupancy Raw Data'!$B$8:$BE$45,'Occupancy Raw Data'!AH$3,FALSE))/100</f>
        <v>0.74433451716556709</v>
      </c>
      <c r="D83" s="72">
        <f>(VLOOKUP($A83,'Occupancy Raw Data'!$B$8:$BE$45,'Occupancy Raw Data'!AI$3,FALSE))/100</f>
        <v>0.77866565195332305</v>
      </c>
      <c r="E83" s="72">
        <f>(VLOOKUP($A83,'Occupancy Raw Data'!$B$8:$BE$45,'Occupancy Raw Data'!AJ$3,FALSE))/100</f>
        <v>0.77731270082868209</v>
      </c>
      <c r="F83" s="72">
        <f>(VLOOKUP($A83,'Occupancy Raw Data'!$B$8:$BE$45,'Occupancy Raw Data'!AK$3,FALSE))/100</f>
        <v>0.75114155251141501</v>
      </c>
      <c r="G83" s="73">
        <f>(VLOOKUP($A83,'Occupancy Raw Data'!$B$8:$BE$45,'Occupancy Raw Data'!AL$3,FALSE))/100</f>
        <v>0.73587011669203406</v>
      </c>
      <c r="H83" s="53">
        <f>(VLOOKUP($A83,'Occupancy Raw Data'!$B$8:$BE$45,'Occupancy Raw Data'!AN$3,FALSE))/100</f>
        <v>0.80673938778961596</v>
      </c>
      <c r="I83" s="53">
        <f>(VLOOKUP($A83,'Occupancy Raw Data'!$B$8:$BE$45,'Occupancy Raw Data'!AO$3,FALSE))/100</f>
        <v>0.80602063250464995</v>
      </c>
      <c r="J83" s="73">
        <f>(VLOOKUP($A83,'Occupancy Raw Data'!$B$8:$BE$45,'Occupancy Raw Data'!AP$3,FALSE))/100</f>
        <v>0.80638001014713301</v>
      </c>
      <c r="K83" s="74">
        <f>(VLOOKUP($A83,'Occupancy Raw Data'!$B$8:$BE$45,'Occupancy Raw Data'!AR$3,FALSE))/100</f>
        <v>0.75601580053634809</v>
      </c>
      <c r="M83" s="75">
        <f>VLOOKUP($A83,'ADR Raw Data'!$B$6:$BE$43,'ADR Raw Data'!AG$1,FALSE)</f>
        <v>90.703034394990198</v>
      </c>
      <c r="N83" s="76">
        <f>VLOOKUP($A83,'ADR Raw Data'!$B$6:$BE$43,'ADR Raw Data'!AH$1,FALSE)</f>
        <v>97.644870434535605</v>
      </c>
      <c r="O83" s="76">
        <f>VLOOKUP($A83,'ADR Raw Data'!$B$6:$BE$43,'ADR Raw Data'!AI$1,FALSE)</f>
        <v>99.692138306998899</v>
      </c>
      <c r="P83" s="76">
        <f>VLOOKUP($A83,'ADR Raw Data'!$B$6:$BE$43,'ADR Raw Data'!AJ$1,FALSE)</f>
        <v>99.404603089475103</v>
      </c>
      <c r="Q83" s="76">
        <f>VLOOKUP($A83,'ADR Raw Data'!$B$6:$BE$43,'ADR Raw Data'!AK$1,FALSE)</f>
        <v>97.829340994033501</v>
      </c>
      <c r="R83" s="77">
        <f>VLOOKUP($A83,'ADR Raw Data'!$B$6:$BE$43,'ADR Raw Data'!AL$1,FALSE)</f>
        <v>97.302910908485003</v>
      </c>
      <c r="S83" s="76">
        <f>VLOOKUP($A83,'ADR Raw Data'!$B$6:$BE$43,'ADR Raw Data'!AN$1,FALSE)</f>
        <v>109.69518978565</v>
      </c>
      <c r="T83" s="76">
        <f>VLOOKUP($A83,'ADR Raw Data'!$B$6:$BE$43,'ADR Raw Data'!AO$1,FALSE)</f>
        <v>110.330249590851</v>
      </c>
      <c r="U83" s="77">
        <f>VLOOKUP($A83,'ADR Raw Data'!$B$6:$BE$43,'ADR Raw Data'!AP$1,FALSE)</f>
        <v>110.012578175383</v>
      </c>
      <c r="V83" s="78">
        <f>VLOOKUP($A83,'ADR Raw Data'!$B$6:$BE$43,'ADR Raw Data'!AR$1,FALSE)</f>
        <v>101.176156343823</v>
      </c>
      <c r="X83" s="75">
        <f>VLOOKUP($A83,'RevPAR Raw Data'!$B$6:$BE$43,'RevPAR Raw Data'!AG$1,FALSE)</f>
        <v>56.952087087772703</v>
      </c>
      <c r="Y83" s="76">
        <f>VLOOKUP($A83,'RevPAR Raw Data'!$B$6:$BE$43,'RevPAR Raw Data'!AH$1,FALSE)</f>
        <v>72.680447488584406</v>
      </c>
      <c r="Z83" s="76">
        <f>VLOOKUP($A83,'RevPAR Raw Data'!$B$6:$BE$43,'RevPAR Raw Data'!AI$1,FALSE)</f>
        <v>77.626843869440194</v>
      </c>
      <c r="AA83" s="76">
        <f>VLOOKUP($A83,'RevPAR Raw Data'!$B$6:$BE$43,'RevPAR Raw Data'!AJ$1,FALSE)</f>
        <v>77.268460502283105</v>
      </c>
      <c r="AB83" s="76">
        <f>VLOOKUP($A83,'RevPAR Raw Data'!$B$6:$BE$43,'RevPAR Raw Data'!AK$1,FALSE)</f>
        <v>73.483683075426995</v>
      </c>
      <c r="AC83" s="77">
        <f>VLOOKUP($A83,'RevPAR Raw Data'!$B$6:$BE$43,'RevPAR Raw Data'!AL$1,FALSE)</f>
        <v>71.602304404701499</v>
      </c>
      <c r="AD83" s="76">
        <f>VLOOKUP($A83,'RevPAR Raw Data'!$B$6:$BE$43,'RevPAR Raw Data'!AN$1,FALSE)</f>
        <v>88.495430251141499</v>
      </c>
      <c r="AE83" s="76">
        <f>VLOOKUP($A83,'RevPAR Raw Data'!$B$6:$BE$43,'RevPAR Raw Data'!AO$1,FALSE)</f>
        <v>88.928457559614401</v>
      </c>
      <c r="AF83" s="77">
        <f>VLOOKUP($A83,'RevPAR Raw Data'!$B$6:$BE$43,'RevPAR Raw Data'!AP$1,FALSE)</f>
        <v>88.711943905377893</v>
      </c>
      <c r="AG83" s="78">
        <f>VLOOKUP($A83,'RevPAR Raw Data'!$B$6:$BE$43,'RevPAR Raw Data'!AR$1,FALSE)</f>
        <v>76.490772833466195</v>
      </c>
    </row>
    <row r="84" spans="1:33" x14ac:dyDescent="0.25">
      <c r="A84" s="55" t="s">
        <v>127</v>
      </c>
      <c r="B84" s="43">
        <f>(VLOOKUP($A83,'Occupancy Raw Data'!$B$8:$BE$51,'Occupancy Raw Data'!AT$3,FALSE))/100</f>
        <v>0.10215177411979401</v>
      </c>
      <c r="C84" s="44">
        <f>(VLOOKUP($A83,'Occupancy Raw Data'!$B$8:$BE$51,'Occupancy Raw Data'!AU$3,FALSE))/100</f>
        <v>7.6832785007937998E-2</v>
      </c>
      <c r="D84" s="44">
        <f>(VLOOKUP($A83,'Occupancy Raw Data'!$B$8:$BE$51,'Occupancy Raw Data'!AV$3,FALSE))/100</f>
        <v>6.8763795326418298E-2</v>
      </c>
      <c r="E84" s="44">
        <f>(VLOOKUP($A83,'Occupancy Raw Data'!$B$8:$BE$51,'Occupancy Raw Data'!AW$3,FALSE))/100</f>
        <v>7.4376311832180103E-2</v>
      </c>
      <c r="F84" s="44">
        <f>(VLOOKUP($A83,'Occupancy Raw Data'!$B$8:$BE$51,'Occupancy Raw Data'!AX$3,FALSE))/100</f>
        <v>9.5036580397454704E-2</v>
      </c>
      <c r="G84" s="44">
        <f>(VLOOKUP($A83,'Occupancy Raw Data'!$B$8:$BE$51,'Occupancy Raw Data'!AY$3,FALSE))/100</f>
        <v>8.24978044892061E-2</v>
      </c>
      <c r="H84" s="45">
        <f>(VLOOKUP($A83,'Occupancy Raw Data'!$B$8:$BE$51,'Occupancy Raw Data'!BA$3,FALSE))/100</f>
        <v>8.6507892852136697E-2</v>
      </c>
      <c r="I84" s="45">
        <f>(VLOOKUP($A83,'Occupancy Raw Data'!$B$8:$BE$51,'Occupancy Raw Data'!BB$3,FALSE))/100</f>
        <v>7.7581199310000903E-2</v>
      </c>
      <c r="J84" s="44">
        <f>(VLOOKUP($A83,'Occupancy Raw Data'!$B$8:$BE$51,'Occupancy Raw Data'!BC$3,FALSE))/100</f>
        <v>8.2028124274384093E-2</v>
      </c>
      <c r="K84" s="46">
        <f>(VLOOKUP($A83,'Occupancy Raw Data'!$B$8:$BE$51,'Occupancy Raw Data'!BE$3,FALSE))/100</f>
        <v>8.2354627201311995E-2</v>
      </c>
      <c r="M84" s="43">
        <f>(VLOOKUP($A83,'ADR Raw Data'!$B$6:$BE$49,'ADR Raw Data'!AT$1,FALSE))/100</f>
        <v>4.4201134681593104E-2</v>
      </c>
      <c r="N84" s="44">
        <f>(VLOOKUP($A83,'ADR Raw Data'!$B$6:$BE$49,'ADR Raw Data'!AU$1,FALSE))/100</f>
        <v>5.3651978653350502E-2</v>
      </c>
      <c r="O84" s="44">
        <f>(VLOOKUP($A83,'ADR Raw Data'!$B$6:$BE$49,'ADR Raw Data'!AV$1,FALSE))/100</f>
        <v>4.7995933804451593E-2</v>
      </c>
      <c r="P84" s="44">
        <f>(VLOOKUP($A83,'ADR Raw Data'!$B$6:$BE$49,'ADR Raw Data'!AW$1,FALSE))/100</f>
        <v>5.5330602860434806E-2</v>
      </c>
      <c r="Q84" s="44">
        <f>(VLOOKUP($A83,'ADR Raw Data'!$B$6:$BE$49,'ADR Raw Data'!AX$1,FALSE))/100</f>
        <v>7.0484513145503802E-2</v>
      </c>
      <c r="R84" s="44">
        <f>(VLOOKUP($A83,'ADR Raw Data'!$B$6:$BE$49,'ADR Raw Data'!AY$1,FALSE))/100</f>
        <v>5.43249129289664E-2</v>
      </c>
      <c r="S84" s="45">
        <f>(VLOOKUP($A83,'ADR Raw Data'!$B$6:$BE$49,'ADR Raw Data'!BA$1,FALSE))/100</f>
        <v>8.7545092850194003E-2</v>
      </c>
      <c r="T84" s="45">
        <f>(VLOOKUP($A83,'ADR Raw Data'!$B$6:$BE$49,'ADR Raw Data'!BB$1,FALSE))/100</f>
        <v>8.4099677478041104E-2</v>
      </c>
      <c r="U84" s="44">
        <f>(VLOOKUP($A83,'ADR Raw Data'!$B$6:$BE$49,'ADR Raw Data'!BC$1,FALSE))/100</f>
        <v>8.5795414473315401E-2</v>
      </c>
      <c r="V84" s="46">
        <f>(VLOOKUP($A83,'ADR Raw Data'!$B$6:$BE$49,'ADR Raw Data'!BE$1,FALSE))/100</f>
        <v>6.4539740877332899E-2</v>
      </c>
      <c r="X84" s="43">
        <f>(VLOOKUP($A83,'RevPAR Raw Data'!$B$6:$BE$49,'RevPAR Raw Data'!AT$1,FALSE))/100</f>
        <v>0.15086813312722</v>
      </c>
      <c r="Y84" s="44">
        <f>(VLOOKUP($A83,'RevPAR Raw Data'!$B$6:$BE$49,'RevPAR Raw Data'!AU$1,FALSE))/100</f>
        <v>0.13460699460241199</v>
      </c>
      <c r="Z84" s="44">
        <f>(VLOOKUP($A83,'RevPAR Raw Data'!$B$6:$BE$49,'RevPAR Raw Data'!AV$1,FALSE))/100</f>
        <v>0.120060111699499</v>
      </c>
      <c r="AA84" s="44">
        <f>(VLOOKUP($A83,'RevPAR Raw Data'!$B$6:$BE$49,'RevPAR Raw Data'!AW$1,FALSE))/100</f>
        <v>0.13382220086482499</v>
      </c>
      <c r="AB84" s="44">
        <f>(VLOOKUP($A83,'RevPAR Raw Data'!$B$6:$BE$49,'RevPAR Raw Data'!AX$1,FALSE))/100</f>
        <v>0.17221970064328601</v>
      </c>
      <c r="AC84" s="44">
        <f>(VLOOKUP($A83,'RevPAR Raw Data'!$B$6:$BE$49,'RevPAR Raw Data'!AY$1,FALSE))/100</f>
        <v>0.14130440346387899</v>
      </c>
      <c r="AD84" s="45">
        <f>(VLOOKUP($A83,'RevPAR Raw Data'!$B$6:$BE$49,'RevPAR Raw Data'!BA$1,FALSE))/100</f>
        <v>0.18162632721434499</v>
      </c>
      <c r="AE84" s="45">
        <f>(VLOOKUP($A83,'RevPAR Raw Data'!$B$6:$BE$49,'RevPAR Raw Data'!BB$1,FALSE))/100</f>
        <v>0.16820543062837198</v>
      </c>
      <c r="AF84" s="44">
        <f>(VLOOKUP($A83,'RevPAR Raw Data'!$B$6:$BE$49,'RevPAR Raw Data'!BC$1,FALSE))/100</f>
        <v>0.17486117566828799</v>
      </c>
      <c r="AG84" s="46">
        <f>(VLOOKUP($A83,'RevPAR Raw Data'!$B$6:$BE$49,'RevPAR Raw Data'!BE$1,FALSE))/100</f>
        <v>0.15220951437826702</v>
      </c>
    </row>
    <row r="85" spans="1:33" x14ac:dyDescent="0.25">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5">
      <c r="A86" s="70" t="s">
        <v>42</v>
      </c>
      <c r="B86" s="71">
        <f>(VLOOKUP($A86,'Occupancy Raw Data'!$B$8:$BE$45,'Occupancy Raw Data'!AG$3,FALSE))/100</f>
        <v>0.562885636389725</v>
      </c>
      <c r="C86" s="72">
        <f>(VLOOKUP($A86,'Occupancy Raw Data'!$B$8:$BE$45,'Occupancy Raw Data'!AH$3,FALSE))/100</f>
        <v>0.64589611135026503</v>
      </c>
      <c r="D86" s="72">
        <f>(VLOOKUP($A86,'Occupancy Raw Data'!$B$8:$BE$45,'Occupancy Raw Data'!AI$3,FALSE))/100</f>
        <v>0.66616444253120899</v>
      </c>
      <c r="E86" s="72">
        <f>(VLOOKUP($A86,'Occupancy Raw Data'!$B$8:$BE$45,'Occupancy Raw Data'!AJ$3,FALSE))/100</f>
        <v>0.67380542402066201</v>
      </c>
      <c r="F86" s="72">
        <f>(VLOOKUP($A86,'Occupancy Raw Data'!$B$8:$BE$45,'Occupancy Raw Data'!AK$3,FALSE))/100</f>
        <v>0.679616874730951</v>
      </c>
      <c r="G86" s="73">
        <f>(VLOOKUP($A86,'Occupancy Raw Data'!$B$8:$BE$45,'Occupancy Raw Data'!AL$3,FALSE))/100</f>
        <v>0.64567369780456307</v>
      </c>
      <c r="H86" s="53">
        <f>(VLOOKUP($A86,'Occupancy Raw Data'!$B$8:$BE$45,'Occupancy Raw Data'!AN$3,FALSE))/100</f>
        <v>0.77034007748600897</v>
      </c>
      <c r="I86" s="53">
        <f>(VLOOKUP($A86,'Occupancy Raw Data'!$B$8:$BE$45,'Occupancy Raw Data'!AO$3,FALSE))/100</f>
        <v>0.77654613287415597</v>
      </c>
      <c r="J86" s="73">
        <f>(VLOOKUP($A86,'Occupancy Raw Data'!$B$8:$BE$45,'Occupancy Raw Data'!AP$3,FALSE))/100</f>
        <v>0.77344310518008297</v>
      </c>
      <c r="K86" s="74">
        <f>(VLOOKUP($A86,'Occupancy Raw Data'!$B$8:$BE$45,'Occupancy Raw Data'!AR$3,FALSE))/100</f>
        <v>0.682179242768997</v>
      </c>
      <c r="M86" s="75">
        <f>VLOOKUP($A86,'ADR Raw Data'!$B$6:$BE$43,'ADR Raw Data'!AG$1,FALSE)</f>
        <v>79.737643438914006</v>
      </c>
      <c r="N86" s="76">
        <f>VLOOKUP($A86,'ADR Raw Data'!$B$6:$BE$43,'ADR Raw Data'!AH$1,FALSE)</f>
        <v>84.476190852540896</v>
      </c>
      <c r="O86" s="76">
        <f>VLOOKUP($A86,'ADR Raw Data'!$B$6:$BE$43,'ADR Raw Data'!AI$1,FALSE)</f>
        <v>85.226287382875597</v>
      </c>
      <c r="P86" s="76">
        <f>VLOOKUP($A86,'ADR Raw Data'!$B$6:$BE$43,'ADR Raw Data'!AJ$1,FALSE)</f>
        <v>86.190311595591695</v>
      </c>
      <c r="Q86" s="76">
        <f>VLOOKUP($A86,'ADR Raw Data'!$B$6:$BE$43,'ADR Raw Data'!AK$1,FALSE)</f>
        <v>87.446774183161693</v>
      </c>
      <c r="R86" s="77">
        <f>VLOOKUP($A86,'ADR Raw Data'!$B$6:$BE$43,'ADR Raw Data'!AL$1,FALSE)</f>
        <v>84.7878869235726</v>
      </c>
      <c r="S86" s="76">
        <f>VLOOKUP($A86,'ADR Raw Data'!$B$6:$BE$43,'ADR Raw Data'!AN$1,FALSE)</f>
        <v>106.777564985563</v>
      </c>
      <c r="T86" s="76">
        <f>VLOOKUP($A86,'ADR Raw Data'!$B$6:$BE$43,'ADR Raw Data'!AO$1,FALSE)</f>
        <v>107.56626558876501</v>
      </c>
      <c r="U86" s="77">
        <f>VLOOKUP($A86,'ADR Raw Data'!$B$6:$BE$43,'ADR Raw Data'!AP$1,FALSE)</f>
        <v>107.173497407295</v>
      </c>
      <c r="V86" s="78">
        <f>VLOOKUP($A86,'ADR Raw Data'!$B$6:$BE$43,'ADR Raw Data'!AR$1,FALSE)</f>
        <v>92.039435657138498</v>
      </c>
      <c r="X86" s="75">
        <f>VLOOKUP($A86,'RevPAR Raw Data'!$B$6:$BE$43,'RevPAR Raw Data'!AG$1,FALSE)</f>
        <v>44.883174171330097</v>
      </c>
      <c r="Y86" s="76">
        <f>VLOOKUP($A86,'RevPAR Raw Data'!$B$6:$BE$43,'RevPAR Raw Data'!AH$1,FALSE)</f>
        <v>54.562843173338997</v>
      </c>
      <c r="Z86" s="76">
        <f>VLOOKUP($A86,'RevPAR Raw Data'!$B$6:$BE$43,'RevPAR Raw Data'!AI$1,FALSE)</f>
        <v>56.774722223417903</v>
      </c>
      <c r="AA86" s="76">
        <f>VLOOKUP($A86,'RevPAR Raw Data'!$B$6:$BE$43,'RevPAR Raw Data'!AJ$1,FALSE)</f>
        <v>58.075499451140701</v>
      </c>
      <c r="AB86" s="76">
        <f>VLOOKUP($A86,'RevPAR Raw Data'!$B$6:$BE$43,'RevPAR Raw Data'!AK$1,FALSE)</f>
        <v>59.430303375663598</v>
      </c>
      <c r="AC86" s="77">
        <f>VLOOKUP($A86,'RevPAR Raw Data'!$B$6:$BE$43,'RevPAR Raw Data'!AL$1,FALSE)</f>
        <v>54.745308478978302</v>
      </c>
      <c r="AD86" s="76">
        <f>VLOOKUP($A86,'RevPAR Raw Data'!$B$6:$BE$43,'RevPAR Raw Data'!AN$1,FALSE)</f>
        <v>82.255037684746696</v>
      </c>
      <c r="AE86" s="76">
        <f>VLOOKUP($A86,'RevPAR Raw Data'!$B$6:$BE$43,'RevPAR Raw Data'!AO$1,FALSE)</f>
        <v>83.530167570670102</v>
      </c>
      <c r="AF86" s="77">
        <f>VLOOKUP($A86,'RevPAR Raw Data'!$B$6:$BE$43,'RevPAR Raw Data'!AP$1,FALSE)</f>
        <v>82.892602627708399</v>
      </c>
      <c r="AG86" s="78">
        <f>VLOOKUP($A86,'RevPAR Raw Data'!$B$6:$BE$43,'RevPAR Raw Data'!AR$1,FALSE)</f>
        <v>62.787392521472597</v>
      </c>
    </row>
    <row r="87" spans="1:33" x14ac:dyDescent="0.25">
      <c r="A87" s="55" t="s">
        <v>127</v>
      </c>
      <c r="B87" s="43">
        <f>(VLOOKUP($A86,'Occupancy Raw Data'!$B$8:$BE$51,'Occupancy Raw Data'!AT$3,FALSE))/100</f>
        <v>7.0497326779384598E-2</v>
      </c>
      <c r="C87" s="44">
        <f>(VLOOKUP($A86,'Occupancy Raw Data'!$B$8:$BE$51,'Occupancy Raw Data'!AU$3,FALSE))/100</f>
        <v>9.9738570755711797E-2</v>
      </c>
      <c r="D87" s="44">
        <f>(VLOOKUP($A86,'Occupancy Raw Data'!$B$8:$BE$51,'Occupancy Raw Data'!AV$3,FALSE))/100</f>
        <v>7.6554025090728894E-2</v>
      </c>
      <c r="E87" s="44">
        <f>(VLOOKUP($A86,'Occupancy Raw Data'!$B$8:$BE$51,'Occupancy Raw Data'!AW$3,FALSE))/100</f>
        <v>9.629565392762901E-2</v>
      </c>
      <c r="F87" s="44">
        <f>(VLOOKUP($A86,'Occupancy Raw Data'!$B$8:$BE$51,'Occupancy Raw Data'!AX$3,FALSE))/100</f>
        <v>8.61270982813757E-2</v>
      </c>
      <c r="G87" s="44">
        <f>(VLOOKUP($A86,'Occupancy Raw Data'!$B$8:$BE$51,'Occupancy Raw Data'!AY$3,FALSE))/100</f>
        <v>8.6161384460629195E-2</v>
      </c>
      <c r="H87" s="45">
        <f>(VLOOKUP($A86,'Occupancy Raw Data'!$B$8:$BE$51,'Occupancy Raw Data'!BA$3,FALSE))/100</f>
        <v>6.068056247538E-2</v>
      </c>
      <c r="I87" s="45">
        <f>(VLOOKUP($A86,'Occupancy Raw Data'!$B$8:$BE$51,'Occupancy Raw Data'!BB$3,FALSE))/100</f>
        <v>7.152149390736201E-2</v>
      </c>
      <c r="J87" s="44">
        <f>(VLOOKUP($A86,'Occupancy Raw Data'!$B$8:$BE$51,'Occupancy Raw Data'!BC$3,FALSE))/100</f>
        <v>6.60952150761447E-2</v>
      </c>
      <c r="K87" s="46">
        <f>(VLOOKUP($A86,'Occupancy Raw Data'!$B$8:$BE$51,'Occupancy Raw Data'!BE$3,FALSE))/100</f>
        <v>7.9578977546958404E-2</v>
      </c>
      <c r="M87" s="43">
        <f>(VLOOKUP($A86,'ADR Raw Data'!$B$6:$BE$49,'ADR Raw Data'!AT$1,FALSE))/100</f>
        <v>4.1504807335504205E-2</v>
      </c>
      <c r="N87" s="44">
        <f>(VLOOKUP($A86,'ADR Raw Data'!$B$6:$BE$49,'ADR Raw Data'!AU$1,FALSE))/100</f>
        <v>2.9154823506476402E-2</v>
      </c>
      <c r="O87" s="44">
        <f>(VLOOKUP($A86,'ADR Raw Data'!$B$6:$BE$49,'ADR Raw Data'!AV$1,FALSE))/100</f>
        <v>8.63436795966475E-4</v>
      </c>
      <c r="P87" s="44">
        <f>(VLOOKUP($A86,'ADR Raw Data'!$B$6:$BE$49,'ADR Raw Data'!AW$1,FALSE))/100</f>
        <v>2.73841588502848E-2</v>
      </c>
      <c r="Q87" s="44">
        <f>(VLOOKUP($A86,'ADR Raw Data'!$B$6:$BE$49,'ADR Raw Data'!AX$1,FALSE))/100</f>
        <v>4.2898936411290903E-2</v>
      </c>
      <c r="R87" s="44">
        <f>(VLOOKUP($A86,'ADR Raw Data'!$B$6:$BE$49,'ADR Raw Data'!AY$1,FALSE))/100</f>
        <v>2.7840919572473203E-2</v>
      </c>
      <c r="S87" s="45">
        <f>(VLOOKUP($A86,'ADR Raw Data'!$B$6:$BE$49,'ADR Raw Data'!BA$1,FALSE))/100</f>
        <v>9.3702310982369905E-2</v>
      </c>
      <c r="T87" s="45">
        <f>(VLOOKUP($A86,'ADR Raw Data'!$B$6:$BE$49,'ADR Raw Data'!BB$1,FALSE))/100</f>
        <v>0.102578073628001</v>
      </c>
      <c r="U87" s="44">
        <f>(VLOOKUP($A86,'ADR Raw Data'!$B$6:$BE$49,'ADR Raw Data'!BC$1,FALSE))/100</f>
        <v>9.8154372529354106E-2</v>
      </c>
      <c r="V87" s="46">
        <f>(VLOOKUP($A86,'ADR Raw Data'!$B$6:$BE$49,'ADR Raw Data'!BE$1,FALSE))/100</f>
        <v>5.2534241434812799E-2</v>
      </c>
      <c r="X87" s="43">
        <f>(VLOOKUP($A86,'RevPAR Raw Data'!$B$6:$BE$49,'RevPAR Raw Data'!AT$1,FALSE))/100</f>
        <v>0.11492811208053499</v>
      </c>
      <c r="Y87" s="44">
        <f>(VLOOKUP($A86,'RevPAR Raw Data'!$B$6:$BE$49,'RevPAR Raw Data'!AU$1,FALSE))/100</f>
        <v>0.13180125468935899</v>
      </c>
      <c r="Z87" s="44">
        <f>(VLOOKUP($A86,'RevPAR Raw Data'!$B$6:$BE$49,'RevPAR Raw Data'!AV$1,FALSE))/100</f>
        <v>7.7483561448838001E-2</v>
      </c>
      <c r="AA87" s="44">
        <f>(VLOOKUP($A86,'RevPAR Raw Data'!$B$6:$BE$49,'RevPAR Raw Data'!AW$1,FALSE))/100</f>
        <v>0.12631678826166001</v>
      </c>
      <c r="AB87" s="44">
        <f>(VLOOKUP($A86,'RevPAR Raw Data'!$B$6:$BE$49,'RevPAR Raw Data'!AX$1,FALSE))/100</f>
        <v>0.13272079560512801</v>
      </c>
      <c r="AC87" s="44">
        <f>(VLOOKUP($A86,'RevPAR Raw Data'!$B$6:$BE$49,'RevPAR Raw Data'!AY$1,FALSE))/100</f>
        <v>0.116401116208123</v>
      </c>
      <c r="AD87" s="45">
        <f>(VLOOKUP($A86,'RevPAR Raw Data'!$B$6:$BE$49,'RevPAR Raw Data'!BA$1,FALSE))/100</f>
        <v>0.160068782393403</v>
      </c>
      <c r="AE87" s="45">
        <f>(VLOOKUP($A86,'RevPAR Raw Data'!$B$6:$BE$49,'RevPAR Raw Data'!BB$1,FALSE))/100</f>
        <v>0.181436104603377</v>
      </c>
      <c r="AF87" s="44">
        <f>(VLOOKUP($A86,'RevPAR Raw Data'!$B$6:$BE$49,'RevPAR Raw Data'!BC$1,FALSE))/100</f>
        <v>0.17073712196849</v>
      </c>
      <c r="AG87" s="46">
        <f>(VLOOKUP($A86,'RevPAR Raw Data'!$B$6:$BE$49,'RevPAR Raw Data'!BE$1,FALSE))/100</f>
        <v>0.13629384020135801</v>
      </c>
    </row>
    <row r="88" spans="1:33" x14ac:dyDescent="0.25">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5">
      <c r="A89" s="70" t="s">
        <v>43</v>
      </c>
      <c r="B89" s="71">
        <f>(VLOOKUP($A89,'Occupancy Raw Data'!$B$8:$BE$45,'Occupancy Raw Data'!AG$3,FALSE))/100</f>
        <v>0.56188630490956004</v>
      </c>
      <c r="C89" s="72">
        <f>(VLOOKUP($A89,'Occupancy Raw Data'!$B$8:$BE$45,'Occupancy Raw Data'!AH$3,FALSE))/100</f>
        <v>0.63763996554694202</v>
      </c>
      <c r="D89" s="72">
        <f>(VLOOKUP($A89,'Occupancy Raw Data'!$B$8:$BE$45,'Occupancy Raw Data'!AI$3,FALSE))/100</f>
        <v>0.671403962101636</v>
      </c>
      <c r="E89" s="72">
        <f>(VLOOKUP($A89,'Occupancy Raw Data'!$B$8:$BE$45,'Occupancy Raw Data'!AJ$3,FALSE))/100</f>
        <v>0.69183392195710203</v>
      </c>
      <c r="F89" s="72">
        <f>(VLOOKUP($A89,'Occupancy Raw Data'!$B$8:$BE$45,'Occupancy Raw Data'!AK$3,FALSE))/100</f>
        <v>0.71379963821173209</v>
      </c>
      <c r="G89" s="73">
        <f>(VLOOKUP($A89,'Occupancy Raw Data'!$B$8:$BE$45,'Occupancy Raw Data'!AL$3,FALSE))/100</f>
        <v>0.6553111218302089</v>
      </c>
      <c r="H89" s="53">
        <f>(VLOOKUP($A89,'Occupancy Raw Data'!$B$8:$BE$45,'Occupancy Raw Data'!AN$3,FALSE))/100</f>
        <v>0.78215177879231601</v>
      </c>
      <c r="I89" s="53">
        <f>(VLOOKUP($A89,'Occupancy Raw Data'!$B$8:$BE$45,'Occupancy Raw Data'!AO$3,FALSE))/100</f>
        <v>0.76225342406753294</v>
      </c>
      <c r="J89" s="73">
        <f>(VLOOKUP($A89,'Occupancy Raw Data'!$B$8:$BE$45,'Occupancy Raw Data'!AP$3,FALSE))/100</f>
        <v>0.77220260142992503</v>
      </c>
      <c r="K89" s="74">
        <f>(VLOOKUP($A89,'Occupancy Raw Data'!$B$8:$BE$45,'Occupancy Raw Data'!AR$3,FALSE))/100</f>
        <v>0.68870745453202997</v>
      </c>
      <c r="M89" s="75">
        <f>VLOOKUP($A89,'ADR Raw Data'!$B$6:$BE$43,'ADR Raw Data'!AG$1,FALSE)</f>
        <v>106.010938208017</v>
      </c>
      <c r="N89" s="76">
        <f>VLOOKUP($A89,'ADR Raw Data'!$B$6:$BE$43,'ADR Raw Data'!AH$1,FALSE)</f>
        <v>113.765115068215</v>
      </c>
      <c r="O89" s="76">
        <f>VLOOKUP($A89,'ADR Raw Data'!$B$6:$BE$43,'ADR Raw Data'!AI$1,FALSE)</f>
        <v>116.876260744066</v>
      </c>
      <c r="P89" s="76">
        <f>VLOOKUP($A89,'ADR Raw Data'!$B$6:$BE$43,'ADR Raw Data'!AJ$1,FALSE)</f>
        <v>123.285696270933</v>
      </c>
      <c r="Q89" s="76">
        <f>VLOOKUP($A89,'ADR Raw Data'!$B$6:$BE$43,'ADR Raw Data'!AK$1,FALSE)</f>
        <v>126.907949200506</v>
      </c>
      <c r="R89" s="77">
        <f>VLOOKUP($A89,'ADR Raw Data'!$B$6:$BE$43,'ADR Raw Data'!AL$1,FALSE)</f>
        <v>117.946023091786</v>
      </c>
      <c r="S89" s="76">
        <f>VLOOKUP($A89,'ADR Raw Data'!$B$6:$BE$43,'ADR Raw Data'!AN$1,FALSE)</f>
        <v>139.22573036343601</v>
      </c>
      <c r="T89" s="76">
        <f>VLOOKUP($A89,'ADR Raw Data'!$B$6:$BE$43,'ADR Raw Data'!AO$1,FALSE)</f>
        <v>135.38869221380901</v>
      </c>
      <c r="U89" s="77">
        <f>VLOOKUP($A89,'ADR Raw Data'!$B$6:$BE$43,'ADR Raw Data'!AP$1,FALSE)</f>
        <v>137.331929784148</v>
      </c>
      <c r="V89" s="78">
        <f>VLOOKUP($A89,'ADR Raw Data'!$B$6:$BE$43,'ADR Raw Data'!AR$1,FALSE)</f>
        <v>124.156122006128</v>
      </c>
      <c r="X89" s="75">
        <f>VLOOKUP($A89,'RevPAR Raw Data'!$B$6:$BE$43,'RevPAR Raw Data'!AG$1,FALSE)</f>
        <v>59.566094349698503</v>
      </c>
      <c r="Y89" s="76">
        <f>VLOOKUP($A89,'RevPAR Raw Data'!$B$6:$BE$43,'RevPAR Raw Data'!AH$1,FALSE)</f>
        <v>72.541184052540899</v>
      </c>
      <c r="Z89" s="76">
        <f>VLOOKUP($A89,'RevPAR Raw Data'!$B$6:$BE$43,'RevPAR Raw Data'!AI$1,FALSE)</f>
        <v>78.471184539190304</v>
      </c>
      <c r="AA89" s="76">
        <f>VLOOKUP($A89,'RevPAR Raw Data'!$B$6:$BE$43,'RevPAR Raw Data'!AJ$1,FALSE)</f>
        <v>85.293226772331806</v>
      </c>
      <c r="AB89" s="76">
        <f>VLOOKUP($A89,'RevPAR Raw Data'!$B$6:$BE$43,'RevPAR Raw Data'!AK$1,FALSE)</f>
        <v>90.586848225514601</v>
      </c>
      <c r="AC89" s="77">
        <f>VLOOKUP($A89,'RevPAR Raw Data'!$B$6:$BE$43,'RevPAR Raw Data'!AL$1,FALSE)</f>
        <v>77.291340707690097</v>
      </c>
      <c r="AD89" s="76">
        <f>VLOOKUP($A89,'RevPAR Raw Data'!$B$6:$BE$43,'RevPAR Raw Data'!AN$1,FALSE)</f>
        <v>108.89565265742</v>
      </c>
      <c r="AE89" s="76">
        <f>VLOOKUP($A89,'RevPAR Raw Data'!$B$6:$BE$43,'RevPAR Raw Data'!AO$1,FALSE)</f>
        <v>103.200494220001</v>
      </c>
      <c r="AF89" s="77">
        <f>VLOOKUP($A89,'RevPAR Raw Data'!$B$6:$BE$43,'RevPAR Raw Data'!AP$1,FALSE)</f>
        <v>106.048073438711</v>
      </c>
      <c r="AG89" s="78">
        <f>VLOOKUP($A89,'RevPAR Raw Data'!$B$6:$BE$43,'RevPAR Raw Data'!AR$1,FALSE)</f>
        <v>85.5072467514089</v>
      </c>
    </row>
    <row r="90" spans="1:33" x14ac:dyDescent="0.25">
      <c r="A90" s="55" t="s">
        <v>127</v>
      </c>
      <c r="B90" s="43">
        <f>(VLOOKUP($A89,'Occupancy Raw Data'!$B$8:$BE$51,'Occupancy Raw Data'!AT$3,FALSE))/100</f>
        <v>7.6727249585890299E-3</v>
      </c>
      <c r="C90" s="44">
        <f>(VLOOKUP($A89,'Occupancy Raw Data'!$B$8:$BE$51,'Occupancy Raw Data'!AU$3,FALSE))/100</f>
        <v>4.1798573100065101E-2</v>
      </c>
      <c r="D90" s="44">
        <f>(VLOOKUP($A89,'Occupancy Raw Data'!$B$8:$BE$51,'Occupancy Raw Data'!AV$3,FALSE))/100</f>
        <v>3.0966725339924502E-2</v>
      </c>
      <c r="E90" s="44">
        <f>(VLOOKUP($A89,'Occupancy Raw Data'!$B$8:$BE$51,'Occupancy Raw Data'!AW$3,FALSE))/100</f>
        <v>1.8754280220072E-2</v>
      </c>
      <c r="F90" s="44">
        <f>(VLOOKUP($A89,'Occupancy Raw Data'!$B$8:$BE$51,'Occupancy Raw Data'!AX$3,FALSE))/100</f>
        <v>5.23235028539328E-2</v>
      </c>
      <c r="G90" s="44">
        <f>(VLOOKUP($A89,'Occupancy Raw Data'!$B$8:$BE$51,'Occupancy Raw Data'!AY$3,FALSE))/100</f>
        <v>3.0911864215497901E-2</v>
      </c>
      <c r="H90" s="45">
        <f>(VLOOKUP($A89,'Occupancy Raw Data'!$B$8:$BE$51,'Occupancy Raw Data'!BA$3,FALSE))/100</f>
        <v>6.9715172051273505E-2</v>
      </c>
      <c r="I90" s="45">
        <f>(VLOOKUP($A89,'Occupancy Raw Data'!$B$8:$BE$51,'Occupancy Raw Data'!BB$3,FALSE))/100</f>
        <v>8.1302050248785104E-2</v>
      </c>
      <c r="J90" s="44">
        <f>(VLOOKUP($A89,'Occupancy Raw Data'!$B$8:$BE$51,'Occupancy Raw Data'!BC$3,FALSE))/100</f>
        <v>7.5402767431923007E-2</v>
      </c>
      <c r="K90" s="46">
        <f>(VLOOKUP($A89,'Occupancy Raw Data'!$B$8:$BE$51,'Occupancy Raw Data'!BE$3,FALSE))/100</f>
        <v>4.4756609419410898E-2</v>
      </c>
      <c r="M90" s="43">
        <f>(VLOOKUP($A89,'ADR Raw Data'!$B$6:$BE$49,'ADR Raw Data'!AT$1,FALSE))/100</f>
        <v>8.2059416750668909E-3</v>
      </c>
      <c r="N90" s="44">
        <f>(VLOOKUP($A89,'ADR Raw Data'!$B$6:$BE$49,'ADR Raw Data'!AU$1,FALSE))/100</f>
        <v>2.47065068752788E-2</v>
      </c>
      <c r="O90" s="44">
        <f>(VLOOKUP($A89,'ADR Raw Data'!$B$6:$BE$49,'ADR Raw Data'!AV$1,FALSE))/100</f>
        <v>-2.6059264567921902E-3</v>
      </c>
      <c r="P90" s="44">
        <f>(VLOOKUP($A89,'ADR Raw Data'!$B$6:$BE$49,'ADR Raw Data'!AW$1,FALSE))/100</f>
        <v>-8.3309800192081403E-3</v>
      </c>
      <c r="Q90" s="44">
        <f>(VLOOKUP($A89,'ADR Raw Data'!$B$6:$BE$49,'ADR Raw Data'!AX$1,FALSE))/100</f>
        <v>4.6973391625961904E-2</v>
      </c>
      <c r="R90" s="44">
        <f>(VLOOKUP($A89,'ADR Raw Data'!$B$6:$BE$49,'ADR Raw Data'!AY$1,FALSE))/100</f>
        <v>1.4411159420690401E-2</v>
      </c>
      <c r="S90" s="45">
        <f>(VLOOKUP($A89,'ADR Raw Data'!$B$6:$BE$49,'ADR Raw Data'!BA$1,FALSE))/100</f>
        <v>8.6305749855058012E-2</v>
      </c>
      <c r="T90" s="45">
        <f>(VLOOKUP($A89,'ADR Raw Data'!$B$6:$BE$49,'ADR Raw Data'!BB$1,FALSE))/100</f>
        <v>0.10012735514014601</v>
      </c>
      <c r="U90" s="44">
        <f>(VLOOKUP($A89,'ADR Raw Data'!$B$6:$BE$49,'ADR Raw Data'!BC$1,FALSE))/100</f>
        <v>9.2867937443382301E-2</v>
      </c>
      <c r="V90" s="46">
        <f>(VLOOKUP($A89,'ADR Raw Data'!$B$6:$BE$49,'ADR Raw Data'!BE$1,FALSE))/100</f>
        <v>4.1636781566672901E-2</v>
      </c>
      <c r="X90" s="43">
        <f>(VLOOKUP($A89,'RevPAR Raw Data'!$B$6:$BE$49,'RevPAR Raw Data'!AT$1,FALSE))/100</f>
        <v>1.5941628567154899E-2</v>
      </c>
      <c r="Y90" s="44">
        <f>(VLOOKUP($A89,'RevPAR Raw Data'!$B$6:$BE$49,'RevPAR Raw Data'!AU$1,FALSE))/100</f>
        <v>6.7537776709017491E-2</v>
      </c>
      <c r="Z90" s="44">
        <f>(VLOOKUP($A89,'RevPAR Raw Data'!$B$6:$BE$49,'RevPAR Raw Data'!AV$1,FALSE))/100</f>
        <v>2.8280101874288702E-2</v>
      </c>
      <c r="AA90" s="44">
        <f>(VLOOKUP($A89,'RevPAR Raw Data'!$B$6:$BE$49,'RevPAR Raw Data'!AW$1,FALSE))/100</f>
        <v>1.02670586670758E-2</v>
      </c>
      <c r="AB90" s="44">
        <f>(VLOOKUP($A89,'RevPAR Raw Data'!$B$6:$BE$49,'RevPAR Raw Data'!AX$1,FALSE))/100</f>
        <v>0.10175470687069399</v>
      </c>
      <c r="AC90" s="44">
        <f>(VLOOKUP($A89,'RevPAR Raw Data'!$B$6:$BE$49,'RevPAR Raw Data'!AY$1,FALSE))/100</f>
        <v>4.5768499439388599E-2</v>
      </c>
      <c r="AD90" s="45">
        <f>(VLOOKUP($A89,'RevPAR Raw Data'!$B$6:$BE$49,'RevPAR Raw Data'!BA$1,FALSE))/100</f>
        <v>0.16203774210649102</v>
      </c>
      <c r="AE90" s="45">
        <f>(VLOOKUP($A89,'RevPAR Raw Data'!$B$6:$BE$49,'RevPAR Raw Data'!BB$1,FALSE))/100</f>
        <v>0.18956996464781301</v>
      </c>
      <c r="AF90" s="44">
        <f>(VLOOKUP($A89,'RevPAR Raw Data'!$B$6:$BE$49,'RevPAR Raw Data'!BC$1,FALSE))/100</f>
        <v>0.17527320436423099</v>
      </c>
      <c r="AG90" s="46">
        <f>(VLOOKUP($A89,'RevPAR Raw Data'!$B$6:$BE$49,'RevPAR Raw Data'!BE$1,FALSE))/100</f>
        <v>8.8256912156144798E-2</v>
      </c>
    </row>
    <row r="91" spans="1:33" x14ac:dyDescent="0.25">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5">
      <c r="A92" s="70" t="s">
        <v>44</v>
      </c>
      <c r="B92" s="71">
        <f>(VLOOKUP($A92,'Occupancy Raw Data'!$B$8:$BE$45,'Occupancy Raw Data'!AG$3,FALSE))/100</f>
        <v>0.52598116169544706</v>
      </c>
      <c r="C92" s="72">
        <f>(VLOOKUP($A92,'Occupancy Raw Data'!$B$8:$BE$45,'Occupancy Raw Data'!AH$3,FALSE))/100</f>
        <v>0.56043956043956</v>
      </c>
      <c r="D92" s="72">
        <f>(VLOOKUP($A92,'Occupancy Raw Data'!$B$8:$BE$45,'Occupancy Raw Data'!AI$3,FALSE))/100</f>
        <v>0.61147959183673395</v>
      </c>
      <c r="E92" s="72">
        <f>(VLOOKUP($A92,'Occupancy Raw Data'!$B$8:$BE$45,'Occupancy Raw Data'!AJ$3,FALSE))/100</f>
        <v>0.65107927786499209</v>
      </c>
      <c r="F92" s="72">
        <f>(VLOOKUP($A92,'Occupancy Raw Data'!$B$8:$BE$45,'Occupancy Raw Data'!AK$3,FALSE))/100</f>
        <v>0.74215070643641989</v>
      </c>
      <c r="G92" s="73">
        <f>(VLOOKUP($A92,'Occupancy Raw Data'!$B$8:$BE$45,'Occupancy Raw Data'!AL$3,FALSE))/100</f>
        <v>0.61822605965463096</v>
      </c>
      <c r="H92" s="53">
        <f>(VLOOKUP($A92,'Occupancy Raw Data'!$B$8:$BE$45,'Occupancy Raw Data'!AN$3,FALSE))/100</f>
        <v>0.84778257456828798</v>
      </c>
      <c r="I92" s="53">
        <f>(VLOOKUP($A92,'Occupancy Raw Data'!$B$8:$BE$45,'Occupancy Raw Data'!AO$3,FALSE))/100</f>
        <v>0.84786106750392409</v>
      </c>
      <c r="J92" s="73">
        <f>(VLOOKUP($A92,'Occupancy Raw Data'!$B$8:$BE$45,'Occupancy Raw Data'!AP$3,FALSE))/100</f>
        <v>0.84782182103610593</v>
      </c>
      <c r="K92" s="74">
        <f>(VLOOKUP($A92,'Occupancy Raw Data'!$B$8:$BE$45,'Occupancy Raw Data'!AR$3,FALSE))/100</f>
        <v>0.68382484862076598</v>
      </c>
      <c r="M92" s="75">
        <f>VLOOKUP($A92,'ADR Raw Data'!$B$6:$BE$43,'ADR Raw Data'!AG$1,FALSE)</f>
        <v>123.158244015818</v>
      </c>
      <c r="N92" s="76">
        <f>VLOOKUP($A92,'ADR Raw Data'!$B$6:$BE$43,'ADR Raw Data'!AH$1,FALSE)</f>
        <v>125.22791786764699</v>
      </c>
      <c r="O92" s="76">
        <f>VLOOKUP($A92,'ADR Raw Data'!$B$6:$BE$43,'ADR Raw Data'!AI$1,FALSE)</f>
        <v>126.30403884021599</v>
      </c>
      <c r="P92" s="76">
        <f>VLOOKUP($A92,'ADR Raw Data'!$B$6:$BE$43,'ADR Raw Data'!AJ$1,FALSE)</f>
        <v>127.704198700985</v>
      </c>
      <c r="Q92" s="76">
        <f>VLOOKUP($A92,'ADR Raw Data'!$B$6:$BE$43,'ADR Raw Data'!AK$1,FALSE)</f>
        <v>135.922937797461</v>
      </c>
      <c r="R92" s="77">
        <f>VLOOKUP($A92,'ADR Raw Data'!$B$6:$BE$43,'ADR Raw Data'!AL$1,FALSE)</f>
        <v>128.177967658261</v>
      </c>
      <c r="S92" s="76">
        <f>VLOOKUP($A92,'ADR Raw Data'!$B$6:$BE$43,'ADR Raw Data'!AN$1,FALSE)</f>
        <v>171.697906291229</v>
      </c>
      <c r="T92" s="76">
        <f>VLOOKUP($A92,'ADR Raw Data'!$B$6:$BE$43,'ADR Raw Data'!AO$1,FALSE)</f>
        <v>173.52806416089899</v>
      </c>
      <c r="U92" s="77">
        <f>VLOOKUP($A92,'ADR Raw Data'!$B$6:$BE$43,'ADR Raw Data'!AP$1,FALSE)</f>
        <v>172.613027585927</v>
      </c>
      <c r="V92" s="78">
        <f>VLOOKUP($A92,'ADR Raw Data'!$B$6:$BE$43,'ADR Raw Data'!AR$1,FALSE)</f>
        <v>143.91842830888601</v>
      </c>
      <c r="X92" s="75">
        <f>VLOOKUP($A92,'RevPAR Raw Data'!$B$6:$BE$43,'RevPAR Raw Data'!AG$1,FALSE)</f>
        <v>64.778916259811595</v>
      </c>
      <c r="Y92" s="76">
        <f>VLOOKUP($A92,'RevPAR Raw Data'!$B$6:$BE$43,'RevPAR Raw Data'!AH$1,FALSE)</f>
        <v>70.182679244505394</v>
      </c>
      <c r="Z92" s="76">
        <f>VLOOKUP($A92,'RevPAR Raw Data'!$B$6:$BE$43,'RevPAR Raw Data'!AI$1,FALSE)</f>
        <v>77.232342117346903</v>
      </c>
      <c r="AA92" s="76">
        <f>VLOOKUP($A92,'RevPAR Raw Data'!$B$6:$BE$43,'RevPAR Raw Data'!AJ$1,FALSE)</f>
        <v>83.145557470565095</v>
      </c>
      <c r="AB92" s="76">
        <f>VLOOKUP($A92,'RevPAR Raw Data'!$B$6:$BE$43,'RevPAR Raw Data'!AK$1,FALSE)</f>
        <v>100.875304307299</v>
      </c>
      <c r="AC92" s="77">
        <f>VLOOKUP($A92,'RevPAR Raw Data'!$B$6:$BE$43,'RevPAR Raw Data'!AL$1,FALSE)</f>
        <v>79.242959879905797</v>
      </c>
      <c r="AD92" s="76">
        <f>VLOOKUP($A92,'RevPAR Raw Data'!$B$6:$BE$43,'RevPAR Raw Data'!AN$1,FALSE)</f>
        <v>145.56249304356299</v>
      </c>
      <c r="AE92" s="76">
        <f>VLOOKUP($A92,'RevPAR Raw Data'!$B$6:$BE$43,'RevPAR Raw Data'!AO$1,FALSE)</f>
        <v>147.12768972135001</v>
      </c>
      <c r="AF92" s="77">
        <f>VLOOKUP($A92,'RevPAR Raw Data'!$B$6:$BE$43,'RevPAR Raw Data'!AP$1,FALSE)</f>
        <v>146.34509138245599</v>
      </c>
      <c r="AG92" s="78">
        <f>VLOOKUP($A92,'RevPAR Raw Data'!$B$6:$BE$43,'RevPAR Raw Data'!AR$1,FALSE)</f>
        <v>98.414997452063204</v>
      </c>
    </row>
    <row r="93" spans="1:33" x14ac:dyDescent="0.25">
      <c r="A93" s="55" t="s">
        <v>127</v>
      </c>
      <c r="B93" s="43">
        <f>(VLOOKUP($A92,'Occupancy Raw Data'!$B$8:$BE$51,'Occupancy Raw Data'!AT$3,FALSE))/100</f>
        <v>0.101689544626204</v>
      </c>
      <c r="C93" s="44">
        <f>(VLOOKUP($A92,'Occupancy Raw Data'!$B$8:$BE$51,'Occupancy Raw Data'!AU$3,FALSE))/100</f>
        <v>8.0673208244909894E-2</v>
      </c>
      <c r="D93" s="44">
        <f>(VLOOKUP($A92,'Occupancy Raw Data'!$B$8:$BE$51,'Occupancy Raw Data'!AV$3,FALSE))/100</f>
        <v>7.6204081632653006E-2</v>
      </c>
      <c r="E93" s="44">
        <f>(VLOOKUP($A92,'Occupancy Raw Data'!$B$8:$BE$51,'Occupancy Raw Data'!AW$3,FALSE))/100</f>
        <v>9.9870062885334898E-2</v>
      </c>
      <c r="F93" s="44">
        <f>(VLOOKUP($A92,'Occupancy Raw Data'!$B$8:$BE$51,'Occupancy Raw Data'!AX$3,FALSE))/100</f>
        <v>0.16362584643501399</v>
      </c>
      <c r="G93" s="44">
        <f>(VLOOKUP($A92,'Occupancy Raw Data'!$B$8:$BE$51,'Occupancy Raw Data'!AY$3,FALSE))/100</f>
        <v>0.106358852098021</v>
      </c>
      <c r="H93" s="45">
        <f>(VLOOKUP($A92,'Occupancy Raw Data'!$B$8:$BE$51,'Occupancy Raw Data'!BA$3,FALSE))/100</f>
        <v>9.3398177354564196E-2</v>
      </c>
      <c r="I93" s="45">
        <f>(VLOOKUP($A92,'Occupancy Raw Data'!$B$8:$BE$51,'Occupancy Raw Data'!BB$3,FALSE))/100</f>
        <v>5.5722700212808493E-2</v>
      </c>
      <c r="J93" s="44">
        <f>(VLOOKUP($A92,'Occupancy Raw Data'!$B$8:$BE$51,'Occupancy Raw Data'!BC$3,FALSE))/100</f>
        <v>7.4229329310985803E-2</v>
      </c>
      <c r="K93" s="46">
        <f>(VLOOKUP($A92,'Occupancy Raw Data'!$B$8:$BE$51,'Occupancy Raw Data'!BE$3,FALSE))/100</f>
        <v>9.4759924744529406E-2</v>
      </c>
      <c r="M93" s="43">
        <f>(VLOOKUP($A92,'ADR Raw Data'!$B$6:$BE$49,'ADR Raw Data'!AT$1,FALSE))/100</f>
        <v>3.7816147478430297E-2</v>
      </c>
      <c r="N93" s="44">
        <f>(VLOOKUP($A92,'ADR Raw Data'!$B$6:$BE$49,'ADR Raw Data'!AU$1,FALSE))/100</f>
        <v>4.5217161943544103E-2</v>
      </c>
      <c r="O93" s="44">
        <f>(VLOOKUP($A92,'ADR Raw Data'!$B$6:$BE$49,'ADR Raw Data'!AV$1,FALSE))/100</f>
        <v>1.1787825494632E-2</v>
      </c>
      <c r="P93" s="44">
        <f>(VLOOKUP($A92,'ADR Raw Data'!$B$6:$BE$49,'ADR Raw Data'!AW$1,FALSE))/100</f>
        <v>2.54565149944691E-2</v>
      </c>
      <c r="Q93" s="44">
        <f>(VLOOKUP($A92,'ADR Raw Data'!$B$6:$BE$49,'ADR Raw Data'!AX$1,FALSE))/100</f>
        <v>6.4666950231004994E-2</v>
      </c>
      <c r="R93" s="44">
        <f>(VLOOKUP($A92,'ADR Raw Data'!$B$6:$BE$49,'ADR Raw Data'!AY$1,FALSE))/100</f>
        <v>3.8456684866730602E-2</v>
      </c>
      <c r="S93" s="45">
        <f>(VLOOKUP($A92,'ADR Raw Data'!$B$6:$BE$49,'ADR Raw Data'!BA$1,FALSE))/100</f>
        <v>5.5395572800214399E-2</v>
      </c>
      <c r="T93" s="45">
        <f>(VLOOKUP($A92,'ADR Raw Data'!$B$6:$BE$49,'ADR Raw Data'!BB$1,FALSE))/100</f>
        <v>4.0079496122682398E-2</v>
      </c>
      <c r="U93" s="44">
        <f>(VLOOKUP($A92,'ADR Raw Data'!$B$6:$BE$49,'ADR Raw Data'!BC$1,FALSE))/100</f>
        <v>4.7409071666562205E-2</v>
      </c>
      <c r="V93" s="46">
        <f>(VLOOKUP($A92,'ADR Raw Data'!$B$6:$BE$49,'ADR Raw Data'!BE$1,FALSE))/100</f>
        <v>4.0131811214955702E-2</v>
      </c>
      <c r="X93" s="43">
        <f>(VLOOKUP($A92,'RevPAR Raw Data'!$B$6:$BE$49,'RevPAR Raw Data'!AT$1,FALSE))/100</f>
        <v>0.14335119892123299</v>
      </c>
      <c r="Y93" s="44">
        <f>(VLOOKUP($A92,'RevPAR Raw Data'!$B$6:$BE$49,'RevPAR Raw Data'!AU$1,FALSE))/100</f>
        <v>0.12953818371016901</v>
      </c>
      <c r="Z93" s="44">
        <f>(VLOOKUP($A92,'RevPAR Raw Data'!$B$6:$BE$49,'RevPAR Raw Data'!AV$1,FALSE))/100</f>
        <v>8.8890187543549395E-2</v>
      </c>
      <c r="AA93" s="44">
        <f>(VLOOKUP($A92,'RevPAR Raw Data'!$B$6:$BE$49,'RevPAR Raw Data'!AW$1,FALSE))/100</f>
        <v>0.12786892163314301</v>
      </c>
      <c r="AB93" s="44">
        <f>(VLOOKUP($A92,'RevPAR Raw Data'!$B$6:$BE$49,'RevPAR Raw Data'!AX$1,FALSE))/100</f>
        <v>0.23887398113393898</v>
      </c>
      <c r="AC93" s="44">
        <f>(VLOOKUP($A92,'RevPAR Raw Data'!$B$6:$BE$49,'RevPAR Raw Data'!AY$1,FALSE))/100</f>
        <v>0.14890574582267299</v>
      </c>
      <c r="AD93" s="45">
        <f>(VLOOKUP($A92,'RevPAR Raw Data'!$B$6:$BE$49,'RevPAR Raw Data'!BA$1,FALSE))/100</f>
        <v>0.15396759568783</v>
      </c>
      <c r="AE93" s="45">
        <f>(VLOOKUP($A92,'RevPAR Raw Data'!$B$6:$BE$49,'RevPAR Raw Data'!BB$1,FALSE))/100</f>
        <v>9.8035534082615602E-2</v>
      </c>
      <c r="AF93" s="44">
        <f>(VLOOKUP($A92,'RevPAR Raw Data'!$B$6:$BE$49,'RevPAR Raw Data'!BC$1,FALSE))/100</f>
        <v>0.12515754457061301</v>
      </c>
      <c r="AG93" s="46">
        <f>(VLOOKUP($A92,'RevPAR Raw Data'!$B$6:$BE$49,'RevPAR Raw Data'!BE$1,FALSE))/100</f>
        <v>0.13869462337007599</v>
      </c>
    </row>
    <row r="94" spans="1:33" x14ac:dyDescent="0.25">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5">
      <c r="A95" s="70" t="s">
        <v>45</v>
      </c>
      <c r="B95" s="71">
        <f>(VLOOKUP($A95,'Occupancy Raw Data'!$B$8:$BE$45,'Occupancy Raw Data'!AG$3,FALSE))/100</f>
        <v>0.48380398671096303</v>
      </c>
      <c r="C95" s="72">
        <f>(VLOOKUP($A95,'Occupancy Raw Data'!$B$8:$BE$45,'Occupancy Raw Data'!AH$3,FALSE))/100</f>
        <v>0.54748062015503796</v>
      </c>
      <c r="D95" s="72">
        <f>(VLOOKUP($A95,'Occupancy Raw Data'!$B$8:$BE$45,'Occupancy Raw Data'!AI$3,FALSE))/100</f>
        <v>0.56513012181616806</v>
      </c>
      <c r="E95" s="72">
        <f>(VLOOKUP($A95,'Occupancy Raw Data'!$B$8:$BE$45,'Occupancy Raw Data'!AJ$3,FALSE))/100</f>
        <v>0.58672480620154999</v>
      </c>
      <c r="F95" s="72">
        <f>(VLOOKUP($A95,'Occupancy Raw Data'!$B$8:$BE$45,'Occupancy Raw Data'!AK$3,FALSE))/100</f>
        <v>0.64451827242524895</v>
      </c>
      <c r="G95" s="73">
        <f>(VLOOKUP($A95,'Occupancy Raw Data'!$B$8:$BE$45,'Occupancy Raw Data'!AL$3,FALSE))/100</f>
        <v>0.56553156146179395</v>
      </c>
      <c r="H95" s="53">
        <f>(VLOOKUP($A95,'Occupancy Raw Data'!$B$8:$BE$45,'Occupancy Raw Data'!AN$3,FALSE))/100</f>
        <v>0.76633444075304491</v>
      </c>
      <c r="I95" s="53">
        <f>(VLOOKUP($A95,'Occupancy Raw Data'!$B$8:$BE$45,'Occupancy Raw Data'!AO$3,FALSE))/100</f>
        <v>0.73539590254706499</v>
      </c>
      <c r="J95" s="73">
        <f>(VLOOKUP($A95,'Occupancy Raw Data'!$B$8:$BE$45,'Occupancy Raw Data'!AP$3,FALSE))/100</f>
        <v>0.75086517165005506</v>
      </c>
      <c r="K95" s="74">
        <f>(VLOOKUP($A95,'Occupancy Raw Data'!$B$8:$BE$45,'Occupancy Raw Data'!AR$3,FALSE))/100</f>
        <v>0.61848402151558202</v>
      </c>
      <c r="M95" s="75">
        <f>VLOOKUP($A95,'ADR Raw Data'!$B$6:$BE$43,'ADR Raw Data'!AG$1,FALSE)</f>
        <v>138.30446494992799</v>
      </c>
      <c r="N95" s="76">
        <f>VLOOKUP($A95,'ADR Raw Data'!$B$6:$BE$43,'ADR Raw Data'!AH$1,FALSE)</f>
        <v>141.853835018963</v>
      </c>
      <c r="O95" s="76">
        <f>VLOOKUP($A95,'ADR Raw Data'!$B$6:$BE$43,'ADR Raw Data'!AI$1,FALSE)</f>
        <v>141.845109614206</v>
      </c>
      <c r="P95" s="76">
        <f>VLOOKUP($A95,'ADR Raw Data'!$B$6:$BE$43,'ADR Raw Data'!AJ$1,FALSE)</f>
        <v>144.18495753214501</v>
      </c>
      <c r="Q95" s="76">
        <f>VLOOKUP($A95,'ADR Raw Data'!$B$6:$BE$43,'ADR Raw Data'!AK$1,FALSE)</f>
        <v>150.70854757302399</v>
      </c>
      <c r="R95" s="77">
        <f>VLOOKUP($A95,'ADR Raw Data'!$B$6:$BE$43,'ADR Raw Data'!AL$1,FALSE)</f>
        <v>143.74678721789701</v>
      </c>
      <c r="S95" s="76">
        <f>VLOOKUP($A95,'ADR Raw Data'!$B$6:$BE$43,'ADR Raw Data'!AN$1,FALSE)</f>
        <v>173.30484329840999</v>
      </c>
      <c r="T95" s="76">
        <f>VLOOKUP($A95,'ADR Raw Data'!$B$6:$BE$43,'ADR Raw Data'!AO$1,FALSE)</f>
        <v>182.05733082352901</v>
      </c>
      <c r="U95" s="77">
        <f>VLOOKUP($A95,'ADR Raw Data'!$B$6:$BE$43,'ADR Raw Data'!AP$1,FALSE)</f>
        <v>177.59092800848001</v>
      </c>
      <c r="V95" s="78">
        <f>VLOOKUP($A95,'ADR Raw Data'!$B$6:$BE$43,'ADR Raw Data'!AR$1,FALSE)</f>
        <v>155.48626896452399</v>
      </c>
      <c r="X95" s="75">
        <f>VLOOKUP($A95,'RevPAR Raw Data'!$B$6:$BE$43,'RevPAR Raw Data'!AG$1,FALSE)</f>
        <v>66.912251522702107</v>
      </c>
      <c r="Y95" s="76">
        <f>VLOOKUP($A95,'RevPAR Raw Data'!$B$6:$BE$43,'RevPAR Raw Data'!AH$1,FALSE)</f>
        <v>77.662225567552596</v>
      </c>
      <c r="Z95" s="76">
        <f>VLOOKUP($A95,'RevPAR Raw Data'!$B$6:$BE$43,'RevPAR Raw Data'!AI$1,FALSE)</f>
        <v>80.160944075304499</v>
      </c>
      <c r="AA95" s="76">
        <f>VLOOKUP($A95,'RevPAR Raw Data'!$B$6:$BE$43,'RevPAR Raw Data'!AJ$1,FALSE)</f>
        <v>84.596891265227001</v>
      </c>
      <c r="AB95" s="76">
        <f>VLOOKUP($A95,'RevPAR Raw Data'!$B$6:$BE$43,'RevPAR Raw Data'!AK$1,FALSE)</f>
        <v>97.134412721483898</v>
      </c>
      <c r="AC95" s="77">
        <f>VLOOKUP($A95,'RevPAR Raw Data'!$B$6:$BE$43,'RevPAR Raw Data'!AL$1,FALSE)</f>
        <v>81.293345030454006</v>
      </c>
      <c r="AD95" s="76">
        <f>VLOOKUP($A95,'RevPAR Raw Data'!$B$6:$BE$43,'RevPAR Raw Data'!AN$1,FALSE)</f>
        <v>132.80947016888101</v>
      </c>
      <c r="AE95" s="76">
        <f>VLOOKUP($A95,'RevPAR Raw Data'!$B$6:$BE$43,'RevPAR Raw Data'!AO$1,FALSE)</f>
        <v>133.88421511627899</v>
      </c>
      <c r="AF95" s="77">
        <f>VLOOKUP($A95,'RevPAR Raw Data'!$B$6:$BE$43,'RevPAR Raw Data'!AP$1,FALSE)</f>
        <v>133.34684264257999</v>
      </c>
      <c r="AG95" s="78">
        <f>VLOOKUP($A95,'RevPAR Raw Data'!$B$6:$BE$43,'RevPAR Raw Data'!AR$1,FALSE)</f>
        <v>96.1657729196329</v>
      </c>
    </row>
    <row r="96" spans="1:33" x14ac:dyDescent="0.25">
      <c r="A96" s="55" t="s">
        <v>127</v>
      </c>
      <c r="B96" s="43">
        <f>(VLOOKUP($A95,'Occupancy Raw Data'!$B$8:$BE$51,'Occupancy Raw Data'!AT$3,FALSE))/100</f>
        <v>6.7580168078506905E-2</v>
      </c>
      <c r="C96" s="44">
        <f>(VLOOKUP($A95,'Occupancy Raw Data'!$B$8:$BE$51,'Occupancy Raw Data'!AU$3,FALSE))/100</f>
        <v>4.1497001108521801E-2</v>
      </c>
      <c r="D96" s="44">
        <f>(VLOOKUP($A95,'Occupancy Raw Data'!$B$8:$BE$51,'Occupancy Raw Data'!AV$3,FALSE))/100</f>
        <v>5.8413171553168802E-2</v>
      </c>
      <c r="E96" s="44">
        <f>(VLOOKUP($A95,'Occupancy Raw Data'!$B$8:$BE$51,'Occupancy Raw Data'!AW$3,FALSE))/100</f>
        <v>5.6705287253154102E-2</v>
      </c>
      <c r="F96" s="44">
        <f>(VLOOKUP($A95,'Occupancy Raw Data'!$B$8:$BE$51,'Occupancy Raw Data'!AX$3,FALSE))/100</f>
        <v>7.89081508985469E-2</v>
      </c>
      <c r="G96" s="44">
        <f>(VLOOKUP($A95,'Occupancy Raw Data'!$B$8:$BE$51,'Occupancy Raw Data'!AY$3,FALSE))/100</f>
        <v>6.0841417133368401E-2</v>
      </c>
      <c r="H96" s="45">
        <f>(VLOOKUP($A95,'Occupancy Raw Data'!$B$8:$BE$51,'Occupancy Raw Data'!BA$3,FALSE))/100</f>
        <v>0.106505820495836</v>
      </c>
      <c r="I96" s="45">
        <f>(VLOOKUP($A95,'Occupancy Raw Data'!$B$8:$BE$51,'Occupancy Raw Data'!BB$3,FALSE))/100</f>
        <v>9.2123386638081006E-2</v>
      </c>
      <c r="J96" s="44">
        <f>(VLOOKUP($A95,'Occupancy Raw Data'!$B$8:$BE$51,'Occupancy Raw Data'!BC$3,FALSE))/100</f>
        <v>9.9415728442698303E-2</v>
      </c>
      <c r="K96" s="46">
        <f>(VLOOKUP($A95,'Occupancy Raw Data'!$B$8:$BE$51,'Occupancy Raw Data'!BE$3,FALSE))/100</f>
        <v>7.3890379001785605E-2</v>
      </c>
      <c r="M96" s="43">
        <f>(VLOOKUP($A95,'ADR Raw Data'!$B$6:$BE$49,'ADR Raw Data'!AT$1,FALSE))/100</f>
        <v>1.0696257936032101E-2</v>
      </c>
      <c r="N96" s="44">
        <f>(VLOOKUP($A95,'ADR Raw Data'!$B$6:$BE$49,'ADR Raw Data'!AU$1,FALSE))/100</f>
        <v>1.78831204467389E-3</v>
      </c>
      <c r="O96" s="44">
        <f>(VLOOKUP($A95,'ADR Raw Data'!$B$6:$BE$49,'ADR Raw Data'!AV$1,FALSE))/100</f>
        <v>-5.0226823097452196E-3</v>
      </c>
      <c r="P96" s="44">
        <f>(VLOOKUP($A95,'ADR Raw Data'!$B$6:$BE$49,'ADR Raw Data'!AW$1,FALSE))/100</f>
        <v>9.8071776397638307E-3</v>
      </c>
      <c r="Q96" s="44">
        <f>(VLOOKUP($A95,'ADR Raw Data'!$B$6:$BE$49,'ADR Raw Data'!AX$1,FALSE))/100</f>
        <v>1.25351149980592E-2</v>
      </c>
      <c r="R96" s="44">
        <f>(VLOOKUP($A95,'ADR Raw Data'!$B$6:$BE$49,'ADR Raw Data'!AY$1,FALSE))/100</f>
        <v>6.2446879656834001E-3</v>
      </c>
      <c r="S96" s="45">
        <f>(VLOOKUP($A95,'ADR Raw Data'!$B$6:$BE$49,'ADR Raw Data'!BA$1,FALSE))/100</f>
        <v>-3.9140641149004202E-2</v>
      </c>
      <c r="T96" s="45">
        <f>(VLOOKUP($A95,'ADR Raw Data'!$B$6:$BE$49,'ADR Raw Data'!BB$1,FALSE))/100</f>
        <v>-2.28698403303631E-2</v>
      </c>
      <c r="U96" s="44">
        <f>(VLOOKUP($A95,'ADR Raw Data'!$B$6:$BE$49,'ADR Raw Data'!BC$1,FALSE))/100</f>
        <v>-3.11436740699901E-2</v>
      </c>
      <c r="V96" s="46">
        <f>(VLOOKUP($A95,'ADR Raw Data'!$B$6:$BE$49,'ADR Raw Data'!BE$1,FALSE))/100</f>
        <v>-6.8686245323799104E-3</v>
      </c>
      <c r="X96" s="43">
        <f>(VLOOKUP($A95,'RevPAR Raw Data'!$B$6:$BE$49,'RevPAR Raw Data'!AT$1,FALSE))/100</f>
        <v>7.8999280923667203E-2</v>
      </c>
      <c r="Y96" s="44">
        <f>(VLOOKUP($A95,'RevPAR Raw Data'!$B$6:$BE$49,'RevPAR Raw Data'!AU$1,FALSE))/100</f>
        <v>4.3359522740095899E-2</v>
      </c>
      <c r="Z96" s="44">
        <f>(VLOOKUP($A95,'RevPAR Raw Data'!$B$6:$BE$49,'RevPAR Raw Data'!AV$1,FALSE))/100</f>
        <v>5.3097098440007401E-2</v>
      </c>
      <c r="AA96" s="44">
        <f>(VLOOKUP($A95,'RevPAR Raw Data'!$B$6:$BE$49,'RevPAR Raw Data'!AW$1,FALSE))/100</f>
        <v>6.7068583718123395E-2</v>
      </c>
      <c r="AB96" s="44">
        <f>(VLOOKUP($A95,'RevPAR Raw Data'!$B$6:$BE$49,'RevPAR Raw Data'!AX$1,FALSE))/100</f>
        <v>9.2432388642403593E-2</v>
      </c>
      <c r="AC96" s="44">
        <f>(VLOOKUP($A95,'RevPAR Raw Data'!$B$6:$BE$49,'RevPAR Raw Data'!AY$1,FALSE))/100</f>
        <v>6.7466040764439697E-2</v>
      </c>
      <c r="AD96" s="45">
        <f>(VLOOKUP($A95,'RevPAR Raw Data'!$B$6:$BE$49,'RevPAR Raw Data'!BA$1,FALSE))/100</f>
        <v>6.3196473246524304E-2</v>
      </c>
      <c r="AE96" s="45">
        <f>(VLOOKUP($A95,'RevPAR Raw Data'!$B$6:$BE$49,'RevPAR Raw Data'!BB$1,FALSE))/100</f>
        <v>6.7146699164612605E-2</v>
      </c>
      <c r="AF96" s="44">
        <f>(VLOOKUP($A95,'RevPAR Raw Data'!$B$6:$BE$49,'RevPAR Raw Data'!BC$1,FALSE))/100</f>
        <v>6.5175883328658202E-2</v>
      </c>
      <c r="AG96" s="46">
        <f>(VLOOKUP($A95,'RevPAR Raw Data'!$B$6:$BE$49,'RevPAR Raw Data'!BE$1,FALSE))/100</f>
        <v>6.6514229199487102E-2</v>
      </c>
    </row>
    <row r="97" spans="1:33" x14ac:dyDescent="0.25">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5">
      <c r="A98" s="88" t="s">
        <v>46</v>
      </c>
      <c r="B98" s="71">
        <f>(VLOOKUP($A98,'Occupancy Raw Data'!$B$8:$BE$45,'Occupancy Raw Data'!AG$3,FALSE))/100</f>
        <v>0.44549084858569005</v>
      </c>
      <c r="C98" s="72">
        <f>(VLOOKUP($A98,'Occupancy Raw Data'!$B$8:$BE$45,'Occupancy Raw Data'!AH$3,FALSE))/100</f>
        <v>0.563854811944141</v>
      </c>
      <c r="D98" s="72">
        <f>(VLOOKUP($A98,'Occupancy Raw Data'!$B$8:$BE$45,'Occupancy Raw Data'!AI$3,FALSE))/100</f>
        <v>0.60239935414304902</v>
      </c>
      <c r="E98" s="72">
        <f>(VLOOKUP($A98,'Occupancy Raw Data'!$B$8:$BE$45,'Occupancy Raw Data'!AJ$3,FALSE))/100</f>
        <v>0.62401664560977699</v>
      </c>
      <c r="F98" s="72">
        <f>(VLOOKUP($A98,'Occupancy Raw Data'!$B$8:$BE$45,'Occupancy Raw Data'!AK$3,FALSE))/100</f>
        <v>0.63370182953643006</v>
      </c>
      <c r="G98" s="73">
        <f>(VLOOKUP($A98,'Occupancy Raw Data'!$B$8:$BE$45,'Occupancy Raw Data'!AL$3,FALSE))/100</f>
        <v>0.57397642886691702</v>
      </c>
      <c r="H98" s="53">
        <f>(VLOOKUP($A98,'Occupancy Raw Data'!$B$8:$BE$45,'Occupancy Raw Data'!AN$3,FALSE))/100</f>
        <v>0.71975156728307998</v>
      </c>
      <c r="I98" s="53">
        <f>(VLOOKUP($A98,'Occupancy Raw Data'!$B$8:$BE$45,'Occupancy Raw Data'!AO$3,FALSE))/100</f>
        <v>0.70679384166491599</v>
      </c>
      <c r="J98" s="73">
        <f>(VLOOKUP($A98,'Occupancy Raw Data'!$B$8:$BE$45,'Occupancy Raw Data'!AP$3,FALSE))/100</f>
        <v>0.71327270447399793</v>
      </c>
      <c r="K98" s="74">
        <f>(VLOOKUP($A98,'Occupancy Raw Data'!$B$8:$BE$45,'Occupancy Raw Data'!AR$3,FALSE))/100</f>
        <v>0.61382626609769597</v>
      </c>
      <c r="M98" s="75">
        <f>VLOOKUP($A98,'ADR Raw Data'!$B$6:$BE$43,'ADR Raw Data'!AG$1,FALSE)</f>
        <v>106.82006610891101</v>
      </c>
      <c r="N98" s="76">
        <f>VLOOKUP($A98,'ADR Raw Data'!$B$6:$BE$43,'ADR Raw Data'!AH$1,FALSE)</f>
        <v>109.202320287869</v>
      </c>
      <c r="O98" s="76">
        <f>VLOOKUP($A98,'ADR Raw Data'!$B$6:$BE$43,'ADR Raw Data'!AI$1,FALSE)</f>
        <v>111.001385807812</v>
      </c>
      <c r="P98" s="76">
        <f>VLOOKUP($A98,'ADR Raw Data'!$B$6:$BE$43,'ADR Raw Data'!AJ$1,FALSE)</f>
        <v>111.550240475957</v>
      </c>
      <c r="Q98" s="76">
        <f>VLOOKUP($A98,'ADR Raw Data'!$B$6:$BE$43,'ADR Raw Data'!AK$1,FALSE)</f>
        <v>119.040977109198</v>
      </c>
      <c r="R98" s="77">
        <f>VLOOKUP($A98,'ADR Raw Data'!$B$6:$BE$43,'ADR Raw Data'!AL$1,FALSE)</f>
        <v>111.898326478822</v>
      </c>
      <c r="S98" s="76">
        <f>VLOOKUP($A98,'ADR Raw Data'!$B$6:$BE$43,'ADR Raw Data'!AN$1,FALSE)</f>
        <v>151.61757752524801</v>
      </c>
      <c r="T98" s="76">
        <f>VLOOKUP($A98,'ADR Raw Data'!$B$6:$BE$43,'ADR Raw Data'!AO$1,FALSE)</f>
        <v>154.95692369038301</v>
      </c>
      <c r="U98" s="77">
        <f>VLOOKUP($A98,'ADR Raw Data'!$B$6:$BE$43,'ADR Raw Data'!AP$1,FALSE)</f>
        <v>153.272084483036</v>
      </c>
      <c r="V98" s="78">
        <f>VLOOKUP($A98,'ADR Raw Data'!$B$6:$BE$43,'ADR Raw Data'!AR$1,FALSE)</f>
        <v>125.652109018836</v>
      </c>
      <c r="X98" s="75">
        <f>VLOOKUP($A98,'RevPAR Raw Data'!$B$6:$BE$43,'RevPAR Raw Data'!AG$1,FALSE)</f>
        <v>47.587361896838601</v>
      </c>
      <c r="Y98" s="76">
        <f>VLOOKUP($A98,'RevPAR Raw Data'!$B$6:$BE$43,'RevPAR Raw Data'!AH$1,FALSE)</f>
        <v>61.574253769780299</v>
      </c>
      <c r="Z98" s="76">
        <f>VLOOKUP($A98,'RevPAR Raw Data'!$B$6:$BE$43,'RevPAR Raw Data'!AI$1,FALSE)</f>
        <v>66.867163119609501</v>
      </c>
      <c r="AA98" s="76">
        <f>VLOOKUP($A98,'RevPAR Raw Data'!$B$6:$BE$43,'RevPAR Raw Data'!AJ$1,FALSE)</f>
        <v>69.609206878770905</v>
      </c>
      <c r="AB98" s="76">
        <f>VLOOKUP($A98,'RevPAR Raw Data'!$B$6:$BE$43,'RevPAR Raw Data'!AK$1,FALSE)</f>
        <v>75.436484983903497</v>
      </c>
      <c r="AC98" s="77">
        <f>VLOOKUP($A98,'RevPAR Raw Data'!$B$6:$BE$43,'RevPAR Raw Data'!AL$1,FALSE)</f>
        <v>64.227001828498999</v>
      </c>
      <c r="AD98" s="76">
        <f>VLOOKUP($A98,'RevPAR Raw Data'!$B$6:$BE$43,'RevPAR Raw Data'!AN$1,FALSE)</f>
        <v>109.126989051461</v>
      </c>
      <c r="AE98" s="76">
        <f>VLOOKUP($A98,'RevPAR Raw Data'!$B$6:$BE$43,'RevPAR Raw Data'!AO$1,FALSE)</f>
        <v>109.522599387703</v>
      </c>
      <c r="AF98" s="77">
        <f>VLOOKUP($A98,'RevPAR Raw Data'!$B$6:$BE$43,'RevPAR Raw Data'!AP$1,FALSE)</f>
        <v>109.324794219582</v>
      </c>
      <c r="AG98" s="78">
        <f>VLOOKUP($A98,'RevPAR Raw Data'!$B$6:$BE$43,'RevPAR Raw Data'!AR$1,FALSE)</f>
        <v>77.128564906333395</v>
      </c>
    </row>
    <row r="99" spans="1:33" x14ac:dyDescent="0.25">
      <c r="A99" s="55" t="s">
        <v>127</v>
      </c>
      <c r="B99" s="43">
        <f>(VLOOKUP($A98,'Occupancy Raw Data'!$B$8:$BE$51,'Occupancy Raw Data'!AT$3,FALSE))/100</f>
        <v>-1.7934846297403599E-2</v>
      </c>
      <c r="C99" s="44">
        <f>(VLOOKUP($A98,'Occupancy Raw Data'!$B$8:$BE$51,'Occupancy Raw Data'!AU$3,FALSE))/100</f>
        <v>2.5208915335336698E-2</v>
      </c>
      <c r="D99" s="44">
        <f>(VLOOKUP($A98,'Occupancy Raw Data'!$B$8:$BE$51,'Occupancy Raw Data'!AV$3,FALSE))/100</f>
        <v>9.6479836795119907E-3</v>
      </c>
      <c r="E99" s="44">
        <f>(VLOOKUP($A98,'Occupancy Raw Data'!$B$8:$BE$51,'Occupancy Raw Data'!AW$3,FALSE))/100</f>
        <v>4.5023227050519796E-2</v>
      </c>
      <c r="F99" s="44">
        <f>(VLOOKUP($A98,'Occupancy Raw Data'!$B$8:$BE$51,'Occupancy Raw Data'!AX$3,FALSE))/100</f>
        <v>4.4174255070194401E-2</v>
      </c>
      <c r="G99" s="44">
        <f>(VLOOKUP($A98,'Occupancy Raw Data'!$B$8:$BE$51,'Occupancy Raw Data'!AY$3,FALSE))/100</f>
        <v>2.33510597677123E-2</v>
      </c>
      <c r="H99" s="45">
        <f>(VLOOKUP($A98,'Occupancy Raw Data'!$B$8:$BE$51,'Occupancy Raw Data'!BA$3,FALSE))/100</f>
        <v>2.06405566374258E-3</v>
      </c>
      <c r="I99" s="45">
        <f>(VLOOKUP($A98,'Occupancy Raw Data'!$B$8:$BE$51,'Occupancy Raw Data'!BB$3,FALSE))/100</f>
        <v>1.45833435332745E-2</v>
      </c>
      <c r="J99" s="44">
        <f>(VLOOKUP($A98,'Occupancy Raw Data'!$B$8:$BE$51,'Occupancy Raw Data'!BC$3,FALSE))/100</f>
        <v>8.2279871487530402E-3</v>
      </c>
      <c r="K99" s="46">
        <f>(VLOOKUP($A98,'Occupancy Raw Data'!$B$8:$BE$51,'Occupancy Raw Data'!BE$3,FALSE))/100</f>
        <v>1.8344068627577099E-2</v>
      </c>
      <c r="M99" s="43">
        <f>(VLOOKUP($A98,'ADR Raw Data'!$B$6:$BE$49,'ADR Raw Data'!AT$1,FALSE))/100</f>
        <v>8.2050286123297803E-3</v>
      </c>
      <c r="N99" s="44">
        <f>(VLOOKUP($A98,'ADR Raw Data'!$B$6:$BE$49,'ADR Raw Data'!AU$1,FALSE))/100</f>
        <v>1.5225954832571301E-3</v>
      </c>
      <c r="O99" s="44">
        <f>(VLOOKUP($A98,'ADR Raw Data'!$B$6:$BE$49,'ADR Raw Data'!AV$1,FALSE))/100</f>
        <v>6.4666129507308509E-4</v>
      </c>
      <c r="P99" s="44">
        <f>(VLOOKUP($A98,'ADR Raw Data'!$B$6:$BE$49,'ADR Raw Data'!AW$1,FALSE))/100</f>
        <v>1.60688811189337E-2</v>
      </c>
      <c r="Q99" s="44">
        <f>(VLOOKUP($A98,'ADR Raw Data'!$B$6:$BE$49,'ADR Raw Data'!AX$1,FALSE))/100</f>
        <v>2.7276492901984303E-2</v>
      </c>
      <c r="R99" s="44">
        <f>(VLOOKUP($A98,'ADR Raw Data'!$B$6:$BE$49,'ADR Raw Data'!AY$1,FALSE))/100</f>
        <v>1.1905549538941599E-2</v>
      </c>
      <c r="S99" s="45">
        <f>(VLOOKUP($A98,'ADR Raw Data'!$B$6:$BE$49,'ADR Raw Data'!BA$1,FALSE))/100</f>
        <v>4.4853549414670103E-2</v>
      </c>
      <c r="T99" s="45">
        <f>(VLOOKUP($A98,'ADR Raw Data'!$B$6:$BE$49,'ADR Raw Data'!BB$1,FALSE))/100</f>
        <v>5.63082716076184E-2</v>
      </c>
      <c r="U99" s="44">
        <f>(VLOOKUP($A98,'ADR Raw Data'!$B$6:$BE$49,'ADR Raw Data'!BC$1,FALSE))/100</f>
        <v>5.0595534062047295E-2</v>
      </c>
      <c r="V99" s="46">
        <f>(VLOOKUP($A98,'ADR Raw Data'!$B$6:$BE$49,'ADR Raw Data'!BE$1,FALSE))/100</f>
        <v>2.6356354716472002E-2</v>
      </c>
      <c r="X99" s="43">
        <f>(VLOOKUP($A98,'RevPAR Raw Data'!$B$6:$BE$49,'RevPAR Raw Data'!AT$1,FALSE))/100</f>
        <v>-9.8769736121018196E-3</v>
      </c>
      <c r="Y99" s="44">
        <f>(VLOOKUP($A98,'RevPAR Raw Data'!$B$6:$BE$49,'RevPAR Raw Data'!AU$1,FALSE))/100</f>
        <v>2.6769893799221199E-2</v>
      </c>
      <c r="Z99" s="44">
        <f>(VLOOKUP($A98,'RevPAR Raw Data'!$B$6:$BE$49,'RevPAR Raw Data'!AV$1,FALSE))/100</f>
        <v>1.0300883952206099E-2</v>
      </c>
      <c r="AA99" s="44">
        <f>(VLOOKUP($A98,'RevPAR Raw Data'!$B$6:$BE$49,'RevPAR Raw Data'!AW$1,FALSE))/100</f>
        <v>6.1815581052519004E-2</v>
      </c>
      <c r="AB99" s="44">
        <f>(VLOOKUP($A98,'RevPAR Raw Data'!$B$6:$BE$49,'RevPAR Raw Data'!AX$1,FALSE))/100</f>
        <v>7.2655666727051302E-2</v>
      </c>
      <c r="AC99" s="44">
        <f>(VLOOKUP($A98,'RevPAR Raw Data'!$B$6:$BE$49,'RevPAR Raw Data'!AY$1,FALSE))/100</f>
        <v>3.5534616505505295E-2</v>
      </c>
      <c r="AD99" s="45">
        <f>(VLOOKUP($A98,'RevPAR Raw Data'!$B$6:$BE$49,'RevPAR Raw Data'!BA$1,FALSE))/100</f>
        <v>4.7010185301120895E-2</v>
      </c>
      <c r="AE99" s="45">
        <f>(VLOOKUP($A98,'RevPAR Raw Data'!$B$6:$BE$49,'RevPAR Raw Data'!BB$1,FALSE))/100</f>
        <v>7.1712778009511799E-2</v>
      </c>
      <c r="AF99" s="44">
        <f>(VLOOKUP($A98,'RevPAR Raw Data'!$B$6:$BE$49,'RevPAR Raw Data'!BC$1,FALSE))/100</f>
        <v>5.9239820614847102E-2</v>
      </c>
      <c r="AG99" s="46">
        <f>(VLOOKUP($A98,'RevPAR Raw Data'!$B$6:$BE$49,'RevPAR Raw Data'!BE$1,FALSE))/100</f>
        <v>4.5183906123740902E-2</v>
      </c>
    </row>
    <row r="100" spans="1:33" x14ac:dyDescent="0.25">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5">
      <c r="A101" s="70" t="s">
        <v>48</v>
      </c>
      <c r="B101" s="71">
        <f>(VLOOKUP($A101,'Occupancy Raw Data'!$B$8:$BE$45,'Occupancy Raw Data'!AG$3,FALSE))/100</f>
        <v>0.413767254303882</v>
      </c>
      <c r="C101" s="72">
        <f>(VLOOKUP($A101,'Occupancy Raw Data'!$B$8:$BE$45,'Occupancy Raw Data'!AH$3,FALSE))/100</f>
        <v>0.53267331851315702</v>
      </c>
      <c r="D101" s="72">
        <f>(VLOOKUP($A101,'Occupancy Raw Data'!$B$8:$BE$45,'Occupancy Raw Data'!AI$3,FALSE))/100</f>
        <v>0.55637698392183199</v>
      </c>
      <c r="E101" s="72">
        <f>(VLOOKUP($A101,'Occupancy Raw Data'!$B$8:$BE$45,'Occupancy Raw Data'!AJ$3,FALSE))/100</f>
        <v>0.57000386548125204</v>
      </c>
      <c r="F101" s="72">
        <f>(VLOOKUP($A101,'Occupancy Raw Data'!$B$8:$BE$45,'Occupancy Raw Data'!AK$3,FALSE))/100</f>
        <v>0.55031568096894701</v>
      </c>
      <c r="G101" s="73">
        <f>(VLOOKUP($A101,'Occupancy Raw Data'!$B$8:$BE$45,'Occupancy Raw Data'!AL$3,FALSE))/100</f>
        <v>0.52467108660181305</v>
      </c>
      <c r="H101" s="53">
        <f>(VLOOKUP($A101,'Occupancy Raw Data'!$B$8:$BE$45,'Occupancy Raw Data'!AN$3,FALSE))/100</f>
        <v>0.61486921788429294</v>
      </c>
      <c r="I101" s="53">
        <f>(VLOOKUP($A101,'Occupancy Raw Data'!$B$8:$BE$45,'Occupancy Raw Data'!AO$3,FALSE))/100</f>
        <v>0.60904522613065304</v>
      </c>
      <c r="J101" s="73">
        <f>(VLOOKUP($A101,'Occupancy Raw Data'!$B$8:$BE$45,'Occupancy Raw Data'!AP$3,FALSE))/100</f>
        <v>0.61195722200747293</v>
      </c>
      <c r="K101" s="74">
        <f>(VLOOKUP($A101,'Occupancy Raw Data'!$B$8:$BE$45,'Occupancy Raw Data'!AR$3,FALSE))/100</f>
        <v>0.54964280184902503</v>
      </c>
      <c r="M101" s="75">
        <f>VLOOKUP($A101,'ADR Raw Data'!$B$6:$BE$43,'ADR Raw Data'!AG$1,FALSE)</f>
        <v>112.432744424314</v>
      </c>
      <c r="N101" s="76">
        <f>VLOOKUP($A101,'ADR Raw Data'!$B$6:$BE$43,'ADR Raw Data'!AH$1,FALSE)</f>
        <v>110.90700247488699</v>
      </c>
      <c r="O101" s="76">
        <f>VLOOKUP($A101,'ADR Raw Data'!$B$6:$BE$43,'ADR Raw Data'!AI$1,FALSE)</f>
        <v>111.812972495818</v>
      </c>
      <c r="P101" s="76">
        <f>VLOOKUP($A101,'ADR Raw Data'!$B$6:$BE$43,'ADR Raw Data'!AJ$1,FALSE)</f>
        <v>111.168243139382</v>
      </c>
      <c r="Q101" s="76">
        <f>VLOOKUP($A101,'ADR Raw Data'!$B$6:$BE$43,'ADR Raw Data'!AK$1,FALSE)</f>
        <v>119.83933785998499</v>
      </c>
      <c r="R101" s="77">
        <f>VLOOKUP($A101,'ADR Raw Data'!$B$6:$BE$43,'ADR Raw Data'!AL$1,FALSE)</f>
        <v>113.273367220407</v>
      </c>
      <c r="S101" s="76">
        <f>VLOOKUP($A101,'ADR Raw Data'!$B$6:$BE$43,'ADR Raw Data'!AN$1,FALSE)</f>
        <v>139.46588348700701</v>
      </c>
      <c r="T101" s="76">
        <f>VLOOKUP($A101,'ADR Raw Data'!$B$6:$BE$43,'ADR Raw Data'!AO$1,FALSE)</f>
        <v>141.391496149614</v>
      </c>
      <c r="U101" s="77">
        <f>VLOOKUP($A101,'ADR Raw Data'!$B$6:$BE$43,'ADR Raw Data'!AP$1,FALSE)</f>
        <v>140.424108308417</v>
      </c>
      <c r="V101" s="78">
        <f>VLOOKUP($A101,'ADR Raw Data'!$B$6:$BE$43,'ADR Raw Data'!AR$1,FALSE)</f>
        <v>121.921559092189</v>
      </c>
      <c r="X101" s="75">
        <f>VLOOKUP($A101,'RevPAR Raw Data'!$B$6:$BE$43,'RevPAR Raw Data'!AG$1,FALSE)</f>
        <v>46.520987954298697</v>
      </c>
      <c r="Y101" s="76">
        <f>VLOOKUP($A101,'RevPAR Raw Data'!$B$6:$BE$43,'RevPAR Raw Data'!AH$1,FALSE)</f>
        <v>59.077201054645002</v>
      </c>
      <c r="Z101" s="76">
        <f>VLOOKUP($A101,'RevPAR Raw Data'!$B$6:$BE$43,'RevPAR Raw Data'!AI$1,FALSE)</f>
        <v>62.210164400558298</v>
      </c>
      <c r="AA101" s="76">
        <f>VLOOKUP($A101,'RevPAR Raw Data'!$B$6:$BE$43,'RevPAR Raw Data'!AJ$1,FALSE)</f>
        <v>63.366328308207699</v>
      </c>
      <c r="AB101" s="76">
        <f>VLOOKUP($A101,'RevPAR Raw Data'!$B$6:$BE$43,'RevPAR Raw Data'!AK$1,FALSE)</f>
        <v>65.949466821285895</v>
      </c>
      <c r="AC101" s="77">
        <f>VLOOKUP($A101,'RevPAR Raw Data'!$B$6:$BE$43,'RevPAR Raw Data'!AL$1,FALSE)</f>
        <v>59.431260662577102</v>
      </c>
      <c r="AD101" s="76">
        <f>VLOOKUP($A101,'RevPAR Raw Data'!$B$6:$BE$43,'RevPAR Raw Data'!AN$1,FALSE)</f>
        <v>85.753278701198198</v>
      </c>
      <c r="AE101" s="76">
        <f>VLOOKUP($A101,'RevPAR Raw Data'!$B$6:$BE$43,'RevPAR Raw Data'!AO$1,FALSE)</f>
        <v>86.113815745393595</v>
      </c>
      <c r="AF101" s="77">
        <f>VLOOKUP($A101,'RevPAR Raw Data'!$B$6:$BE$43,'RevPAR Raw Data'!AP$1,FALSE)</f>
        <v>85.933547223295903</v>
      </c>
      <c r="AG101" s="78">
        <f>VLOOKUP($A101,'RevPAR Raw Data'!$B$6:$BE$43,'RevPAR Raw Data'!AR$1,FALSE)</f>
        <v>67.013307345232505</v>
      </c>
    </row>
    <row r="102" spans="1:33" x14ac:dyDescent="0.25">
      <c r="A102" s="55" t="s">
        <v>127</v>
      </c>
      <c r="B102" s="43">
        <f>(VLOOKUP($A101,'Occupancy Raw Data'!$B$8:$BE$51,'Occupancy Raw Data'!AT$3,FALSE))/100</f>
        <v>-4.2272122594339795E-2</v>
      </c>
      <c r="C102" s="44">
        <f>(VLOOKUP($A101,'Occupancy Raw Data'!$B$8:$BE$51,'Occupancy Raw Data'!AU$3,FALSE))/100</f>
        <v>2.1917890334610203E-2</v>
      </c>
      <c r="D102" s="44">
        <f>(VLOOKUP($A101,'Occupancy Raw Data'!$B$8:$BE$51,'Occupancy Raw Data'!AV$3,FALSE))/100</f>
        <v>1.1026681222655701E-2</v>
      </c>
      <c r="E102" s="44">
        <f>(VLOOKUP($A101,'Occupancy Raw Data'!$B$8:$BE$51,'Occupancy Raw Data'!AW$3,FALSE))/100</f>
        <v>4.2881702948181298E-2</v>
      </c>
      <c r="F102" s="44">
        <f>(VLOOKUP($A101,'Occupancy Raw Data'!$B$8:$BE$51,'Occupancy Raw Data'!AX$3,FALSE))/100</f>
        <v>3.3471230450494098E-2</v>
      </c>
      <c r="G102" s="44">
        <f>(VLOOKUP($A101,'Occupancy Raw Data'!$B$8:$BE$51,'Occupancy Raw Data'!AY$3,FALSE))/100</f>
        <v>1.5615106277636199E-2</v>
      </c>
      <c r="H102" s="45">
        <f>(VLOOKUP($A101,'Occupancy Raw Data'!$B$8:$BE$51,'Occupancy Raw Data'!BA$3,FALSE))/100</f>
        <v>1.939651633251E-3</v>
      </c>
      <c r="I102" s="45">
        <f>(VLOOKUP($A101,'Occupancy Raw Data'!$B$8:$BE$51,'Occupancy Raw Data'!BB$3,FALSE))/100</f>
        <v>9.914781132015011E-3</v>
      </c>
      <c r="J102" s="44">
        <f>(VLOOKUP($A101,'Occupancy Raw Data'!$B$8:$BE$51,'Occupancy Raw Data'!BC$3,FALSE))/100</f>
        <v>5.8924352473253205E-3</v>
      </c>
      <c r="K102" s="46">
        <f>(VLOOKUP($A101,'Occupancy Raw Data'!$B$8:$BE$51,'Occupancy Raw Data'!BE$3,FALSE))/100</f>
        <v>1.24965760748991E-2</v>
      </c>
      <c r="M102" s="43">
        <f>(VLOOKUP($A101,'ADR Raw Data'!$B$6:$BE$49,'ADR Raw Data'!AT$1,FALSE))/100</f>
        <v>9.1937634229868198E-2</v>
      </c>
      <c r="N102" s="44">
        <f>(VLOOKUP($A101,'ADR Raw Data'!$B$6:$BE$49,'ADR Raw Data'!AU$1,FALSE))/100</f>
        <v>4.6644696892986399E-2</v>
      </c>
      <c r="O102" s="44">
        <f>(VLOOKUP($A101,'ADR Raw Data'!$B$6:$BE$49,'ADR Raw Data'!AV$1,FALSE))/100</f>
        <v>7.7973763593425602E-2</v>
      </c>
      <c r="P102" s="44">
        <f>(VLOOKUP($A101,'ADR Raw Data'!$B$6:$BE$49,'ADR Raw Data'!AW$1,FALSE))/100</f>
        <v>7.3920041113113205E-2</v>
      </c>
      <c r="Q102" s="44">
        <f>(VLOOKUP($A101,'ADR Raw Data'!$B$6:$BE$49,'ADR Raw Data'!AX$1,FALSE))/100</f>
        <v>0.12556438834273201</v>
      </c>
      <c r="R102" s="44">
        <f>(VLOOKUP($A101,'ADR Raw Data'!$B$6:$BE$49,'ADR Raw Data'!AY$1,FALSE))/100</f>
        <v>8.3210384889068401E-2</v>
      </c>
      <c r="S102" s="45">
        <f>(VLOOKUP($A101,'ADR Raw Data'!$B$6:$BE$49,'ADR Raw Data'!BA$1,FALSE))/100</f>
        <v>8.4222548927976107E-2</v>
      </c>
      <c r="T102" s="45">
        <f>(VLOOKUP($A101,'ADR Raw Data'!$B$6:$BE$49,'ADR Raw Data'!BB$1,FALSE))/100</f>
        <v>9.2546125032720902E-2</v>
      </c>
      <c r="U102" s="44">
        <f>(VLOOKUP($A101,'ADR Raw Data'!$B$6:$BE$49,'ADR Raw Data'!BC$1,FALSE))/100</f>
        <v>8.8390236462702707E-2</v>
      </c>
      <c r="V102" s="46">
        <f>(VLOOKUP($A101,'ADR Raw Data'!$B$6:$BE$49,'ADR Raw Data'!BE$1,FALSE))/100</f>
        <v>8.4609436911438907E-2</v>
      </c>
      <c r="X102" s="43">
        <f>(VLOOKUP($A101,'RevPAR Raw Data'!$B$6:$BE$49,'RevPAR Raw Data'!AT$1,FALSE))/100</f>
        <v>4.5779112690329804E-2</v>
      </c>
      <c r="Y102" s="44">
        <f>(VLOOKUP($A101,'RevPAR Raw Data'!$B$6:$BE$49,'RevPAR Raw Data'!AU$1,FALSE))/100</f>
        <v>6.9584940578788293E-2</v>
      </c>
      <c r="Z102" s="44">
        <f>(VLOOKUP($A101,'RevPAR Raw Data'!$B$6:$BE$49,'RevPAR Raw Data'!AV$1,FALSE))/100</f>
        <v>8.9860236650956798E-2</v>
      </c>
      <c r="AA102" s="44">
        <f>(VLOOKUP($A101,'RevPAR Raw Data'!$B$6:$BE$49,'RevPAR Raw Data'!AW$1,FALSE))/100</f>
        <v>0.11997156130622401</v>
      </c>
      <c r="AB102" s="44">
        <f>(VLOOKUP($A101,'RevPAR Raw Data'!$B$6:$BE$49,'RevPAR Raw Data'!AX$1,FALSE))/100</f>
        <v>0.16323841337182099</v>
      </c>
      <c r="AC102" s="44">
        <f>(VLOOKUP($A101,'RevPAR Raw Data'!$B$6:$BE$49,'RevPAR Raw Data'!AY$1,FALSE))/100</f>
        <v>0.10012483017015</v>
      </c>
      <c r="AD102" s="45">
        <f>(VLOOKUP($A101,'RevPAR Raw Data'!$B$6:$BE$49,'RevPAR Raw Data'!BA$1,FALSE))/100</f>
        <v>8.6325562965811911E-2</v>
      </c>
      <c r="AE102" s="45">
        <f>(VLOOKUP($A101,'RevPAR Raw Data'!$B$6:$BE$49,'RevPAR Raw Data'!BB$1,FALSE))/100</f>
        <v>0.103378480739051</v>
      </c>
      <c r="AF102" s="44">
        <f>(VLOOKUP($A101,'RevPAR Raw Data'!$B$6:$BE$49,'RevPAR Raw Data'!BC$1,FALSE))/100</f>
        <v>9.4803505454880199E-2</v>
      </c>
      <c r="AG102" s="46">
        <f>(VLOOKUP($A101,'RevPAR Raw Data'!$B$6:$BE$49,'RevPAR Raw Data'!BE$1,FALSE))/100</f>
        <v>9.8163341251356201E-2</v>
      </c>
    </row>
    <row r="103" spans="1:33" x14ac:dyDescent="0.25">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5">
      <c r="A104" s="70" t="s">
        <v>52</v>
      </c>
      <c r="B104" s="71">
        <f>(VLOOKUP($A104,'Occupancy Raw Data'!$B$8:$BE$54,'Occupancy Raw Data'!AG$3,FALSE))/100</f>
        <v>0.42284279409526698</v>
      </c>
      <c r="C104" s="72">
        <f>(VLOOKUP($A104,'Occupancy Raw Data'!$B$8:$BE$54,'Occupancy Raw Data'!AH$3,FALSE))/100</f>
        <v>0.53102562164613398</v>
      </c>
      <c r="D104" s="72">
        <f>(VLOOKUP($A104,'Occupancy Raw Data'!$B$8:$BE$54,'Occupancy Raw Data'!AI$3,FALSE))/100</f>
        <v>0.58223112387574605</v>
      </c>
      <c r="E104" s="72">
        <f>(VLOOKUP($A104,'Occupancy Raw Data'!$B$8:$BE$54,'Occupancy Raw Data'!AJ$3,FALSE))/100</f>
        <v>0.58744614919507199</v>
      </c>
      <c r="F104" s="72">
        <f>(VLOOKUP($A104,'Occupancy Raw Data'!$B$8:$BE$54,'Occupancy Raw Data'!AK$3,FALSE))/100</f>
        <v>0.59553321744388099</v>
      </c>
      <c r="G104" s="73">
        <f>(VLOOKUP($A104,'Occupancy Raw Data'!$B$8:$BE$54,'Occupancy Raw Data'!AL$3,FALSE))/100</f>
        <v>0.54397874852420303</v>
      </c>
      <c r="H104" s="53">
        <f>(VLOOKUP($A104,'Occupancy Raw Data'!$B$8:$BE$54,'Occupancy Raw Data'!AN$3,FALSE))/100</f>
        <v>0.71294686720580402</v>
      </c>
      <c r="I104" s="53">
        <f>(VLOOKUP($A104,'Occupancy Raw Data'!$B$8:$BE$54,'Occupancy Raw Data'!AO$3,FALSE))/100</f>
        <v>0.68562466933716193</v>
      </c>
      <c r="J104" s="73">
        <f>(VLOOKUP($A104,'Occupancy Raw Data'!$B$8:$BE$54,'Occupancy Raw Data'!AP$3,FALSE))/100</f>
        <v>0.69928576827148303</v>
      </c>
      <c r="K104" s="74">
        <f>(VLOOKUP($A104,'Occupancy Raw Data'!$B$8:$BE$54,'Occupancy Raw Data'!AR$3,FALSE))/100</f>
        <v>0.58839486425730503</v>
      </c>
      <c r="M104" s="75">
        <f>VLOOKUP($A104,'ADR Raw Data'!$B$6:$BE$54,'ADR Raw Data'!AG$1,FALSE)</f>
        <v>90.435005398596303</v>
      </c>
      <c r="N104" s="76">
        <f>VLOOKUP($A104,'ADR Raw Data'!$B$6:$BE$54,'ADR Raw Data'!AH$1,FALSE)</f>
        <v>95.301478081411801</v>
      </c>
      <c r="O104" s="76">
        <f>VLOOKUP($A104,'ADR Raw Data'!$B$6:$BE$54,'ADR Raw Data'!AI$1,FALSE)</f>
        <v>98.130784708249394</v>
      </c>
      <c r="P104" s="76">
        <f>VLOOKUP($A104,'ADR Raw Data'!$B$6:$BE$54,'ADR Raw Data'!AJ$1,FALSE)</f>
        <v>96.988723062077796</v>
      </c>
      <c r="Q104" s="76">
        <f>VLOOKUP($A104,'ADR Raw Data'!$B$6:$BE$54,'ADR Raw Data'!AK$1,FALSE)</f>
        <v>98.714252807919195</v>
      </c>
      <c r="R104" s="77">
        <f>VLOOKUP($A104,'ADR Raw Data'!$B$6:$BE$54,'ADR Raw Data'!AL$1,FALSE)</f>
        <v>96.268620420996896</v>
      </c>
      <c r="S104" s="76">
        <f>VLOOKUP($A104,'ADR Raw Data'!$B$6:$BE$54,'ADR Raw Data'!AN$1,FALSE)</f>
        <v>114.100905332343</v>
      </c>
      <c r="T104" s="76">
        <f>VLOOKUP($A104,'ADR Raw Data'!$B$6:$BE$54,'ADR Raw Data'!AO$1,FALSE)</f>
        <v>113.025705230667</v>
      </c>
      <c r="U104" s="77">
        <f>VLOOKUP($A104,'ADR Raw Data'!$B$6:$BE$54,'ADR Raw Data'!AP$1,FALSE)</f>
        <v>113.573807722445</v>
      </c>
      <c r="V104" s="78">
        <f>VLOOKUP($A104,'ADR Raw Data'!$B$6:$BE$54,'ADR Raw Data'!AR$1,FALSE)</f>
        <v>102.15043880755999</v>
      </c>
      <c r="X104" s="75">
        <f>VLOOKUP($A104,'RevPAR Raw Data'!$B$6:$BE$54,'RevPAR Raw Data'!AG$1,FALSE)</f>
        <v>38.239790366763003</v>
      </c>
      <c r="Y104" s="76">
        <f>VLOOKUP($A104,'RevPAR Raw Data'!$B$6:$BE$54,'RevPAR Raw Data'!AH$1,FALSE)</f>
        <v>50.607526641977103</v>
      </c>
      <c r="Z104" s="76">
        <f>VLOOKUP($A104,'RevPAR Raw Data'!$B$6:$BE$54,'RevPAR Raw Data'!AI$1,FALSE)</f>
        <v>57.134797067492997</v>
      </c>
      <c r="AA104" s="76">
        <f>VLOOKUP($A104,'RevPAR Raw Data'!$B$6:$BE$54,'RevPAR Raw Data'!AJ$1,FALSE)</f>
        <v>56.975651878164904</v>
      </c>
      <c r="AB104" s="76">
        <f>VLOOKUP($A104,'RevPAR Raw Data'!$B$6:$BE$54,'RevPAR Raw Data'!AK$1,FALSE)</f>
        <v>58.787616582268903</v>
      </c>
      <c r="AC104" s="77">
        <f>VLOOKUP($A104,'RevPAR Raw Data'!$B$6:$BE$54,'RevPAR Raw Data'!AL$1,FALSE)</f>
        <v>52.3680836587654</v>
      </c>
      <c r="AD104" s="76">
        <f>VLOOKUP($A104,'RevPAR Raw Data'!$B$6:$BE$54,'RevPAR Raw Data'!AN$1,FALSE)</f>
        <v>81.347883002040604</v>
      </c>
      <c r="AE104" s="76">
        <f>VLOOKUP($A104,'RevPAR Raw Data'!$B$6:$BE$54,'RevPAR Raw Data'!AO$1,FALSE)</f>
        <v>77.493211775375997</v>
      </c>
      <c r="AF104" s="77">
        <f>VLOOKUP($A104,'RevPAR Raw Data'!$B$6:$BE$54,'RevPAR Raw Data'!AP$1,FALSE)</f>
        <v>79.4205473887083</v>
      </c>
      <c r="AG104" s="78">
        <f>VLOOKUP($A104,'RevPAR Raw Data'!$B$6:$BE$54,'RevPAR Raw Data'!AR$1,FALSE)</f>
        <v>60.104793575998599</v>
      </c>
    </row>
    <row r="105" spans="1:33" x14ac:dyDescent="0.25">
      <c r="A105" s="55" t="s">
        <v>127</v>
      </c>
      <c r="B105" s="43">
        <f>(VLOOKUP($A104,'Occupancy Raw Data'!$B$8:$BE$54,'Occupancy Raw Data'!AT$3,FALSE))/100</f>
        <v>1.1975148266929301E-2</v>
      </c>
      <c r="C105" s="44">
        <f>(VLOOKUP($A104,'Occupancy Raw Data'!$B$8:$BE$54,'Occupancy Raw Data'!AU$3,FALSE))/100</f>
        <v>7.1426170661506902E-2</v>
      </c>
      <c r="D105" s="44">
        <f>(VLOOKUP($A104,'Occupancy Raw Data'!$B$8:$BE$54,'Occupancy Raw Data'!AV$3,FALSE))/100</f>
        <v>8.0683520696253105E-2</v>
      </c>
      <c r="E105" s="44">
        <f>(VLOOKUP($A104,'Occupancy Raw Data'!$B$8:$BE$54,'Occupancy Raw Data'!AW$3,FALSE))/100</f>
        <v>6.0447882731477505E-2</v>
      </c>
      <c r="F105" s="44">
        <f>(VLOOKUP($A104,'Occupancy Raw Data'!$B$8:$BE$54,'Occupancy Raw Data'!AX$3,FALSE))/100</f>
        <v>7.9672624434455608E-2</v>
      </c>
      <c r="G105" s="44">
        <f>(VLOOKUP($A104,'Occupancy Raw Data'!$B$8:$BE$54,'Occupancy Raw Data'!AY$3,FALSE))/100</f>
        <v>6.3072034337033095E-2</v>
      </c>
      <c r="H105" s="45">
        <f>(VLOOKUP($A104,'Occupancy Raw Data'!$B$8:$BE$54,'Occupancy Raw Data'!BA$3,FALSE))/100</f>
        <v>5.1964075621826394E-2</v>
      </c>
      <c r="I105" s="45">
        <f>(VLOOKUP($A104,'Occupancy Raw Data'!$B$8:$BE$54,'Occupancy Raw Data'!BB$3,FALSE))/100</f>
        <v>5.98378024712449E-2</v>
      </c>
      <c r="J105" s="44">
        <f>(VLOOKUP($A104,'Occupancy Raw Data'!$B$8:$BE$54,'Occupancy Raw Data'!BC$3,FALSE))/100</f>
        <v>5.5809357626021495E-2</v>
      </c>
      <c r="K105" s="46">
        <f>(VLOOKUP($A104,'Occupancy Raw Data'!$B$8:$BE$54,'Occupancy Raw Data'!BE$3,FALSE))/100</f>
        <v>6.0504252102292704E-2</v>
      </c>
      <c r="M105" s="43">
        <f>(VLOOKUP($A104,'ADR Raw Data'!$B$6:$BE$52,'ADR Raw Data'!AT$1,FALSE))/100</f>
        <v>-1.7495275326461498E-2</v>
      </c>
      <c r="N105" s="44">
        <f>(VLOOKUP($A104,'ADR Raw Data'!$B$6:$BE$52,'ADR Raw Data'!AU$1,FALSE))/100</f>
        <v>-1.0028268659274199E-2</v>
      </c>
      <c r="O105" s="44">
        <f>(VLOOKUP($A104,'ADR Raw Data'!$B$6:$BE$52,'ADR Raw Data'!AV$1,FALSE))/100</f>
        <v>-6.5512891442227198E-3</v>
      </c>
      <c r="P105" s="44">
        <f>(VLOOKUP($A104,'ADR Raw Data'!$B$6:$BE$52,'ADR Raw Data'!AW$1,FALSE))/100</f>
        <v>-1.4215464310486901E-2</v>
      </c>
      <c r="Q105" s="44">
        <f>(VLOOKUP($A104,'ADR Raw Data'!$B$6:$BE$52,'ADR Raw Data'!AX$1,FALSE))/100</f>
        <v>2.6280727343031903E-3</v>
      </c>
      <c r="R105" s="44">
        <f>(VLOOKUP($A104,'ADR Raw Data'!$B$6:$BE$52,'ADR Raw Data'!AY$1,FALSE))/100</f>
        <v>-7.9898053529181903E-3</v>
      </c>
      <c r="S105" s="45">
        <f>(VLOOKUP($A104,'ADR Raw Data'!$B$6:$BE$52,'ADR Raw Data'!BA$1,FALSE))/100</f>
        <v>-1.30341658804535E-2</v>
      </c>
      <c r="T105" s="45">
        <f>(VLOOKUP($A104,'ADR Raw Data'!$B$6:$BE$52,'ADR Raw Data'!BB$1,FALSE))/100</f>
        <v>-3.0719775386730901E-3</v>
      </c>
      <c r="U105" s="44">
        <f>(VLOOKUP($A104,'ADR Raw Data'!$B$6:$BE$52,'ADR Raw Data'!BC$1,FALSE))/100</f>
        <v>-8.2349941943154707E-3</v>
      </c>
      <c r="V105" s="46">
        <f>(VLOOKUP($A104,'ADR Raw Data'!$B$6:$BE$52,'ADR Raw Data'!BE$1,FALSE))/100</f>
        <v>-8.3982150727111796E-3</v>
      </c>
      <c r="X105" s="43">
        <f>(VLOOKUP($A104,'RevPAR Raw Data'!$B$6:$BE$52,'RevPAR Raw Data'!AT$1,FALSE))/100</f>
        <v>-5.7296355755373897E-3</v>
      </c>
      <c r="Y105" s="44">
        <f>(VLOOKUP($A104,'RevPAR Raw Data'!$B$6:$BE$52,'RevPAR Raw Data'!AU$1,FALSE))/100</f>
        <v>6.0681621173535899E-2</v>
      </c>
      <c r="Z105" s="44">
        <f>(VLOOKUP($A104,'RevPAR Raw Data'!$B$6:$BE$52,'RevPAR Raw Data'!AV$1,FALSE))/100</f>
        <v>7.3603650478775304E-2</v>
      </c>
      <c r="AA105" s="44">
        <f>(VLOOKUP($A104,'RevPAR Raw Data'!$B$6:$BE$52,'RevPAR Raw Data'!AW$1,FALSE))/100</f>
        <v>4.5373123701376798E-2</v>
      </c>
      <c r="AB105" s="44">
        <f>(VLOOKUP($A104,'RevPAR Raw Data'!$B$6:$BE$52,'RevPAR Raw Data'!AX$1,FALSE))/100</f>
        <v>8.2510082620705291E-2</v>
      </c>
      <c r="AC105" s="44">
        <f>(VLOOKUP($A104,'RevPAR Raw Data'!$B$6:$BE$52,'RevPAR Raw Data'!AY$1,FALSE))/100</f>
        <v>5.4578295706549505E-2</v>
      </c>
      <c r="AD105" s="45">
        <f>(VLOOKUP($A104,'RevPAR Raw Data'!$B$6:$BE$52,'RevPAR Raw Data'!BA$1,FALSE))/100</f>
        <v>3.8252601359893598E-2</v>
      </c>
      <c r="AE105" s="45">
        <f>(VLOOKUP($A104,'RevPAR Raw Data'!$B$6:$BE$52,'RevPAR Raw Data'!BB$1,FALSE))/100</f>
        <v>5.6582004547416492E-2</v>
      </c>
      <c r="AF105" s="44">
        <f>(VLOOKUP($A104,'RevPAR Raw Data'!$B$6:$BE$52,'RevPAR Raw Data'!BC$1,FALSE))/100</f>
        <v>4.7114773695667293E-2</v>
      </c>
      <c r="AG105" s="46">
        <f>(VLOOKUP($A104,'RevPAR Raw Data'!$B$6:$BE$52,'RevPAR Raw Data'!BE$1,FALSE))/100</f>
        <v>5.1597909307613002E-2</v>
      </c>
    </row>
    <row r="106" spans="1:33" x14ac:dyDescent="0.25">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5">
      <c r="A107" s="70" t="s">
        <v>51</v>
      </c>
      <c r="B107" s="71">
        <f>(VLOOKUP($A107,'Occupancy Raw Data'!$B$8:$BE$45,'Occupancy Raw Data'!AG$3,FALSE))/100</f>
        <v>0.47625249630980199</v>
      </c>
      <c r="C107" s="72">
        <f>(VLOOKUP($A107,'Occupancy Raw Data'!$B$8:$BE$45,'Occupancy Raw Data'!AH$3,FALSE))/100</f>
        <v>0.56012850568724404</v>
      </c>
      <c r="D107" s="72">
        <f>(VLOOKUP($A107,'Occupancy Raw Data'!$B$8:$BE$45,'Occupancy Raw Data'!AI$3,FALSE))/100</f>
        <v>0.59329686550316896</v>
      </c>
      <c r="E107" s="72">
        <f>(VLOOKUP($A107,'Occupancy Raw Data'!$B$8:$BE$45,'Occupancy Raw Data'!AJ$3,FALSE))/100</f>
        <v>0.63819895828849293</v>
      </c>
      <c r="F107" s="72">
        <f>(VLOOKUP($A107,'Occupancy Raw Data'!$B$8:$BE$45,'Occupancy Raw Data'!AK$3,FALSE))/100</f>
        <v>0.69157591149756703</v>
      </c>
      <c r="G107" s="73">
        <f>(VLOOKUP($A107,'Occupancy Raw Data'!$B$8:$BE$45,'Occupancy Raw Data'!AL$3,FALSE))/100</f>
        <v>0.59213942058080304</v>
      </c>
      <c r="H107" s="53">
        <f>(VLOOKUP($A107,'Occupancy Raw Data'!$B$8:$BE$45,'Occupancy Raw Data'!AN$3,FALSE))/100</f>
        <v>0.79854504756575195</v>
      </c>
      <c r="I107" s="53">
        <f>(VLOOKUP($A107,'Occupancy Raw Data'!$B$8:$BE$45,'Occupancy Raw Data'!AO$3,FALSE))/100</f>
        <v>0.77426714304162503</v>
      </c>
      <c r="J107" s="73">
        <f>(VLOOKUP($A107,'Occupancy Raw Data'!$B$8:$BE$45,'Occupancy Raw Data'!AP$3,FALSE))/100</f>
        <v>0.7864060953036891</v>
      </c>
      <c r="K107" s="74">
        <f>(VLOOKUP($A107,'Occupancy Raw Data'!$B$8:$BE$45,'Occupancy Raw Data'!AR$3,FALSE))/100</f>
        <v>0.64784664189697905</v>
      </c>
      <c r="M107" s="75">
        <f>VLOOKUP($A107,'ADR Raw Data'!$B$6:$BE$43,'ADR Raw Data'!AG$1,FALSE)</f>
        <v>97.627948951686406</v>
      </c>
      <c r="N107" s="76">
        <f>VLOOKUP($A107,'ADR Raw Data'!$B$6:$BE$43,'ADR Raw Data'!AH$1,FALSE)</f>
        <v>101.039087738335</v>
      </c>
      <c r="O107" s="76">
        <f>VLOOKUP($A107,'ADR Raw Data'!$B$6:$BE$43,'ADR Raw Data'!AI$1,FALSE)</f>
        <v>100.077167422801</v>
      </c>
      <c r="P107" s="76">
        <f>VLOOKUP($A107,'ADR Raw Data'!$B$6:$BE$43,'ADR Raw Data'!AJ$1,FALSE)</f>
        <v>103.674019290435</v>
      </c>
      <c r="Q107" s="76">
        <f>VLOOKUP($A107,'ADR Raw Data'!$B$6:$BE$43,'ADR Raw Data'!AK$1,FALSE)</f>
        <v>112.08397485372799</v>
      </c>
      <c r="R107" s="77">
        <f>VLOOKUP($A107,'ADR Raw Data'!$B$6:$BE$43,'ADR Raw Data'!AL$1,FALSE)</f>
        <v>103.464147742218</v>
      </c>
      <c r="S107" s="76">
        <f>VLOOKUP($A107,'ADR Raw Data'!$B$6:$BE$43,'ADR Raw Data'!AN$1,FALSE)</f>
        <v>131.93924747992</v>
      </c>
      <c r="T107" s="76">
        <f>VLOOKUP($A107,'ADR Raw Data'!$B$6:$BE$43,'ADR Raw Data'!AO$1,FALSE)</f>
        <v>126.665535664646</v>
      </c>
      <c r="U107" s="77">
        <f>VLOOKUP($A107,'ADR Raw Data'!$B$6:$BE$43,'ADR Raw Data'!AP$1,FALSE)</f>
        <v>129.34309403908199</v>
      </c>
      <c r="V107" s="78">
        <f>VLOOKUP($A107,'ADR Raw Data'!$B$6:$BE$43,'ADR Raw Data'!AR$1,FALSE)</f>
        <v>112.47227345476701</v>
      </c>
      <c r="X107" s="75">
        <f>VLOOKUP($A107,'RevPAR Raw Data'!$B$6:$BE$43,'RevPAR Raw Data'!AG$1,FALSE)</f>
        <v>46.495554397846597</v>
      </c>
      <c r="Y107" s="76">
        <f>VLOOKUP($A107,'RevPAR Raw Data'!$B$6:$BE$43,'RevPAR Raw Data'!AH$1,FALSE)</f>
        <v>56.594873230875997</v>
      </c>
      <c r="Z107" s="76">
        <f>VLOOKUP($A107,'RevPAR Raw Data'!$B$6:$BE$43,'RevPAR Raw Data'!AI$1,FALSE)</f>
        <v>59.3754697403837</v>
      </c>
      <c r="AA107" s="76">
        <f>VLOOKUP($A107,'RevPAR Raw Data'!$B$6:$BE$43,'RevPAR Raw Data'!AJ$1,FALSE)</f>
        <v>66.164651112737204</v>
      </c>
      <c r="AB107" s="76">
        <f>VLOOKUP($A107,'RevPAR Raw Data'!$B$6:$BE$43,'RevPAR Raw Data'!AK$1,FALSE)</f>
        <v>77.514577073737598</v>
      </c>
      <c r="AC107" s="77">
        <f>VLOOKUP($A107,'RevPAR Raw Data'!$B$6:$BE$43,'RevPAR Raw Data'!AL$1,FALSE)</f>
        <v>61.2652004949638</v>
      </c>
      <c r="AD107" s="76">
        <f>VLOOKUP($A107,'RevPAR Raw Data'!$B$6:$BE$43,'RevPAR Raw Data'!AN$1,FALSE)</f>
        <v>105.35943265464201</v>
      </c>
      <c r="AE107" s="76">
        <f>VLOOKUP($A107,'RevPAR Raw Data'!$B$6:$BE$43,'RevPAR Raw Data'!AO$1,FALSE)</f>
        <v>98.072962420903096</v>
      </c>
      <c r="AF107" s="77">
        <f>VLOOKUP($A107,'RevPAR Raw Data'!$B$6:$BE$43,'RevPAR Raw Data'!AP$1,FALSE)</f>
        <v>101.716197537772</v>
      </c>
      <c r="AG107" s="78">
        <f>VLOOKUP($A107,'RevPAR Raw Data'!$B$6:$BE$43,'RevPAR Raw Data'!AR$1,FALSE)</f>
        <v>72.8647846641896</v>
      </c>
    </row>
    <row r="108" spans="1:33" x14ac:dyDescent="0.25">
      <c r="A108" s="55" t="s">
        <v>127</v>
      </c>
      <c r="B108" s="43">
        <f>(VLOOKUP($A107,'Occupancy Raw Data'!$B$8:$BE$51,'Occupancy Raw Data'!AT$3,FALSE))/100</f>
        <v>5.7417219911601904E-2</v>
      </c>
      <c r="C108" s="44">
        <f>(VLOOKUP($A107,'Occupancy Raw Data'!$B$8:$BE$51,'Occupancy Raw Data'!AU$3,FALSE))/100</f>
        <v>7.5397381222662898E-3</v>
      </c>
      <c r="D108" s="44">
        <f>(VLOOKUP($A107,'Occupancy Raw Data'!$B$8:$BE$51,'Occupancy Raw Data'!AV$3,FALSE))/100</f>
        <v>-7.7369754432273698E-3</v>
      </c>
      <c r="E108" s="44">
        <f>(VLOOKUP($A107,'Occupancy Raw Data'!$B$8:$BE$51,'Occupancy Raw Data'!AW$3,FALSE))/100</f>
        <v>3.1304510815373596E-2</v>
      </c>
      <c r="F108" s="44">
        <f>(VLOOKUP($A107,'Occupancy Raw Data'!$B$8:$BE$51,'Occupancy Raw Data'!AX$3,FALSE))/100</f>
        <v>6.1880451023777205E-2</v>
      </c>
      <c r="G108" s="44">
        <f>(VLOOKUP($A107,'Occupancy Raw Data'!$B$8:$BE$51,'Occupancy Raw Data'!AY$3,FALSE))/100</f>
        <v>3.00392346098491E-2</v>
      </c>
      <c r="H108" s="45">
        <f>(VLOOKUP($A107,'Occupancy Raw Data'!$B$8:$BE$51,'Occupancy Raw Data'!BA$3,FALSE))/100</f>
        <v>8.2351035291803598E-2</v>
      </c>
      <c r="I108" s="45">
        <f>(VLOOKUP($A107,'Occupancy Raw Data'!$B$8:$BE$51,'Occupancy Raw Data'!BB$3,FALSE))/100</f>
        <v>8.9734497288871895E-2</v>
      </c>
      <c r="J108" s="44">
        <f>(VLOOKUP($A107,'Occupancy Raw Data'!$B$8:$BE$51,'Occupancy Raw Data'!BC$3,FALSE))/100</f>
        <v>8.5973235319355398E-2</v>
      </c>
      <c r="K108" s="46">
        <f>(VLOOKUP($A107,'Occupancy Raw Data'!$B$8:$BE$51,'Occupancy Raw Data'!BE$3,FALSE))/100</f>
        <v>4.9107686947242497E-2</v>
      </c>
      <c r="M108" s="43">
        <f>(VLOOKUP($A107,'ADR Raw Data'!$B$6:$BE$49,'ADR Raw Data'!AT$1,FALSE))/100</f>
        <v>5.2626988547964902E-2</v>
      </c>
      <c r="N108" s="44">
        <f>(VLOOKUP($A107,'ADR Raw Data'!$B$6:$BE$49,'ADR Raw Data'!AU$1,FALSE))/100</f>
        <v>6.0508272400447899E-2</v>
      </c>
      <c r="O108" s="44">
        <f>(VLOOKUP($A107,'ADR Raw Data'!$B$6:$BE$49,'ADR Raw Data'!AV$1,FALSE))/100</f>
        <v>3.2977860265417401E-2</v>
      </c>
      <c r="P108" s="44">
        <f>(VLOOKUP($A107,'ADR Raw Data'!$B$6:$BE$49,'ADR Raw Data'!AW$1,FALSE))/100</f>
        <v>6.5388405797168495E-2</v>
      </c>
      <c r="Q108" s="44">
        <f>(VLOOKUP($A107,'ADR Raw Data'!$B$6:$BE$49,'ADR Raw Data'!AX$1,FALSE))/100</f>
        <v>8.5821651033198595E-2</v>
      </c>
      <c r="R108" s="44">
        <f>(VLOOKUP($A107,'ADR Raw Data'!$B$6:$BE$49,'ADR Raw Data'!AY$1,FALSE))/100</f>
        <v>6.1685639364118403E-2</v>
      </c>
      <c r="S108" s="45">
        <f>(VLOOKUP($A107,'ADR Raw Data'!$B$6:$BE$49,'ADR Raw Data'!BA$1,FALSE))/100</f>
        <v>0.12141841423225401</v>
      </c>
      <c r="T108" s="45">
        <f>(VLOOKUP($A107,'ADR Raw Data'!$B$6:$BE$49,'ADR Raw Data'!BB$1,FALSE))/100</f>
        <v>8.4584460316581206E-2</v>
      </c>
      <c r="U108" s="44">
        <f>(VLOOKUP($A107,'ADR Raw Data'!$B$6:$BE$49,'ADR Raw Data'!BC$1,FALSE))/100</f>
        <v>0.103339928781481</v>
      </c>
      <c r="V108" s="46">
        <f>(VLOOKUP($A107,'ADR Raw Data'!$B$6:$BE$49,'ADR Raw Data'!BE$1,FALSE))/100</f>
        <v>8.0647201913018093E-2</v>
      </c>
      <c r="X108" s="43">
        <f>(VLOOKUP($A107,'RevPAR Raw Data'!$B$6:$BE$49,'RevPAR Raw Data'!AT$1,FALSE))/100</f>
        <v>0.11306590383431001</v>
      </c>
      <c r="Y108" s="44">
        <f>(VLOOKUP($A107,'RevPAR Raw Data'!$B$6:$BE$49,'RevPAR Raw Data'!AU$1,FALSE))/100</f>
        <v>6.8504227050844302E-2</v>
      </c>
      <c r="Z108" s="44">
        <f>(VLOOKUP($A107,'RevPAR Raw Data'!$B$6:$BE$49,'RevPAR Raw Data'!AV$1,FALSE))/100</f>
        <v>2.4985735927146303E-2</v>
      </c>
      <c r="AA108" s="44">
        <f>(VLOOKUP($A107,'RevPAR Raw Data'!$B$6:$BE$49,'RevPAR Raw Data'!AW$1,FALSE))/100</f>
        <v>9.8739868669019695E-2</v>
      </c>
      <c r="AB108" s="44">
        <f>(VLOOKUP($A107,'RevPAR Raw Data'!$B$6:$BE$49,'RevPAR Raw Data'!AX$1,FALSE))/100</f>
        <v>0.15301278453051501</v>
      </c>
      <c r="AC108" s="44">
        <f>(VLOOKUP($A107,'RevPAR Raw Data'!$B$6:$BE$49,'RevPAR Raw Data'!AY$1,FALSE))/100</f>
        <v>9.3577863366884811E-2</v>
      </c>
      <c r="AD108" s="45">
        <f>(VLOOKUP($A107,'RevPAR Raw Data'!$B$6:$BE$49,'RevPAR Raw Data'!BA$1,FALSE))/100</f>
        <v>0.21376838163957299</v>
      </c>
      <c r="AE108" s="45">
        <f>(VLOOKUP($A107,'RevPAR Raw Data'!$B$6:$BE$49,'RevPAR Raw Data'!BB$1,FALSE))/100</f>
        <v>0.18190910163041199</v>
      </c>
      <c r="AF108" s="44">
        <f>(VLOOKUP($A107,'RevPAR Raw Data'!$B$6:$BE$49,'RevPAR Raw Data'!BC$1,FALSE))/100</f>
        <v>0.19819763211585201</v>
      </c>
      <c r="AG108" s="46">
        <f>(VLOOKUP($A107,'RevPAR Raw Data'!$B$6:$BE$49,'RevPAR Raw Data'!BE$1,FALSE))/100</f>
        <v>0.13371528640497599</v>
      </c>
    </row>
    <row r="109" spans="1:33" x14ac:dyDescent="0.25">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5">
      <c r="A110" s="70" t="s">
        <v>54</v>
      </c>
      <c r="B110" s="71">
        <f>(VLOOKUP($A110,'Occupancy Raw Data'!$B$8:$BE$45,'Occupancy Raw Data'!AG$3,FALSE))/100</f>
        <v>0.49809196718183502</v>
      </c>
      <c r="C110" s="72">
        <f>(VLOOKUP($A110,'Occupancy Raw Data'!$B$8:$BE$45,'Occupancy Raw Data'!AH$3,FALSE))/100</f>
        <v>0.646396853948218</v>
      </c>
      <c r="D110" s="72">
        <f>(VLOOKUP($A110,'Occupancy Raw Data'!$B$8:$BE$45,'Occupancy Raw Data'!AI$3,FALSE))/100</f>
        <v>0.70136229838298803</v>
      </c>
      <c r="E110" s="72">
        <f>(VLOOKUP($A110,'Occupancy Raw Data'!$B$8:$BE$45,'Occupancy Raw Data'!AJ$3,FALSE))/100</f>
        <v>0.72454183574855602</v>
      </c>
      <c r="F110" s="72">
        <f>(VLOOKUP($A110,'Occupancy Raw Data'!$B$8:$BE$45,'Occupancy Raw Data'!AK$3,FALSE))/100</f>
        <v>0.76193502589597795</v>
      </c>
      <c r="G110" s="73">
        <f>(VLOOKUP($A110,'Occupancy Raw Data'!$B$8:$BE$45,'Occupancy Raw Data'!AL$3,FALSE))/100</f>
        <v>0.66677779953423599</v>
      </c>
      <c r="H110" s="53">
        <f>(VLOOKUP($A110,'Occupancy Raw Data'!$B$8:$BE$45,'Occupancy Raw Data'!AN$3,FALSE))/100</f>
        <v>0.86508182947105094</v>
      </c>
      <c r="I110" s="53">
        <f>(VLOOKUP($A110,'Occupancy Raw Data'!$B$8:$BE$45,'Occupancy Raw Data'!AO$3,FALSE))/100</f>
        <v>0.88421947303805792</v>
      </c>
      <c r="J110" s="73">
        <f>(VLOOKUP($A110,'Occupancy Raw Data'!$B$8:$BE$45,'Occupancy Raw Data'!AP$3,FALSE))/100</f>
        <v>0.87465065125455499</v>
      </c>
      <c r="K110" s="74">
        <f>(VLOOKUP($A110,'Occupancy Raw Data'!$B$8:$BE$45,'Occupancy Raw Data'!AR$3,FALSE))/100</f>
        <v>0.72642836799759603</v>
      </c>
      <c r="M110" s="75">
        <f>VLOOKUP($A110,'ADR Raw Data'!$B$6:$BE$43,'ADR Raw Data'!AG$1,FALSE)</f>
        <v>141.82975196322499</v>
      </c>
      <c r="N110" s="76">
        <f>VLOOKUP($A110,'ADR Raw Data'!$B$6:$BE$43,'ADR Raw Data'!AH$1,FALSE)</f>
        <v>138.21926461068199</v>
      </c>
      <c r="O110" s="76">
        <f>VLOOKUP($A110,'ADR Raw Data'!$B$6:$BE$43,'ADR Raw Data'!AI$1,FALSE)</f>
        <v>140.20932432791301</v>
      </c>
      <c r="P110" s="76">
        <f>VLOOKUP($A110,'ADR Raw Data'!$B$6:$BE$43,'ADR Raw Data'!AJ$1,FALSE)</f>
        <v>142.71367401103799</v>
      </c>
      <c r="Q110" s="76">
        <f>VLOOKUP($A110,'ADR Raw Data'!$B$6:$BE$43,'ADR Raw Data'!AK$1,FALSE)</f>
        <v>166.37367718115399</v>
      </c>
      <c r="R110" s="77">
        <f>VLOOKUP($A110,'ADR Raw Data'!$B$6:$BE$43,'ADR Raw Data'!AL$1,FALSE)</f>
        <v>146.629879469971</v>
      </c>
      <c r="S110" s="76">
        <f>VLOOKUP($A110,'ADR Raw Data'!$B$6:$BE$43,'ADR Raw Data'!AN$1,FALSE)</f>
        <v>267.48885882448099</v>
      </c>
      <c r="T110" s="76">
        <f>VLOOKUP($A110,'ADR Raw Data'!$B$6:$BE$43,'ADR Raw Data'!AO$1,FALSE)</f>
        <v>289.06904784791101</v>
      </c>
      <c r="U110" s="77">
        <f>VLOOKUP($A110,'ADR Raw Data'!$B$6:$BE$43,'ADR Raw Data'!AP$1,FALSE)</f>
        <v>278.39699874239602</v>
      </c>
      <c r="V110" s="78">
        <f>VLOOKUP($A110,'ADR Raw Data'!$B$6:$BE$43,'ADR Raw Data'!AR$1,FALSE)</f>
        <v>192.15652923282701</v>
      </c>
      <c r="X110" s="75">
        <f>VLOOKUP($A110,'RevPAR Raw Data'!$B$6:$BE$43,'RevPAR Raw Data'!AG$1,FALSE)</f>
        <v>70.644260160274698</v>
      </c>
      <c r="Y110" s="76">
        <f>VLOOKUP($A110,'RevPAR Raw Data'!$B$6:$BE$43,'RevPAR Raw Data'!AH$1,FALSE)</f>
        <v>89.3444977993815</v>
      </c>
      <c r="Z110" s="76">
        <f>VLOOKUP($A110,'RevPAR Raw Data'!$B$6:$BE$43,'RevPAR Raw Data'!AI$1,FALSE)</f>
        <v>98.337533965351099</v>
      </c>
      <c r="AA110" s="76">
        <f>VLOOKUP($A110,'RevPAR Raw Data'!$B$6:$BE$43,'RevPAR Raw Data'!AJ$1,FALSE)</f>
        <v>103.402027354379</v>
      </c>
      <c r="AB110" s="76">
        <f>VLOOKUP($A110,'RevPAR Raw Data'!$B$6:$BE$43,'RevPAR Raw Data'!AK$1,FALSE)</f>
        <v>126.765932031432</v>
      </c>
      <c r="AC110" s="77">
        <f>VLOOKUP($A110,'RevPAR Raw Data'!$B$6:$BE$43,'RevPAR Raw Data'!AL$1,FALSE)</f>
        <v>97.769548378957893</v>
      </c>
      <c r="AD110" s="76">
        <f>VLOOKUP($A110,'RevPAR Raw Data'!$B$6:$BE$43,'RevPAR Raw Data'!AN$1,FALSE)</f>
        <v>231.399751355006</v>
      </c>
      <c r="AE110" s="76">
        <f>VLOOKUP($A110,'RevPAR Raw Data'!$B$6:$BE$43,'RevPAR Raw Data'!AO$1,FALSE)</f>
        <v>255.600481159694</v>
      </c>
      <c r="AF110" s="77">
        <f>VLOOKUP($A110,'RevPAR Raw Data'!$B$6:$BE$43,'RevPAR Raw Data'!AP$1,FALSE)</f>
        <v>243.50011625734999</v>
      </c>
      <c r="AG110" s="78">
        <f>VLOOKUP($A110,'RevPAR Raw Data'!$B$6:$BE$43,'RevPAR Raw Data'!AR$1,FALSE)</f>
        <v>139.58795393068499</v>
      </c>
    </row>
    <row r="111" spans="1:33" x14ac:dyDescent="0.25">
      <c r="A111" s="55" t="s">
        <v>127</v>
      </c>
      <c r="B111" s="43">
        <f>(VLOOKUP($A110,'Occupancy Raw Data'!$B$8:$BE$51,'Occupancy Raw Data'!AT$3,FALSE))/100</f>
        <v>-5.7497024923293498E-2</v>
      </c>
      <c r="C111" s="44">
        <f>(VLOOKUP($A110,'Occupancy Raw Data'!$B$8:$BE$51,'Occupancy Raw Data'!AU$3,FALSE))/100</f>
        <v>4.2468794061472401E-2</v>
      </c>
      <c r="D111" s="44">
        <f>(VLOOKUP($A110,'Occupancy Raw Data'!$B$8:$BE$51,'Occupancy Raw Data'!AV$3,FALSE))/100</f>
        <v>1.07720925359299E-2</v>
      </c>
      <c r="E111" s="44">
        <f>(VLOOKUP($A110,'Occupancy Raw Data'!$B$8:$BE$51,'Occupancy Raw Data'!AW$3,FALSE))/100</f>
        <v>0.10719220935162201</v>
      </c>
      <c r="F111" s="44">
        <f>(VLOOKUP($A110,'Occupancy Raw Data'!$B$8:$BE$51,'Occupancy Raw Data'!AX$3,FALSE))/100</f>
        <v>1.8068437650602402E-2</v>
      </c>
      <c r="G111" s="44">
        <f>(VLOOKUP($A110,'Occupancy Raw Data'!$B$8:$BE$51,'Occupancy Raw Data'!AY$3,FALSE))/100</f>
        <v>2.7317525141954499E-2</v>
      </c>
      <c r="H111" s="45">
        <f>(VLOOKUP($A110,'Occupancy Raw Data'!$B$8:$BE$51,'Occupancy Raw Data'!BA$3,FALSE))/100</f>
        <v>-3.7078122662992999E-2</v>
      </c>
      <c r="I111" s="45">
        <f>(VLOOKUP($A110,'Occupancy Raw Data'!$B$8:$BE$51,'Occupancy Raw Data'!BB$3,FALSE))/100</f>
        <v>-2.0482127037367102E-2</v>
      </c>
      <c r="J111" s="44">
        <f>(VLOOKUP($A110,'Occupancy Raw Data'!$B$8:$BE$51,'Occupancy Raw Data'!BC$3,FALSE))/100</f>
        <v>-2.8760238730308002E-2</v>
      </c>
      <c r="K111" s="46">
        <f>(VLOOKUP($A110,'Occupancy Raw Data'!$B$8:$BE$51,'Occupancy Raw Data'!BE$3,FALSE))/100</f>
        <v>7.66100337728282E-3</v>
      </c>
      <c r="M111" s="43">
        <f>(VLOOKUP($A110,'ADR Raw Data'!$B$6:$BE$49,'ADR Raw Data'!AT$1,FALSE))/100</f>
        <v>-4.7343008792463302E-2</v>
      </c>
      <c r="N111" s="44">
        <f>(VLOOKUP($A110,'ADR Raw Data'!$B$6:$BE$49,'ADR Raw Data'!AU$1,FALSE))/100</f>
        <v>-5.2987025718068397E-2</v>
      </c>
      <c r="O111" s="44">
        <f>(VLOOKUP($A110,'ADR Raw Data'!$B$6:$BE$49,'ADR Raw Data'!AV$1,FALSE))/100</f>
        <v>-6.0914623421766796E-2</v>
      </c>
      <c r="P111" s="44">
        <f>(VLOOKUP($A110,'ADR Raw Data'!$B$6:$BE$49,'ADR Raw Data'!AW$1,FALSE))/100</f>
        <v>-2.9082786682112199E-2</v>
      </c>
      <c r="Q111" s="44">
        <f>(VLOOKUP($A110,'ADR Raw Data'!$B$6:$BE$49,'ADR Raw Data'!AX$1,FALSE))/100</f>
        <v>-1.3824606439809799E-2</v>
      </c>
      <c r="R111" s="44">
        <f>(VLOOKUP($A110,'ADR Raw Data'!$B$6:$BE$49,'ADR Raw Data'!AY$1,FALSE))/100</f>
        <v>-3.9134745560413402E-2</v>
      </c>
      <c r="S111" s="45">
        <f>(VLOOKUP($A110,'ADR Raw Data'!$B$6:$BE$49,'ADR Raw Data'!BA$1,FALSE))/100</f>
        <v>0.12247239269448701</v>
      </c>
      <c r="T111" s="45">
        <f>(VLOOKUP($A110,'ADR Raw Data'!$B$6:$BE$49,'ADR Raw Data'!BB$1,FALSE))/100</f>
        <v>0.18535502509865001</v>
      </c>
      <c r="U111" s="44">
        <f>(VLOOKUP($A110,'ADR Raw Data'!$B$6:$BE$49,'ADR Raw Data'!BC$1,FALSE))/100</f>
        <v>0.15473422089833899</v>
      </c>
      <c r="V111" s="46">
        <f>(VLOOKUP($A110,'ADR Raw Data'!$B$6:$BE$49,'ADR Raw Data'!BE$1,FALSE))/100</f>
        <v>4.3279569371068999E-2</v>
      </c>
      <c r="X111" s="43">
        <f>(VLOOKUP($A110,'RevPAR Raw Data'!$B$6:$BE$49,'RevPAR Raw Data'!AT$1,FALSE))/100</f>
        <v>-0.102117951559272</v>
      </c>
      <c r="Y111" s="44">
        <f>(VLOOKUP($A110,'RevPAR Raw Data'!$B$6:$BE$49,'RevPAR Raw Data'!AU$1,FALSE))/100</f>
        <v>-1.27685267397466E-2</v>
      </c>
      <c r="Z111" s="44">
        <f>(VLOOKUP($A110,'RevPAR Raw Data'!$B$6:$BE$49,'RevPAR Raw Data'!AV$1,FALSE))/100</f>
        <v>-5.0798708846127402E-2</v>
      </c>
      <c r="AA111" s="44">
        <f>(VLOOKUP($A110,'RevPAR Raw Data'!$B$6:$BE$49,'RevPAR Raw Data'!AW$1,FALSE))/100</f>
        <v>7.49919745109522E-2</v>
      </c>
      <c r="AB111" s="44">
        <f>(VLOOKUP($A110,'RevPAR Raw Data'!$B$6:$BE$49,'RevPAR Raw Data'!AX$1,FALSE))/100</f>
        <v>3.99404217129076E-3</v>
      </c>
      <c r="AC111" s="44">
        <f>(VLOOKUP($A110,'RevPAR Raw Data'!$B$6:$BE$49,'RevPAR Raw Data'!AY$1,FALSE))/100</f>
        <v>-1.2886284814229401E-2</v>
      </c>
      <c r="AD111" s="45">
        <f>(VLOOKUP($A110,'RevPAR Raw Data'!$B$6:$BE$49,'RevPAR Raw Data'!BA$1,FALSE))/100</f>
        <v>8.0853223632337892E-2</v>
      </c>
      <c r="AE111" s="45">
        <f>(VLOOKUP($A110,'RevPAR Raw Data'!$B$6:$BE$49,'RevPAR Raw Data'!BB$1,FALSE))/100</f>
        <v>0.16107643289019802</v>
      </c>
      <c r="AF111" s="44">
        <f>(VLOOKUP($A110,'RevPAR Raw Data'!$B$6:$BE$49,'RevPAR Raw Data'!BC$1,FALSE))/100</f>
        <v>0.12152378903524599</v>
      </c>
      <c r="AG111" s="46">
        <f>(VLOOKUP($A110,'RevPAR Raw Data'!$B$6:$BE$49,'RevPAR Raw Data'!BE$1,FALSE))/100</f>
        <v>5.1272137675470904E-2</v>
      </c>
    </row>
    <row r="112" spans="1:33" x14ac:dyDescent="0.25">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3" x14ac:dyDescent="0.25">
      <c r="A113" s="70" t="s">
        <v>53</v>
      </c>
      <c r="B113" s="71">
        <f>(VLOOKUP($A113,'Occupancy Raw Data'!$B$8:$BE$45,'Occupancy Raw Data'!AG$3,FALSE))/100</f>
        <v>0.45873287671232804</v>
      </c>
      <c r="C113" s="72">
        <f>(VLOOKUP($A113,'Occupancy Raw Data'!$B$8:$BE$45,'Occupancy Raw Data'!AH$3,FALSE))/100</f>
        <v>0.57868150684931496</v>
      </c>
      <c r="D113" s="72">
        <f>(VLOOKUP($A113,'Occupancy Raw Data'!$B$8:$BE$45,'Occupancy Raw Data'!AI$3,FALSE))/100</f>
        <v>0.621660958904109</v>
      </c>
      <c r="E113" s="72">
        <f>(VLOOKUP($A113,'Occupancy Raw Data'!$B$8:$BE$45,'Occupancy Raw Data'!AJ$3,FALSE))/100</f>
        <v>0.65928938356164291</v>
      </c>
      <c r="F113" s="72">
        <f>(VLOOKUP($A113,'Occupancy Raw Data'!$B$8:$BE$45,'Occupancy Raw Data'!AK$3,FALSE))/100</f>
        <v>0.64995719178082101</v>
      </c>
      <c r="G113" s="73">
        <f>(VLOOKUP($A113,'Occupancy Raw Data'!$B$8:$BE$45,'Occupancy Raw Data'!AL$3,FALSE))/100</f>
        <v>0.59366438356164297</v>
      </c>
      <c r="H113" s="53">
        <f>(VLOOKUP($A113,'Occupancy Raw Data'!$B$8:$BE$45,'Occupancy Raw Data'!AN$3,FALSE))/100</f>
        <v>0.73129280821917808</v>
      </c>
      <c r="I113" s="53">
        <f>(VLOOKUP($A113,'Occupancy Raw Data'!$B$8:$BE$45,'Occupancy Raw Data'!AO$3,FALSE))/100</f>
        <v>0.71536815068493098</v>
      </c>
      <c r="J113" s="73">
        <f>(VLOOKUP($A113,'Occupancy Raw Data'!$B$8:$BE$45,'Occupancy Raw Data'!AP$3,FALSE))/100</f>
        <v>0.72333047945205398</v>
      </c>
      <c r="K113" s="74">
        <f>(VLOOKUP($A113,'Occupancy Raw Data'!$B$8:$BE$45,'Occupancy Raw Data'!AR$3,FALSE))/100</f>
        <v>0.63071183953033194</v>
      </c>
      <c r="M113" s="75">
        <f>VLOOKUP($A113,'ADR Raw Data'!$B$6:$BE$43,'ADR Raw Data'!AG$1,FALSE)</f>
        <v>93.376466032101504</v>
      </c>
      <c r="N113" s="76">
        <f>VLOOKUP($A113,'ADR Raw Data'!$B$6:$BE$43,'ADR Raw Data'!AH$1,FALSE)</f>
        <v>101.312639443704</v>
      </c>
      <c r="O113" s="76">
        <f>VLOOKUP($A113,'ADR Raw Data'!$B$6:$BE$43,'ADR Raw Data'!AI$1,FALSE)</f>
        <v>104.474279713538</v>
      </c>
      <c r="P113" s="76">
        <f>VLOOKUP($A113,'ADR Raw Data'!$B$6:$BE$43,'ADR Raw Data'!AJ$1,FALSE)</f>
        <v>105.148355301603</v>
      </c>
      <c r="Q113" s="76">
        <f>VLOOKUP($A113,'ADR Raw Data'!$B$6:$BE$43,'ADR Raw Data'!AK$1,FALSE)</f>
        <v>103.40175920437299</v>
      </c>
      <c r="R113" s="77">
        <f>VLOOKUP($A113,'ADR Raw Data'!$B$6:$BE$43,'ADR Raw Data'!AL$1,FALSE)</f>
        <v>102.05769671185401</v>
      </c>
      <c r="S113" s="76">
        <f>VLOOKUP($A113,'ADR Raw Data'!$B$6:$BE$43,'ADR Raw Data'!AN$1,FALSE)</f>
        <v>115.512531756717</v>
      </c>
      <c r="T113" s="76">
        <f>VLOOKUP($A113,'ADR Raw Data'!$B$6:$BE$43,'ADR Raw Data'!AO$1,FALSE)</f>
        <v>116.204900365029</v>
      </c>
      <c r="U113" s="77">
        <f>VLOOKUP($A113,'ADR Raw Data'!$B$6:$BE$43,'ADR Raw Data'!AP$1,FALSE)</f>
        <v>115.854905308634</v>
      </c>
      <c r="V113" s="78">
        <f>VLOOKUP($A113,'ADR Raw Data'!$B$6:$BE$43,'ADR Raw Data'!AR$1,FALSE)</f>
        <v>106.578639052106</v>
      </c>
      <c r="X113" s="75">
        <f>VLOOKUP($A113,'RevPAR Raw Data'!$B$6:$BE$43,'RevPAR Raw Data'!AG$1,FALSE)</f>
        <v>42.834854880136902</v>
      </c>
      <c r="Y113" s="76">
        <f>VLOOKUP($A113,'RevPAR Raw Data'!$B$6:$BE$43,'RevPAR Raw Data'!AH$1,FALSE)</f>
        <v>58.627750856164297</v>
      </c>
      <c r="Z113" s="76">
        <f>VLOOKUP($A113,'RevPAR Raw Data'!$B$6:$BE$43,'RevPAR Raw Data'!AI$1,FALSE)</f>
        <v>64.947580907534203</v>
      </c>
      <c r="AA113" s="76">
        <f>VLOOKUP($A113,'RevPAR Raw Data'!$B$6:$BE$43,'RevPAR Raw Data'!AJ$1,FALSE)</f>
        <v>69.323194349315003</v>
      </c>
      <c r="AB113" s="76">
        <f>VLOOKUP($A113,'RevPAR Raw Data'!$B$6:$BE$43,'RevPAR Raw Data'!AK$1,FALSE)</f>
        <v>67.206717037671197</v>
      </c>
      <c r="AC113" s="77">
        <f>VLOOKUP($A113,'RevPAR Raw Data'!$B$6:$BE$43,'RevPAR Raw Data'!AL$1,FALSE)</f>
        <v>60.588019606164302</v>
      </c>
      <c r="AD113" s="76">
        <f>VLOOKUP($A113,'RevPAR Raw Data'!$B$6:$BE$43,'RevPAR Raw Data'!AN$1,FALSE)</f>
        <v>84.473483732876701</v>
      </c>
      <c r="AE113" s="76">
        <f>VLOOKUP($A113,'RevPAR Raw Data'!$B$6:$BE$43,'RevPAR Raw Data'!AO$1,FALSE)</f>
        <v>83.129284674657498</v>
      </c>
      <c r="AF113" s="77">
        <f>VLOOKUP($A113,'RevPAR Raw Data'!$B$6:$BE$43,'RevPAR Raw Data'!AP$1,FALSE)</f>
        <v>83.8013842037671</v>
      </c>
      <c r="AG113" s="78">
        <f>VLOOKUP($A113,'RevPAR Raw Data'!$B$6:$BE$43,'RevPAR Raw Data'!AR$1,FALSE)</f>
        <v>67.220409491193706</v>
      </c>
    </row>
    <row r="114" spans="1:33" x14ac:dyDescent="0.25">
      <c r="A114" s="55" t="s">
        <v>127</v>
      </c>
      <c r="B114" s="43">
        <f>(VLOOKUP($A113,'Occupancy Raw Data'!$B$8:$BE$51,'Occupancy Raw Data'!AT$3,FALSE))/100</f>
        <v>1.7131733685116498E-2</v>
      </c>
      <c r="C114" s="44">
        <f>(VLOOKUP($A113,'Occupancy Raw Data'!$B$8:$BE$51,'Occupancy Raw Data'!AU$3,FALSE))/100</f>
        <v>7.3339586123824009E-4</v>
      </c>
      <c r="D114" s="44">
        <f>(VLOOKUP($A113,'Occupancy Raw Data'!$B$8:$BE$51,'Occupancy Raw Data'!AV$3,FALSE))/100</f>
        <v>-1.8648921061071098E-2</v>
      </c>
      <c r="E114" s="44">
        <f>(VLOOKUP($A113,'Occupancy Raw Data'!$B$8:$BE$51,'Occupancy Raw Data'!AW$3,FALSE))/100</f>
        <v>4.6071872958372603E-2</v>
      </c>
      <c r="F114" s="44">
        <f>(VLOOKUP($A113,'Occupancy Raw Data'!$B$8:$BE$51,'Occupancy Raw Data'!AX$3,FALSE))/100</f>
        <v>4.11078999566106E-2</v>
      </c>
      <c r="G114" s="44">
        <f>(VLOOKUP($A113,'Occupancy Raw Data'!$B$8:$BE$51,'Occupancy Raw Data'!AY$3,FALSE))/100</f>
        <v>1.7494800887569398E-2</v>
      </c>
      <c r="H114" s="45">
        <f>(VLOOKUP($A113,'Occupancy Raw Data'!$B$8:$BE$51,'Occupancy Raw Data'!BA$3,FALSE))/100</f>
        <v>-2.8772503487091899E-2</v>
      </c>
      <c r="I114" s="45">
        <f>(VLOOKUP($A113,'Occupancy Raw Data'!$B$8:$BE$51,'Occupancy Raw Data'!BB$3,FALSE))/100</f>
        <v>-2.68409193786177E-3</v>
      </c>
      <c r="J114" s="44">
        <f>(VLOOKUP($A113,'Occupancy Raw Data'!$B$8:$BE$51,'Occupancy Raw Data'!BC$3,FALSE))/100</f>
        <v>-1.6044710749579499E-2</v>
      </c>
      <c r="K114" s="46">
        <f>(VLOOKUP($A113,'Occupancy Raw Data'!$B$8:$BE$51,'Occupancy Raw Data'!BE$3,FALSE))/100</f>
        <v>6.2558051466190499E-3</v>
      </c>
      <c r="M114" s="43">
        <f>(VLOOKUP($A113,'ADR Raw Data'!$B$6:$BE$49,'ADR Raw Data'!AT$1,FALSE))/100</f>
        <v>-1.72890339244277E-2</v>
      </c>
      <c r="N114" s="44">
        <f>(VLOOKUP($A113,'ADR Raw Data'!$B$6:$BE$49,'ADR Raw Data'!AU$1,FALSE))/100</f>
        <v>-3.7437573367564002E-2</v>
      </c>
      <c r="O114" s="44">
        <f>(VLOOKUP($A113,'ADR Raw Data'!$B$6:$BE$49,'ADR Raw Data'!AV$1,FALSE))/100</f>
        <v>-4.76913753635929E-2</v>
      </c>
      <c r="P114" s="44">
        <f>(VLOOKUP($A113,'ADR Raw Data'!$B$6:$BE$49,'ADR Raw Data'!AW$1,FALSE))/100</f>
        <v>-1.8721581575365302E-2</v>
      </c>
      <c r="Q114" s="44">
        <f>(VLOOKUP($A113,'ADR Raw Data'!$B$6:$BE$49,'ADR Raw Data'!AX$1,FALSE))/100</f>
        <v>4.5882005945263203E-3</v>
      </c>
      <c r="R114" s="44">
        <f>(VLOOKUP($A113,'ADR Raw Data'!$B$6:$BE$49,'ADR Raw Data'!AY$1,FALSE))/100</f>
        <v>-2.38522117486651E-2</v>
      </c>
      <c r="S114" s="45">
        <f>(VLOOKUP($A113,'ADR Raw Data'!$B$6:$BE$49,'ADR Raw Data'!BA$1,FALSE))/100</f>
        <v>-2.01883895169673E-2</v>
      </c>
      <c r="T114" s="45">
        <f>(VLOOKUP($A113,'ADR Raw Data'!$B$6:$BE$49,'ADR Raw Data'!BB$1,FALSE))/100</f>
        <v>-2.02766751451939E-2</v>
      </c>
      <c r="U114" s="44">
        <f>(VLOOKUP($A113,'ADR Raw Data'!$B$6:$BE$49,'ADR Raw Data'!BC$1,FALSE))/100</f>
        <v>-2.01928053372563E-2</v>
      </c>
      <c r="V114" s="46">
        <f>(VLOOKUP($A113,'ADR Raw Data'!$B$6:$BE$49,'ADR Raw Data'!BE$1,FALSE))/100</f>
        <v>-2.3462504440892599E-2</v>
      </c>
      <c r="X114" s="43">
        <f>(VLOOKUP($A113,'RevPAR Raw Data'!$B$6:$BE$49,'RevPAR Raw Data'!AT$1,FALSE))/100</f>
        <v>-4.5349136417746698E-4</v>
      </c>
      <c r="Y114" s="44">
        <f>(VLOOKUP($A113,'RevPAR Raw Data'!$B$6:$BE$49,'RevPAR Raw Data'!AU$1,FALSE))/100</f>
        <v>-3.6731634067688299E-2</v>
      </c>
      <c r="Z114" s="44">
        <f>(VLOOKUP($A113,'RevPAR Raw Data'!$B$6:$BE$49,'RevPAR Raw Data'!AV$1,FALSE))/100</f>
        <v>-6.5450903730214505E-2</v>
      </c>
      <c r="AA114" s="44">
        <f>(VLOOKUP($A113,'RevPAR Raw Data'!$B$6:$BE$49,'RevPAR Raw Data'!AW$1,FALSE))/100</f>
        <v>2.6487753055087201E-2</v>
      </c>
      <c r="AB114" s="44">
        <f>(VLOOKUP($A113,'RevPAR Raw Data'!$B$6:$BE$49,'RevPAR Raw Data'!AX$1,FALSE))/100</f>
        <v>4.5884711842157602E-2</v>
      </c>
      <c r="AC114" s="44">
        <f>(VLOOKUP($A113,'RevPAR Raw Data'!$B$6:$BE$49,'RevPAR Raw Data'!AY$1,FALSE))/100</f>
        <v>-6.7747005563667294E-3</v>
      </c>
      <c r="AD114" s="45">
        <f>(VLOOKUP($A113,'RevPAR Raw Data'!$B$6:$BE$49,'RevPAR Raw Data'!BA$1,FALSE))/100</f>
        <v>-4.8380022496283502E-2</v>
      </c>
      <c r="AE114" s="45">
        <f>(VLOOKUP($A113,'RevPAR Raw Data'!$B$6:$BE$49,'RevPAR Raw Data'!BB$1,FALSE))/100</f>
        <v>-2.2906342622771799E-2</v>
      </c>
      <c r="AF114" s="44">
        <f>(VLOOKUP($A113,'RevPAR Raw Data'!$B$6:$BE$49,'RevPAR Raw Data'!BC$1,FALSE))/100</f>
        <v>-3.5913528365976902E-2</v>
      </c>
      <c r="AG114" s="46">
        <f>(VLOOKUP($A113,'RevPAR Raw Data'!$B$6:$BE$49,'RevPAR Raw Data'!BE$1,FALSE))/100</f>
        <v>-1.7353476150307502E-2</v>
      </c>
    </row>
    <row r="115" spans="1:33" x14ac:dyDescent="0.25">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3" x14ac:dyDescent="0.25">
      <c r="A116" s="70" t="s">
        <v>49</v>
      </c>
      <c r="B116" s="71">
        <f>(VLOOKUP($A116,'Occupancy Raw Data'!$B$8:$BE$45,'Occupancy Raw Data'!AG$3,FALSE))/100</f>
        <v>0.40295263788968805</v>
      </c>
      <c r="C116" s="72">
        <f>(VLOOKUP($A116,'Occupancy Raw Data'!$B$8:$BE$45,'Occupancy Raw Data'!AH$3,FALSE))/100</f>
        <v>0.56130095923261303</v>
      </c>
      <c r="D116" s="72">
        <f>(VLOOKUP($A116,'Occupancy Raw Data'!$B$8:$BE$45,'Occupancy Raw Data'!AI$3,FALSE))/100</f>
        <v>0.61510791366906403</v>
      </c>
      <c r="E116" s="72">
        <f>(VLOOKUP($A116,'Occupancy Raw Data'!$B$8:$BE$45,'Occupancy Raw Data'!AJ$3,FALSE))/100</f>
        <v>0.61450839328537099</v>
      </c>
      <c r="F116" s="72">
        <f>(VLOOKUP($A116,'Occupancy Raw Data'!$B$8:$BE$45,'Occupancy Raw Data'!AK$3,FALSE))/100</f>
        <v>0.62732314148681001</v>
      </c>
      <c r="G116" s="73">
        <f>(VLOOKUP($A116,'Occupancy Raw Data'!$B$8:$BE$45,'Occupancy Raw Data'!AL$3,FALSE))/100</f>
        <v>0.56423860911270896</v>
      </c>
      <c r="H116" s="53">
        <f>(VLOOKUP($A116,'Occupancy Raw Data'!$B$8:$BE$45,'Occupancy Raw Data'!AN$3,FALSE))/100</f>
        <v>0.69357014388489202</v>
      </c>
      <c r="I116" s="53">
        <f>(VLOOKUP($A116,'Occupancy Raw Data'!$B$8:$BE$45,'Occupancy Raw Data'!AO$3,FALSE))/100</f>
        <v>0.64898081534772101</v>
      </c>
      <c r="J116" s="73">
        <f>(VLOOKUP($A116,'Occupancy Raw Data'!$B$8:$BE$45,'Occupancy Raw Data'!AP$3,FALSE))/100</f>
        <v>0.67127547961630596</v>
      </c>
      <c r="K116" s="74">
        <f>(VLOOKUP($A116,'Occupancy Raw Data'!$B$8:$BE$45,'Occupancy Raw Data'!AR$3,FALSE))/100</f>
        <v>0.59482057211373696</v>
      </c>
      <c r="M116" s="75">
        <f>VLOOKUP($A116,'ADR Raw Data'!$B$6:$BE$43,'ADR Raw Data'!AG$1,FALSE)</f>
        <v>101.198460107866</v>
      </c>
      <c r="N116" s="76">
        <f>VLOOKUP($A116,'ADR Raw Data'!$B$6:$BE$43,'ADR Raw Data'!AH$1,FALSE)</f>
        <v>107.29541922563401</v>
      </c>
      <c r="O116" s="76">
        <f>VLOOKUP($A116,'ADR Raw Data'!$B$6:$BE$43,'ADR Raw Data'!AI$1,FALSE)</f>
        <v>109.400455653021</v>
      </c>
      <c r="P116" s="76">
        <f>VLOOKUP($A116,'ADR Raw Data'!$B$6:$BE$43,'ADR Raw Data'!AJ$1,FALSE)</f>
        <v>109.64706585365801</v>
      </c>
      <c r="Q116" s="76">
        <f>VLOOKUP($A116,'ADR Raw Data'!$B$6:$BE$43,'ADR Raw Data'!AK$1,FALSE)</f>
        <v>118.69821407239201</v>
      </c>
      <c r="R116" s="77">
        <f>VLOOKUP($A116,'ADR Raw Data'!$B$6:$BE$43,'ADR Raw Data'!AL$1,FALSE)</f>
        <v>109.93131913085</v>
      </c>
      <c r="S116" s="76">
        <f>VLOOKUP($A116,'ADR Raw Data'!$B$6:$BE$43,'ADR Raw Data'!AN$1,FALSE)</f>
        <v>140.89703835764399</v>
      </c>
      <c r="T116" s="76">
        <f>VLOOKUP($A116,'ADR Raw Data'!$B$6:$BE$43,'ADR Raw Data'!AO$1,FALSE)</f>
        <v>134.679654734411</v>
      </c>
      <c r="U116" s="77">
        <f>VLOOKUP($A116,'ADR Raw Data'!$B$6:$BE$43,'ADR Raw Data'!AP$1,FALSE)</f>
        <v>137.89159363661699</v>
      </c>
      <c r="V116" s="78">
        <f>VLOOKUP($A116,'ADR Raw Data'!$B$6:$BE$43,'ADR Raw Data'!AR$1,FALSE)</f>
        <v>118.94678533503701</v>
      </c>
      <c r="X116" s="75">
        <f>VLOOKUP($A116,'RevPAR Raw Data'!$B$6:$BE$43,'RevPAR Raw Data'!AG$1,FALSE)</f>
        <v>40.7781864508393</v>
      </c>
      <c r="Y116" s="76">
        <f>VLOOKUP($A116,'RevPAR Raw Data'!$B$6:$BE$43,'RevPAR Raw Data'!AH$1,FALSE)</f>
        <v>60.225021732613897</v>
      </c>
      <c r="Z116" s="76">
        <f>VLOOKUP($A116,'RevPAR Raw Data'!$B$6:$BE$43,'RevPAR Raw Data'!AI$1,FALSE)</f>
        <v>67.293086031174994</v>
      </c>
      <c r="AA116" s="76">
        <f>VLOOKUP($A116,'RevPAR Raw Data'!$B$6:$BE$43,'RevPAR Raw Data'!AJ$1,FALSE)</f>
        <v>67.379042266187</v>
      </c>
      <c r="AB116" s="76">
        <f>VLOOKUP($A116,'RevPAR Raw Data'!$B$6:$BE$43,'RevPAR Raw Data'!AK$1,FALSE)</f>
        <v>74.462136540767304</v>
      </c>
      <c r="AC116" s="77">
        <f>VLOOKUP($A116,'RevPAR Raw Data'!$B$6:$BE$43,'RevPAR Raw Data'!AL$1,FALSE)</f>
        <v>62.027494604316502</v>
      </c>
      <c r="AD116" s="76">
        <f>VLOOKUP($A116,'RevPAR Raw Data'!$B$6:$BE$43,'RevPAR Raw Data'!AN$1,FALSE)</f>
        <v>97.7219791666666</v>
      </c>
      <c r="AE116" s="76">
        <f>VLOOKUP($A116,'RevPAR Raw Data'!$B$6:$BE$43,'RevPAR Raw Data'!AO$1,FALSE)</f>
        <v>87.404512140287693</v>
      </c>
      <c r="AF116" s="77">
        <f>VLOOKUP($A116,'RevPAR Raw Data'!$B$6:$BE$43,'RevPAR Raw Data'!AP$1,FALSE)</f>
        <v>92.563245653477196</v>
      </c>
      <c r="AG116" s="78">
        <f>VLOOKUP($A116,'RevPAR Raw Data'!$B$6:$BE$43,'RevPAR Raw Data'!AR$1,FALSE)</f>
        <v>70.751994904076696</v>
      </c>
    </row>
    <row r="117" spans="1:33" x14ac:dyDescent="0.25">
      <c r="A117" s="55" t="s">
        <v>127</v>
      </c>
      <c r="B117" s="43">
        <f>(VLOOKUP($A116,'Occupancy Raw Data'!$B$8:$BE$51,'Occupancy Raw Data'!AT$3,FALSE))/100</f>
        <v>2.25974533466206E-2</v>
      </c>
      <c r="C117" s="44">
        <f>(VLOOKUP($A116,'Occupancy Raw Data'!$B$8:$BE$51,'Occupancy Raw Data'!AU$3,FALSE))/100</f>
        <v>5.2114790298104799E-2</v>
      </c>
      <c r="D117" s="44">
        <f>(VLOOKUP($A116,'Occupancy Raw Data'!$B$8:$BE$51,'Occupancy Raw Data'!AV$3,FALSE))/100</f>
        <v>3.6008123592311501E-2</v>
      </c>
      <c r="E117" s="44">
        <f>(VLOOKUP($A116,'Occupancy Raw Data'!$B$8:$BE$51,'Occupancy Raw Data'!AW$3,FALSE))/100</f>
        <v>5.5449712295254798E-2</v>
      </c>
      <c r="F117" s="44">
        <f>(VLOOKUP($A116,'Occupancy Raw Data'!$B$8:$BE$51,'Occupancy Raw Data'!AX$3,FALSE))/100</f>
        <v>7.4683815359151501E-2</v>
      </c>
      <c r="G117" s="44">
        <f>(VLOOKUP($A116,'Occupancy Raw Data'!$B$8:$BE$51,'Occupancy Raw Data'!AY$3,FALSE))/100</f>
        <v>5.0176839844626599E-2</v>
      </c>
      <c r="H117" s="45">
        <f>(VLOOKUP($A116,'Occupancy Raw Data'!$B$8:$BE$51,'Occupancy Raw Data'!BA$3,FALSE))/100</f>
        <v>-1.86242359861704E-3</v>
      </c>
      <c r="I117" s="45">
        <f>(VLOOKUP($A116,'Occupancy Raw Data'!$B$8:$BE$51,'Occupancy Raw Data'!BB$3,FALSE))/100</f>
        <v>3.7729453325640504E-2</v>
      </c>
      <c r="J117" s="44">
        <f>(VLOOKUP($A116,'Occupancy Raw Data'!$B$8:$BE$51,'Occupancy Raw Data'!BC$3,FALSE))/100</f>
        <v>1.6891742045479601E-2</v>
      </c>
      <c r="K117" s="46">
        <f>(VLOOKUP($A116,'Occupancy Raw Data'!$B$8:$BE$51,'Occupancy Raw Data'!BE$3,FALSE))/100</f>
        <v>3.9311432691862297E-2</v>
      </c>
      <c r="M117" s="43">
        <f>(VLOOKUP($A116,'ADR Raw Data'!$B$6:$BE$49,'ADR Raw Data'!AT$1,FALSE))/100</f>
        <v>1.1360704750178301E-2</v>
      </c>
      <c r="N117" s="44">
        <f>(VLOOKUP($A116,'ADR Raw Data'!$B$6:$BE$49,'ADR Raw Data'!AU$1,FALSE))/100</f>
        <v>-1.6357601111044898E-2</v>
      </c>
      <c r="O117" s="44">
        <f>(VLOOKUP($A116,'ADR Raw Data'!$B$6:$BE$49,'ADR Raw Data'!AV$1,FALSE))/100</f>
        <v>1.18896831149948E-2</v>
      </c>
      <c r="P117" s="44">
        <f>(VLOOKUP($A116,'ADR Raw Data'!$B$6:$BE$49,'ADR Raw Data'!AW$1,FALSE))/100</f>
        <v>2.5122701073194701E-2</v>
      </c>
      <c r="Q117" s="44">
        <f>(VLOOKUP($A116,'ADR Raw Data'!$B$6:$BE$49,'ADR Raw Data'!AX$1,FALSE))/100</f>
        <v>1.9079515965483698E-2</v>
      </c>
      <c r="R117" s="44">
        <f>(VLOOKUP($A116,'ADR Raw Data'!$B$6:$BE$49,'ADR Raw Data'!AY$1,FALSE))/100</f>
        <v>1.14687243608977E-2</v>
      </c>
      <c r="S117" s="45">
        <f>(VLOOKUP($A116,'ADR Raw Data'!$B$6:$BE$49,'ADR Raw Data'!BA$1,FALSE))/100</f>
        <v>3.52745760722247E-2</v>
      </c>
      <c r="T117" s="45">
        <f>(VLOOKUP($A116,'ADR Raw Data'!$B$6:$BE$49,'ADR Raw Data'!BB$1,FALSE))/100</f>
        <v>2.8307015976656E-2</v>
      </c>
      <c r="U117" s="44">
        <f>(VLOOKUP($A116,'ADR Raw Data'!$B$6:$BE$49,'ADR Raw Data'!BC$1,FALSE))/100</f>
        <v>3.15892354364187E-2</v>
      </c>
      <c r="V117" s="46">
        <f>(VLOOKUP($A116,'ADR Raw Data'!$B$6:$BE$49,'ADR Raw Data'!BE$1,FALSE))/100</f>
        <v>1.74645706244183E-2</v>
      </c>
      <c r="X117" s="43">
        <f>(VLOOKUP($A116,'RevPAR Raw Data'!$B$6:$BE$49,'RevPAR Raw Data'!AT$1,FALSE))/100</f>
        <v>3.4214881092375797E-2</v>
      </c>
      <c r="Y117" s="44">
        <f>(VLOOKUP($A116,'RevPAR Raw Data'!$B$6:$BE$49,'RevPAR Raw Data'!AU$1,FALSE))/100</f>
        <v>3.4904716235377699E-2</v>
      </c>
      <c r="Z117" s="44">
        <f>(VLOOKUP($A116,'RevPAR Raw Data'!$B$6:$BE$49,'RevPAR Raw Data'!AV$1,FALSE))/100</f>
        <v>4.8325931886384496E-2</v>
      </c>
      <c r="AA117" s="44">
        <f>(VLOOKUP($A116,'RevPAR Raw Data'!$B$6:$BE$49,'RevPAR Raw Data'!AW$1,FALSE))/100</f>
        <v>8.1965459915037897E-2</v>
      </c>
      <c r="AB117" s="44">
        <f>(VLOOKUP($A116,'RevPAR Raw Data'!$B$6:$BE$49,'RevPAR Raw Data'!AX$1,FALSE))/100</f>
        <v>9.5188262372143506E-2</v>
      </c>
      <c r="AC117" s="44">
        <f>(VLOOKUP($A116,'RevPAR Raw Data'!$B$6:$BE$49,'RevPAR Raw Data'!AY$1,FALSE))/100</f>
        <v>6.2221028551003296E-2</v>
      </c>
      <c r="AD117" s="45">
        <f>(VLOOKUP($A116,'RevPAR Raw Data'!$B$6:$BE$49,'RevPAR Raw Data'!BA$1,FALSE))/100</f>
        <v>3.3346456270699501E-2</v>
      </c>
      <c r="AE117" s="45">
        <f>(VLOOKUP($A116,'RevPAR Raw Data'!$B$6:$BE$49,'RevPAR Raw Data'!BB$1,FALSE))/100</f>
        <v>6.7104477540375906E-2</v>
      </c>
      <c r="AF117" s="44">
        <f>(VLOOKUP($A116,'RevPAR Raw Data'!$B$6:$BE$49,'RevPAR Raw Data'!BC$1,FALSE))/100</f>
        <v>4.9014574698304302E-2</v>
      </c>
      <c r="AG117" s="46">
        <f>(VLOOKUP($A116,'RevPAR Raw Data'!$B$6:$BE$49,'RevPAR Raw Data'!BE$1,FALSE))/100</f>
        <v>5.7462560608874697E-2</v>
      </c>
    </row>
    <row r="118" spans="1:33" x14ac:dyDescent="0.25">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3" x14ac:dyDescent="0.25">
      <c r="A119" s="70" t="s">
        <v>50</v>
      </c>
      <c r="B119" s="71">
        <f>(VLOOKUP($A119,'Occupancy Raw Data'!$B$8:$BE$45,'Occupancy Raw Data'!AG$3,FALSE))/100</f>
        <v>0.44410368025326397</v>
      </c>
      <c r="C119" s="72">
        <f>(VLOOKUP($A119,'Occupancy Raw Data'!$B$8:$BE$45,'Occupancy Raw Data'!AH$3,FALSE))/100</f>
        <v>0.52062722595963495</v>
      </c>
      <c r="D119" s="72">
        <f>(VLOOKUP($A119,'Occupancy Raw Data'!$B$8:$BE$45,'Occupancy Raw Data'!AI$3,FALSE))/100</f>
        <v>0.53996834190740006</v>
      </c>
      <c r="E119" s="72">
        <f>(VLOOKUP($A119,'Occupancy Raw Data'!$B$8:$BE$45,'Occupancy Raw Data'!AJ$3,FALSE))/100</f>
        <v>0.577159575523157</v>
      </c>
      <c r="F119" s="72">
        <f>(VLOOKUP($A119,'Occupancy Raw Data'!$B$8:$BE$45,'Occupancy Raw Data'!AK$3,FALSE))/100</f>
        <v>0.61226817415451695</v>
      </c>
      <c r="G119" s="73">
        <f>(VLOOKUP($A119,'Occupancy Raw Data'!$B$8:$BE$45,'Occupancy Raw Data'!AL$3,FALSE))/100</f>
        <v>0.53877005347593498</v>
      </c>
      <c r="H119" s="53">
        <f>(VLOOKUP($A119,'Occupancy Raw Data'!$B$8:$BE$45,'Occupancy Raw Data'!AN$3,FALSE))/100</f>
        <v>0.73048695824655296</v>
      </c>
      <c r="I119" s="53">
        <f>(VLOOKUP($A119,'Occupancy Raw Data'!$B$8:$BE$45,'Occupancy Raw Data'!AO$3,FALSE))/100</f>
        <v>0.70063473172666801</v>
      </c>
      <c r="J119" s="73">
        <f>(VLOOKUP($A119,'Occupancy Raw Data'!$B$8:$BE$45,'Occupancy Raw Data'!AP$3,FALSE))/100</f>
        <v>0.71556084498661088</v>
      </c>
      <c r="K119" s="74">
        <f>(VLOOKUP($A119,'Occupancy Raw Data'!$B$8:$BE$45,'Occupancy Raw Data'!AR$3,FALSE))/100</f>
        <v>0.58922809103260798</v>
      </c>
      <c r="M119" s="75">
        <f>VLOOKUP($A119,'ADR Raw Data'!$B$6:$BE$43,'ADR Raw Data'!AG$1,FALSE)</f>
        <v>94.259301626197299</v>
      </c>
      <c r="N119" s="76">
        <f>VLOOKUP($A119,'ADR Raw Data'!$B$6:$BE$43,'ADR Raw Data'!AH$1,FALSE)</f>
        <v>97.523478384797997</v>
      </c>
      <c r="O119" s="76">
        <f>VLOOKUP($A119,'ADR Raw Data'!$B$6:$BE$43,'ADR Raw Data'!AI$1,FALSE)</f>
        <v>98.594182850861102</v>
      </c>
      <c r="P119" s="76">
        <f>VLOOKUP($A119,'ADR Raw Data'!$B$6:$BE$43,'ADR Raw Data'!AJ$1,FALSE)</f>
        <v>100.240457943122</v>
      </c>
      <c r="Q119" s="76">
        <f>VLOOKUP($A119,'ADR Raw Data'!$B$6:$BE$43,'ADR Raw Data'!AK$1,FALSE)</f>
        <v>103.51818822385999</v>
      </c>
      <c r="R119" s="77">
        <f>VLOOKUP($A119,'ADR Raw Data'!$B$6:$BE$43,'ADR Raw Data'!AL$1,FALSE)</f>
        <v>99.141374506019602</v>
      </c>
      <c r="S119" s="76">
        <f>VLOOKUP($A119,'ADR Raw Data'!$B$6:$BE$43,'ADR Raw Data'!AN$1,FALSE)</f>
        <v>146.339353064965</v>
      </c>
      <c r="T119" s="76">
        <f>VLOOKUP($A119,'ADR Raw Data'!$B$6:$BE$43,'ADR Raw Data'!AO$1,FALSE)</f>
        <v>147.03194422818299</v>
      </c>
      <c r="U119" s="77">
        <f>VLOOKUP($A119,'ADR Raw Data'!$B$6:$BE$43,'ADR Raw Data'!AP$1,FALSE)</f>
        <v>146.678425155925</v>
      </c>
      <c r="V119" s="78">
        <f>VLOOKUP($A119,'ADR Raw Data'!$B$6:$BE$43,'ADR Raw Data'!AR$1,FALSE)</f>
        <v>115.617916651654</v>
      </c>
      <c r="X119" s="75">
        <f>VLOOKUP($A119,'RevPAR Raw Data'!$B$6:$BE$43,'RevPAR Raw Data'!AG$1,FALSE)</f>
        <v>41.860902750296702</v>
      </c>
      <c r="Y119" s="76">
        <f>VLOOKUP($A119,'RevPAR Raw Data'!$B$6:$BE$43,'RevPAR Raw Data'!AH$1,FALSE)</f>
        <v>50.7733780174119</v>
      </c>
      <c r="Z119" s="76">
        <f>VLOOKUP($A119,'RevPAR Raw Data'!$B$6:$BE$43,'RevPAR Raw Data'!AI$1,FALSE)</f>
        <v>53.237737435694399</v>
      </c>
      <c r="AA119" s="76">
        <f>VLOOKUP($A119,'RevPAR Raw Data'!$B$6:$BE$43,'RevPAR Raw Data'!AJ$1,FALSE)</f>
        <v>57.8547401566993</v>
      </c>
      <c r="AB119" s="76">
        <f>VLOOKUP($A119,'RevPAR Raw Data'!$B$6:$BE$43,'RevPAR Raw Data'!AK$1,FALSE)</f>
        <v>63.380892095606399</v>
      </c>
      <c r="AC119" s="77">
        <f>VLOOKUP($A119,'RevPAR Raw Data'!$B$6:$BE$43,'RevPAR Raw Data'!AL$1,FALSE)</f>
        <v>53.414403644285898</v>
      </c>
      <c r="AD119" s="76">
        <f>VLOOKUP($A119,'RevPAR Raw Data'!$B$6:$BE$43,'RevPAR Raw Data'!AN$1,FALSE)</f>
        <v>106.898988892194</v>
      </c>
      <c r="AE119" s="76">
        <f>VLOOKUP($A119,'RevPAR Raw Data'!$B$6:$BE$43,'RevPAR Raw Data'!AO$1,FALSE)</f>
        <v>103.015686799563</v>
      </c>
      <c r="AF119" s="77">
        <f>VLOOKUP($A119,'RevPAR Raw Data'!$B$6:$BE$43,'RevPAR Raw Data'!AP$1,FALSE)</f>
        <v>104.957337845879</v>
      </c>
      <c r="AG119" s="78">
        <f>VLOOKUP($A119,'RevPAR Raw Data'!$B$6:$BE$43,'RevPAR Raw Data'!AR$1,FALSE)</f>
        <v>68.125324317821494</v>
      </c>
    </row>
    <row r="120" spans="1:33" x14ac:dyDescent="0.25">
      <c r="A120" s="55" t="s">
        <v>127</v>
      </c>
      <c r="B120" s="43">
        <f>(VLOOKUP($A119,'Occupancy Raw Data'!$B$8:$BE$51,'Occupancy Raw Data'!AT$3,FALSE))/100</f>
        <v>-9.1770829347413402E-2</v>
      </c>
      <c r="C120" s="44">
        <f>(VLOOKUP($A119,'Occupancy Raw Data'!$B$8:$BE$51,'Occupancy Raw Data'!AU$3,FALSE))/100</f>
        <v>-6.8903167642754707E-3</v>
      </c>
      <c r="D120" s="44">
        <f>(VLOOKUP($A119,'Occupancy Raw Data'!$B$8:$BE$51,'Occupancy Raw Data'!AV$3,FALSE))/100</f>
        <v>-5.19519986576054E-2</v>
      </c>
      <c r="E120" s="44">
        <f>(VLOOKUP($A119,'Occupancy Raw Data'!$B$8:$BE$51,'Occupancy Raw Data'!AW$3,FALSE))/100</f>
        <v>-2.5205743187332201E-2</v>
      </c>
      <c r="F120" s="44">
        <f>(VLOOKUP($A119,'Occupancy Raw Data'!$B$8:$BE$51,'Occupancy Raw Data'!AX$3,FALSE))/100</f>
        <v>-1.5222987539579E-2</v>
      </c>
      <c r="G120" s="44">
        <f>(VLOOKUP($A119,'Occupancy Raw Data'!$B$8:$BE$51,'Occupancy Raw Data'!AY$3,FALSE))/100</f>
        <v>-3.6525256928691296E-2</v>
      </c>
      <c r="H120" s="45">
        <f>(VLOOKUP($A119,'Occupancy Raw Data'!$B$8:$BE$51,'Occupancy Raw Data'!BA$3,FALSE))/100</f>
        <v>-6.8764611235063097E-2</v>
      </c>
      <c r="I120" s="45">
        <f>(VLOOKUP($A119,'Occupancy Raw Data'!$B$8:$BE$51,'Occupancy Raw Data'!BB$3,FALSE))/100</f>
        <v>-6.8577290415653802E-2</v>
      </c>
      <c r="J120" s="44">
        <f>(VLOOKUP($A119,'Occupancy Raw Data'!$B$8:$BE$51,'Occupancy Raw Data'!BC$3,FALSE))/100</f>
        <v>-6.8672913932868396E-2</v>
      </c>
      <c r="K120" s="46">
        <f>(VLOOKUP($A119,'Occupancy Raw Data'!$B$8:$BE$51,'Occupancy Raw Data'!BE$3,FALSE))/100</f>
        <v>-4.7859778904968502E-2</v>
      </c>
      <c r="M120" s="43">
        <f>(VLOOKUP($A119,'ADR Raw Data'!$B$6:$BE$49,'ADR Raw Data'!AT$1,FALSE))/100</f>
        <v>-3.8045470601470302E-2</v>
      </c>
      <c r="N120" s="44">
        <f>(VLOOKUP($A119,'ADR Raw Data'!$B$6:$BE$49,'ADR Raw Data'!AU$1,FALSE))/100</f>
        <v>3.6391368513427401E-3</v>
      </c>
      <c r="O120" s="44">
        <f>(VLOOKUP($A119,'ADR Raw Data'!$B$6:$BE$49,'ADR Raw Data'!AV$1,FALSE))/100</f>
        <v>-3.23097740305925E-2</v>
      </c>
      <c r="P120" s="44">
        <f>(VLOOKUP($A119,'ADR Raw Data'!$B$6:$BE$49,'ADR Raw Data'!AW$1,FALSE))/100</f>
        <v>-2.9858160665933702E-2</v>
      </c>
      <c r="Q120" s="44">
        <f>(VLOOKUP($A119,'ADR Raw Data'!$B$6:$BE$49,'ADR Raw Data'!AX$1,FALSE))/100</f>
        <v>-5.0910260193410002E-2</v>
      </c>
      <c r="R120" s="44">
        <f>(VLOOKUP($A119,'ADR Raw Data'!$B$6:$BE$49,'ADR Raw Data'!AY$1,FALSE))/100</f>
        <v>-3.0046684312940001E-2</v>
      </c>
      <c r="S120" s="45">
        <f>(VLOOKUP($A119,'ADR Raw Data'!$B$6:$BE$49,'ADR Raw Data'!BA$1,FALSE))/100</f>
        <v>-7.3200751704150496E-2</v>
      </c>
      <c r="T120" s="45">
        <f>(VLOOKUP($A119,'ADR Raw Data'!$B$6:$BE$49,'ADR Raw Data'!BB$1,FALSE))/100</f>
        <v>-8.25836015328862E-2</v>
      </c>
      <c r="U120" s="44">
        <f>(VLOOKUP($A119,'ADR Raw Data'!$B$6:$BE$49,'ADR Raw Data'!BC$1,FALSE))/100</f>
        <v>-7.7828560083773105E-2</v>
      </c>
      <c r="V120" s="46">
        <f>(VLOOKUP($A119,'ADR Raw Data'!$B$6:$BE$49,'ADR Raw Data'!BE$1,FALSE))/100</f>
        <v>-5.4970959041630296E-2</v>
      </c>
      <c r="X120" s="43">
        <f>(VLOOKUP($A119,'RevPAR Raw Data'!$B$6:$BE$49,'RevPAR Raw Data'!AT$1,FALSE))/100</f>
        <v>-0.126324835558874</v>
      </c>
      <c r="Y120" s="44">
        <f>(VLOOKUP($A119,'RevPAR Raw Data'!$B$6:$BE$49,'RevPAR Raw Data'!AU$1,FALSE))/100</f>
        <v>-3.2762547185870299E-3</v>
      </c>
      <c r="Z120" s="44">
        <f>(VLOOKUP($A119,'RevPAR Raw Data'!$B$6:$BE$49,'RevPAR Raw Data'!AV$1,FALSE))/100</f>
        <v>-8.258321535113311E-2</v>
      </c>
      <c r="AA120" s="44">
        <f>(VLOOKUP($A119,'RevPAR Raw Data'!$B$6:$BE$49,'RevPAR Raw Data'!AW$1,FALSE))/100</f>
        <v>-5.4311306723474402E-2</v>
      </c>
      <c r="AB120" s="44">
        <f>(VLOOKUP($A119,'RevPAR Raw Data'!$B$6:$BE$49,'RevPAR Raw Data'!AX$1,FALSE))/100</f>
        <v>-6.5358241476428006E-2</v>
      </c>
      <c r="AC120" s="44">
        <f>(VLOOKUP($A119,'RevPAR Raw Data'!$B$6:$BE$49,'RevPAR Raw Data'!AY$1,FALSE))/100</f>
        <v>-6.5474478377246001E-2</v>
      </c>
      <c r="AD120" s="45">
        <f>(VLOOKUP($A119,'RevPAR Raw Data'!$B$6:$BE$49,'RevPAR Raw Data'!BA$1,FALSE))/100</f>
        <v>-0.13693174170616301</v>
      </c>
      <c r="AE120" s="45">
        <f>(VLOOKUP($A119,'RevPAR Raw Data'!$B$6:$BE$49,'RevPAR Raw Data'!BB$1,FALSE))/100</f>
        <v>-0.145497532322648</v>
      </c>
      <c r="AF120" s="44">
        <f>(VLOOKUP($A119,'RevPAR Raw Data'!$B$6:$BE$49,'RevPAR Raw Data'!BC$1,FALSE))/100</f>
        <v>-0.14115676000848901</v>
      </c>
      <c r="AG120" s="46">
        <f>(VLOOKUP($A119,'RevPAR Raw Data'!$B$6:$BE$49,'RevPAR Raw Data'!BE$1,FALSE))/100</f>
        <v>-0.100199840000672</v>
      </c>
    </row>
    <row r="121" spans="1:33" x14ac:dyDescent="0.25">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3" x14ac:dyDescent="0.25">
      <c r="A122" s="70" t="s">
        <v>47</v>
      </c>
      <c r="B122" s="71">
        <f>(VLOOKUP($A122,'Occupancy Raw Data'!$B$8:$BE$54,'Occupancy Raw Data'!AG$3,FALSE))/100</f>
        <v>0.466139328337496</v>
      </c>
      <c r="C122" s="72">
        <f>(VLOOKUP($A122,'Occupancy Raw Data'!$B$8:$BE$54,'Occupancy Raw Data'!AH$3,FALSE))/100</f>
        <v>0.63169580904801503</v>
      </c>
      <c r="D122" s="72">
        <f>(VLOOKUP($A122,'Occupancy Raw Data'!$B$8:$BE$54,'Occupancy Raw Data'!AI$3,FALSE))/100</f>
        <v>0.67610324729392102</v>
      </c>
      <c r="E122" s="72">
        <f>(VLOOKUP($A122,'Occupancy Raw Data'!$B$8:$BE$54,'Occupancy Raw Data'!AJ$3,FALSE))/100</f>
        <v>0.67978073827366003</v>
      </c>
      <c r="F122" s="72">
        <f>(VLOOKUP($A122,'Occupancy Raw Data'!$B$8:$BE$54,'Occupancy Raw Data'!AK$3,FALSE))/100</f>
        <v>0.6516791562586729</v>
      </c>
      <c r="G122" s="73">
        <f>(VLOOKUP($A122,'Occupancy Raw Data'!$B$8:$BE$54,'Occupancy Raw Data'!AL$3,FALSE))/100</f>
        <v>0.62107965584235303</v>
      </c>
      <c r="H122" s="53">
        <f>(VLOOKUP($A122,'Occupancy Raw Data'!$B$8:$BE$54,'Occupancy Raw Data'!AN$3,FALSE))/100</f>
        <v>0.66264224257563098</v>
      </c>
      <c r="I122" s="53">
        <f>(VLOOKUP($A122,'Occupancy Raw Data'!$B$8:$BE$54,'Occupancy Raw Data'!AO$3,FALSE))/100</f>
        <v>0.68762142658895298</v>
      </c>
      <c r="J122" s="73">
        <f>(VLOOKUP($A122,'Occupancy Raw Data'!$B$8:$BE$54,'Occupancy Raw Data'!AP$3,FALSE))/100</f>
        <v>0.67513183458229198</v>
      </c>
      <c r="K122" s="74">
        <f>(VLOOKUP($A122,'Occupancy Raw Data'!$B$8:$BE$54,'Occupancy Raw Data'!AR$3,FALSE))/100</f>
        <v>0.63652313548233597</v>
      </c>
      <c r="M122" s="75">
        <f>VLOOKUP($A122,'ADR Raw Data'!$B$6:$BE$54,'ADR Raw Data'!AG$1,FALSE)</f>
        <v>123.876830902054</v>
      </c>
      <c r="N122" s="76">
        <f>VLOOKUP($A122,'ADR Raw Data'!$B$6:$BE$54,'ADR Raw Data'!AH$1,FALSE)</f>
        <v>121.096899165202</v>
      </c>
      <c r="O122" s="76">
        <f>VLOOKUP($A122,'ADR Raw Data'!$B$6:$BE$54,'ADR Raw Data'!AI$1,FALSE)</f>
        <v>124.851674876847</v>
      </c>
      <c r="P122" s="76">
        <f>VLOOKUP($A122,'ADR Raw Data'!$B$6:$BE$54,'ADR Raw Data'!AJ$1,FALSE)</f>
        <v>122.57476064101201</v>
      </c>
      <c r="Q122" s="76">
        <f>VLOOKUP($A122,'ADR Raw Data'!$B$6:$BE$54,'ADR Raw Data'!AK$1,FALSE)</f>
        <v>125.857048551959</v>
      </c>
      <c r="R122" s="77">
        <f>VLOOKUP($A122,'ADR Raw Data'!$B$6:$BE$54,'ADR Raw Data'!AL$1,FALSE)</f>
        <v>123.65411171936</v>
      </c>
      <c r="S122" s="76">
        <f>VLOOKUP($A122,'ADR Raw Data'!$B$6:$BE$54,'ADR Raw Data'!AN$1,FALSE)</f>
        <v>152.872579057591</v>
      </c>
      <c r="T122" s="76">
        <f>VLOOKUP($A122,'ADR Raw Data'!$B$6:$BE$54,'ADR Raw Data'!AO$1,FALSE)</f>
        <v>156.371173562058</v>
      </c>
      <c r="U122" s="77">
        <f>VLOOKUP($A122,'ADR Raw Data'!$B$6:$BE$54,'ADR Raw Data'!AP$1,FALSE)</f>
        <v>154.654237410071</v>
      </c>
      <c r="V122" s="78">
        <f>VLOOKUP($A122,'ADR Raw Data'!$B$6:$BE$54,'ADR Raw Data'!AR$1,FALSE)</f>
        <v>133.04852806976501</v>
      </c>
      <c r="X122" s="75">
        <f>VLOOKUP($A122,'RevPAR Raw Data'!$B$6:$BE$54,'RevPAR Raw Data'!AG$1,FALSE)</f>
        <v>57.743862753261098</v>
      </c>
      <c r="Y122" s="76">
        <f>VLOOKUP($A122,'RevPAR Raw Data'!$B$6:$BE$54,'RevPAR Raw Data'!AH$1,FALSE)</f>
        <v>76.4964036913683</v>
      </c>
      <c r="Z122" s="76">
        <f>VLOOKUP($A122,'RevPAR Raw Data'!$B$6:$BE$54,'RevPAR Raw Data'!AI$1,FALSE)</f>
        <v>84.412622814321296</v>
      </c>
      <c r="AA122" s="76">
        <f>VLOOKUP($A122,'RevPAR Raw Data'!$B$6:$BE$54,'RevPAR Raw Data'!AJ$1,FALSE)</f>
        <v>83.323961282264705</v>
      </c>
      <c r="AB122" s="76">
        <f>VLOOKUP($A122,'RevPAR Raw Data'!$B$6:$BE$54,'RevPAR Raw Data'!AK$1,FALSE)</f>
        <v>82.018415209547499</v>
      </c>
      <c r="AC122" s="77">
        <f>VLOOKUP($A122,'RevPAR Raw Data'!$B$6:$BE$54,'RevPAR Raw Data'!AL$1,FALSE)</f>
        <v>76.799053150152602</v>
      </c>
      <c r="AD122" s="76">
        <f>VLOOKUP($A122,'RevPAR Raw Data'!$B$6:$BE$54,'RevPAR Raw Data'!AN$1,FALSE)</f>
        <v>101.299828615043</v>
      </c>
      <c r="AE122" s="76">
        <f>VLOOKUP($A122,'RevPAR Raw Data'!$B$6:$BE$54,'RevPAR Raw Data'!AO$1,FALSE)</f>
        <v>107.524169442131</v>
      </c>
      <c r="AF122" s="77">
        <f>VLOOKUP($A122,'RevPAR Raw Data'!$B$6:$BE$54,'RevPAR Raw Data'!AP$1,FALSE)</f>
        <v>104.411999028587</v>
      </c>
      <c r="AG122" s="78">
        <f>VLOOKUP($A122,'RevPAR Raw Data'!$B$6:$BE$54,'RevPAR Raw Data'!AR$1,FALSE)</f>
        <v>84.688466258276804</v>
      </c>
    </row>
    <row r="123" spans="1:33" x14ac:dyDescent="0.25">
      <c r="A123" s="55" t="s">
        <v>127</v>
      </c>
      <c r="B123" s="43">
        <f>(VLOOKUP($A122,'Occupancy Raw Data'!$B$8:$BE$54,'Occupancy Raw Data'!AT$3,FALSE))/100</f>
        <v>-4.2762702122684203E-2</v>
      </c>
      <c r="C123" s="44">
        <f>(VLOOKUP($A122,'Occupancy Raw Data'!$B$8:$BE$54,'Occupancy Raw Data'!AU$3,FALSE))/100</f>
        <v>1.0600567140835898E-2</v>
      </c>
      <c r="D123" s="44">
        <f>(VLOOKUP($A122,'Occupancy Raw Data'!$B$8:$BE$54,'Occupancy Raw Data'!AV$3,FALSE))/100</f>
        <v>6.7502314111920802E-3</v>
      </c>
      <c r="E123" s="44">
        <f>(VLOOKUP($A122,'Occupancy Raw Data'!$B$8:$BE$54,'Occupancy Raw Data'!AW$3,FALSE))/100</f>
        <v>1.8570449158820702E-2</v>
      </c>
      <c r="F123" s="44">
        <f>(VLOOKUP($A122,'Occupancy Raw Data'!$B$8:$BE$54,'Occupancy Raw Data'!AX$3,FALSE))/100</f>
        <v>5.9588054565224403E-2</v>
      </c>
      <c r="G123" s="44">
        <f>(VLOOKUP($A122,'Occupancy Raw Data'!$B$8:$BE$54,'Occupancy Raw Data'!AY$3,FALSE))/100</f>
        <v>1.28432414791968E-2</v>
      </c>
      <c r="H123" s="45">
        <f>(VLOOKUP($A122,'Occupancy Raw Data'!$B$8:$BE$54,'Occupancy Raw Data'!BA$3,FALSE))/100</f>
        <v>-7.8350388825827594E-3</v>
      </c>
      <c r="I123" s="45">
        <f>(VLOOKUP($A122,'Occupancy Raw Data'!$B$8:$BE$54,'Occupancy Raw Data'!BB$3,FALSE))/100</f>
        <v>1.5476993289958499E-3</v>
      </c>
      <c r="J123" s="44">
        <f>(VLOOKUP($A122,'Occupancy Raw Data'!$B$8:$BE$54,'Occupancy Raw Data'!BC$3,FALSE))/100</f>
        <v>-3.0789545760341601E-3</v>
      </c>
      <c r="K123" s="46">
        <f>(VLOOKUP($A122,'Occupancy Raw Data'!$B$8:$BE$54,'Occupancy Raw Data'!BE$3,FALSE))/100</f>
        <v>7.9646567021055704E-3</v>
      </c>
      <c r="M123" s="43">
        <f>(VLOOKUP($A122,'ADR Raw Data'!$B$6:$BE$52,'ADR Raw Data'!AT$1,FALSE))/100</f>
        <v>3.27620442552558E-2</v>
      </c>
      <c r="N123" s="44">
        <f>(VLOOKUP($A122,'ADR Raw Data'!$B$6:$BE$52,'ADR Raw Data'!AU$1,FALSE))/100</f>
        <v>-2.2777208269871298E-3</v>
      </c>
      <c r="O123" s="44">
        <f>(VLOOKUP($A122,'ADR Raw Data'!$B$6:$BE$52,'ADR Raw Data'!AV$1,FALSE))/100</f>
        <v>1.1986796629959599E-2</v>
      </c>
      <c r="P123" s="44">
        <f>(VLOOKUP($A122,'ADR Raw Data'!$B$6:$BE$52,'ADR Raw Data'!AW$1,FALSE))/100</f>
        <v>4.7917835017227102E-3</v>
      </c>
      <c r="Q123" s="44">
        <f>(VLOOKUP($A122,'ADR Raw Data'!$B$6:$BE$52,'ADR Raw Data'!AX$1,FALSE))/100</f>
        <v>-8.4594004089760706E-3</v>
      </c>
      <c r="R123" s="44">
        <f>(VLOOKUP($A122,'ADR Raw Data'!$B$6:$BE$52,'ADR Raw Data'!AY$1,FALSE))/100</f>
        <v>6.6777122953035895E-3</v>
      </c>
      <c r="S123" s="45">
        <f>(VLOOKUP($A122,'ADR Raw Data'!$B$6:$BE$52,'ADR Raw Data'!BA$1,FALSE))/100</f>
        <v>3.0332393984435001E-2</v>
      </c>
      <c r="T123" s="45">
        <f>(VLOOKUP($A122,'ADR Raw Data'!$B$6:$BE$52,'ADR Raw Data'!BB$1,FALSE))/100</f>
        <v>2.19320512005956E-2</v>
      </c>
      <c r="U123" s="44">
        <f>(VLOOKUP($A122,'ADR Raw Data'!$B$6:$BE$52,'ADR Raw Data'!BC$1,FALSE))/100</f>
        <v>2.60642069609597E-2</v>
      </c>
      <c r="V123" s="46">
        <f>(VLOOKUP($A122,'ADR Raw Data'!$B$6:$BE$52,'ADR Raw Data'!BE$1,FALSE))/100</f>
        <v>1.2700317239354299E-2</v>
      </c>
      <c r="X123" s="43">
        <f>(VLOOKUP($A122,'RevPAR Raw Data'!$B$6:$BE$52,'RevPAR Raw Data'!AT$1,FALSE))/100</f>
        <v>-1.1401651406846101E-2</v>
      </c>
      <c r="Y123" s="44">
        <f>(VLOOKUP($A122,'RevPAR Raw Data'!$B$6:$BE$52,'RevPAR Raw Data'!AU$1,FALSE))/100</f>
        <v>8.2987011812942404E-3</v>
      </c>
      <c r="Z123" s="44">
        <f>(VLOOKUP($A122,'RevPAR Raw Data'!$B$6:$BE$52,'RevPAR Raw Data'!AV$1,FALSE))/100</f>
        <v>1.8817941692282802E-2</v>
      </c>
      <c r="AA123" s="44">
        <f>(VLOOKUP($A122,'RevPAR Raw Data'!$B$6:$BE$52,'RevPAR Raw Data'!AW$1,FALSE))/100</f>
        <v>2.34512182324422E-2</v>
      </c>
      <c r="AB123" s="44">
        <f>(VLOOKUP($A122,'RevPAR Raw Data'!$B$6:$BE$52,'RevPAR Raw Data'!AX$1,FALSE))/100</f>
        <v>5.0624574943089203E-2</v>
      </c>
      <c r="AC123" s="44">
        <f>(VLOOKUP($A122,'RevPAR Raw Data'!$B$6:$BE$52,'RevPAR Raw Data'!AY$1,FALSE))/100</f>
        <v>1.9606717246037599E-2</v>
      </c>
      <c r="AD123" s="45">
        <f>(VLOOKUP($A122,'RevPAR Raw Data'!$B$6:$BE$52,'RevPAR Raw Data'!BA$1,FALSE))/100</f>
        <v>2.2259699615582398E-2</v>
      </c>
      <c r="AE123" s="45">
        <f>(VLOOKUP($A122,'RevPAR Raw Data'!$B$6:$BE$52,'RevPAR Raw Data'!BB$1,FALSE))/100</f>
        <v>2.3513694750518101E-2</v>
      </c>
      <c r="AF123" s="44">
        <f>(VLOOKUP($A122,'RevPAR Raw Data'!$B$6:$BE$52,'RevPAR Raw Data'!BC$1,FALSE))/100</f>
        <v>2.2905001875632398E-2</v>
      </c>
      <c r="AG123" s="46">
        <f>(VLOOKUP($A122,'RevPAR Raw Data'!$B$6:$BE$52,'RevPAR Raw Data'!BE$1,FALSE))/100</f>
        <v>2.07661276082791E-2</v>
      </c>
    </row>
    <row r="124" spans="1:33" x14ac:dyDescent="0.25">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3" x14ac:dyDescent="0.25">
      <c r="A125" s="70" t="s">
        <v>55</v>
      </c>
      <c r="B125" s="71">
        <f>(VLOOKUP($A125,'Occupancy Raw Data'!$B$8:$BE$45,'Occupancy Raw Data'!AG$3,FALSE))/100</f>
        <v>0.49917252792718203</v>
      </c>
      <c r="C125" s="72">
        <f>(VLOOKUP($A125,'Occupancy Raw Data'!$B$8:$BE$45,'Occupancy Raw Data'!AH$3,FALSE))/100</f>
        <v>0.59147014204937198</v>
      </c>
      <c r="D125" s="72">
        <f>(VLOOKUP($A125,'Occupancy Raw Data'!$B$8:$BE$45,'Occupancy Raw Data'!AI$3,FALSE))/100</f>
        <v>0.64387670666115004</v>
      </c>
      <c r="E125" s="72">
        <f>(VLOOKUP($A125,'Occupancy Raw Data'!$B$8:$BE$45,'Occupancy Raw Data'!AJ$3,FALSE))/100</f>
        <v>0.64577299682802303</v>
      </c>
      <c r="F125" s="72">
        <f>(VLOOKUP($A125,'Occupancy Raw Data'!$B$8:$BE$45,'Occupancy Raw Data'!AK$3,FALSE))/100</f>
        <v>0.61601848020962602</v>
      </c>
      <c r="G125" s="73">
        <f>(VLOOKUP($A125,'Occupancy Raw Data'!$B$8:$BE$45,'Occupancy Raw Data'!AL$3,FALSE))/100</f>
        <v>0.59926217073507093</v>
      </c>
      <c r="H125" s="53">
        <f>(VLOOKUP($A125,'Occupancy Raw Data'!$B$8:$BE$45,'Occupancy Raw Data'!AN$3,FALSE))/100</f>
        <v>0.67449317335539904</v>
      </c>
      <c r="I125" s="53">
        <f>(VLOOKUP($A125,'Occupancy Raw Data'!$B$8:$BE$45,'Occupancy Raw Data'!AO$3,FALSE))/100</f>
        <v>0.66732174872431305</v>
      </c>
      <c r="J125" s="73">
        <f>(VLOOKUP($A125,'Occupancy Raw Data'!$B$8:$BE$45,'Occupancy Raw Data'!AP$3,FALSE))/100</f>
        <v>0.67090746103985599</v>
      </c>
      <c r="K125" s="74">
        <f>(VLOOKUP($A125,'Occupancy Raw Data'!$B$8:$BE$45,'Occupancy Raw Data'!AR$3,FALSE))/100</f>
        <v>0.61973225367929496</v>
      </c>
      <c r="M125" s="75">
        <f>VLOOKUP($A125,'ADR Raw Data'!$B$6:$BE$43,'ADR Raw Data'!AG$1,FALSE)</f>
        <v>119.73949647741399</v>
      </c>
      <c r="N125" s="76">
        <f>VLOOKUP($A125,'ADR Raw Data'!$B$6:$BE$43,'ADR Raw Data'!AH$1,FALSE)</f>
        <v>106.679241037598</v>
      </c>
      <c r="O125" s="76">
        <f>VLOOKUP($A125,'ADR Raw Data'!$B$6:$BE$43,'ADR Raw Data'!AI$1,FALSE)</f>
        <v>112.598967068273</v>
      </c>
      <c r="P125" s="76">
        <f>VLOOKUP($A125,'ADR Raw Data'!$B$6:$BE$43,'ADR Raw Data'!AJ$1,FALSE)</f>
        <v>112.342812600106</v>
      </c>
      <c r="Q125" s="76">
        <f>VLOOKUP($A125,'ADR Raw Data'!$B$6:$BE$43,'ADR Raw Data'!AK$1,FALSE)</f>
        <v>113.55642581295101</v>
      </c>
      <c r="R125" s="77">
        <f>VLOOKUP($A125,'ADR Raw Data'!$B$6:$BE$43,'ADR Raw Data'!AL$1,FALSE)</f>
        <v>112.761636959898</v>
      </c>
      <c r="S125" s="76">
        <f>VLOOKUP($A125,'ADR Raw Data'!$B$6:$BE$43,'ADR Raw Data'!AN$1,FALSE)</f>
        <v>135.68470275520099</v>
      </c>
      <c r="T125" s="76">
        <f>VLOOKUP($A125,'ADR Raw Data'!$B$6:$BE$43,'ADR Raw Data'!AO$1,FALSE)</f>
        <v>145.30635753035301</v>
      </c>
      <c r="U125" s="77">
        <f>VLOOKUP($A125,'ADR Raw Data'!$B$6:$BE$43,'ADR Raw Data'!AP$1,FALSE)</f>
        <v>140.46981833598801</v>
      </c>
      <c r="V125" s="78">
        <f>VLOOKUP($A125,'ADR Raw Data'!$B$6:$BE$43,'ADR Raw Data'!AR$1,FALSE)</f>
        <v>121.331985805456</v>
      </c>
      <c r="X125" s="75">
        <f>VLOOKUP($A125,'RevPAR Raw Data'!$B$6:$BE$43,'RevPAR Raw Data'!AG$1,FALSE)</f>
        <v>59.770667149358701</v>
      </c>
      <c r="Y125" s="76">
        <f>VLOOKUP($A125,'RevPAR Raw Data'!$B$6:$BE$43,'RevPAR Raw Data'!AH$1,FALSE)</f>
        <v>63.097585850227503</v>
      </c>
      <c r="Z125" s="76">
        <f>VLOOKUP($A125,'RevPAR Raw Data'!$B$6:$BE$43,'RevPAR Raw Data'!AI$1,FALSE)</f>
        <v>72.499852089366897</v>
      </c>
      <c r="AA125" s="76">
        <f>VLOOKUP($A125,'RevPAR Raw Data'!$B$6:$BE$43,'RevPAR Raw Data'!AJ$1,FALSE)</f>
        <v>72.547954764859995</v>
      </c>
      <c r="AB125" s="76">
        <f>VLOOKUP($A125,'RevPAR Raw Data'!$B$6:$BE$43,'RevPAR Raw Data'!AK$1,FALSE)</f>
        <v>69.952856847331404</v>
      </c>
      <c r="AC125" s="77">
        <f>VLOOKUP($A125,'RevPAR Raw Data'!$B$6:$BE$43,'RevPAR Raw Data'!AL$1,FALSE)</f>
        <v>67.5737833402289</v>
      </c>
      <c r="AD125" s="76">
        <f>VLOOKUP($A125,'RevPAR Raw Data'!$B$6:$BE$43,'RevPAR Raw Data'!AN$1,FALSE)</f>
        <v>91.518405737139702</v>
      </c>
      <c r="AE125" s="76">
        <f>VLOOKUP($A125,'RevPAR Raw Data'!$B$6:$BE$43,'RevPAR Raw Data'!AO$1,FALSE)</f>
        <v>96.966092607916096</v>
      </c>
      <c r="AF125" s="77">
        <f>VLOOKUP($A125,'RevPAR Raw Data'!$B$6:$BE$43,'RevPAR Raw Data'!AP$1,FALSE)</f>
        <v>94.242249172527906</v>
      </c>
      <c r="AG125" s="78">
        <f>VLOOKUP($A125,'RevPAR Raw Data'!$B$6:$BE$43,'RevPAR Raw Data'!AR$1,FALSE)</f>
        <v>75.193345006599998</v>
      </c>
    </row>
    <row r="126" spans="1:33" x14ac:dyDescent="0.25">
      <c r="A126" s="55" t="s">
        <v>127</v>
      </c>
      <c r="B126" s="43">
        <f>(VLOOKUP($A125,'Occupancy Raw Data'!$B$8:$BE$51,'Occupancy Raw Data'!AT$3,FALSE))/100</f>
        <v>-9.2181925472228893E-2</v>
      </c>
      <c r="C126" s="44">
        <f>(VLOOKUP($A125,'Occupancy Raw Data'!$B$8:$BE$51,'Occupancy Raw Data'!AU$3,FALSE))/100</f>
        <v>-4.9833772143220899E-2</v>
      </c>
      <c r="D126" s="44">
        <f>(VLOOKUP($A125,'Occupancy Raw Data'!$B$8:$BE$51,'Occupancy Raw Data'!AV$3,FALSE))/100</f>
        <v>-3.7578741288992398E-2</v>
      </c>
      <c r="E126" s="44">
        <f>(VLOOKUP($A125,'Occupancy Raw Data'!$B$8:$BE$51,'Occupancy Raw Data'!AW$3,FALSE))/100</f>
        <v>-4.0781236795816106E-2</v>
      </c>
      <c r="F126" s="44">
        <f>(VLOOKUP($A125,'Occupancy Raw Data'!$B$8:$BE$51,'Occupancy Raw Data'!AX$3,FALSE))/100</f>
        <v>-7.6846845831614802E-2</v>
      </c>
      <c r="G126" s="44">
        <f>(VLOOKUP($A125,'Occupancy Raw Data'!$B$8:$BE$51,'Occupancy Raw Data'!AY$3,FALSE))/100</f>
        <v>-5.8324959973670903E-2</v>
      </c>
      <c r="H126" s="45">
        <f>(VLOOKUP($A125,'Occupancy Raw Data'!$B$8:$BE$51,'Occupancy Raw Data'!BA$3,FALSE))/100</f>
        <v>-7.3453731111540008E-2</v>
      </c>
      <c r="I126" s="45">
        <f>(VLOOKUP($A125,'Occupancy Raw Data'!$B$8:$BE$51,'Occupancy Raw Data'!BB$3,FALSE))/100</f>
        <v>-3.4094980261912301E-2</v>
      </c>
      <c r="J126" s="44">
        <f>(VLOOKUP($A125,'Occupancy Raw Data'!$B$8:$BE$51,'Occupancy Raw Data'!BC$3,FALSE))/100</f>
        <v>-5.4288763279377095E-2</v>
      </c>
      <c r="K126" s="46">
        <f>(VLOOKUP($A125,'Occupancy Raw Data'!$B$8:$BE$51,'Occupancy Raw Data'!BE$3,FALSE))/100</f>
        <v>-5.7080218965539803E-2</v>
      </c>
      <c r="M126" s="43">
        <f>(VLOOKUP($A125,'ADR Raw Data'!$B$6:$BE$49,'ADR Raw Data'!AT$1,FALSE))/100</f>
        <v>1.9021220700668799E-2</v>
      </c>
      <c r="N126" s="44">
        <f>(VLOOKUP($A125,'ADR Raw Data'!$B$6:$BE$49,'ADR Raw Data'!AU$1,FALSE))/100</f>
        <v>-1.2247736227313E-2</v>
      </c>
      <c r="O126" s="44">
        <f>(VLOOKUP($A125,'ADR Raw Data'!$B$6:$BE$49,'ADR Raw Data'!AV$1,FALSE))/100</f>
        <v>1.42968275765073E-2</v>
      </c>
      <c r="P126" s="44">
        <f>(VLOOKUP($A125,'ADR Raw Data'!$B$6:$BE$49,'ADR Raw Data'!AW$1,FALSE))/100</f>
        <v>-3.0009464090665299E-4</v>
      </c>
      <c r="Q126" s="44">
        <f>(VLOOKUP($A125,'ADR Raw Data'!$B$6:$BE$49,'ADR Raw Data'!AX$1,FALSE))/100</f>
        <v>-1.02653289430063E-2</v>
      </c>
      <c r="R126" s="44">
        <f>(VLOOKUP($A125,'ADR Raw Data'!$B$6:$BE$49,'ADR Raw Data'!AY$1,FALSE))/100</f>
        <v>1.3076287254466701E-3</v>
      </c>
      <c r="S126" s="45">
        <f>(VLOOKUP($A125,'ADR Raw Data'!$B$6:$BE$49,'ADR Raw Data'!BA$1,FALSE))/100</f>
        <v>-2.2583682977753799E-2</v>
      </c>
      <c r="T126" s="45">
        <f>(VLOOKUP($A125,'ADR Raw Data'!$B$6:$BE$49,'ADR Raw Data'!BB$1,FALSE))/100</f>
        <v>1.19790757503927E-2</v>
      </c>
      <c r="U126" s="44">
        <f>(VLOOKUP($A125,'ADR Raw Data'!$B$6:$BE$49,'ADR Raw Data'!BC$1,FALSE))/100</f>
        <v>-4.7536183431225298E-3</v>
      </c>
      <c r="V126" s="46">
        <f>(VLOOKUP($A125,'ADR Raw Data'!$B$6:$BE$49,'ADR Raw Data'!BE$1,FALSE))/100</f>
        <v>-6.5701644427582908E-4</v>
      </c>
      <c r="X126" s="43">
        <f>(VLOOKUP($A125,'RevPAR Raw Data'!$B$6:$BE$49,'RevPAR Raw Data'!AT$1,FALSE))/100</f>
        <v>-7.4914117520579901E-2</v>
      </c>
      <c r="Y126" s="44">
        <f>(VLOOKUP($A125,'RevPAR Raw Data'!$B$6:$BE$49,'RevPAR Raw Data'!AU$1,FALSE))/100</f>
        <v>-6.1471157474111804E-2</v>
      </c>
      <c r="Z126" s="44">
        <f>(VLOOKUP($A125,'RevPAR Raw Data'!$B$6:$BE$49,'RevPAR Raw Data'!AV$1,FALSE))/100</f>
        <v>-2.3819170497236E-2</v>
      </c>
      <c r="AA126" s="44">
        <f>(VLOOKUP($A125,'RevPAR Raw Data'!$B$6:$BE$49,'RevPAR Raw Data'!AW$1,FALSE))/100</f>
        <v>-4.1069093206110796E-2</v>
      </c>
      <c r="AB126" s="44">
        <f>(VLOOKUP($A125,'RevPAR Raw Data'!$B$6:$BE$49,'RevPAR Raw Data'!AX$1,FALSE))/100</f>
        <v>-8.6323316623927213E-2</v>
      </c>
      <c r="AC126" s="44">
        <f>(VLOOKUP($A125,'RevPAR Raw Data'!$B$6:$BE$49,'RevPAR Raw Data'!AY$1,FALSE))/100</f>
        <v>-5.70935986412964E-2</v>
      </c>
      <c r="AD126" s="45">
        <f>(VLOOKUP($A125,'RevPAR Raw Data'!$B$6:$BE$49,'RevPAR Raw Data'!BA$1,FALSE))/100</f>
        <v>-9.4378558312337602E-2</v>
      </c>
      <c r="AE126" s="45">
        <f>(VLOOKUP($A125,'RevPAR Raw Data'!$B$6:$BE$49,'RevPAR Raw Data'!BB$1,FALSE))/100</f>
        <v>-2.2524330862785099E-2</v>
      </c>
      <c r="AF126" s="44">
        <f>(VLOOKUP($A125,'RevPAR Raw Data'!$B$6:$BE$49,'RevPAR Raw Data'!BC$1,FALSE))/100</f>
        <v>-5.8784313561549402E-2</v>
      </c>
      <c r="AG126" s="46">
        <f>(VLOOKUP($A125,'RevPAR Raw Data'!$B$6:$BE$49,'RevPAR Raw Data'!BE$1,FALSE))/100</f>
        <v>-5.7699732767312398E-2</v>
      </c>
    </row>
    <row r="127" spans="1:33" x14ac:dyDescent="0.25">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3" x14ac:dyDescent="0.25">
      <c r="A128" s="88" t="s">
        <v>56</v>
      </c>
      <c r="B128" s="71">
        <f>(VLOOKUP($A128,'Occupancy Raw Data'!$B$8:$BE$45,'Occupancy Raw Data'!AG$3,FALSE))/100</f>
        <v>0.50561809464248397</v>
      </c>
      <c r="C128" s="72">
        <f>(VLOOKUP($A128,'Occupancy Raw Data'!$B$8:$BE$45,'Occupancy Raw Data'!AH$3,FALSE))/100</f>
        <v>0.66361267458828399</v>
      </c>
      <c r="D128" s="72">
        <f>(VLOOKUP($A128,'Occupancy Raw Data'!$B$8:$BE$45,'Occupancy Raw Data'!AI$3,FALSE))/100</f>
        <v>0.71880341880341803</v>
      </c>
      <c r="E128" s="72">
        <f>(VLOOKUP($A128,'Occupancy Raw Data'!$B$8:$BE$45,'Occupancy Raw Data'!AJ$3,FALSE))/100</f>
        <v>0.70582655826558194</v>
      </c>
      <c r="F128" s="72">
        <f>(VLOOKUP($A128,'Occupancy Raw Data'!$B$8:$BE$45,'Occupancy Raw Data'!AK$3,FALSE))/100</f>
        <v>0.70338753387533803</v>
      </c>
      <c r="G128" s="73">
        <f>(VLOOKUP($A128,'Occupancy Raw Data'!$B$8:$BE$45,'Occupancy Raw Data'!AL$3,FALSE))/100</f>
        <v>0.65944965603502093</v>
      </c>
      <c r="H128" s="53">
        <f>(VLOOKUP($A128,'Occupancy Raw Data'!$B$8:$BE$45,'Occupancy Raw Data'!AN$3,FALSE))/100</f>
        <v>0.78320825515947401</v>
      </c>
      <c r="I128" s="53">
        <f>(VLOOKUP($A128,'Occupancy Raw Data'!$B$8:$BE$45,'Occupancy Raw Data'!AO$3,FALSE))/100</f>
        <v>0.78221805294975999</v>
      </c>
      <c r="J128" s="73">
        <f>(VLOOKUP($A128,'Occupancy Raw Data'!$B$8:$BE$45,'Occupancy Raw Data'!AP$3,FALSE))/100</f>
        <v>0.78271315405461706</v>
      </c>
      <c r="K128" s="74">
        <f>(VLOOKUP($A128,'Occupancy Raw Data'!$B$8:$BE$45,'Occupancy Raw Data'!AR$3,FALSE))/100</f>
        <v>0.69466779832633407</v>
      </c>
      <c r="M128" s="75">
        <f>VLOOKUP($A128,'ADR Raw Data'!$B$6:$BE$43,'ADR Raw Data'!AG$1,FALSE)</f>
        <v>102.56788097672499</v>
      </c>
      <c r="N128" s="76">
        <f>VLOOKUP($A128,'ADR Raw Data'!$B$6:$BE$43,'ADR Raw Data'!AH$1,FALSE)</f>
        <v>115.420889869162</v>
      </c>
      <c r="O128" s="76">
        <f>VLOOKUP($A128,'ADR Raw Data'!$B$6:$BE$43,'ADR Raw Data'!AI$1,FALSE)</f>
        <v>119.609691134247</v>
      </c>
      <c r="P128" s="76">
        <f>VLOOKUP($A128,'ADR Raw Data'!$B$6:$BE$43,'ADR Raw Data'!AJ$1,FALSE)</f>
        <v>116.03483331364301</v>
      </c>
      <c r="Q128" s="76">
        <f>VLOOKUP($A128,'ADR Raw Data'!$B$6:$BE$43,'ADR Raw Data'!AK$1,FALSE)</f>
        <v>116.641654376657</v>
      </c>
      <c r="R128" s="77">
        <f>VLOOKUP($A128,'ADR Raw Data'!$B$6:$BE$43,'ADR Raw Data'!AL$1,FALSE)</f>
        <v>114.754946365596</v>
      </c>
      <c r="S128" s="76">
        <f>VLOOKUP($A128,'ADR Raw Data'!$B$6:$BE$43,'ADR Raw Data'!AN$1,FALSE)</f>
        <v>131.899872159007</v>
      </c>
      <c r="T128" s="76">
        <f>VLOOKUP($A128,'ADR Raw Data'!$B$6:$BE$43,'ADR Raw Data'!AO$1,FALSE)</f>
        <v>131.83728600991299</v>
      </c>
      <c r="U128" s="77">
        <f>VLOOKUP($A128,'ADR Raw Data'!$B$6:$BE$43,'ADR Raw Data'!AP$1,FALSE)</f>
        <v>131.86859887873101</v>
      </c>
      <c r="V128" s="78">
        <f>VLOOKUP($A128,'ADR Raw Data'!$B$6:$BE$43,'ADR Raw Data'!AR$1,FALSE)</f>
        <v>120.264293410213</v>
      </c>
      <c r="X128" s="75">
        <f>VLOOKUP($A128,'RevPAR Raw Data'!$B$6:$BE$43,'RevPAR Raw Data'!AG$1,FALSE)</f>
        <v>51.8601765509693</v>
      </c>
      <c r="Y128" s="76">
        <f>VLOOKUP($A128,'RevPAR Raw Data'!$B$6:$BE$43,'RevPAR Raw Data'!AH$1,FALSE)</f>
        <v>76.594765429435</v>
      </c>
      <c r="Z128" s="76">
        <f>VLOOKUP($A128,'RevPAR Raw Data'!$B$6:$BE$43,'RevPAR Raw Data'!AI$1,FALSE)</f>
        <v>85.975854909318301</v>
      </c>
      <c r="AA128" s="76">
        <f>VLOOKUP($A128,'RevPAR Raw Data'!$B$6:$BE$43,'RevPAR Raw Data'!AJ$1,FALSE)</f>
        <v>81.900467036689506</v>
      </c>
      <c r="AB128" s="76">
        <f>VLOOKUP($A128,'RevPAR Raw Data'!$B$6:$BE$43,'RevPAR Raw Data'!AK$1,FALSE)</f>
        <v>82.0442856191369</v>
      </c>
      <c r="AC128" s="77">
        <f>VLOOKUP($A128,'RevPAR Raw Data'!$B$6:$BE$43,'RevPAR Raw Data'!AL$1,FALSE)</f>
        <v>75.675109909109807</v>
      </c>
      <c r="AD128" s="76">
        <f>VLOOKUP($A128,'RevPAR Raw Data'!$B$6:$BE$43,'RevPAR Raw Data'!AN$1,FALSE)</f>
        <v>103.305068729414</v>
      </c>
      <c r="AE128" s="76">
        <f>VLOOKUP($A128,'RevPAR Raw Data'!$B$6:$BE$43,'RevPAR Raw Data'!AO$1,FALSE)</f>
        <v>103.125505168855</v>
      </c>
      <c r="AF128" s="77">
        <f>VLOOKUP($A128,'RevPAR Raw Data'!$B$6:$BE$43,'RevPAR Raw Data'!AP$1,FALSE)</f>
        <v>103.215286949134</v>
      </c>
      <c r="AG128" s="78">
        <f>VLOOKUP($A128,'RevPAR Raw Data'!$B$6:$BE$43,'RevPAR Raw Data'!AR$1,FALSE)</f>
        <v>83.543731920545497</v>
      </c>
    </row>
    <row r="129" spans="1:33" x14ac:dyDescent="0.25">
      <c r="A129" s="55" t="s">
        <v>127</v>
      </c>
      <c r="B129" s="43">
        <f>(VLOOKUP($A128,'Occupancy Raw Data'!$B$8:$BE$51,'Occupancy Raw Data'!AT$3,FALSE))/100</f>
        <v>1.5354156389263801E-2</v>
      </c>
      <c r="C129" s="44">
        <f>(VLOOKUP($A128,'Occupancy Raw Data'!$B$8:$BE$51,'Occupancy Raw Data'!AU$3,FALSE))/100</f>
        <v>5.3645082641756596E-2</v>
      </c>
      <c r="D129" s="44">
        <f>(VLOOKUP($A128,'Occupancy Raw Data'!$B$8:$BE$51,'Occupancy Raw Data'!AV$3,FALSE))/100</f>
        <v>4.3799023468262706E-2</v>
      </c>
      <c r="E129" s="44">
        <f>(VLOOKUP($A128,'Occupancy Raw Data'!$B$8:$BE$51,'Occupancy Raw Data'!AW$3,FALSE))/100</f>
        <v>3.4125023691796097E-2</v>
      </c>
      <c r="F129" s="44">
        <f>(VLOOKUP($A128,'Occupancy Raw Data'!$B$8:$BE$51,'Occupancy Raw Data'!AX$3,FALSE))/100</f>
        <v>2.5045713635829098E-2</v>
      </c>
      <c r="G129" s="44">
        <f>(VLOOKUP($A128,'Occupancy Raw Data'!$B$8:$BE$51,'Occupancy Raw Data'!AY$3,FALSE))/100</f>
        <v>3.5196046162923197E-2</v>
      </c>
      <c r="H129" s="45">
        <f>(VLOOKUP($A128,'Occupancy Raw Data'!$B$8:$BE$51,'Occupancy Raw Data'!BA$3,FALSE))/100</f>
        <v>1.6722776258894199E-2</v>
      </c>
      <c r="I129" s="45">
        <f>(VLOOKUP($A128,'Occupancy Raw Data'!$B$8:$BE$51,'Occupancy Raw Data'!BB$3,FALSE))/100</f>
        <v>1.5809220505051E-2</v>
      </c>
      <c r="J129" s="44">
        <f>(VLOOKUP($A128,'Occupancy Raw Data'!$B$8:$BE$51,'Occupancy Raw Data'!BC$3,FALSE))/100</f>
        <v>1.6266082007935799E-2</v>
      </c>
      <c r="K129" s="46">
        <f>(VLOOKUP($A128,'Occupancy Raw Data'!$B$8:$BE$51,'Occupancy Raw Data'!BE$3,FALSE))/100</f>
        <v>2.9029061469951597E-2</v>
      </c>
      <c r="M129" s="43">
        <f>(VLOOKUP($A128,'ADR Raw Data'!$B$6:$BE$49,'ADR Raw Data'!AT$1,FALSE))/100</f>
        <v>2.3865038703955198E-2</v>
      </c>
      <c r="N129" s="44">
        <f>(VLOOKUP($A128,'ADR Raw Data'!$B$6:$BE$49,'ADR Raw Data'!AU$1,FALSE))/100</f>
        <v>5.3016517297566394E-2</v>
      </c>
      <c r="O129" s="44">
        <f>(VLOOKUP($A128,'ADR Raw Data'!$B$6:$BE$49,'ADR Raw Data'!AV$1,FALSE))/100</f>
        <v>5.2165680926343203E-2</v>
      </c>
      <c r="P129" s="44">
        <f>(VLOOKUP($A128,'ADR Raw Data'!$B$6:$BE$49,'ADR Raw Data'!AW$1,FALSE))/100</f>
        <v>2.36695561651337E-2</v>
      </c>
      <c r="Q129" s="44">
        <f>(VLOOKUP($A128,'ADR Raw Data'!$B$6:$BE$49,'ADR Raw Data'!AX$1,FALSE))/100</f>
        <v>1.8326377099028E-3</v>
      </c>
      <c r="R129" s="44">
        <f>(VLOOKUP($A128,'ADR Raw Data'!$B$6:$BE$49,'ADR Raw Data'!AY$1,FALSE))/100</f>
        <v>3.1177660364618599E-2</v>
      </c>
      <c r="S129" s="45">
        <f>(VLOOKUP($A128,'ADR Raw Data'!$B$6:$BE$49,'ADR Raw Data'!BA$1,FALSE))/100</f>
        <v>1.7647258199940299E-2</v>
      </c>
      <c r="T129" s="45">
        <f>(VLOOKUP($A128,'ADR Raw Data'!$B$6:$BE$49,'ADR Raw Data'!BB$1,FALSE))/100</f>
        <v>1.1621368624357899E-2</v>
      </c>
      <c r="U129" s="44">
        <f>(VLOOKUP($A128,'ADR Raw Data'!$B$6:$BE$49,'ADR Raw Data'!BC$1,FALSE))/100</f>
        <v>1.46267413095114E-2</v>
      </c>
      <c r="V129" s="46">
        <f>(VLOOKUP($A128,'ADR Raw Data'!$B$6:$BE$49,'ADR Raw Data'!BE$1,FALSE))/100</f>
        <v>2.4617567898628102E-2</v>
      </c>
      <c r="X129" s="43">
        <f>(VLOOKUP($A128,'RevPAR Raw Data'!$B$6:$BE$49,'RevPAR Raw Data'!AT$1,FALSE))/100</f>
        <v>3.9585622629715399E-2</v>
      </c>
      <c r="Y129" s="44">
        <f>(VLOOKUP($A128,'RevPAR Raw Data'!$B$6:$BE$49,'RevPAR Raw Data'!AU$1,FALSE))/100</f>
        <v>0.109505675391129</v>
      </c>
      <c r="Z129" s="44">
        <f>(VLOOKUP($A128,'RevPAR Raw Data'!$B$6:$BE$49,'RevPAR Raw Data'!AV$1,FALSE))/100</f>
        <v>9.8249510277736707E-2</v>
      </c>
      <c r="AA129" s="44">
        <f>(VLOOKUP($A128,'RevPAR Raw Data'!$B$6:$BE$49,'RevPAR Raw Data'!AW$1,FALSE))/100</f>
        <v>5.8602304021839399E-2</v>
      </c>
      <c r="AB129" s="44">
        <f>(VLOOKUP($A128,'RevPAR Raw Data'!$B$6:$BE$49,'RevPAR Raw Data'!AX$1,FALSE))/100</f>
        <v>2.6924251065012398E-2</v>
      </c>
      <c r="AC129" s="44">
        <f>(VLOOKUP($A128,'RevPAR Raw Data'!$B$6:$BE$49,'RevPAR Raw Data'!AY$1,FALSE))/100</f>
        <v>6.7471036900987005E-2</v>
      </c>
      <c r="AD129" s="45">
        <f>(VLOOKUP($A128,'RevPAR Raw Data'!$B$6:$BE$49,'RevPAR Raw Data'!BA$1,FALSE))/100</f>
        <v>3.4665145609294998E-2</v>
      </c>
      <c r="AE129" s="45">
        <f>(VLOOKUP($A128,'RevPAR Raw Data'!$B$6:$BE$49,'RevPAR Raw Data'!BB$1,FALSE))/100</f>
        <v>2.7614313908561797E-2</v>
      </c>
      <c r="AF129" s="44">
        <f>(VLOOKUP($A128,'RevPAR Raw Data'!$B$6:$BE$49,'RevPAR Raw Data'!BC$1,FALSE))/100</f>
        <v>3.1130743091096699E-2</v>
      </c>
      <c r="AG129" s="46">
        <f>(VLOOKUP($A128,'RevPAR Raw Data'!$B$6:$BE$49,'RevPAR Raw Data'!BE$1,FALSE))/100</f>
        <v>5.4361254260349802E-2</v>
      </c>
    </row>
    <row r="130" spans="1:33" x14ac:dyDescent="0.25">
      <c r="A130" s="88"/>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3" x14ac:dyDescent="0.25">
      <c r="A131" s="70" t="s">
        <v>58</v>
      </c>
      <c r="B131" s="71">
        <f>(VLOOKUP($A131,'Occupancy Raw Data'!$B$8:$BE$45,'Occupancy Raw Data'!AG$3,FALSE))/100</f>
        <v>0.44634394041976899</v>
      </c>
      <c r="C131" s="72">
        <f>(VLOOKUP($A131,'Occupancy Raw Data'!$B$8:$BE$45,'Occupancy Raw Data'!AH$3,FALSE))/100</f>
        <v>0.672393364928909</v>
      </c>
      <c r="D131" s="72">
        <f>(VLOOKUP($A131,'Occupancy Raw Data'!$B$8:$BE$45,'Occupancy Raw Data'!AI$3,FALSE))/100</f>
        <v>0.7454299255247121</v>
      </c>
      <c r="E131" s="72">
        <f>(VLOOKUP($A131,'Occupancy Raw Data'!$B$8:$BE$45,'Occupancy Raw Data'!AJ$3,FALSE))/100</f>
        <v>0.71462423832092004</v>
      </c>
      <c r="F131" s="72">
        <f>(VLOOKUP($A131,'Occupancy Raw Data'!$B$8:$BE$45,'Occupancy Raw Data'!AK$3,FALSE))/100</f>
        <v>0.69211238997968805</v>
      </c>
      <c r="G131" s="73">
        <f>(VLOOKUP($A131,'Occupancy Raw Data'!$B$8:$BE$45,'Occupancy Raw Data'!AL$3,FALSE))/100</f>
        <v>0.65418077183479995</v>
      </c>
      <c r="H131" s="53">
        <f>(VLOOKUP($A131,'Occupancy Raw Data'!$B$8:$BE$45,'Occupancy Raw Data'!AN$3,FALSE))/100</f>
        <v>0.82134394041976899</v>
      </c>
      <c r="I131" s="53">
        <f>(VLOOKUP($A131,'Occupancy Raw Data'!$B$8:$BE$45,'Occupancy Raw Data'!AO$3,FALSE))/100</f>
        <v>0.78105958023019595</v>
      </c>
      <c r="J131" s="73">
        <f>(VLOOKUP($A131,'Occupancy Raw Data'!$B$8:$BE$45,'Occupancy Raw Data'!AP$3,FALSE))/100</f>
        <v>0.80120176032498303</v>
      </c>
      <c r="K131" s="74">
        <f>(VLOOKUP($A131,'Occupancy Raw Data'!$B$8:$BE$45,'Occupancy Raw Data'!AR$3,FALSE))/100</f>
        <v>0.69618676854628103</v>
      </c>
      <c r="M131" s="75">
        <f>VLOOKUP($A131,'ADR Raw Data'!$B$6:$BE$43,'ADR Raw Data'!AG$1,FALSE)</f>
        <v>167.595661736822</v>
      </c>
      <c r="N131" s="76">
        <f>VLOOKUP($A131,'ADR Raw Data'!$B$6:$BE$43,'ADR Raw Data'!AH$1,FALSE)</f>
        <v>193.85559974826899</v>
      </c>
      <c r="O131" s="76">
        <f>VLOOKUP($A131,'ADR Raw Data'!$B$6:$BE$43,'ADR Raw Data'!AI$1,FALSE)</f>
        <v>202.36753860127101</v>
      </c>
      <c r="P131" s="76">
        <f>VLOOKUP($A131,'ADR Raw Data'!$B$6:$BE$43,'ADR Raw Data'!AJ$1,FALSE)</f>
        <v>191.46450023685401</v>
      </c>
      <c r="Q131" s="76">
        <f>VLOOKUP($A131,'ADR Raw Data'!$B$6:$BE$43,'ADR Raw Data'!AK$1,FALSE)</f>
        <v>185.72654561017299</v>
      </c>
      <c r="R131" s="77">
        <f>VLOOKUP($A131,'ADR Raw Data'!$B$6:$BE$43,'ADR Raw Data'!AL$1,FALSE)</f>
        <v>189.969558591425</v>
      </c>
      <c r="S131" s="76">
        <f>VLOOKUP($A131,'ADR Raw Data'!$B$6:$BE$43,'ADR Raw Data'!AN$1,FALSE)</f>
        <v>208.64159505409501</v>
      </c>
      <c r="T131" s="76">
        <f>VLOOKUP($A131,'ADR Raw Data'!$B$6:$BE$43,'ADR Raw Data'!AO$1,FALSE)</f>
        <v>209.156033156354</v>
      </c>
      <c r="U131" s="77">
        <f>VLOOKUP($A131,'ADR Raw Data'!$B$6:$BE$43,'ADR Raw Data'!AP$1,FALSE)</f>
        <v>208.892347628604</v>
      </c>
      <c r="V131" s="78">
        <f>VLOOKUP($A131,'ADR Raw Data'!$B$6:$BE$43,'ADR Raw Data'!AR$1,FALSE)</f>
        <v>196.19160481392001</v>
      </c>
      <c r="X131" s="75">
        <f>VLOOKUP($A131,'RevPAR Raw Data'!$B$6:$BE$43,'RevPAR Raw Data'!AG$1,FALSE)</f>
        <v>74.805308056871993</v>
      </c>
      <c r="Y131" s="76">
        <f>VLOOKUP($A131,'RevPAR Raw Data'!$B$6:$BE$43,'RevPAR Raw Data'!AH$1,FALSE)</f>
        <v>130.34721902505001</v>
      </c>
      <c r="Z131" s="76">
        <f>VLOOKUP($A131,'RevPAR Raw Data'!$B$6:$BE$43,'RevPAR Raw Data'!AI$1,FALSE)</f>
        <v>150.85081922816499</v>
      </c>
      <c r="AA131" s="76">
        <f>VLOOKUP($A131,'RevPAR Raw Data'!$B$6:$BE$43,'RevPAR Raw Data'!AJ$1,FALSE)</f>
        <v>136.82517264725701</v>
      </c>
      <c r="AB131" s="76">
        <f>VLOOKUP($A131,'RevPAR Raw Data'!$B$6:$BE$43,'RevPAR Raw Data'!AK$1,FALSE)</f>
        <v>128.54364336492799</v>
      </c>
      <c r="AC131" s="77">
        <f>VLOOKUP($A131,'RevPAR Raw Data'!$B$6:$BE$43,'RevPAR Raw Data'!AL$1,FALSE)</f>
        <v>124.27443246445399</v>
      </c>
      <c r="AD131" s="76">
        <f>VLOOKUP($A131,'RevPAR Raw Data'!$B$6:$BE$43,'RevPAR Raw Data'!AN$1,FALSE)</f>
        <v>171.366509817197</v>
      </c>
      <c r="AE131" s="76">
        <f>VLOOKUP($A131,'RevPAR Raw Data'!$B$6:$BE$43,'RevPAR Raw Data'!AO$1,FALSE)</f>
        <v>163.36332345971499</v>
      </c>
      <c r="AF131" s="77">
        <f>VLOOKUP($A131,'RevPAR Raw Data'!$B$6:$BE$43,'RevPAR Raw Data'!AP$1,FALSE)</f>
        <v>167.36491663845601</v>
      </c>
      <c r="AG131" s="78">
        <f>VLOOKUP($A131,'RevPAR Raw Data'!$B$6:$BE$43,'RevPAR Raw Data'!AR$1,FALSE)</f>
        <v>136.585999371312</v>
      </c>
    </row>
    <row r="132" spans="1:33" x14ac:dyDescent="0.25">
      <c r="A132" s="55" t="s">
        <v>127</v>
      </c>
      <c r="B132" s="43">
        <f>(VLOOKUP($A131,'Occupancy Raw Data'!$B$8:$BE$51,'Occupancy Raw Data'!AT$3,FALSE))/100</f>
        <v>-4.1540785498489401E-3</v>
      </c>
      <c r="C132" s="44">
        <f>(VLOOKUP($A131,'Occupancy Raw Data'!$B$8:$BE$51,'Occupancy Raw Data'!AU$3,FALSE))/100</f>
        <v>9.4654174703775101E-2</v>
      </c>
      <c r="D132" s="44">
        <f>(VLOOKUP($A131,'Occupancy Raw Data'!$B$8:$BE$51,'Occupancy Raw Data'!AV$3,FALSE))/100</f>
        <v>5.1575931232091594E-2</v>
      </c>
      <c r="E132" s="44">
        <f>(VLOOKUP($A131,'Occupancy Raw Data'!$B$8:$BE$51,'Occupancy Raw Data'!AW$3,FALSE))/100</f>
        <v>1.41724717751621E-2</v>
      </c>
      <c r="F132" s="44">
        <f>(VLOOKUP($A131,'Occupancy Raw Data'!$B$8:$BE$51,'Occupancy Raw Data'!AX$3,FALSE))/100</f>
        <v>8.5668828784726402E-4</v>
      </c>
      <c r="G132" s="44">
        <f>(VLOOKUP($A131,'Occupancy Raw Data'!$B$8:$BE$51,'Occupancy Raw Data'!AY$3,FALSE))/100</f>
        <v>3.2650225772837702E-2</v>
      </c>
      <c r="H132" s="45">
        <f>(VLOOKUP($A131,'Occupancy Raw Data'!$B$8:$BE$51,'Occupancy Raw Data'!BA$3,FALSE))/100</f>
        <v>-1.19120342089187E-2</v>
      </c>
      <c r="I132" s="45">
        <f>(VLOOKUP($A131,'Occupancy Raw Data'!$B$8:$BE$51,'Occupancy Raw Data'!BB$3,FALSE))/100</f>
        <v>-5.0318995678123007E-2</v>
      </c>
      <c r="J132" s="44">
        <f>(VLOOKUP($A131,'Occupancy Raw Data'!$B$8:$BE$51,'Occupancy Raw Data'!BC$3,FALSE))/100</f>
        <v>-3.10133060388945E-2</v>
      </c>
      <c r="K132" s="46">
        <f>(VLOOKUP($A131,'Occupancy Raw Data'!$B$8:$BE$51,'Occupancy Raw Data'!BE$3,FALSE))/100</f>
        <v>1.0813277862622199E-2</v>
      </c>
      <c r="M132" s="43">
        <f>(VLOOKUP($A131,'ADR Raw Data'!$B$6:$BE$49,'ADR Raw Data'!AT$1,FALSE))/100</f>
        <v>-4.55160434895697E-3</v>
      </c>
      <c r="N132" s="44">
        <f>(VLOOKUP($A131,'ADR Raw Data'!$B$6:$BE$49,'ADR Raw Data'!AU$1,FALSE))/100</f>
        <v>8.943932914894219E-2</v>
      </c>
      <c r="O132" s="44">
        <f>(VLOOKUP($A131,'ADR Raw Data'!$B$6:$BE$49,'ADR Raw Data'!AV$1,FALSE))/100</f>
        <v>9.6438471842123605E-2</v>
      </c>
      <c r="P132" s="44">
        <f>(VLOOKUP($A131,'ADR Raw Data'!$B$6:$BE$49,'ADR Raw Data'!AW$1,FALSE))/100</f>
        <v>2.7532040184027502E-2</v>
      </c>
      <c r="Q132" s="44">
        <f>(VLOOKUP($A131,'ADR Raw Data'!$B$6:$BE$49,'ADR Raw Data'!AX$1,FALSE))/100</f>
        <v>-4.1180365333588299E-2</v>
      </c>
      <c r="R132" s="44">
        <f>(VLOOKUP($A131,'ADR Raw Data'!$B$6:$BE$49,'ADR Raw Data'!AY$1,FALSE))/100</f>
        <v>3.5950941093350702E-2</v>
      </c>
      <c r="S132" s="45">
        <f>(VLOOKUP($A131,'ADR Raw Data'!$B$6:$BE$49,'ADR Raw Data'!BA$1,FALSE))/100</f>
        <v>-6.0655653661731597E-3</v>
      </c>
      <c r="T132" s="45">
        <f>(VLOOKUP($A131,'ADR Raw Data'!$B$6:$BE$49,'ADR Raw Data'!BB$1,FALSE))/100</f>
        <v>-6.4678672301485499E-3</v>
      </c>
      <c r="U132" s="44">
        <f>(VLOOKUP($A131,'ADR Raw Data'!$B$6:$BE$49,'ADR Raw Data'!BC$1,FALSE))/100</f>
        <v>-6.2901828661662794E-3</v>
      </c>
      <c r="V132" s="46">
        <f>(VLOOKUP($A131,'ADR Raw Data'!$B$6:$BE$49,'ADR Raw Data'!BE$1,FALSE))/100</f>
        <v>1.8740836609775099E-2</v>
      </c>
      <c r="X132" s="43">
        <f>(VLOOKUP($A131,'RevPAR Raw Data'!$B$6:$BE$49,'RevPAR Raw Data'!AT$1,FALSE))/100</f>
        <v>-8.6867751768125098E-3</v>
      </c>
      <c r="Y132" s="44">
        <f>(VLOOKUP($A131,'RevPAR Raw Data'!$B$6:$BE$49,'RevPAR Raw Data'!AU$1,FALSE))/100</f>
        <v>0.19255930973936899</v>
      </c>
      <c r="Z132" s="44">
        <f>(VLOOKUP($A131,'RevPAR Raw Data'!$B$6:$BE$49,'RevPAR Raw Data'!AV$1,FALSE))/100</f>
        <v>0.152988307066072</v>
      </c>
      <c r="AA132" s="44">
        <f>(VLOOKUP($A131,'RevPAR Raw Data'!$B$6:$BE$49,'RevPAR Raw Data'!AW$1,FALSE))/100</f>
        <v>4.2094709021610395E-2</v>
      </c>
      <c r="AB132" s="44">
        <f>(VLOOKUP($A131,'RevPAR Raw Data'!$B$6:$BE$49,'RevPAR Raw Data'!AX$1,FALSE))/100</f>
        <v>-4.0358955782411596E-2</v>
      </c>
      <c r="AC132" s="44">
        <f>(VLOOKUP($A131,'RevPAR Raw Data'!$B$6:$BE$49,'RevPAR Raw Data'!AY$1,FALSE))/100</f>
        <v>6.9774973209632399E-2</v>
      </c>
      <c r="AD132" s="45">
        <f>(VLOOKUP($A131,'RevPAR Raw Data'!$B$6:$BE$49,'RevPAR Raw Data'!BA$1,FALSE))/100</f>
        <v>-1.7905346352953599E-2</v>
      </c>
      <c r="AE132" s="45">
        <f>(VLOOKUP($A131,'RevPAR Raw Data'!$B$6:$BE$49,'RevPAR Raw Data'!BB$1,FALSE))/100</f>
        <v>-5.6461406325071101E-2</v>
      </c>
      <c r="AF132" s="44">
        <f>(VLOOKUP($A131,'RevPAR Raw Data'!$B$6:$BE$49,'RevPAR Raw Data'!BC$1,FALSE))/100</f>
        <v>-3.7108409538791798E-2</v>
      </c>
      <c r="AG132" s="46">
        <f>(VLOOKUP($A131,'RevPAR Raw Data'!$B$6:$BE$49,'RevPAR Raw Data'!BE$1,FALSE))/100</f>
        <v>2.9756764346036801E-2</v>
      </c>
    </row>
    <row r="133" spans="1:33" x14ac:dyDescent="0.25">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3" x14ac:dyDescent="0.25">
      <c r="A134" s="70" t="s">
        <v>60</v>
      </c>
      <c r="B134" s="71">
        <f>(VLOOKUP($A134,'Occupancy Raw Data'!$B$8:$BE$45,'Occupancy Raw Data'!AG$3,FALSE))/100</f>
        <v>0.471018602540834</v>
      </c>
      <c r="C134" s="72">
        <f>(VLOOKUP($A134,'Occupancy Raw Data'!$B$8:$BE$45,'Occupancy Raw Data'!AH$3,FALSE))/100</f>
        <v>0.65270530852994502</v>
      </c>
      <c r="D134" s="72">
        <f>(VLOOKUP($A134,'Occupancy Raw Data'!$B$8:$BE$45,'Occupancy Raw Data'!AI$3,FALSE))/100</f>
        <v>0.72898706896551702</v>
      </c>
      <c r="E134" s="72">
        <f>(VLOOKUP($A134,'Occupancy Raw Data'!$B$8:$BE$45,'Occupancy Raw Data'!AJ$3,FALSE))/100</f>
        <v>0.70695326678765791</v>
      </c>
      <c r="F134" s="72">
        <f>(VLOOKUP($A134,'Occupancy Raw Data'!$B$8:$BE$45,'Occupancy Raw Data'!AK$3,FALSE))/100</f>
        <v>0.68554333030852899</v>
      </c>
      <c r="G134" s="73">
        <f>(VLOOKUP($A134,'Occupancy Raw Data'!$B$8:$BE$45,'Occupancy Raw Data'!AL$3,FALSE))/100</f>
        <v>0.64904151542649702</v>
      </c>
      <c r="H134" s="53">
        <f>(VLOOKUP($A134,'Occupancy Raw Data'!$B$8:$BE$45,'Occupancy Raw Data'!AN$3,FALSE))/100</f>
        <v>0.77886796733212293</v>
      </c>
      <c r="I134" s="53">
        <f>(VLOOKUP($A134,'Occupancy Raw Data'!$B$8:$BE$45,'Occupancy Raw Data'!AO$3,FALSE))/100</f>
        <v>0.78510662431941891</v>
      </c>
      <c r="J134" s="73">
        <f>(VLOOKUP($A134,'Occupancy Raw Data'!$B$8:$BE$45,'Occupancy Raw Data'!AP$3,FALSE))/100</f>
        <v>0.78198729582577098</v>
      </c>
      <c r="K134" s="74">
        <f>(VLOOKUP($A134,'Occupancy Raw Data'!$B$8:$BE$45,'Occupancy Raw Data'!AR$3,FALSE))/100</f>
        <v>0.68702602411200397</v>
      </c>
      <c r="M134" s="75">
        <f>VLOOKUP($A134,'ADR Raw Data'!$B$6:$BE$43,'ADR Raw Data'!AG$1,FALSE)</f>
        <v>96.692544852498401</v>
      </c>
      <c r="N134" s="76">
        <f>VLOOKUP($A134,'ADR Raw Data'!$B$6:$BE$43,'ADR Raw Data'!AH$1,FALSE)</f>
        <v>110.104938089238</v>
      </c>
      <c r="O134" s="76">
        <f>VLOOKUP($A134,'ADR Raw Data'!$B$6:$BE$43,'ADR Raw Data'!AI$1,FALSE)</f>
        <v>114.99148480958399</v>
      </c>
      <c r="P134" s="76">
        <f>VLOOKUP($A134,'ADR Raw Data'!$B$6:$BE$43,'ADR Raw Data'!AJ$1,FALSE)</f>
        <v>111.578327316486</v>
      </c>
      <c r="Q134" s="76">
        <f>VLOOKUP($A134,'ADR Raw Data'!$B$6:$BE$43,'ADR Raw Data'!AK$1,FALSE)</f>
        <v>112.141900723888</v>
      </c>
      <c r="R134" s="77">
        <f>VLOOKUP($A134,'ADR Raw Data'!$B$6:$BE$43,'ADR Raw Data'!AL$1,FALSE)</f>
        <v>110.00718968183899</v>
      </c>
      <c r="S134" s="76">
        <f>VLOOKUP($A134,'ADR Raw Data'!$B$6:$BE$43,'ADR Raw Data'!AN$1,FALSE)</f>
        <v>130.88850360445599</v>
      </c>
      <c r="T134" s="76">
        <f>VLOOKUP($A134,'ADR Raw Data'!$B$6:$BE$43,'ADR Raw Data'!AO$1,FALSE)</f>
        <v>130.31274579209699</v>
      </c>
      <c r="U134" s="77">
        <f>VLOOKUP($A134,'ADR Raw Data'!$B$6:$BE$43,'ADR Raw Data'!AP$1,FALSE)</f>
        <v>130.59947635625099</v>
      </c>
      <c r="V134" s="78">
        <f>VLOOKUP($A134,'ADR Raw Data'!$B$6:$BE$43,'ADR Raw Data'!AR$1,FALSE)</f>
        <v>116.70392355726401</v>
      </c>
      <c r="X134" s="75">
        <f>VLOOKUP($A134,'RevPAR Raw Data'!$B$6:$BE$43,'RevPAR Raw Data'!AG$1,FALSE)</f>
        <v>45.543987352540803</v>
      </c>
      <c r="Y134" s="76">
        <f>VLOOKUP($A134,'RevPAR Raw Data'!$B$6:$BE$43,'RevPAR Raw Data'!AH$1,FALSE)</f>
        <v>71.866077586206799</v>
      </c>
      <c r="Z134" s="76">
        <f>VLOOKUP($A134,'RevPAR Raw Data'!$B$6:$BE$43,'RevPAR Raw Data'!AI$1,FALSE)</f>
        <v>83.827305467332096</v>
      </c>
      <c r="AA134" s="76">
        <f>VLOOKUP($A134,'RevPAR Raw Data'!$B$6:$BE$43,'RevPAR Raw Data'!AJ$1,FALSE)</f>
        <v>78.880662999092493</v>
      </c>
      <c r="AB134" s="76">
        <f>VLOOKUP($A134,'RevPAR Raw Data'!$B$6:$BE$43,'RevPAR Raw Data'!AK$1,FALSE)</f>
        <v>76.878132089382902</v>
      </c>
      <c r="AC134" s="77">
        <f>VLOOKUP($A134,'RevPAR Raw Data'!$B$6:$BE$43,'RevPAR Raw Data'!AL$1,FALSE)</f>
        <v>71.399233098910997</v>
      </c>
      <c r="AD134" s="76">
        <f>VLOOKUP($A134,'RevPAR Raw Data'!$B$6:$BE$43,'RevPAR Raw Data'!AN$1,FALSE)</f>
        <v>101.944862749546</v>
      </c>
      <c r="AE134" s="76">
        <f>VLOOKUP($A134,'RevPAR Raw Data'!$B$6:$BE$43,'RevPAR Raw Data'!AO$1,FALSE)</f>
        <v>102.309399954627</v>
      </c>
      <c r="AF134" s="77">
        <f>VLOOKUP($A134,'RevPAR Raw Data'!$B$6:$BE$43,'RevPAR Raw Data'!AP$1,FALSE)</f>
        <v>102.12713135208701</v>
      </c>
      <c r="AG134" s="78">
        <f>VLOOKUP($A134,'RevPAR Raw Data'!$B$6:$BE$43,'RevPAR Raw Data'!AR$1,FALSE)</f>
        <v>80.178632599818499</v>
      </c>
    </row>
    <row r="135" spans="1:33" x14ac:dyDescent="0.25">
      <c r="A135" s="55" t="s">
        <v>127</v>
      </c>
      <c r="B135" s="43">
        <f>(VLOOKUP($A134,'Occupancy Raw Data'!$B$8:$BE$51,'Occupancy Raw Data'!AT$3,FALSE))/100</f>
        <v>3.2192530629345996E-2</v>
      </c>
      <c r="C135" s="44">
        <f>(VLOOKUP($A134,'Occupancy Raw Data'!$B$8:$BE$51,'Occupancy Raw Data'!AU$3,FALSE))/100</f>
        <v>7.8695097536345404E-2</v>
      </c>
      <c r="D135" s="44">
        <f>(VLOOKUP($A134,'Occupancy Raw Data'!$B$8:$BE$51,'Occupancy Raw Data'!AV$3,FALSE))/100</f>
        <v>7.2494472096102505E-2</v>
      </c>
      <c r="E135" s="44">
        <f>(VLOOKUP($A134,'Occupancy Raw Data'!$B$8:$BE$51,'Occupancy Raw Data'!AW$3,FALSE))/100</f>
        <v>5.43751445563797E-2</v>
      </c>
      <c r="F135" s="44">
        <f>(VLOOKUP($A134,'Occupancy Raw Data'!$B$8:$BE$51,'Occupancy Raw Data'!AX$3,FALSE))/100</f>
        <v>2.4681477532529899E-2</v>
      </c>
      <c r="G135" s="44">
        <f>(VLOOKUP($A134,'Occupancy Raw Data'!$B$8:$BE$51,'Occupancy Raw Data'!AY$3,FALSE))/100</f>
        <v>5.3415315970009501E-2</v>
      </c>
      <c r="H135" s="45">
        <f>(VLOOKUP($A134,'Occupancy Raw Data'!$B$8:$BE$51,'Occupancy Raw Data'!BA$3,FALSE))/100</f>
        <v>2.9361321493398202E-3</v>
      </c>
      <c r="I135" s="45">
        <f>(VLOOKUP($A134,'Occupancy Raw Data'!$B$8:$BE$51,'Occupancy Raw Data'!BB$3,FALSE))/100</f>
        <v>1.3254780693571899E-2</v>
      </c>
      <c r="J135" s="44">
        <f>(VLOOKUP($A134,'Occupancy Raw Data'!$B$8:$BE$51,'Occupancy Raw Data'!BC$3,FALSE))/100</f>
        <v>8.0896318553463093E-3</v>
      </c>
      <c r="K135" s="46">
        <f>(VLOOKUP($A134,'Occupancy Raw Data'!$B$8:$BE$51,'Occupancy Raw Data'!BE$3,FALSE))/100</f>
        <v>3.8234361320618804E-2</v>
      </c>
      <c r="M135" s="43">
        <f>(VLOOKUP($A134,'ADR Raw Data'!$B$6:$BE$49,'ADR Raw Data'!AT$1,FALSE))/100</f>
        <v>3.4979976306623702E-2</v>
      </c>
      <c r="N135" s="44">
        <f>(VLOOKUP($A134,'ADR Raw Data'!$B$6:$BE$49,'ADR Raw Data'!AU$1,FALSE))/100</f>
        <v>5.0282048901886096E-2</v>
      </c>
      <c r="O135" s="44">
        <f>(VLOOKUP($A134,'ADR Raw Data'!$B$6:$BE$49,'ADR Raw Data'!AV$1,FALSE))/100</f>
        <v>4.2728714296722405E-2</v>
      </c>
      <c r="P135" s="44">
        <f>(VLOOKUP($A134,'ADR Raw Data'!$B$6:$BE$49,'ADR Raw Data'!AW$1,FALSE))/100</f>
        <v>2.5524972364419297E-2</v>
      </c>
      <c r="Q135" s="44">
        <f>(VLOOKUP($A134,'ADR Raw Data'!$B$6:$BE$49,'ADR Raw Data'!AX$1,FALSE))/100</f>
        <v>4.5672150500013905E-3</v>
      </c>
      <c r="R135" s="44">
        <f>(VLOOKUP($A134,'ADR Raw Data'!$B$6:$BE$49,'ADR Raw Data'!AY$1,FALSE))/100</f>
        <v>3.11387847190506E-2</v>
      </c>
      <c r="S135" s="45">
        <f>(VLOOKUP($A134,'ADR Raw Data'!$B$6:$BE$49,'ADR Raw Data'!BA$1,FALSE))/100</f>
        <v>2.4806781334743403E-2</v>
      </c>
      <c r="T135" s="45">
        <f>(VLOOKUP($A134,'ADR Raw Data'!$B$6:$BE$49,'ADR Raw Data'!BB$1,FALSE))/100</f>
        <v>1.6144801382597499E-2</v>
      </c>
      <c r="U135" s="44">
        <f>(VLOOKUP($A134,'ADR Raw Data'!$B$6:$BE$49,'ADR Raw Data'!BC$1,FALSE))/100</f>
        <v>2.0460334071617799E-2</v>
      </c>
      <c r="V135" s="46">
        <f>(VLOOKUP($A134,'ADR Raw Data'!$B$6:$BE$49,'ADR Raw Data'!BE$1,FALSE))/100</f>
        <v>2.5357787805073501E-2</v>
      </c>
      <c r="X135" s="43">
        <f>(VLOOKUP($A134,'RevPAR Raw Data'!$B$6:$BE$49,'RevPAR Raw Data'!AT$1,FALSE))/100</f>
        <v>6.8298600894634506E-2</v>
      </c>
      <c r="Y135" s="44">
        <f>(VLOOKUP($A134,'RevPAR Raw Data'!$B$6:$BE$49,'RevPAR Raw Data'!AU$1,FALSE))/100</f>
        <v>0.132934097180892</v>
      </c>
      <c r="Z135" s="44">
        <f>(VLOOKUP($A134,'RevPAR Raw Data'!$B$6:$BE$49,'RevPAR Raw Data'!AV$1,FALSE))/100</f>
        <v>0.118320781979111</v>
      </c>
      <c r="AA135" s="44">
        <f>(VLOOKUP($A134,'RevPAR Raw Data'!$B$6:$BE$49,'RevPAR Raw Data'!AW$1,FALSE))/100</f>
        <v>8.128804098291191E-2</v>
      </c>
      <c r="AB135" s="44">
        <f>(VLOOKUP($A134,'RevPAR Raw Data'!$B$6:$BE$49,'RevPAR Raw Data'!AX$1,FALSE))/100</f>
        <v>2.93614181981742E-2</v>
      </c>
      <c r="AC135" s="44">
        <f>(VLOOKUP($A134,'RevPAR Raw Data'!$B$6:$BE$49,'RevPAR Raw Data'!AY$1,FALSE))/100</f>
        <v>8.6217388713750398E-2</v>
      </c>
      <c r="AD135" s="45">
        <f>(VLOOKUP($A134,'RevPAR Raw Data'!$B$6:$BE$49,'RevPAR Raw Data'!BA$1,FALSE))/100</f>
        <v>2.7815749472281798E-2</v>
      </c>
      <c r="AE135" s="45">
        <f>(VLOOKUP($A134,'RevPAR Raw Data'!$B$6:$BE$49,'RevPAR Raw Data'!BB$1,FALSE))/100</f>
        <v>2.9613577877837097E-2</v>
      </c>
      <c r="AF135" s="44">
        <f>(VLOOKUP($A134,'RevPAR Raw Data'!$B$6:$BE$49,'RevPAR Raw Data'!BC$1,FALSE))/100</f>
        <v>2.8715482497240902E-2</v>
      </c>
      <c r="AG135" s="46">
        <f>(VLOOKUP($A134,'RevPAR Raw Data'!$B$6:$BE$49,'RevPAR Raw Data'!BE$1,FALSE))/100</f>
        <v>6.4561687946923199E-2</v>
      </c>
    </row>
    <row r="136" spans="1:33" x14ac:dyDescent="0.25">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3" x14ac:dyDescent="0.25">
      <c r="A137" s="70" t="s">
        <v>59</v>
      </c>
      <c r="B137" s="71">
        <f>(VLOOKUP($A137,'Occupancy Raw Data'!$B$8:$BE$54,'Occupancy Raw Data'!AG$3,FALSE))/100</f>
        <v>0.55080259562841494</v>
      </c>
      <c r="C137" s="72">
        <f>(VLOOKUP($A137,'Occupancy Raw Data'!$B$8:$BE$54,'Occupancy Raw Data'!AH$3,FALSE))/100</f>
        <v>0.71413934426229497</v>
      </c>
      <c r="D137" s="72">
        <f>(VLOOKUP($A137,'Occupancy Raw Data'!$B$8:$BE$54,'Occupancy Raw Data'!AI$3,FALSE))/100</f>
        <v>0.75742827868852403</v>
      </c>
      <c r="E137" s="72">
        <f>(VLOOKUP($A137,'Occupancy Raw Data'!$B$8:$BE$54,'Occupancy Raw Data'!AJ$3,FALSE))/100</f>
        <v>0.76331967213114693</v>
      </c>
      <c r="F137" s="72">
        <f>(VLOOKUP($A137,'Occupancy Raw Data'!$B$8:$BE$54,'Occupancy Raw Data'!AK$3,FALSE))/100</f>
        <v>0.75879439890710298</v>
      </c>
      <c r="G137" s="73">
        <f>(VLOOKUP($A137,'Occupancy Raw Data'!$B$8:$BE$54,'Occupancy Raw Data'!AL$3,FALSE))/100</f>
        <v>0.70889685792349699</v>
      </c>
      <c r="H137" s="53">
        <f>(VLOOKUP($A137,'Occupancy Raw Data'!$B$8:$BE$54,'Occupancy Raw Data'!AN$3,FALSE))/100</f>
        <v>0.77134562841529997</v>
      </c>
      <c r="I137" s="53">
        <f>(VLOOKUP($A137,'Occupancy Raw Data'!$B$8:$BE$54,'Occupancy Raw Data'!AO$3,FALSE))/100</f>
        <v>0.77143101092896105</v>
      </c>
      <c r="J137" s="73">
        <f>(VLOOKUP($A137,'Occupancy Raw Data'!$B$8:$BE$54,'Occupancy Raw Data'!AP$3,FALSE))/100</f>
        <v>0.77138831967213095</v>
      </c>
      <c r="K137" s="74">
        <f>(VLOOKUP($A137,'Occupancy Raw Data'!$B$8:$BE$54,'Occupancy Raw Data'!AR$3,FALSE))/100</f>
        <v>0.72675156128024898</v>
      </c>
      <c r="M137" s="75">
        <f>VLOOKUP($A137,'ADR Raw Data'!$B$6:$BE$54,'ADR Raw Data'!AG$1,FALSE)</f>
        <v>100.213168501007</v>
      </c>
      <c r="N137" s="76">
        <f>VLOOKUP($A137,'ADR Raw Data'!$B$6:$BE$54,'ADR Raw Data'!AH$1,FALSE)</f>
        <v>108.108866571018</v>
      </c>
      <c r="O137" s="76">
        <f>VLOOKUP($A137,'ADR Raw Data'!$B$6:$BE$54,'ADR Raw Data'!AI$1,FALSE)</f>
        <v>111.48688986585501</v>
      </c>
      <c r="P137" s="76">
        <f>VLOOKUP($A137,'ADR Raw Data'!$B$6:$BE$54,'ADR Raw Data'!AJ$1,FALSE)</f>
        <v>108.98326510067101</v>
      </c>
      <c r="Q137" s="76">
        <f>VLOOKUP($A137,'ADR Raw Data'!$B$6:$BE$54,'ADR Raw Data'!AK$1,FALSE)</f>
        <v>111.83991448182699</v>
      </c>
      <c r="R137" s="77">
        <f>VLOOKUP($A137,'ADR Raw Data'!$B$6:$BE$54,'ADR Raw Data'!AL$1,FALSE)</f>
        <v>108.590793727266</v>
      </c>
      <c r="S137" s="76">
        <f>VLOOKUP($A137,'ADR Raw Data'!$B$6:$BE$54,'ADR Raw Data'!AN$1,FALSE)</f>
        <v>115.613222271419</v>
      </c>
      <c r="T137" s="76">
        <f>VLOOKUP($A137,'ADR Raw Data'!$B$6:$BE$54,'ADR Raw Data'!AO$1,FALSE)</f>
        <v>117.576228002213</v>
      </c>
      <c r="U137" s="77">
        <f>VLOOKUP($A137,'ADR Raw Data'!$B$6:$BE$54,'ADR Raw Data'!AP$1,FALSE)</f>
        <v>116.59477945652699</v>
      </c>
      <c r="V137" s="78">
        <f>VLOOKUP($A137,'ADR Raw Data'!$B$6:$BE$54,'ADR Raw Data'!AR$1,FALSE)</f>
        <v>111.018104293242</v>
      </c>
      <c r="X137" s="75">
        <f>VLOOKUP($A137,'RevPAR Raw Data'!$B$6:$BE$54,'RevPAR Raw Data'!AG$1,FALSE)</f>
        <v>55.197673326502702</v>
      </c>
      <c r="Y137" s="76">
        <f>VLOOKUP($A137,'RevPAR Raw Data'!$B$6:$BE$54,'RevPAR Raw Data'!AH$1,FALSE)</f>
        <v>77.204795081967205</v>
      </c>
      <c r="Z137" s="76">
        <f>VLOOKUP($A137,'RevPAR Raw Data'!$B$6:$BE$54,'RevPAR Raw Data'!AI$1,FALSE)</f>
        <v>84.443323087431594</v>
      </c>
      <c r="AA137" s="76">
        <f>VLOOKUP($A137,'RevPAR Raw Data'!$B$6:$BE$54,'RevPAR Raw Data'!AJ$1,FALSE)</f>
        <v>83.1890701844262</v>
      </c>
      <c r="AB137" s="76">
        <f>VLOOKUP($A137,'RevPAR Raw Data'!$B$6:$BE$54,'RevPAR Raw Data'!AK$1,FALSE)</f>
        <v>84.863500683060096</v>
      </c>
      <c r="AC137" s="77">
        <f>VLOOKUP($A137,'RevPAR Raw Data'!$B$6:$BE$54,'RevPAR Raw Data'!AL$1,FALSE)</f>
        <v>76.979672472677507</v>
      </c>
      <c r="AD137" s="76">
        <f>VLOOKUP($A137,'RevPAR Raw Data'!$B$6:$BE$54,'RevPAR Raw Data'!AN$1,FALSE)</f>
        <v>89.177753586065506</v>
      </c>
      <c r="AE137" s="76">
        <f>VLOOKUP($A137,'RevPAR Raw Data'!$B$6:$BE$54,'RevPAR Raw Data'!AO$1,FALSE)</f>
        <v>90.7019484289617</v>
      </c>
      <c r="AF137" s="77">
        <f>VLOOKUP($A137,'RevPAR Raw Data'!$B$6:$BE$54,'RevPAR Raw Data'!AP$1,FALSE)</f>
        <v>89.939851007513596</v>
      </c>
      <c r="AG137" s="78">
        <f>VLOOKUP($A137,'RevPAR Raw Data'!$B$6:$BE$54,'RevPAR Raw Data'!AR$1,FALSE)</f>
        <v>80.682580625487901</v>
      </c>
    </row>
    <row r="138" spans="1:33" x14ac:dyDescent="0.25">
      <c r="A138" s="55" t="s">
        <v>127</v>
      </c>
      <c r="B138" s="43">
        <f>(VLOOKUP($A137,'Occupancy Raw Data'!$B$8:$BE$54,'Occupancy Raw Data'!AT$3,FALSE))/100</f>
        <v>-3.0876614352891602E-2</v>
      </c>
      <c r="C138" s="44">
        <f>(VLOOKUP($A137,'Occupancy Raw Data'!$B$8:$BE$54,'Occupancy Raw Data'!AU$3,FALSE))/100</f>
        <v>2.3854321907600503E-2</v>
      </c>
      <c r="D138" s="44">
        <f>(VLOOKUP($A137,'Occupancy Raw Data'!$B$8:$BE$54,'Occupancy Raw Data'!AV$3,FALSE))/100</f>
        <v>3.1546088863080704E-2</v>
      </c>
      <c r="E138" s="44">
        <f>(VLOOKUP($A137,'Occupancy Raw Data'!$B$8:$BE$54,'Occupancy Raw Data'!AW$3,FALSE))/100</f>
        <v>3.8914806967109798E-2</v>
      </c>
      <c r="F138" s="44">
        <f>(VLOOKUP($A137,'Occupancy Raw Data'!$B$8:$BE$54,'Occupancy Raw Data'!AX$3,FALSE))/100</f>
        <v>3.2105588038820299E-2</v>
      </c>
      <c r="G138" s="44">
        <f>(VLOOKUP($A137,'Occupancy Raw Data'!$B$8:$BE$54,'Occupancy Raw Data'!AY$3,FALSE))/100</f>
        <v>2.1187642562239199E-2</v>
      </c>
      <c r="H138" s="45">
        <f>(VLOOKUP($A137,'Occupancy Raw Data'!$B$8:$BE$54,'Occupancy Raw Data'!BA$3,FALSE))/100</f>
        <v>2.6434064465932598E-2</v>
      </c>
      <c r="I138" s="45">
        <f>(VLOOKUP($A137,'Occupancy Raw Data'!$B$8:$BE$54,'Occupancy Raw Data'!BB$3,FALSE))/100</f>
        <v>4.4559549075887002E-2</v>
      </c>
      <c r="J138" s="44">
        <f>(VLOOKUP($A137,'Occupancy Raw Data'!$B$8:$BE$54,'Occupancy Raw Data'!BC$3,FALSE))/100</f>
        <v>3.5417990525245899E-2</v>
      </c>
      <c r="K138" s="46">
        <f>(VLOOKUP($A137,'Occupancy Raw Data'!$B$8:$BE$54,'Occupancy Raw Data'!BE$3,FALSE))/100</f>
        <v>2.54171448519807E-2</v>
      </c>
      <c r="M138" s="43">
        <f>(VLOOKUP($A137,'ADR Raw Data'!$B$6:$BE$52,'ADR Raw Data'!AT$1,FALSE))/100</f>
        <v>1.0409600354631801E-2</v>
      </c>
      <c r="N138" s="44">
        <f>(VLOOKUP($A137,'ADR Raw Data'!$B$6:$BE$52,'ADR Raw Data'!AU$1,FALSE))/100</f>
        <v>6.8536427627158107E-3</v>
      </c>
      <c r="O138" s="44">
        <f>(VLOOKUP($A137,'ADR Raw Data'!$B$6:$BE$52,'ADR Raw Data'!AV$1,FALSE))/100</f>
        <v>3.99835297249014E-2</v>
      </c>
      <c r="P138" s="44">
        <f>(VLOOKUP($A137,'ADR Raw Data'!$B$6:$BE$52,'ADR Raw Data'!AW$1,FALSE))/100</f>
        <v>1.4405636842859599E-2</v>
      </c>
      <c r="Q138" s="44">
        <f>(VLOOKUP($A137,'ADR Raw Data'!$B$6:$BE$52,'ADR Raw Data'!AX$1,FALSE))/100</f>
        <v>1.7602218091355398E-2</v>
      </c>
      <c r="R138" s="44">
        <f>(VLOOKUP($A137,'ADR Raw Data'!$B$6:$BE$52,'ADR Raw Data'!AY$1,FALSE))/100</f>
        <v>1.9132198147112301E-2</v>
      </c>
      <c r="S138" s="45">
        <f>(VLOOKUP($A137,'ADR Raw Data'!$B$6:$BE$52,'ADR Raw Data'!BA$1,FALSE))/100</f>
        <v>1.2890231782504501E-2</v>
      </c>
      <c r="T138" s="45">
        <f>(VLOOKUP($A137,'ADR Raw Data'!$B$6:$BE$52,'ADR Raw Data'!BB$1,FALSE))/100</f>
        <v>1.30430386378882E-2</v>
      </c>
      <c r="U138" s="44">
        <f>(VLOOKUP($A137,'ADR Raw Data'!$B$6:$BE$52,'ADR Raw Data'!BC$1,FALSE))/100</f>
        <v>1.3041244553014799E-2</v>
      </c>
      <c r="V138" s="46">
        <f>(VLOOKUP($A137,'ADR Raw Data'!$B$6:$BE$52,'ADR Raw Data'!BE$1,FALSE))/100</f>
        <v>1.73668394491906E-2</v>
      </c>
      <c r="X138" s="43">
        <f>(VLOOKUP($A137,'RevPAR Raw Data'!$B$6:$BE$52,'RevPAR Raw Data'!AT$1,FALSE))/100</f>
        <v>-2.07884272139774E-2</v>
      </c>
      <c r="Y138" s="44">
        <f>(VLOOKUP($A137,'RevPAR Raw Data'!$B$6:$BE$52,'RevPAR Raw Data'!AU$1,FALSE))/100</f>
        <v>3.0871453671017898E-2</v>
      </c>
      <c r="Z138" s="44">
        <f>(VLOOKUP($A137,'RevPAR Raw Data'!$B$6:$BE$52,'RevPAR Raw Data'!AV$1,FALSE))/100</f>
        <v>7.27909425697435E-2</v>
      </c>
      <c r="AA138" s="44">
        <f>(VLOOKUP($A137,'RevPAR Raw Data'!$B$6:$BE$52,'RevPAR Raw Data'!AW$1,FALSE))/100</f>
        <v>5.3881036386947606E-2</v>
      </c>
      <c r="AB138" s="44">
        <f>(VLOOKUP($A137,'RevPAR Raw Data'!$B$6:$BE$52,'RevPAR Raw Data'!AX$1,FALSE))/100</f>
        <v>5.0272935692786298E-2</v>
      </c>
      <c r="AC138" s="44">
        <f>(VLOOKUP($A137,'RevPAR Raw Data'!$B$6:$BE$52,'RevPAR Raw Data'!AY$1,FALSE))/100</f>
        <v>4.0725206885122496E-2</v>
      </c>
      <c r="AD138" s="45">
        <f>(VLOOKUP($A137,'RevPAR Raw Data'!$B$6:$BE$52,'RevPAR Raw Data'!BA$1,FALSE))/100</f>
        <v>3.9665037466356703E-2</v>
      </c>
      <c r="AE138" s="45">
        <f>(VLOOKUP($A137,'RevPAR Raw Data'!$B$6:$BE$52,'RevPAR Raw Data'!BB$1,FALSE))/100</f>
        <v>5.8183779634058998E-2</v>
      </c>
      <c r="AF138" s="44">
        <f>(VLOOKUP($A137,'RevPAR Raw Data'!$B$6:$BE$52,'RevPAR Raw Data'!BC$1,FALSE))/100</f>
        <v>4.8921129754276899E-2</v>
      </c>
      <c r="AG138" s="46">
        <f>(VLOOKUP($A137,'RevPAR Raw Data'!$B$6:$BE$52,'RevPAR Raw Data'!BE$1,FALSE))/100</f>
        <v>4.3225399775072504E-2</v>
      </c>
    </row>
    <row r="139" spans="1:33" x14ac:dyDescent="0.25">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3" x14ac:dyDescent="0.25">
      <c r="A140" s="70" t="s">
        <v>61</v>
      </c>
      <c r="B140" s="71">
        <f>(VLOOKUP($A140,'Occupancy Raw Data'!$B$8:$BE$45,'Occupancy Raw Data'!AG$3,FALSE))/100</f>
        <v>0.48650770988006797</v>
      </c>
      <c r="C140" s="72">
        <f>(VLOOKUP($A140,'Occupancy Raw Data'!$B$8:$BE$45,'Occupancy Raw Data'!AH$3,FALSE))/100</f>
        <v>0.59273272415762401</v>
      </c>
      <c r="D140" s="72">
        <f>(VLOOKUP($A140,'Occupancy Raw Data'!$B$8:$BE$45,'Occupancy Raw Data'!AI$3,FALSE))/100</f>
        <v>0.62921187892632702</v>
      </c>
      <c r="E140" s="72">
        <f>(VLOOKUP($A140,'Occupancy Raw Data'!$B$8:$BE$45,'Occupancy Raw Data'!AJ$3,FALSE))/100</f>
        <v>0.61500571102227197</v>
      </c>
      <c r="F140" s="72">
        <f>(VLOOKUP($A140,'Occupancy Raw Data'!$B$8:$BE$45,'Occupancy Raw Data'!AK$3,FALSE))/100</f>
        <v>0.66519131924614494</v>
      </c>
      <c r="G140" s="73">
        <f>(VLOOKUP($A140,'Occupancy Raw Data'!$B$8:$BE$45,'Occupancy Raw Data'!AL$3,FALSE))/100</f>
        <v>0.59772986864648703</v>
      </c>
      <c r="H140" s="53">
        <f>(VLOOKUP($A140,'Occupancy Raw Data'!$B$8:$BE$45,'Occupancy Raw Data'!AN$3,FALSE))/100</f>
        <v>0.79204740148486497</v>
      </c>
      <c r="I140" s="53">
        <f>(VLOOKUP($A140,'Occupancy Raw Data'!$B$8:$BE$45,'Occupancy Raw Data'!AO$3,FALSE))/100</f>
        <v>0.81324957167332901</v>
      </c>
      <c r="J140" s="73">
        <f>(VLOOKUP($A140,'Occupancy Raw Data'!$B$8:$BE$45,'Occupancy Raw Data'!AP$3,FALSE))/100</f>
        <v>0.80264848657909693</v>
      </c>
      <c r="K140" s="74">
        <f>(VLOOKUP($A140,'Occupancy Raw Data'!$B$8:$BE$45,'Occupancy Raw Data'!AR$3,FALSE))/100</f>
        <v>0.65627804519866106</v>
      </c>
      <c r="M140" s="75">
        <f>VLOOKUP($A140,'ADR Raw Data'!$B$6:$BE$43,'ADR Raw Data'!AG$1,FALSE)</f>
        <v>84.219849537784199</v>
      </c>
      <c r="N140" s="76">
        <f>VLOOKUP($A140,'ADR Raw Data'!$B$6:$BE$43,'ADR Raw Data'!AH$1,FALSE)</f>
        <v>90.316522028182504</v>
      </c>
      <c r="O140" s="76">
        <f>VLOOKUP($A140,'ADR Raw Data'!$B$6:$BE$43,'ADR Raw Data'!AI$1,FALSE)</f>
        <v>92.555659031086904</v>
      </c>
      <c r="P140" s="76">
        <f>VLOOKUP($A140,'ADR Raw Data'!$B$6:$BE$43,'ADR Raw Data'!AJ$1,FALSE)</f>
        <v>90.494124422518794</v>
      </c>
      <c r="Q140" s="76">
        <f>VLOOKUP($A140,'ADR Raw Data'!$B$6:$BE$43,'ADR Raw Data'!AK$1,FALSE)</f>
        <v>97.808553530800594</v>
      </c>
      <c r="R140" s="77">
        <f>VLOOKUP($A140,'ADR Raw Data'!$B$6:$BE$43,'ADR Raw Data'!AL$1,FALSE)</f>
        <v>91.499556178191796</v>
      </c>
      <c r="S140" s="76">
        <f>VLOOKUP($A140,'ADR Raw Data'!$B$6:$BE$43,'ADR Raw Data'!AN$1,FALSE)</f>
        <v>115.298614736367</v>
      </c>
      <c r="T140" s="76">
        <f>VLOOKUP($A140,'ADR Raw Data'!$B$6:$BE$43,'ADR Raw Data'!AO$1,FALSE)</f>
        <v>116.324426843398</v>
      </c>
      <c r="U140" s="77">
        <f>VLOOKUP($A140,'ADR Raw Data'!$B$6:$BE$43,'ADR Raw Data'!AP$1,FALSE)</f>
        <v>115.81829506381401</v>
      </c>
      <c r="V140" s="78">
        <f>VLOOKUP($A140,'ADR Raw Data'!$B$6:$BE$43,'ADR Raw Data'!AR$1,FALSE)</f>
        <v>99.997434741732903</v>
      </c>
      <c r="X140" s="75">
        <f>VLOOKUP($A140,'RevPAR Raw Data'!$B$6:$BE$43,'RevPAR Raw Data'!AG$1,FALSE)</f>
        <v>40.973606125071299</v>
      </c>
      <c r="Y140" s="76">
        <f>VLOOKUP($A140,'RevPAR Raw Data'!$B$6:$BE$43,'RevPAR Raw Data'!AH$1,FALSE)</f>
        <v>53.533558138206701</v>
      </c>
      <c r="Z140" s="76">
        <f>VLOOKUP($A140,'RevPAR Raw Data'!$B$6:$BE$43,'RevPAR Raw Data'!AI$1,FALSE)</f>
        <v>58.237120124214698</v>
      </c>
      <c r="AA140" s="76">
        <f>VLOOKUP($A140,'RevPAR Raw Data'!$B$6:$BE$43,'RevPAR Raw Data'!AJ$1,FALSE)</f>
        <v>55.654403333809199</v>
      </c>
      <c r="AB140" s="76">
        <f>VLOOKUP($A140,'RevPAR Raw Data'!$B$6:$BE$43,'RevPAR Raw Data'!AK$1,FALSE)</f>
        <v>65.061400756710398</v>
      </c>
      <c r="AC140" s="77">
        <f>VLOOKUP($A140,'RevPAR Raw Data'!$B$6:$BE$43,'RevPAR Raw Data'!AL$1,FALSE)</f>
        <v>54.692017695602502</v>
      </c>
      <c r="AD140" s="76">
        <f>VLOOKUP($A140,'RevPAR Raw Data'!$B$6:$BE$43,'RevPAR Raw Data'!AN$1,FALSE)</f>
        <v>91.321968196744706</v>
      </c>
      <c r="AE140" s="76">
        <f>VLOOKUP($A140,'RevPAR Raw Data'!$B$6:$BE$43,'RevPAR Raw Data'!AO$1,FALSE)</f>
        <v>94.600790305539604</v>
      </c>
      <c r="AF140" s="77">
        <f>VLOOKUP($A140,'RevPAR Raw Data'!$B$6:$BE$43,'RevPAR Raw Data'!AP$1,FALSE)</f>
        <v>92.961379251142205</v>
      </c>
      <c r="AG140" s="78">
        <f>VLOOKUP($A140,'RevPAR Raw Data'!$B$6:$BE$43,'RevPAR Raw Data'!AR$1,FALSE)</f>
        <v>65.626120997185197</v>
      </c>
    </row>
    <row r="141" spans="1:33" x14ac:dyDescent="0.25">
      <c r="A141" s="55" t="s">
        <v>127</v>
      </c>
      <c r="B141" s="43">
        <f>(VLOOKUP($A140,'Occupancy Raw Data'!$B$8:$BE$51,'Occupancy Raw Data'!AT$3,FALSE))/100</f>
        <v>4.1044982238416204E-2</v>
      </c>
      <c r="C141" s="44">
        <f>(VLOOKUP($A140,'Occupancy Raw Data'!$B$8:$BE$51,'Occupancy Raw Data'!AU$3,FALSE))/100</f>
        <v>2.9514009516110898E-2</v>
      </c>
      <c r="D141" s="44">
        <f>(VLOOKUP($A140,'Occupancy Raw Data'!$B$8:$BE$51,'Occupancy Raw Data'!AV$3,FALSE))/100</f>
        <v>1.88068781877654E-2</v>
      </c>
      <c r="E141" s="44">
        <f>(VLOOKUP($A140,'Occupancy Raw Data'!$B$8:$BE$51,'Occupancy Raw Data'!AW$3,FALSE))/100</f>
        <v>1.6927801090888001E-3</v>
      </c>
      <c r="F141" s="44">
        <f>(VLOOKUP($A140,'Occupancy Raw Data'!$B$8:$BE$51,'Occupancy Raw Data'!AX$3,FALSE))/100</f>
        <v>-1.5735448412697903E-2</v>
      </c>
      <c r="G141" s="44">
        <f>(VLOOKUP($A140,'Occupancy Raw Data'!$B$8:$BE$51,'Occupancy Raw Data'!AY$3,FALSE))/100</f>
        <v>1.2945038933827799E-2</v>
      </c>
      <c r="H141" s="45">
        <f>(VLOOKUP($A140,'Occupancy Raw Data'!$B$8:$BE$51,'Occupancy Raw Data'!BA$3,FALSE))/100</f>
        <v>3.3309982917848598E-2</v>
      </c>
      <c r="I141" s="45">
        <f>(VLOOKUP($A140,'Occupancy Raw Data'!$B$8:$BE$51,'Occupancy Raw Data'!BB$3,FALSE))/100</f>
        <v>2.2420796748427799E-2</v>
      </c>
      <c r="J141" s="44">
        <f>(VLOOKUP($A140,'Occupancy Raw Data'!$B$8:$BE$51,'Occupancy Raw Data'!BC$3,FALSE))/100</f>
        <v>2.7764646747166499E-2</v>
      </c>
      <c r="K141" s="46">
        <f>(VLOOKUP($A140,'Occupancy Raw Data'!$B$8:$BE$51,'Occupancy Raw Data'!BE$3,FALSE))/100</f>
        <v>1.8074741326007601E-2</v>
      </c>
      <c r="M141" s="43">
        <f>(VLOOKUP($A140,'ADR Raw Data'!$B$6:$BE$49,'ADR Raw Data'!AT$1,FALSE))/100</f>
        <v>3.66862554637147E-2</v>
      </c>
      <c r="N141" s="44">
        <f>(VLOOKUP($A140,'ADR Raw Data'!$B$6:$BE$49,'ADR Raw Data'!AU$1,FALSE))/100</f>
        <v>3.8867531227841E-2</v>
      </c>
      <c r="O141" s="44">
        <f>(VLOOKUP($A140,'ADR Raw Data'!$B$6:$BE$49,'ADR Raw Data'!AV$1,FALSE))/100</f>
        <v>4.71625585969715E-2</v>
      </c>
      <c r="P141" s="44">
        <f>(VLOOKUP($A140,'ADR Raw Data'!$B$6:$BE$49,'ADR Raw Data'!AW$1,FALSE))/100</f>
        <v>2.6119438955430101E-2</v>
      </c>
      <c r="Q141" s="44">
        <f>(VLOOKUP($A140,'ADR Raw Data'!$B$6:$BE$49,'ADR Raw Data'!AX$1,FALSE))/100</f>
        <v>3.3013044081052199E-3</v>
      </c>
      <c r="R141" s="44">
        <f>(VLOOKUP($A140,'ADR Raw Data'!$B$6:$BE$49,'ADR Raw Data'!AY$1,FALSE))/100</f>
        <v>2.7905148303904302E-2</v>
      </c>
      <c r="S141" s="45">
        <f>(VLOOKUP($A140,'ADR Raw Data'!$B$6:$BE$49,'ADR Raw Data'!BA$1,FALSE))/100</f>
        <v>2.7430934378040603E-2</v>
      </c>
      <c r="T141" s="45">
        <f>(VLOOKUP($A140,'ADR Raw Data'!$B$6:$BE$49,'ADR Raw Data'!BB$1,FALSE))/100</f>
        <v>1.9516298104754699E-2</v>
      </c>
      <c r="U141" s="44">
        <f>(VLOOKUP($A140,'ADR Raw Data'!$B$6:$BE$49,'ADR Raw Data'!BC$1,FALSE))/100</f>
        <v>2.33435825003789E-2</v>
      </c>
      <c r="V141" s="46">
        <f>(VLOOKUP($A140,'ADR Raw Data'!$B$6:$BE$49,'ADR Raw Data'!BE$1,FALSE))/100</f>
        <v>2.6892800465362198E-2</v>
      </c>
      <c r="X141" s="43">
        <f>(VLOOKUP($A140,'RevPAR Raw Data'!$B$6:$BE$49,'RevPAR Raw Data'!AT$1,FALSE))/100</f>
        <v>7.9237024406033196E-2</v>
      </c>
      <c r="Y141" s="44">
        <f>(VLOOKUP($A140,'RevPAR Raw Data'!$B$6:$BE$49,'RevPAR Raw Data'!AU$1,FALSE))/100</f>
        <v>6.9528677430478206E-2</v>
      </c>
      <c r="Z141" s="44">
        <f>(VLOOKUP($A140,'RevPAR Raw Data'!$B$6:$BE$49,'RevPAR Raw Data'!AV$1,FALSE))/100</f>
        <v>6.6856417279293506E-2</v>
      </c>
      <c r="AA141" s="44">
        <f>(VLOOKUP($A140,'RevPAR Raw Data'!$B$6:$BE$49,'RevPAR Raw Data'!AW$1,FALSE))/100</f>
        <v>2.7856433531243199E-2</v>
      </c>
      <c r="AB141" s="44">
        <f>(VLOOKUP($A140,'RevPAR Raw Data'!$B$6:$BE$49,'RevPAR Raw Data'!AX$1,FALSE))/100</f>
        <v>-1.2486091509801001E-2</v>
      </c>
      <c r="AC141" s="44">
        <f>(VLOOKUP($A140,'RevPAR Raw Data'!$B$6:$BE$49,'RevPAR Raw Data'!AY$1,FALSE))/100</f>
        <v>4.1211420468980402E-2</v>
      </c>
      <c r="AD141" s="45">
        <f>(VLOOKUP($A140,'RevPAR Raw Data'!$B$6:$BE$49,'RevPAR Raw Data'!BA$1,FALSE))/100</f>
        <v>6.1654641251442495E-2</v>
      </c>
      <c r="AE141" s="45">
        <f>(VLOOKUP($A140,'RevPAR Raw Data'!$B$6:$BE$49,'RevPAR Raw Data'!BB$1,FALSE))/100</f>
        <v>4.2374665806271E-2</v>
      </c>
      <c r="AF141" s="44">
        <f>(VLOOKUP($A140,'RevPAR Raw Data'!$B$6:$BE$49,'RevPAR Raw Data'!BC$1,FALSE))/100</f>
        <v>5.1756355569481799E-2</v>
      </c>
      <c r="AG141" s="46">
        <f>(VLOOKUP($A140,'RevPAR Raw Data'!$B$6:$BE$49,'RevPAR Raw Data'!BE$1,FALSE))/100</f>
        <v>4.5453622203313199E-2</v>
      </c>
    </row>
    <row r="142" spans="1:33" x14ac:dyDescent="0.25">
      <c r="A142" s="93"/>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row>
    <row r="143" spans="1:33" x14ac:dyDescent="0.25">
      <c r="A143" s="70" t="s">
        <v>57</v>
      </c>
      <c r="B143" s="71">
        <f>(VLOOKUP($A143,'Occupancy Raw Data'!$B$8:$BE$45,'Occupancy Raw Data'!AG$3,FALSE))/100</f>
        <v>0.57731201382886699</v>
      </c>
      <c r="C143" s="72">
        <f>(VLOOKUP($A143,'Occupancy Raw Data'!$B$8:$BE$45,'Occupancy Raw Data'!AH$3,FALSE))/100</f>
        <v>0.69308556611927297</v>
      </c>
      <c r="D143" s="72">
        <f>(VLOOKUP($A143,'Occupancy Raw Data'!$B$8:$BE$45,'Occupancy Raw Data'!AI$3,FALSE))/100</f>
        <v>0.72437337942955904</v>
      </c>
      <c r="E143" s="72">
        <f>(VLOOKUP($A143,'Occupancy Raw Data'!$B$8:$BE$45,'Occupancy Raw Data'!AJ$3,FALSE))/100</f>
        <v>0.72549697493517695</v>
      </c>
      <c r="F143" s="72">
        <f>(VLOOKUP($A143,'Occupancy Raw Data'!$B$8:$BE$45,'Occupancy Raw Data'!AK$3,FALSE))/100</f>
        <v>0.73141745894554799</v>
      </c>
      <c r="G143" s="73">
        <f>(VLOOKUP($A143,'Occupancy Raw Data'!$B$8:$BE$45,'Occupancy Raw Data'!AL$3,FALSE))/100</f>
        <v>0.69033707865168492</v>
      </c>
      <c r="H143" s="53">
        <f>(VLOOKUP($A143,'Occupancy Raw Data'!$B$8:$BE$45,'Occupancy Raw Data'!AN$3,FALSE))/100</f>
        <v>0.77100259291270501</v>
      </c>
      <c r="I143" s="53">
        <f>(VLOOKUP($A143,'Occupancy Raw Data'!$B$8:$BE$45,'Occupancy Raw Data'!AO$3,FALSE))/100</f>
        <v>0.76508210890233297</v>
      </c>
      <c r="J143" s="73">
        <f>(VLOOKUP($A143,'Occupancy Raw Data'!$B$8:$BE$45,'Occupancy Raw Data'!AP$3,FALSE))/100</f>
        <v>0.76804235090751904</v>
      </c>
      <c r="K143" s="74">
        <f>(VLOOKUP($A143,'Occupancy Raw Data'!$B$8:$BE$45,'Occupancy Raw Data'!AR$3,FALSE))/100</f>
        <v>0.71253858501049505</v>
      </c>
      <c r="M143" s="75">
        <f>VLOOKUP($A143,'ADR Raw Data'!$B$6:$BE$43,'ADR Raw Data'!AG$1,FALSE)</f>
        <v>94.697898323227705</v>
      </c>
      <c r="N143" s="76">
        <f>VLOOKUP($A143,'ADR Raw Data'!$B$6:$BE$43,'ADR Raw Data'!AH$1,FALSE)</f>
        <v>101.004679691981</v>
      </c>
      <c r="O143" s="76">
        <f>VLOOKUP($A143,'ADR Raw Data'!$B$6:$BE$43,'ADR Raw Data'!AI$1,FALSE)</f>
        <v>101.730006043431</v>
      </c>
      <c r="P143" s="76">
        <f>VLOOKUP($A143,'ADR Raw Data'!$B$6:$BE$43,'ADR Raw Data'!AJ$1,FALSE)</f>
        <v>101.574910388372</v>
      </c>
      <c r="Q143" s="76">
        <f>VLOOKUP($A143,'ADR Raw Data'!$B$6:$BE$43,'ADR Raw Data'!AK$1,FALSE)</f>
        <v>102.577559852289</v>
      </c>
      <c r="R143" s="77">
        <f>VLOOKUP($A143,'ADR Raw Data'!$B$6:$BE$43,'ADR Raw Data'!AL$1,FALSE)</f>
        <v>100.555206255008</v>
      </c>
      <c r="S143" s="76">
        <f>VLOOKUP($A143,'ADR Raw Data'!$B$6:$BE$43,'ADR Raw Data'!AN$1,FALSE)</f>
        <v>110.282495005885</v>
      </c>
      <c r="T143" s="76">
        <f>VLOOKUP($A143,'ADR Raw Data'!$B$6:$BE$43,'ADR Raw Data'!AO$1,FALSE)</f>
        <v>111.175562884093</v>
      </c>
      <c r="U143" s="77">
        <f>VLOOKUP($A143,'ADR Raw Data'!$B$6:$BE$43,'ADR Raw Data'!AP$1,FALSE)</f>
        <v>110.72730788296499</v>
      </c>
      <c r="V143" s="78">
        <f>VLOOKUP($A143,'ADR Raw Data'!$B$6:$BE$43,'ADR Raw Data'!AR$1,FALSE)</f>
        <v>103.687910729788</v>
      </c>
      <c r="X143" s="75">
        <f>VLOOKUP($A143,'RevPAR Raw Data'!$B$6:$BE$43,'RevPAR Raw Data'!AG$1,FALSE)</f>
        <v>54.6702343863439</v>
      </c>
      <c r="Y143" s="76">
        <f>VLOOKUP($A143,'RevPAR Raw Data'!$B$6:$BE$43,'RevPAR Raw Data'!AH$1,FALSE)</f>
        <v>70.004885605012902</v>
      </c>
      <c r="Z143" s="76">
        <f>VLOOKUP($A143,'RevPAR Raw Data'!$B$6:$BE$43,'RevPAR Raw Data'!AI$1,FALSE)</f>
        <v>73.690508267070001</v>
      </c>
      <c r="AA143" s="76">
        <f>VLOOKUP($A143,'RevPAR Raw Data'!$B$6:$BE$43,'RevPAR Raw Data'!AJ$1,FALSE)</f>
        <v>73.692290216076003</v>
      </c>
      <c r="AB143" s="76">
        <f>VLOOKUP($A143,'RevPAR Raw Data'!$B$6:$BE$43,'RevPAR Raw Data'!AK$1,FALSE)</f>
        <v>75.027018171996502</v>
      </c>
      <c r="AC143" s="77">
        <f>VLOOKUP($A143,'RevPAR Raw Data'!$B$6:$BE$43,'RevPAR Raw Data'!AL$1,FALSE)</f>
        <v>69.4169873292999</v>
      </c>
      <c r="AD143" s="76">
        <f>VLOOKUP($A143,'RevPAR Raw Data'!$B$6:$BE$43,'RevPAR Raw Data'!AN$1,FALSE)</f>
        <v>85.028089602419996</v>
      </c>
      <c r="AE143" s="76">
        <f>VLOOKUP($A143,'RevPAR Raw Data'!$B$6:$BE$43,'RevPAR Raw Data'!AO$1,FALSE)</f>
        <v>85.058434109766594</v>
      </c>
      <c r="AF143" s="77">
        <f>VLOOKUP($A143,'RevPAR Raw Data'!$B$6:$BE$43,'RevPAR Raw Data'!AP$1,FALSE)</f>
        <v>85.043261856093295</v>
      </c>
      <c r="AG143" s="78">
        <f>VLOOKUP($A143,'RevPAR Raw Data'!$B$6:$BE$43,'RevPAR Raw Data'!AR$1,FALSE)</f>
        <v>73.881637194098005</v>
      </c>
    </row>
    <row r="144" spans="1:33" ht="16" thickBot="1" x14ac:dyDescent="0.3">
      <c r="A144" s="59" t="s">
        <v>127</v>
      </c>
      <c r="B144" s="49">
        <f>(VLOOKUP($A143,'Occupancy Raw Data'!$B$8:$BE$51,'Occupancy Raw Data'!AT$3,FALSE))/100</f>
        <v>-5.2940782272656098E-3</v>
      </c>
      <c r="C144" s="50">
        <f>(VLOOKUP($A143,'Occupancy Raw Data'!$B$8:$BE$51,'Occupancy Raw Data'!AU$3,FALSE))/100</f>
        <v>1.6655837466918101E-2</v>
      </c>
      <c r="D144" s="50">
        <f>(VLOOKUP($A143,'Occupancy Raw Data'!$B$8:$BE$51,'Occupancy Raw Data'!AV$3,FALSE))/100</f>
        <v>1.0957993135913899E-2</v>
      </c>
      <c r="E144" s="50">
        <f>(VLOOKUP($A143,'Occupancy Raw Data'!$B$8:$BE$51,'Occupancy Raw Data'!AW$3,FALSE))/100</f>
        <v>2.2592086419594599E-2</v>
      </c>
      <c r="F144" s="50">
        <f>(VLOOKUP($A143,'Occupancy Raw Data'!$B$8:$BE$51,'Occupancy Raw Data'!AX$3,FALSE))/100</f>
        <v>5.4635093352804399E-2</v>
      </c>
      <c r="G144" s="50">
        <f>(VLOOKUP($A143,'Occupancy Raw Data'!$B$8:$BE$51,'Occupancy Raw Data'!AY$3,FALSE))/100</f>
        <v>2.0847546647174701E-2</v>
      </c>
      <c r="H144" s="51">
        <f>(VLOOKUP($A143,'Occupancy Raw Data'!$B$8:$BE$51,'Occupancy Raw Data'!BA$3,FALSE))/100</f>
        <v>4.5512851181984802E-2</v>
      </c>
      <c r="I144" s="51">
        <f>(VLOOKUP($A143,'Occupancy Raw Data'!$B$8:$BE$51,'Occupancy Raw Data'!BB$3,FALSE))/100</f>
        <v>4.6188377214843798E-2</v>
      </c>
      <c r="J144" s="50">
        <f>(VLOOKUP($A143,'Occupancy Raw Data'!$B$8:$BE$51,'Occupancy Raw Data'!BC$3,FALSE))/100</f>
        <v>4.5849203288205194E-2</v>
      </c>
      <c r="K144" s="52">
        <f>(VLOOKUP($A143,'Occupancy Raw Data'!$B$8:$BE$51,'Occupancy Raw Data'!BE$3,FALSE))/100</f>
        <v>2.8452970635566198E-2</v>
      </c>
      <c r="M144" s="49">
        <f>(VLOOKUP($A143,'ADR Raw Data'!$B$6:$BE$49,'ADR Raw Data'!AT$1,FALSE))/100</f>
        <v>5.2712775726483203E-2</v>
      </c>
      <c r="N144" s="50">
        <f>(VLOOKUP($A143,'ADR Raw Data'!$B$6:$BE$49,'ADR Raw Data'!AU$1,FALSE))/100</f>
        <v>5.3838207549938497E-2</v>
      </c>
      <c r="O144" s="50">
        <f>(VLOOKUP($A143,'ADR Raw Data'!$B$6:$BE$49,'ADR Raw Data'!AV$1,FALSE))/100</f>
        <v>4.5164343001599605E-2</v>
      </c>
      <c r="P144" s="50">
        <f>(VLOOKUP($A143,'ADR Raw Data'!$B$6:$BE$49,'ADR Raw Data'!AW$1,FALSE))/100</f>
        <v>4.5156074287092299E-2</v>
      </c>
      <c r="Q144" s="50">
        <f>(VLOOKUP($A143,'ADR Raw Data'!$B$6:$BE$49,'ADR Raw Data'!AX$1,FALSE))/100</f>
        <v>6.4458187761048891E-2</v>
      </c>
      <c r="R144" s="50">
        <f>(VLOOKUP($A143,'ADR Raw Data'!$B$6:$BE$49,'ADR Raw Data'!AY$1,FALSE))/100</f>
        <v>5.2563300333672493E-2</v>
      </c>
      <c r="S144" s="51">
        <f>(VLOOKUP($A143,'ADR Raw Data'!$B$6:$BE$49,'ADR Raw Data'!BA$1,FALSE))/100</f>
        <v>8.3395256839723708E-2</v>
      </c>
      <c r="T144" s="51">
        <f>(VLOOKUP($A143,'ADR Raw Data'!$B$6:$BE$49,'ADR Raw Data'!BB$1,FALSE))/100</f>
        <v>8.9503676147375297E-2</v>
      </c>
      <c r="U144" s="50">
        <f>(VLOOKUP($A143,'ADR Raw Data'!$B$6:$BE$49,'ADR Raw Data'!BC$1,FALSE))/100</f>
        <v>8.6441854019911113E-2</v>
      </c>
      <c r="V144" s="52">
        <f>(VLOOKUP($A143,'ADR Raw Data'!$B$6:$BE$49,'ADR Raw Data'!BE$1,FALSE))/100</f>
        <v>6.3855531786770003E-2</v>
      </c>
      <c r="X144" s="49">
        <f>(VLOOKUP($A143,'RevPAR Raw Data'!$B$6:$BE$49,'RevPAR Raw Data'!AT$1,FALSE))/100</f>
        <v>4.7139631940945302E-2</v>
      </c>
      <c r="Y144" s="50">
        <f>(VLOOKUP($A143,'RevPAR Raw Data'!$B$6:$BE$49,'RevPAR Raw Data'!AU$1,FALSE))/100</f>
        <v>7.1390765451318602E-2</v>
      </c>
      <c r="Z144" s="50">
        <f>(VLOOKUP($A143,'RevPAR Raw Data'!$B$6:$BE$49,'RevPAR Raw Data'!AV$1,FALSE))/100</f>
        <v>5.6617246698113195E-2</v>
      </c>
      <c r="AA144" s="50">
        <f>(VLOOKUP($A143,'RevPAR Raw Data'!$B$6:$BE$49,'RevPAR Raw Data'!AW$1,FALSE))/100</f>
        <v>6.8768330639350603E-2</v>
      </c>
      <c r="AB144" s="50">
        <f>(VLOOKUP($A143,'RevPAR Raw Data'!$B$6:$BE$49,'RevPAR Raw Data'!AX$1,FALSE))/100</f>
        <v>0.12261496021953</v>
      </c>
      <c r="AC144" s="50">
        <f>(VLOOKUP($A143,'RevPAR Raw Data'!$B$6:$BE$49,'RevPAR Raw Data'!AY$1,FALSE))/100</f>
        <v>7.4506662836482898E-2</v>
      </c>
      <c r="AD144" s="51">
        <f>(VLOOKUP($A143,'RevPAR Raw Data'!$B$6:$BE$49,'RevPAR Raw Data'!BA$1,FALSE))/100</f>
        <v>0.13270366393553801</v>
      </c>
      <c r="AE144" s="51">
        <f>(VLOOKUP($A143,'RevPAR Raw Data'!$B$6:$BE$49,'RevPAR Raw Data'!BB$1,FALSE))/100</f>
        <v>0.13982608291822901</v>
      </c>
      <c r="AF144" s="50">
        <f>(VLOOKUP($A143,'RevPAR Raw Data'!$B$6:$BE$49,'RevPAR Raw Data'!BC$1,FALSE))/100</f>
        <v>0.13625434744568399</v>
      </c>
      <c r="AG144" s="52">
        <f>(VLOOKUP($A143,'RevPAR Raw Data'!$B$6:$BE$49,'RevPAR Raw Data'!BE$1,FALSE))/100</f>
        <v>9.4125381993183696E-2</v>
      </c>
    </row>
    <row r="145" spans="1:33" ht="14.25" customHeight="1" x14ac:dyDescent="0.25">
      <c r="A145" s="250" t="s">
        <v>125</v>
      </c>
      <c r="B145" s="251"/>
      <c r="C145" s="251"/>
      <c r="D145" s="251"/>
      <c r="E145" s="251"/>
      <c r="F145" s="251"/>
      <c r="G145" s="251"/>
      <c r="H145" s="251"/>
      <c r="I145" s="251"/>
      <c r="J145" s="251"/>
      <c r="K145" s="251"/>
      <c r="M145" s="103"/>
      <c r="N145" s="103"/>
      <c r="O145" s="103"/>
      <c r="P145" s="103"/>
      <c r="Q145" s="103"/>
      <c r="R145" s="102"/>
      <c r="S145" s="103"/>
      <c r="T145" s="103"/>
      <c r="U145" s="103"/>
      <c r="V145" s="103"/>
      <c r="W145" s="103"/>
      <c r="X145" s="103"/>
      <c r="Y145" s="103"/>
      <c r="Z145" s="103"/>
      <c r="AA145" s="103"/>
      <c r="AB145" s="102"/>
      <c r="AC145" s="103"/>
      <c r="AD145" s="103"/>
      <c r="AE145" s="103"/>
      <c r="AF145" s="103"/>
      <c r="AG145" s="106"/>
    </row>
    <row r="146" spans="1:33" ht="16.5" customHeight="1" x14ac:dyDescent="0.25">
      <c r="A146" s="250"/>
      <c r="B146" s="251"/>
      <c r="C146" s="251"/>
      <c r="D146" s="251"/>
      <c r="E146" s="251"/>
      <c r="F146" s="251"/>
      <c r="G146" s="251"/>
      <c r="H146" s="251"/>
      <c r="I146" s="251"/>
      <c r="J146" s="251"/>
      <c r="K146" s="251"/>
      <c r="M146" s="103"/>
      <c r="N146" s="103"/>
      <c r="O146" s="103"/>
      <c r="P146" s="103"/>
      <c r="Q146" s="103"/>
      <c r="R146" s="102"/>
      <c r="S146" s="103"/>
      <c r="T146" s="103"/>
      <c r="U146" s="103"/>
      <c r="V146" s="103"/>
      <c r="W146" s="103"/>
      <c r="X146" s="103"/>
      <c r="Y146" s="103"/>
      <c r="Z146" s="103"/>
      <c r="AA146" s="103"/>
      <c r="AB146" s="102"/>
      <c r="AC146" s="103"/>
      <c r="AD146" s="103"/>
      <c r="AE146" s="103"/>
      <c r="AF146" s="103"/>
      <c r="AG146" s="106"/>
    </row>
    <row r="147" spans="1:33" ht="16" thickBot="1" x14ac:dyDescent="0.3">
      <c r="A147" s="252"/>
      <c r="B147" s="253"/>
      <c r="C147" s="253"/>
      <c r="D147" s="253"/>
      <c r="E147" s="253"/>
      <c r="F147" s="253"/>
      <c r="G147" s="253"/>
      <c r="H147" s="253"/>
      <c r="I147" s="253"/>
      <c r="J147" s="253"/>
      <c r="K147" s="253"/>
      <c r="L147" s="99"/>
      <c r="M147" s="104"/>
      <c r="N147" s="104"/>
      <c r="O147" s="104"/>
      <c r="P147" s="104"/>
      <c r="Q147" s="104"/>
      <c r="R147" s="105"/>
      <c r="S147" s="104"/>
      <c r="T147" s="104"/>
      <c r="U147" s="104"/>
      <c r="V147" s="104"/>
      <c r="W147" s="104"/>
      <c r="X147" s="104"/>
      <c r="Y147" s="104"/>
      <c r="Z147" s="104"/>
      <c r="AA147" s="104"/>
      <c r="AB147" s="105"/>
      <c r="AC147" s="104"/>
      <c r="AD147" s="104"/>
      <c r="AE147" s="104"/>
      <c r="AF147" s="104"/>
      <c r="AG147" s="107"/>
    </row>
  </sheetData>
  <sheetProtection algorithmName="SHA-512" hashValue="sMZLpPreV+Essr4+wEnBrihREZTmCrBMo07MIeoXdRL7TtfDQjshorOCcCQHO5R+2aW+7pL+MXVAp+aBotdN1w==" saltValue="Ebji1TB8u3acZApNgY6I0Q==" spinCount="100000" sheet="1" formatColumns="0" formatRows="0"/>
  <mergeCells count="14">
    <mergeCell ref="A145:K147"/>
    <mergeCell ref="R2:R3"/>
    <mergeCell ref="U2:U3"/>
    <mergeCell ref="V2:V3"/>
    <mergeCell ref="AG2:AG3"/>
    <mergeCell ref="A1:A3"/>
    <mergeCell ref="AC2:AC3"/>
    <mergeCell ref="AF2:AF3"/>
    <mergeCell ref="B1:K1"/>
    <mergeCell ref="M1:V1"/>
    <mergeCell ref="X1:AG1"/>
    <mergeCell ref="G2:G3"/>
    <mergeCell ref="J2:J3"/>
    <mergeCell ref="K2:K3"/>
  </mergeCells>
  <pageMargins left="0.25" right="0.25" top="0.75" bottom="0.75" header="0.3" footer="0.3"/>
  <pageSetup scale="37" orientation="landscape" r:id="rId1"/>
  <rowBreaks count="1" manualBreakCount="1">
    <brk id="57" max="3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BE54"/>
  <sheetViews>
    <sheetView topLeftCell="A12" zoomScale="80" zoomScaleNormal="80" workbookViewId="0">
      <selection activeCell="AG42" sqref="AG42:BE54"/>
    </sheetView>
  </sheetViews>
  <sheetFormatPr defaultRowHeight="12.5" x14ac:dyDescent="0.25"/>
  <cols>
    <col min="1" max="1" width="28" customWidth="1"/>
    <col min="2" max="2" width="19.54296875" customWidth="1"/>
    <col min="3" max="3" width="11.1796875" customWidth="1"/>
    <col min="4" max="4" width="10" customWidth="1"/>
    <col min="5" max="5" width="5.453125" customWidth="1"/>
    <col min="6" max="6" width="4.453125" customWidth="1"/>
  </cols>
  <sheetData>
    <row r="1" spans="1:57" ht="36" x14ac:dyDescent="0.25">
      <c r="A1" s="42" t="s">
        <v>75</v>
      </c>
      <c r="B1" s="42" t="s">
        <v>139</v>
      </c>
    </row>
    <row r="2" spans="1:57" ht="72" x14ac:dyDescent="0.25">
      <c r="A2" s="42" t="s">
        <v>76</v>
      </c>
      <c r="B2" s="42" t="s">
        <v>140</v>
      </c>
    </row>
    <row r="3" spans="1:57" x14ac:dyDescent="0.25">
      <c r="B3">
        <v>1</v>
      </c>
      <c r="C3">
        <v>2</v>
      </c>
      <c r="D3">
        <v>3</v>
      </c>
      <c r="E3">
        <v>4</v>
      </c>
      <c r="F3">
        <v>5</v>
      </c>
      <c r="G3">
        <v>6</v>
      </c>
      <c r="H3">
        <v>7</v>
      </c>
      <c r="I3">
        <v>8</v>
      </c>
      <c r="J3">
        <v>9</v>
      </c>
      <c r="K3">
        <v>10</v>
      </c>
      <c r="L3">
        <v>11</v>
      </c>
      <c r="M3">
        <v>12</v>
      </c>
      <c r="N3">
        <v>13</v>
      </c>
      <c r="O3">
        <v>14</v>
      </c>
      <c r="P3">
        <v>15</v>
      </c>
      <c r="Q3">
        <v>16</v>
      </c>
      <c r="R3">
        <v>17</v>
      </c>
      <c r="S3">
        <v>18</v>
      </c>
      <c r="T3">
        <v>19</v>
      </c>
      <c r="U3">
        <v>20</v>
      </c>
      <c r="V3">
        <v>21</v>
      </c>
      <c r="W3">
        <v>22</v>
      </c>
      <c r="X3">
        <v>23</v>
      </c>
      <c r="Y3">
        <v>24</v>
      </c>
      <c r="Z3">
        <v>25</v>
      </c>
      <c r="AA3">
        <v>26</v>
      </c>
      <c r="AB3">
        <v>27</v>
      </c>
      <c r="AC3">
        <v>28</v>
      </c>
      <c r="AD3">
        <v>29</v>
      </c>
      <c r="AE3">
        <v>30</v>
      </c>
      <c r="AF3">
        <v>31</v>
      </c>
      <c r="AG3">
        <v>32</v>
      </c>
      <c r="AH3">
        <v>33</v>
      </c>
      <c r="AI3">
        <v>34</v>
      </c>
      <c r="AJ3">
        <v>35</v>
      </c>
      <c r="AK3">
        <v>36</v>
      </c>
      <c r="AL3">
        <v>37</v>
      </c>
      <c r="AM3">
        <v>38</v>
      </c>
      <c r="AN3">
        <v>39</v>
      </c>
      <c r="AO3">
        <v>40</v>
      </c>
      <c r="AP3">
        <v>41</v>
      </c>
      <c r="AQ3">
        <v>42</v>
      </c>
      <c r="AR3">
        <v>43</v>
      </c>
      <c r="AS3">
        <v>44</v>
      </c>
      <c r="AT3">
        <v>45</v>
      </c>
      <c r="AU3">
        <v>46</v>
      </c>
      <c r="AV3">
        <v>47</v>
      </c>
      <c r="AW3">
        <v>48</v>
      </c>
      <c r="AX3">
        <v>49</v>
      </c>
      <c r="AY3">
        <v>50</v>
      </c>
      <c r="AZ3">
        <v>51</v>
      </c>
      <c r="BA3">
        <v>52</v>
      </c>
      <c r="BB3">
        <v>53</v>
      </c>
      <c r="BC3">
        <v>54</v>
      </c>
      <c r="BD3">
        <v>55</v>
      </c>
      <c r="BE3">
        <v>56</v>
      </c>
    </row>
    <row r="4" spans="1:57" ht="14" x14ac:dyDescent="0.3">
      <c r="C4" s="2"/>
      <c r="D4" s="278" t="s">
        <v>77</v>
      </c>
      <c r="E4" s="279"/>
      <c r="G4" s="272" t="s">
        <v>78</v>
      </c>
      <c r="H4" s="273"/>
      <c r="I4" s="273"/>
      <c r="J4" s="273"/>
      <c r="K4" s="273"/>
      <c r="L4" s="273"/>
      <c r="M4" s="273"/>
      <c r="N4" s="273"/>
      <c r="O4" s="273"/>
      <c r="P4" s="273"/>
      <c r="Q4" s="273"/>
      <c r="R4" s="273"/>
      <c r="T4" s="272" t="s">
        <v>79</v>
      </c>
      <c r="U4" s="273"/>
      <c r="V4" s="273"/>
      <c r="W4" s="273"/>
      <c r="X4" s="273"/>
      <c r="Y4" s="273"/>
      <c r="Z4" s="273"/>
      <c r="AA4" s="273"/>
      <c r="AB4" s="273"/>
      <c r="AC4" s="273"/>
      <c r="AD4" s="273"/>
      <c r="AE4" s="273"/>
      <c r="AF4" s="3"/>
      <c r="AG4" s="272" t="s">
        <v>80</v>
      </c>
      <c r="AH4" s="273"/>
      <c r="AI4" s="273"/>
      <c r="AJ4" s="273"/>
      <c r="AK4" s="273"/>
      <c r="AL4" s="273"/>
      <c r="AM4" s="273"/>
      <c r="AN4" s="273"/>
      <c r="AO4" s="273"/>
      <c r="AP4" s="273"/>
      <c r="AQ4" s="273"/>
      <c r="AR4" s="273"/>
      <c r="AT4" s="272" t="s">
        <v>81</v>
      </c>
      <c r="AU4" s="273"/>
      <c r="AV4" s="273"/>
      <c r="AW4" s="273"/>
      <c r="AX4" s="273"/>
      <c r="AY4" s="273"/>
      <c r="AZ4" s="273"/>
      <c r="BA4" s="273"/>
      <c r="BB4" s="273"/>
      <c r="BC4" s="273"/>
      <c r="BD4" s="273"/>
      <c r="BE4" s="273"/>
    </row>
    <row r="5" spans="1:57" ht="13" x14ac:dyDescent="0.25">
      <c r="A5" s="31"/>
      <c r="B5" s="31"/>
      <c r="C5" s="2"/>
      <c r="D5" s="280" t="s">
        <v>82</v>
      </c>
      <c r="E5" s="282" t="s">
        <v>83</v>
      </c>
      <c r="F5" s="4"/>
      <c r="G5" s="270" t="s">
        <v>63</v>
      </c>
      <c r="H5" s="266" t="s">
        <v>64</v>
      </c>
      <c r="I5" s="266" t="s">
        <v>84</v>
      </c>
      <c r="J5" s="266" t="s">
        <v>66</v>
      </c>
      <c r="K5" s="266" t="s">
        <v>85</v>
      </c>
      <c r="L5" s="268" t="s">
        <v>86</v>
      </c>
      <c r="M5" s="4"/>
      <c r="N5" s="270" t="s">
        <v>68</v>
      </c>
      <c r="O5" s="266" t="s">
        <v>69</v>
      </c>
      <c r="P5" s="268" t="s">
        <v>87</v>
      </c>
      <c r="Q5" s="2"/>
      <c r="R5" s="274" t="s">
        <v>88</v>
      </c>
      <c r="S5" s="2"/>
      <c r="T5" s="270" t="s">
        <v>63</v>
      </c>
      <c r="U5" s="266" t="s">
        <v>64</v>
      </c>
      <c r="V5" s="266" t="s">
        <v>84</v>
      </c>
      <c r="W5" s="266" t="s">
        <v>66</v>
      </c>
      <c r="X5" s="266" t="s">
        <v>85</v>
      </c>
      <c r="Y5" s="268" t="s">
        <v>86</v>
      </c>
      <c r="Z5" s="2"/>
      <c r="AA5" s="270" t="s">
        <v>68</v>
      </c>
      <c r="AB5" s="266" t="s">
        <v>69</v>
      </c>
      <c r="AC5" s="268" t="s">
        <v>87</v>
      </c>
      <c r="AD5" s="1"/>
      <c r="AE5" s="276" t="s">
        <v>88</v>
      </c>
      <c r="AF5" s="36"/>
      <c r="AG5" s="270" t="s">
        <v>63</v>
      </c>
      <c r="AH5" s="266" t="s">
        <v>64</v>
      </c>
      <c r="AI5" s="266" t="s">
        <v>84</v>
      </c>
      <c r="AJ5" s="266" t="s">
        <v>66</v>
      </c>
      <c r="AK5" s="266" t="s">
        <v>85</v>
      </c>
      <c r="AL5" s="268" t="s">
        <v>86</v>
      </c>
      <c r="AM5" s="4"/>
      <c r="AN5" s="270" t="s">
        <v>68</v>
      </c>
      <c r="AO5" s="266" t="s">
        <v>69</v>
      </c>
      <c r="AP5" s="268" t="s">
        <v>87</v>
      </c>
      <c r="AQ5" s="2"/>
      <c r="AR5" s="274" t="s">
        <v>88</v>
      </c>
      <c r="AS5" s="2"/>
      <c r="AT5" s="270" t="s">
        <v>63</v>
      </c>
      <c r="AU5" s="266" t="s">
        <v>64</v>
      </c>
      <c r="AV5" s="266" t="s">
        <v>84</v>
      </c>
      <c r="AW5" s="266" t="s">
        <v>66</v>
      </c>
      <c r="AX5" s="266" t="s">
        <v>85</v>
      </c>
      <c r="AY5" s="268" t="s">
        <v>86</v>
      </c>
      <c r="AZ5" s="2"/>
      <c r="BA5" s="270" t="s">
        <v>68</v>
      </c>
      <c r="BB5" s="266" t="s">
        <v>69</v>
      </c>
      <c r="BC5" s="268" t="s">
        <v>87</v>
      </c>
      <c r="BD5" s="1"/>
      <c r="BE5" s="276" t="s">
        <v>88</v>
      </c>
    </row>
    <row r="6" spans="1:57" ht="13" x14ac:dyDescent="0.25">
      <c r="A6" s="31"/>
      <c r="B6" s="31"/>
      <c r="C6" s="2"/>
      <c r="D6" s="281"/>
      <c r="E6" s="283"/>
      <c r="F6" s="4"/>
      <c r="G6" s="271"/>
      <c r="H6" s="267"/>
      <c r="I6" s="267"/>
      <c r="J6" s="267"/>
      <c r="K6" s="267"/>
      <c r="L6" s="269"/>
      <c r="M6" s="4"/>
      <c r="N6" s="271"/>
      <c r="O6" s="267"/>
      <c r="P6" s="269"/>
      <c r="Q6" s="2"/>
      <c r="R6" s="275"/>
      <c r="S6" s="2"/>
      <c r="T6" s="271"/>
      <c r="U6" s="267"/>
      <c r="V6" s="267"/>
      <c r="W6" s="267"/>
      <c r="X6" s="267"/>
      <c r="Y6" s="269"/>
      <c r="Z6" s="2"/>
      <c r="AA6" s="271"/>
      <c r="AB6" s="267"/>
      <c r="AC6" s="269"/>
      <c r="AD6" s="1"/>
      <c r="AE6" s="277"/>
      <c r="AF6" s="37"/>
      <c r="AG6" s="271"/>
      <c r="AH6" s="267"/>
      <c r="AI6" s="267"/>
      <c r="AJ6" s="267"/>
      <c r="AK6" s="267"/>
      <c r="AL6" s="269"/>
      <c r="AM6" s="4"/>
      <c r="AN6" s="271"/>
      <c r="AO6" s="267"/>
      <c r="AP6" s="269"/>
      <c r="AQ6" s="2"/>
      <c r="AR6" s="275"/>
      <c r="AS6" s="2"/>
      <c r="AT6" s="271"/>
      <c r="AU6" s="267"/>
      <c r="AV6" s="267"/>
      <c r="AW6" s="267"/>
      <c r="AX6" s="267"/>
      <c r="AY6" s="269"/>
      <c r="AZ6" s="2"/>
      <c r="BA6" s="271"/>
      <c r="BB6" s="267"/>
      <c r="BC6" s="269"/>
      <c r="BD6" s="1"/>
      <c r="BE6" s="277"/>
    </row>
    <row r="7" spans="1:57" ht="14" x14ac:dyDescent="0.3">
      <c r="A7" s="32"/>
      <c r="B7" s="32"/>
      <c r="C7" s="2"/>
      <c r="D7" s="2"/>
      <c r="E7" s="5"/>
      <c r="F7" s="6"/>
      <c r="G7" s="7"/>
      <c r="H7" s="7"/>
      <c r="I7" s="7"/>
      <c r="J7" s="7"/>
      <c r="K7" s="7"/>
      <c r="L7" s="7"/>
      <c r="M7" s="6"/>
      <c r="N7" s="7"/>
      <c r="O7" s="7"/>
      <c r="P7" s="7"/>
      <c r="Q7" s="6"/>
      <c r="R7" s="7"/>
      <c r="S7" s="6"/>
      <c r="T7" s="7"/>
      <c r="U7" s="7"/>
      <c r="V7" s="7"/>
      <c r="W7" s="7"/>
      <c r="X7" s="7"/>
      <c r="Y7" s="7"/>
      <c r="Z7" s="6"/>
      <c r="AA7" s="7"/>
      <c r="AB7" s="7"/>
      <c r="AC7" s="7"/>
      <c r="AD7" s="6"/>
      <c r="AE7" s="7"/>
      <c r="AF7" s="7"/>
      <c r="AG7" s="7"/>
      <c r="AH7" s="7"/>
      <c r="AI7" s="7"/>
      <c r="AJ7" s="7"/>
      <c r="AK7" s="7"/>
      <c r="AL7" s="7"/>
      <c r="AM7" s="6"/>
      <c r="AN7" s="7"/>
      <c r="AO7" s="7"/>
      <c r="AP7" s="7"/>
      <c r="AQ7" s="6"/>
      <c r="AR7" s="7"/>
      <c r="AS7" s="6"/>
      <c r="AT7" s="7"/>
      <c r="AU7" s="7"/>
      <c r="AV7" s="7"/>
      <c r="AW7" s="7"/>
      <c r="AX7" s="7"/>
      <c r="AY7" s="7"/>
      <c r="AZ7" s="6"/>
      <c r="BA7" s="7"/>
      <c r="BB7" s="7"/>
      <c r="BC7" s="7"/>
      <c r="BD7" s="6"/>
      <c r="BE7" s="7"/>
    </row>
    <row r="8" spans="1:57" ht="13" x14ac:dyDescent="0.3">
      <c r="A8" s="18" t="s">
        <v>13</v>
      </c>
      <c r="B8" s="2" t="str">
        <f>TRIM(A8)</f>
        <v>United States</v>
      </c>
      <c r="C8" s="8"/>
      <c r="D8" s="22" t="s">
        <v>89</v>
      </c>
      <c r="E8" s="25" t="s">
        <v>90</v>
      </c>
      <c r="F8" s="2"/>
      <c r="G8" s="207">
        <v>50.641789507688202</v>
      </c>
      <c r="H8" s="208">
        <v>62.576894729447098</v>
      </c>
      <c r="I8" s="208">
        <v>68.290010799012407</v>
      </c>
      <c r="J8" s="208">
        <v>68.964822050177702</v>
      </c>
      <c r="K8" s="208">
        <v>66.410230407054897</v>
      </c>
      <c r="L8" s="209">
        <v>63.376507419952098</v>
      </c>
      <c r="M8" s="210"/>
      <c r="N8" s="211">
        <v>73.446499974469702</v>
      </c>
      <c r="O8" s="212">
        <v>75.516234368765893</v>
      </c>
      <c r="P8" s="213">
        <v>74.481366167715393</v>
      </c>
      <c r="Q8" s="210"/>
      <c r="R8" s="214">
        <v>66.549432973883199</v>
      </c>
      <c r="S8" s="215"/>
      <c r="T8" s="207">
        <v>-0.54263208835626497</v>
      </c>
      <c r="U8" s="208">
        <v>2.36560433292787</v>
      </c>
      <c r="V8" s="208">
        <v>3.7492935378694199</v>
      </c>
      <c r="W8" s="208">
        <v>6.3005066741749198</v>
      </c>
      <c r="X8" s="208">
        <v>9.1503914424640005</v>
      </c>
      <c r="Y8" s="209">
        <v>4.3783805233570599</v>
      </c>
      <c r="Z8" s="210"/>
      <c r="AA8" s="211">
        <v>12.601395557856501</v>
      </c>
      <c r="AB8" s="212">
        <v>24.323051127613802</v>
      </c>
      <c r="AC8" s="213">
        <v>18.253571748773201</v>
      </c>
      <c r="AD8" s="210"/>
      <c r="AE8" s="214">
        <v>8.4474199724144992</v>
      </c>
      <c r="AF8" s="28"/>
      <c r="AG8" s="207">
        <v>50.320311132264301</v>
      </c>
      <c r="AH8" s="208">
        <v>61.0892742290076</v>
      </c>
      <c r="AI8" s="208">
        <v>66.065160308375795</v>
      </c>
      <c r="AJ8" s="208">
        <v>66.554629518633703</v>
      </c>
      <c r="AK8" s="208">
        <v>65.275138911142193</v>
      </c>
      <c r="AL8" s="209">
        <v>61.8620482827803</v>
      </c>
      <c r="AM8" s="210"/>
      <c r="AN8" s="211">
        <v>71.894761423270893</v>
      </c>
      <c r="AO8" s="212">
        <v>71.561334934825595</v>
      </c>
      <c r="AP8" s="213">
        <v>71.728050484815896</v>
      </c>
      <c r="AQ8" s="210"/>
      <c r="AR8" s="214">
        <v>64.681936337154198</v>
      </c>
      <c r="AS8" s="215"/>
      <c r="AT8" s="207">
        <v>-1.4534536127577899</v>
      </c>
      <c r="AU8" s="208">
        <v>0.28312966051935801</v>
      </c>
      <c r="AV8" s="208">
        <v>0.62845314729373403</v>
      </c>
      <c r="AW8" s="208">
        <v>1.21579540941288</v>
      </c>
      <c r="AX8" s="208">
        <v>2.69548227843906</v>
      </c>
      <c r="AY8" s="209">
        <v>0.76583185038865198</v>
      </c>
      <c r="AZ8" s="210"/>
      <c r="BA8" s="211">
        <v>2.3749046143236301</v>
      </c>
      <c r="BB8" s="212">
        <v>1.94813756552248</v>
      </c>
      <c r="BC8" s="213">
        <v>2.1615745621486999</v>
      </c>
      <c r="BD8" s="210"/>
      <c r="BE8" s="214">
        <v>1.20413944095571</v>
      </c>
    </row>
    <row r="9" spans="1:57" x14ac:dyDescent="0.25">
      <c r="A9" s="19" t="s">
        <v>91</v>
      </c>
      <c r="B9" s="2" t="str">
        <f>TRIM(A9)</f>
        <v>Virginia</v>
      </c>
      <c r="C9" s="9"/>
      <c r="D9" s="23" t="s">
        <v>89</v>
      </c>
      <c r="E9" s="26" t="s">
        <v>90</v>
      </c>
      <c r="F9" s="2"/>
      <c r="G9" s="216">
        <v>54.704976346767303</v>
      </c>
      <c r="H9" s="210">
        <v>68.353395024049604</v>
      </c>
      <c r="I9" s="210">
        <v>73.780428254022496</v>
      </c>
      <c r="J9" s="210">
        <v>74.195712090538706</v>
      </c>
      <c r="K9" s="210">
        <v>73.332276396985193</v>
      </c>
      <c r="L9" s="217">
        <v>68.873357622472696</v>
      </c>
      <c r="M9" s="210"/>
      <c r="N9" s="218">
        <v>79.327398615232397</v>
      </c>
      <c r="O9" s="219">
        <v>78.706589900619704</v>
      </c>
      <c r="P9" s="220">
        <v>79.016994257926001</v>
      </c>
      <c r="Q9" s="210"/>
      <c r="R9" s="221">
        <v>71.771539518316501</v>
      </c>
      <c r="S9" s="215"/>
      <c r="T9" s="216">
        <v>0.61384798287216702</v>
      </c>
      <c r="U9" s="210">
        <v>5.3857816926691502</v>
      </c>
      <c r="V9" s="210">
        <v>5.8258381998377997</v>
      </c>
      <c r="W9" s="210">
        <v>9.0735655129337101</v>
      </c>
      <c r="X9" s="210">
        <v>14.626165845618299</v>
      </c>
      <c r="Y9" s="217">
        <v>7.2964774152682201</v>
      </c>
      <c r="Z9" s="210"/>
      <c r="AA9" s="218">
        <v>16.540203262598599</v>
      </c>
      <c r="AB9" s="219">
        <v>27.481827398759901</v>
      </c>
      <c r="AC9" s="220">
        <v>21.744267237828002</v>
      </c>
      <c r="AD9" s="210"/>
      <c r="AE9" s="221">
        <v>11.4571249879916</v>
      </c>
      <c r="AF9" s="29"/>
      <c r="AG9" s="216">
        <v>53.073301250260201</v>
      </c>
      <c r="AH9" s="210">
        <v>65.300665913793907</v>
      </c>
      <c r="AI9" s="210">
        <v>70.370695593631197</v>
      </c>
      <c r="AJ9" s="210">
        <v>71.268150338473603</v>
      </c>
      <c r="AK9" s="210">
        <v>69.994983533409297</v>
      </c>
      <c r="AL9" s="217">
        <v>66.003391230657101</v>
      </c>
      <c r="AM9" s="210"/>
      <c r="AN9" s="218">
        <v>76.182574638942299</v>
      </c>
      <c r="AO9" s="219">
        <v>76.0781794824738</v>
      </c>
      <c r="AP9" s="220">
        <v>76.130377060708099</v>
      </c>
      <c r="AQ9" s="210"/>
      <c r="AR9" s="221">
        <v>68.897683315235199</v>
      </c>
      <c r="AS9" s="215"/>
      <c r="AT9" s="216">
        <v>2.8162104994439701</v>
      </c>
      <c r="AU9" s="210">
        <v>5.1178238704884</v>
      </c>
      <c r="AV9" s="210">
        <v>4.7189891707211302</v>
      </c>
      <c r="AW9" s="210">
        <v>6.1271970519299996</v>
      </c>
      <c r="AX9" s="210">
        <v>6.2949438159229798</v>
      </c>
      <c r="AY9" s="217">
        <v>5.1187075070094004</v>
      </c>
      <c r="AZ9" s="210"/>
      <c r="BA9" s="218">
        <v>3.3358893858757201</v>
      </c>
      <c r="BB9" s="219">
        <v>3.05225485065885</v>
      </c>
      <c r="BC9" s="220">
        <v>3.1939744566746202</v>
      </c>
      <c r="BD9" s="210"/>
      <c r="BE9" s="221">
        <v>4.5042686925864599</v>
      </c>
    </row>
    <row r="10" spans="1:57" x14ac:dyDescent="0.25">
      <c r="A10" s="20" t="s">
        <v>40</v>
      </c>
      <c r="B10" s="2" t="str">
        <f t="shared" ref="B10:B45" si="0">TRIM(A10)</f>
        <v>Norfolk/Virginia Beach, VA</v>
      </c>
      <c r="C10" s="2"/>
      <c r="D10" s="23" t="s">
        <v>89</v>
      </c>
      <c r="E10" s="26" t="s">
        <v>90</v>
      </c>
      <c r="F10" s="2"/>
      <c r="G10" s="216">
        <v>54.411384217334998</v>
      </c>
      <c r="H10" s="210">
        <v>63.249676584734701</v>
      </c>
      <c r="I10" s="210">
        <v>67.231565329883495</v>
      </c>
      <c r="J10" s="210">
        <v>67.275549805950803</v>
      </c>
      <c r="K10" s="210">
        <v>71.508408796895196</v>
      </c>
      <c r="L10" s="217">
        <v>64.735316946959799</v>
      </c>
      <c r="M10" s="210"/>
      <c r="N10" s="218">
        <v>83.679172056921004</v>
      </c>
      <c r="O10" s="219">
        <v>83.099611901681698</v>
      </c>
      <c r="P10" s="220">
        <v>83.389391979301394</v>
      </c>
      <c r="Q10" s="210"/>
      <c r="R10" s="221">
        <v>70.065052670485997</v>
      </c>
      <c r="S10" s="215"/>
      <c r="T10" s="216">
        <v>-5.7083685179867603</v>
      </c>
      <c r="U10" s="210">
        <v>-6.8403581607287602</v>
      </c>
      <c r="V10" s="210">
        <v>-4.8522475348460201</v>
      </c>
      <c r="W10" s="210">
        <v>-4.7969081674305203</v>
      </c>
      <c r="X10" s="210">
        <v>5.9922282015161601</v>
      </c>
      <c r="Y10" s="217">
        <v>-3.2040022726475401</v>
      </c>
      <c r="Z10" s="210"/>
      <c r="AA10" s="218">
        <v>11.4569767135707</v>
      </c>
      <c r="AB10" s="219">
        <v>22.846327922118501</v>
      </c>
      <c r="AC10" s="220">
        <v>16.855098318728601</v>
      </c>
      <c r="AD10" s="210"/>
      <c r="AE10" s="221">
        <v>2.7964387359679099</v>
      </c>
      <c r="AF10" s="29"/>
      <c r="AG10" s="216">
        <v>54.5736203461747</v>
      </c>
      <c r="AH10" s="210">
        <v>61.3153605340094</v>
      </c>
      <c r="AI10" s="210">
        <v>64.7253628625391</v>
      </c>
      <c r="AJ10" s="210">
        <v>66.858126026830107</v>
      </c>
      <c r="AK10" s="210">
        <v>70.974502270345695</v>
      </c>
      <c r="AL10" s="217">
        <v>63.689367361089502</v>
      </c>
      <c r="AM10" s="210"/>
      <c r="AN10" s="218">
        <v>80.246051150696601</v>
      </c>
      <c r="AO10" s="219">
        <v>79.472451844089903</v>
      </c>
      <c r="AP10" s="220">
        <v>79.859251497393302</v>
      </c>
      <c r="AQ10" s="210"/>
      <c r="AR10" s="221">
        <v>68.309308643344195</v>
      </c>
      <c r="AS10" s="215"/>
      <c r="AT10" s="216">
        <v>7.5773524225328304</v>
      </c>
      <c r="AU10" s="210">
        <v>7.0931384421055004</v>
      </c>
      <c r="AV10" s="210">
        <v>6.5732043155744098</v>
      </c>
      <c r="AW10" s="210">
        <v>7.5344152267058497</v>
      </c>
      <c r="AX10" s="210">
        <v>10.7300477882481</v>
      </c>
      <c r="AY10" s="217">
        <v>7.9519184103153702</v>
      </c>
      <c r="AZ10" s="210"/>
      <c r="BA10" s="218">
        <v>8.6270090171428002</v>
      </c>
      <c r="BB10" s="219">
        <v>7.3004665910476803</v>
      </c>
      <c r="BC10" s="220">
        <v>7.9628755618651796</v>
      </c>
      <c r="BD10" s="210"/>
      <c r="BE10" s="221">
        <v>7.9551633393069698</v>
      </c>
    </row>
    <row r="11" spans="1:57" x14ac:dyDescent="0.25">
      <c r="A11" s="20" t="s">
        <v>92</v>
      </c>
      <c r="B11" s="2" t="s">
        <v>56</v>
      </c>
      <c r="C11" s="2"/>
      <c r="D11" s="23" t="s">
        <v>89</v>
      </c>
      <c r="E11" s="26" t="s">
        <v>90</v>
      </c>
      <c r="F11" s="2"/>
      <c r="G11" s="216">
        <v>54.104648738794999</v>
      </c>
      <c r="H11" s="210">
        <v>76.210131332082497</v>
      </c>
      <c r="I11" s="210">
        <v>80.725453408380204</v>
      </c>
      <c r="J11" s="210">
        <v>76.6145507608922</v>
      </c>
      <c r="K11" s="210">
        <v>75.159474671669699</v>
      </c>
      <c r="L11" s="217">
        <v>72.562851782363893</v>
      </c>
      <c r="M11" s="210"/>
      <c r="N11" s="218">
        <v>80.783823222847602</v>
      </c>
      <c r="O11" s="219">
        <v>76.481134042109602</v>
      </c>
      <c r="P11" s="220">
        <v>78.632478632478595</v>
      </c>
      <c r="Q11" s="210"/>
      <c r="R11" s="221">
        <v>74.297030882396697</v>
      </c>
      <c r="S11" s="215"/>
      <c r="T11" s="216">
        <v>3.50220202032158</v>
      </c>
      <c r="U11" s="210">
        <v>13.964066607171301</v>
      </c>
      <c r="V11" s="210">
        <v>11.331458994716201</v>
      </c>
      <c r="W11" s="210">
        <v>8.2534617532650891</v>
      </c>
      <c r="X11" s="210">
        <v>16.014129166987601</v>
      </c>
      <c r="Y11" s="217">
        <v>10.880094722543801</v>
      </c>
      <c r="Z11" s="210"/>
      <c r="AA11" s="218">
        <v>19.785240483064101</v>
      </c>
      <c r="AB11" s="219">
        <v>25.753211050044499</v>
      </c>
      <c r="AC11" s="220">
        <v>22.615160211587298</v>
      </c>
      <c r="AD11" s="210"/>
      <c r="AE11" s="221">
        <v>14.184638359527501</v>
      </c>
      <c r="AF11" s="29"/>
      <c r="AG11" s="216">
        <v>50.561809464248398</v>
      </c>
      <c r="AH11" s="210">
        <v>66.361267458828394</v>
      </c>
      <c r="AI11" s="210">
        <v>71.880341880341803</v>
      </c>
      <c r="AJ11" s="210">
        <v>70.582655826558195</v>
      </c>
      <c r="AK11" s="210">
        <v>70.338753387533799</v>
      </c>
      <c r="AL11" s="217">
        <v>65.944965603502098</v>
      </c>
      <c r="AM11" s="210"/>
      <c r="AN11" s="218">
        <v>78.320825515947405</v>
      </c>
      <c r="AO11" s="219">
        <v>78.221805294975994</v>
      </c>
      <c r="AP11" s="220">
        <v>78.271315405461706</v>
      </c>
      <c r="AQ11" s="210"/>
      <c r="AR11" s="221">
        <v>69.466779832633406</v>
      </c>
      <c r="AS11" s="215"/>
      <c r="AT11" s="216">
        <v>1.53541563892638</v>
      </c>
      <c r="AU11" s="210">
        <v>5.3645082641756598</v>
      </c>
      <c r="AV11" s="210">
        <v>4.3799023468262703</v>
      </c>
      <c r="AW11" s="210">
        <v>3.4125023691796099</v>
      </c>
      <c r="AX11" s="210">
        <v>2.5045713635829099</v>
      </c>
      <c r="AY11" s="217">
        <v>3.51960461629232</v>
      </c>
      <c r="AZ11" s="210"/>
      <c r="BA11" s="218">
        <v>1.6722776258894201</v>
      </c>
      <c r="BB11" s="219">
        <v>1.5809220505051</v>
      </c>
      <c r="BC11" s="220">
        <v>1.62660820079358</v>
      </c>
      <c r="BD11" s="210"/>
      <c r="BE11" s="221">
        <v>2.9029061469951598</v>
      </c>
    </row>
    <row r="12" spans="1:57" x14ac:dyDescent="0.25">
      <c r="A12" s="20" t="s">
        <v>93</v>
      </c>
      <c r="B12" s="2" t="str">
        <f t="shared" si="0"/>
        <v>Virginia Area</v>
      </c>
      <c r="C12" s="2"/>
      <c r="D12" s="23" t="s">
        <v>89</v>
      </c>
      <c r="E12" s="26" t="s">
        <v>90</v>
      </c>
      <c r="F12" s="2"/>
      <c r="G12" s="216">
        <v>45.015857633688597</v>
      </c>
      <c r="H12" s="210">
        <v>55.1777807006006</v>
      </c>
      <c r="I12" s="210">
        <v>58.965759130167903</v>
      </c>
      <c r="J12" s="210">
        <v>62.275856021745803</v>
      </c>
      <c r="K12" s="210">
        <v>65.962997062563005</v>
      </c>
      <c r="L12" s="217">
        <v>57.479650109753202</v>
      </c>
      <c r="M12" s="210"/>
      <c r="N12" s="218">
        <v>77.1407805479693</v>
      </c>
      <c r="O12" s="219">
        <v>76.2003347722667</v>
      </c>
      <c r="P12" s="220">
        <v>76.670557660118007</v>
      </c>
      <c r="Q12" s="210"/>
      <c r="R12" s="221">
        <v>62.962766552714498</v>
      </c>
      <c r="S12" s="215"/>
      <c r="T12" s="216">
        <v>-12.5047491270488</v>
      </c>
      <c r="U12" s="210">
        <v>-10.1987315740288</v>
      </c>
      <c r="V12" s="210">
        <v>-11.6951221931005</v>
      </c>
      <c r="W12" s="210">
        <v>-2.8639733733877599</v>
      </c>
      <c r="X12" s="210">
        <v>3.21247138846558</v>
      </c>
      <c r="Y12" s="217">
        <v>-6.5951490856477797</v>
      </c>
      <c r="Z12" s="210"/>
      <c r="AA12" s="218">
        <v>13.556471642956399</v>
      </c>
      <c r="AB12" s="219">
        <v>30.031402399254901</v>
      </c>
      <c r="AC12" s="220">
        <v>21.186531944774</v>
      </c>
      <c r="AD12" s="210"/>
      <c r="AE12" s="221">
        <v>1.5004482541216799</v>
      </c>
      <c r="AF12" s="29"/>
      <c r="AG12" s="216">
        <v>44.549084858569003</v>
      </c>
      <c r="AH12" s="210">
        <v>56.385481194414098</v>
      </c>
      <c r="AI12" s="210">
        <v>60.239935414304902</v>
      </c>
      <c r="AJ12" s="210">
        <v>62.4016645609777</v>
      </c>
      <c r="AK12" s="210">
        <v>63.370182953643003</v>
      </c>
      <c r="AL12" s="217">
        <v>57.397642886691699</v>
      </c>
      <c r="AM12" s="210"/>
      <c r="AN12" s="218">
        <v>71.975156728307994</v>
      </c>
      <c r="AO12" s="219">
        <v>70.679384166491602</v>
      </c>
      <c r="AP12" s="220">
        <v>71.327270447399798</v>
      </c>
      <c r="AQ12" s="210"/>
      <c r="AR12" s="221">
        <v>61.382626609769602</v>
      </c>
      <c r="AS12" s="215"/>
      <c r="AT12" s="216">
        <v>-1.7934846297403599</v>
      </c>
      <c r="AU12" s="210">
        <v>2.5208915335336699</v>
      </c>
      <c r="AV12" s="210">
        <v>0.964798367951199</v>
      </c>
      <c r="AW12" s="210">
        <v>4.5023227050519798</v>
      </c>
      <c r="AX12" s="210">
        <v>4.4174255070194404</v>
      </c>
      <c r="AY12" s="217">
        <v>2.3351059767712301</v>
      </c>
      <c r="AZ12" s="210"/>
      <c r="BA12" s="218">
        <v>0.206405566374258</v>
      </c>
      <c r="BB12" s="219">
        <v>1.45833435332745</v>
      </c>
      <c r="BC12" s="220">
        <v>0.82279871487530398</v>
      </c>
      <c r="BD12" s="210"/>
      <c r="BE12" s="221">
        <v>1.8344068627577099</v>
      </c>
    </row>
    <row r="13" spans="1:57" x14ac:dyDescent="0.25">
      <c r="A13" s="33" t="s">
        <v>94</v>
      </c>
      <c r="B13" s="2" t="s">
        <v>33</v>
      </c>
      <c r="C13" s="2"/>
      <c r="D13" s="23" t="s">
        <v>89</v>
      </c>
      <c r="E13" s="26" t="s">
        <v>90</v>
      </c>
      <c r="F13" s="2"/>
      <c r="G13" s="216">
        <v>64.095663343323693</v>
      </c>
      <c r="H13" s="210">
        <v>80.403344896586006</v>
      </c>
      <c r="I13" s="210">
        <v>89.662976328827398</v>
      </c>
      <c r="J13" s="210">
        <v>88.2445838532078</v>
      </c>
      <c r="K13" s="210">
        <v>79.770702637617603</v>
      </c>
      <c r="L13" s="217">
        <v>80.4354542119125</v>
      </c>
      <c r="M13" s="210"/>
      <c r="N13" s="218">
        <v>76.575546849778803</v>
      </c>
      <c r="O13" s="219">
        <v>77.736515121064599</v>
      </c>
      <c r="P13" s="220">
        <v>77.156030985421694</v>
      </c>
      <c r="Q13" s="210"/>
      <c r="R13" s="221">
        <v>79.498476147200805</v>
      </c>
      <c r="S13" s="215"/>
      <c r="T13" s="216">
        <v>13.9376124393652</v>
      </c>
      <c r="U13" s="210">
        <v>19.5535194974034</v>
      </c>
      <c r="V13" s="210">
        <v>23.8482306629672</v>
      </c>
      <c r="W13" s="210">
        <v>27.064341006582399</v>
      </c>
      <c r="X13" s="210">
        <v>26.2039980065131</v>
      </c>
      <c r="Y13" s="217">
        <v>22.405285227510401</v>
      </c>
      <c r="Z13" s="210"/>
      <c r="AA13" s="218">
        <v>12.601146501466699</v>
      </c>
      <c r="AB13" s="219">
        <v>20.1220352050643</v>
      </c>
      <c r="AC13" s="220">
        <v>16.2683340639358</v>
      </c>
      <c r="AD13" s="210"/>
      <c r="AE13" s="221">
        <v>20.639556511693598</v>
      </c>
      <c r="AF13" s="29"/>
      <c r="AG13" s="216">
        <v>61.769836828206103</v>
      </c>
      <c r="AH13" s="210">
        <v>75.585223596075394</v>
      </c>
      <c r="AI13" s="210">
        <v>82.419463439374496</v>
      </c>
      <c r="AJ13" s="210">
        <v>80.729705967003298</v>
      </c>
      <c r="AK13" s="210">
        <v>74.505352952908495</v>
      </c>
      <c r="AL13" s="217">
        <v>75.002305325407406</v>
      </c>
      <c r="AM13" s="210"/>
      <c r="AN13" s="218">
        <v>77.085186052790903</v>
      </c>
      <c r="AO13" s="219">
        <v>79.107390264902605</v>
      </c>
      <c r="AP13" s="220">
        <v>78.096288158846804</v>
      </c>
      <c r="AQ13" s="210"/>
      <c r="AR13" s="221">
        <v>75.886441188445303</v>
      </c>
      <c r="AS13" s="215"/>
      <c r="AT13" s="216">
        <v>3.35646264786438</v>
      </c>
      <c r="AU13" s="210">
        <v>3.6682999088427999</v>
      </c>
      <c r="AV13" s="210">
        <v>3.8646655080918499</v>
      </c>
      <c r="AW13" s="210">
        <v>5.1185414861302903</v>
      </c>
      <c r="AX13" s="210">
        <v>5.8298582563147798</v>
      </c>
      <c r="AY13" s="217">
        <v>4.3935304852605599</v>
      </c>
      <c r="AZ13" s="210"/>
      <c r="BA13" s="218">
        <v>2.0726776431957901</v>
      </c>
      <c r="BB13" s="219">
        <v>0.87223292655366502</v>
      </c>
      <c r="BC13" s="220">
        <v>1.4611347630592699</v>
      </c>
      <c r="BD13" s="210"/>
      <c r="BE13" s="221">
        <v>3.5139670138828198</v>
      </c>
    </row>
    <row r="14" spans="1:57" x14ac:dyDescent="0.25">
      <c r="A14" s="20" t="s">
        <v>95</v>
      </c>
      <c r="B14" s="2" t="str">
        <f t="shared" si="0"/>
        <v>Arlington, VA</v>
      </c>
      <c r="C14" s="2"/>
      <c r="D14" s="23" t="s">
        <v>89</v>
      </c>
      <c r="E14" s="26" t="s">
        <v>90</v>
      </c>
      <c r="F14" s="2"/>
      <c r="G14" s="216">
        <v>70.599999999999994</v>
      </c>
      <c r="H14" s="210">
        <v>91.2210526315789</v>
      </c>
      <c r="I14" s="210">
        <v>95.989473684210495</v>
      </c>
      <c r="J14" s="210">
        <v>95.4</v>
      </c>
      <c r="K14" s="210">
        <v>87.294736842105195</v>
      </c>
      <c r="L14" s="217">
        <v>88.101052631578895</v>
      </c>
      <c r="M14" s="210"/>
      <c r="N14" s="218">
        <v>79.926315789473605</v>
      </c>
      <c r="O14" s="219">
        <v>78.578947368420998</v>
      </c>
      <c r="P14" s="220">
        <v>79.252631578947302</v>
      </c>
      <c r="Q14" s="210"/>
      <c r="R14" s="221">
        <v>85.572932330827001</v>
      </c>
      <c r="S14" s="215"/>
      <c r="T14" s="216">
        <v>26.6143290371493</v>
      </c>
      <c r="U14" s="210">
        <v>38.655999999999999</v>
      </c>
      <c r="V14" s="210">
        <v>35.560059701492499</v>
      </c>
      <c r="W14" s="210">
        <v>37.393424657534197</v>
      </c>
      <c r="X14" s="210">
        <v>39.265351542741499</v>
      </c>
      <c r="Y14" s="217">
        <v>35.7586085597029</v>
      </c>
      <c r="Z14" s="210"/>
      <c r="AA14" s="218">
        <v>19.7186639227481</v>
      </c>
      <c r="AB14" s="219">
        <v>27.357656731757402</v>
      </c>
      <c r="AC14" s="220">
        <v>23.387642945290001</v>
      </c>
      <c r="AD14" s="210"/>
      <c r="AE14" s="221">
        <v>32.249984833282703</v>
      </c>
      <c r="AF14" s="29"/>
      <c r="AG14" s="216">
        <v>66.381578947368396</v>
      </c>
      <c r="AH14" s="210">
        <v>81.997368421052599</v>
      </c>
      <c r="AI14" s="210">
        <v>85.821052631578894</v>
      </c>
      <c r="AJ14" s="210">
        <v>86.25</v>
      </c>
      <c r="AK14" s="210">
        <v>80.9447368421052</v>
      </c>
      <c r="AL14" s="217">
        <v>80.278947368421001</v>
      </c>
      <c r="AM14" s="210"/>
      <c r="AN14" s="218">
        <v>82.281578947368402</v>
      </c>
      <c r="AO14" s="219">
        <v>81.742105263157796</v>
      </c>
      <c r="AP14" s="220">
        <v>82.011842105263099</v>
      </c>
      <c r="AQ14" s="210"/>
      <c r="AR14" s="221">
        <v>80.774060150375902</v>
      </c>
      <c r="AS14" s="215"/>
      <c r="AT14" s="216">
        <v>-2.0006240979833798</v>
      </c>
      <c r="AU14" s="210">
        <v>0.40234228405046901</v>
      </c>
      <c r="AV14" s="210">
        <v>-1.56210564596781</v>
      </c>
      <c r="AW14" s="210">
        <v>2.1526473901614702</v>
      </c>
      <c r="AX14" s="210">
        <v>3.7557625224370899</v>
      </c>
      <c r="AY14" s="217">
        <v>0.59120554602819297</v>
      </c>
      <c r="AZ14" s="210"/>
      <c r="BA14" s="218">
        <v>2.8703200872064198</v>
      </c>
      <c r="BB14" s="219">
        <v>0.56479001430243103</v>
      </c>
      <c r="BC14" s="220">
        <v>1.7082818618215101</v>
      </c>
      <c r="BD14" s="210"/>
      <c r="BE14" s="221">
        <v>0.91272634676324105</v>
      </c>
    </row>
    <row r="15" spans="1:57" x14ac:dyDescent="0.25">
      <c r="A15" s="20" t="s">
        <v>37</v>
      </c>
      <c r="B15" s="2" t="str">
        <f t="shared" si="0"/>
        <v>Suburban Virginia Area</v>
      </c>
      <c r="C15" s="2"/>
      <c r="D15" s="23" t="s">
        <v>89</v>
      </c>
      <c r="E15" s="26" t="s">
        <v>90</v>
      </c>
      <c r="F15" s="2"/>
      <c r="G15" s="216">
        <v>55.351034370418603</v>
      </c>
      <c r="H15" s="210">
        <v>75.4031601237986</v>
      </c>
      <c r="I15" s="210">
        <v>81.039257208014305</v>
      </c>
      <c r="J15" s="210">
        <v>82.257808783890894</v>
      </c>
      <c r="K15" s="210">
        <v>75.360710321864502</v>
      </c>
      <c r="L15" s="217">
        <v>73.882394161597404</v>
      </c>
      <c r="M15" s="210"/>
      <c r="N15" s="218">
        <v>79.641667987949802</v>
      </c>
      <c r="O15" s="219">
        <v>82.000325785958594</v>
      </c>
      <c r="P15" s="220">
        <v>80.820996886954205</v>
      </c>
      <c r="Q15" s="210"/>
      <c r="R15" s="221">
        <v>75.8648520831279</v>
      </c>
      <c r="S15" s="215"/>
      <c r="T15" s="216">
        <v>6.7359434876538602</v>
      </c>
      <c r="U15" s="210">
        <v>12.984524208066199</v>
      </c>
      <c r="V15" s="210">
        <v>15.0787592477358</v>
      </c>
      <c r="W15" s="210">
        <v>11.8186368181552</v>
      </c>
      <c r="X15" s="210">
        <v>23.824254802654799</v>
      </c>
      <c r="Y15" s="217">
        <v>14.2131550010624</v>
      </c>
      <c r="Z15" s="210"/>
      <c r="AA15" s="218">
        <v>33.004633608088</v>
      </c>
      <c r="AB15" s="219">
        <v>40.555552813249498</v>
      </c>
      <c r="AC15" s="220">
        <v>36.730952639823698</v>
      </c>
      <c r="AD15" s="210"/>
      <c r="AE15" s="221">
        <v>20.240490331373898</v>
      </c>
      <c r="AF15" s="29"/>
      <c r="AG15" s="216">
        <v>54.693316070561501</v>
      </c>
      <c r="AH15" s="210">
        <v>71.156335976695203</v>
      </c>
      <c r="AI15" s="210">
        <v>76.670982359605105</v>
      </c>
      <c r="AJ15" s="210">
        <v>76.480787795271397</v>
      </c>
      <c r="AK15" s="210">
        <v>68.340615386666897</v>
      </c>
      <c r="AL15" s="217">
        <v>69.464593167964907</v>
      </c>
      <c r="AM15" s="210"/>
      <c r="AN15" s="218">
        <v>73.162047401283601</v>
      </c>
      <c r="AO15" s="219">
        <v>75.276018834226306</v>
      </c>
      <c r="AP15" s="220">
        <v>74.219033117755004</v>
      </c>
      <c r="AQ15" s="210"/>
      <c r="AR15" s="221">
        <v>70.821116719756802</v>
      </c>
      <c r="AS15" s="215"/>
      <c r="AT15" s="216">
        <v>7.2621084671141798</v>
      </c>
      <c r="AU15" s="210">
        <v>9.5913416063610999</v>
      </c>
      <c r="AV15" s="210">
        <v>6.5717932274920603</v>
      </c>
      <c r="AW15" s="210">
        <v>4.7874701746707</v>
      </c>
      <c r="AX15" s="210">
        <v>4.4907569508567899</v>
      </c>
      <c r="AY15" s="217">
        <v>6.4584121679058297</v>
      </c>
      <c r="AZ15" s="210"/>
      <c r="BA15" s="218">
        <v>7.7175266793858901</v>
      </c>
      <c r="BB15" s="219">
        <v>7.3438840005342296</v>
      </c>
      <c r="BC15" s="220">
        <v>7.5277202303655804</v>
      </c>
      <c r="BD15" s="210"/>
      <c r="BE15" s="221">
        <v>6.77349507428303</v>
      </c>
    </row>
    <row r="16" spans="1:57" x14ac:dyDescent="0.25">
      <c r="A16" s="20" t="s">
        <v>96</v>
      </c>
      <c r="B16" s="2" t="str">
        <f t="shared" si="0"/>
        <v>Alexandria, VA</v>
      </c>
      <c r="C16" s="2"/>
      <c r="D16" s="23" t="s">
        <v>89</v>
      </c>
      <c r="E16" s="26" t="s">
        <v>90</v>
      </c>
      <c r="F16" s="2"/>
      <c r="G16" s="216">
        <v>62.543473220496097</v>
      </c>
      <c r="H16" s="210">
        <v>75.3651750521678</v>
      </c>
      <c r="I16" s="210">
        <v>90.540227220032406</v>
      </c>
      <c r="J16" s="210">
        <v>90.308370044052793</v>
      </c>
      <c r="K16" s="210">
        <v>83.132390447484298</v>
      </c>
      <c r="L16" s="217">
        <v>80.377927196846699</v>
      </c>
      <c r="M16" s="210"/>
      <c r="N16" s="218">
        <v>77.347553906793394</v>
      </c>
      <c r="O16" s="219">
        <v>81.439833062833202</v>
      </c>
      <c r="P16" s="220">
        <v>79.393693484813298</v>
      </c>
      <c r="Q16" s="210"/>
      <c r="R16" s="221">
        <v>80.096717564837206</v>
      </c>
      <c r="S16" s="215"/>
      <c r="T16" s="216">
        <v>18.032656316472899</v>
      </c>
      <c r="U16" s="210">
        <v>27.387546768248399</v>
      </c>
      <c r="V16" s="210">
        <v>44.105123375511504</v>
      </c>
      <c r="W16" s="210">
        <v>47.160972895159503</v>
      </c>
      <c r="X16" s="210">
        <v>45.069220025510802</v>
      </c>
      <c r="Y16" s="217">
        <v>36.859112917963202</v>
      </c>
      <c r="Z16" s="210"/>
      <c r="AA16" s="218">
        <v>24.696701967228901</v>
      </c>
      <c r="AB16" s="219">
        <v>31.688317039300902</v>
      </c>
      <c r="AC16" s="220">
        <v>28.187269394535601</v>
      </c>
      <c r="AD16" s="210"/>
      <c r="AE16" s="221">
        <v>34.286339062577497</v>
      </c>
      <c r="AF16" s="29"/>
      <c r="AG16" s="216">
        <v>63.418734059819101</v>
      </c>
      <c r="AH16" s="210">
        <v>75.678182239740295</v>
      </c>
      <c r="AI16" s="210">
        <v>84.181544168792001</v>
      </c>
      <c r="AJ16" s="210">
        <v>84.31776025968</v>
      </c>
      <c r="AK16" s="210">
        <v>77.602596800370904</v>
      </c>
      <c r="AL16" s="217">
        <v>77.039763505680497</v>
      </c>
      <c r="AM16" s="210"/>
      <c r="AN16" s="218">
        <v>76.767910966844397</v>
      </c>
      <c r="AO16" s="219">
        <v>81.196383028054697</v>
      </c>
      <c r="AP16" s="220">
        <v>78.982146997449505</v>
      </c>
      <c r="AQ16" s="210"/>
      <c r="AR16" s="221">
        <v>77.594730217614497</v>
      </c>
      <c r="AS16" s="215"/>
      <c r="AT16" s="216">
        <v>3.3406098090326499</v>
      </c>
      <c r="AU16" s="210">
        <v>4.2510509178519902</v>
      </c>
      <c r="AV16" s="210">
        <v>9.8624286585370804</v>
      </c>
      <c r="AW16" s="210">
        <v>13.8482978632602</v>
      </c>
      <c r="AX16" s="210">
        <v>12.0121230982281</v>
      </c>
      <c r="AY16" s="217">
        <v>8.8355653449920695</v>
      </c>
      <c r="AZ16" s="210"/>
      <c r="BA16" s="218">
        <v>1.4526661437383399</v>
      </c>
      <c r="BB16" s="219">
        <v>2.0952550878035301</v>
      </c>
      <c r="BC16" s="220">
        <v>1.7819543900438</v>
      </c>
      <c r="BD16" s="210"/>
      <c r="BE16" s="221">
        <v>6.6854588181738599</v>
      </c>
    </row>
    <row r="17" spans="1:57" x14ac:dyDescent="0.25">
      <c r="A17" s="20" t="s">
        <v>36</v>
      </c>
      <c r="B17" s="2" t="str">
        <f t="shared" si="0"/>
        <v>Fairfax/Tysons Corner, VA</v>
      </c>
      <c r="C17" s="2"/>
      <c r="D17" s="23" t="s">
        <v>89</v>
      </c>
      <c r="E17" s="26" t="s">
        <v>90</v>
      </c>
      <c r="F17" s="2"/>
      <c r="G17" s="216">
        <v>61.803374054682898</v>
      </c>
      <c r="H17" s="210">
        <v>84.351367073880098</v>
      </c>
      <c r="I17" s="210">
        <v>91.099476439790493</v>
      </c>
      <c r="J17" s="210">
        <v>88.667830133798702</v>
      </c>
      <c r="K17" s="210">
        <v>75.369400814426896</v>
      </c>
      <c r="L17" s="217">
        <v>80.258289703315796</v>
      </c>
      <c r="M17" s="210"/>
      <c r="N17" s="218">
        <v>73.007562536358293</v>
      </c>
      <c r="O17" s="219">
        <v>76.486329261198307</v>
      </c>
      <c r="P17" s="220">
        <v>74.746945898778307</v>
      </c>
      <c r="Q17" s="210"/>
      <c r="R17" s="221">
        <v>78.683620044876506</v>
      </c>
      <c r="S17" s="215"/>
      <c r="T17" s="216">
        <v>15.704153114489699</v>
      </c>
      <c r="U17" s="210">
        <v>31.370118662758198</v>
      </c>
      <c r="V17" s="210">
        <v>29.8227552097344</v>
      </c>
      <c r="W17" s="210">
        <v>32.855884700910799</v>
      </c>
      <c r="X17" s="210">
        <v>28.3296783249186</v>
      </c>
      <c r="Y17" s="217">
        <v>28.098827019366201</v>
      </c>
      <c r="Z17" s="210"/>
      <c r="AA17" s="218">
        <v>12.8903571528071</v>
      </c>
      <c r="AB17" s="219">
        <v>16.725962450996299</v>
      </c>
      <c r="AC17" s="220">
        <v>14.820756765866999</v>
      </c>
      <c r="AD17" s="210"/>
      <c r="AE17" s="221">
        <v>24.2004938299903</v>
      </c>
      <c r="AF17" s="29"/>
      <c r="AG17" s="216">
        <v>58.545666084933103</v>
      </c>
      <c r="AH17" s="210">
        <v>75.808609656777094</v>
      </c>
      <c r="AI17" s="210">
        <v>83.420593368237306</v>
      </c>
      <c r="AJ17" s="210">
        <v>81.719022687608998</v>
      </c>
      <c r="AK17" s="210">
        <v>70.546829552065105</v>
      </c>
      <c r="AL17" s="217">
        <v>74.008144269924301</v>
      </c>
      <c r="AM17" s="210"/>
      <c r="AN17" s="218">
        <v>73.010471204188406</v>
      </c>
      <c r="AO17" s="219">
        <v>77.006980802792299</v>
      </c>
      <c r="AP17" s="220">
        <v>75.008726003490395</v>
      </c>
      <c r="AQ17" s="210"/>
      <c r="AR17" s="221">
        <v>74.294024765228897</v>
      </c>
      <c r="AS17" s="215"/>
      <c r="AT17" s="216">
        <v>8.3916873245094603</v>
      </c>
      <c r="AU17" s="210">
        <v>7.2813638662348596</v>
      </c>
      <c r="AV17" s="210">
        <v>4.4779844283337296</v>
      </c>
      <c r="AW17" s="210">
        <v>3.53449296326824</v>
      </c>
      <c r="AX17" s="210">
        <v>2.51340797078295</v>
      </c>
      <c r="AY17" s="217">
        <v>5.0452274504671797</v>
      </c>
      <c r="AZ17" s="210"/>
      <c r="BA17" s="218">
        <v>1.7121525183888799</v>
      </c>
      <c r="BB17" s="219">
        <v>0.82714656880074899</v>
      </c>
      <c r="BC17" s="220">
        <v>1.2559291900471801</v>
      </c>
      <c r="BD17" s="210"/>
      <c r="BE17" s="221">
        <v>3.9233604659091799</v>
      </c>
    </row>
    <row r="18" spans="1:57" x14ac:dyDescent="0.25">
      <c r="A18" s="20" t="s">
        <v>38</v>
      </c>
      <c r="B18" s="2" t="str">
        <f t="shared" si="0"/>
        <v>I-95 Fredericksburg, VA</v>
      </c>
      <c r="C18" s="2"/>
      <c r="D18" s="23" t="s">
        <v>89</v>
      </c>
      <c r="E18" s="26" t="s">
        <v>90</v>
      </c>
      <c r="F18" s="2"/>
      <c r="G18" s="216">
        <v>59.993182592887102</v>
      </c>
      <c r="H18" s="210">
        <v>67.776389046699194</v>
      </c>
      <c r="I18" s="210">
        <v>74.446085672082702</v>
      </c>
      <c r="J18" s="210">
        <v>77.104874446085603</v>
      </c>
      <c r="K18" s="210">
        <v>76.161799795477705</v>
      </c>
      <c r="L18" s="217">
        <v>71.096466310646505</v>
      </c>
      <c r="M18" s="210"/>
      <c r="N18" s="218">
        <v>78.513805249403404</v>
      </c>
      <c r="O18" s="219">
        <v>78.854675605044804</v>
      </c>
      <c r="P18" s="220">
        <v>78.684240427224097</v>
      </c>
      <c r="Q18" s="210"/>
      <c r="R18" s="221">
        <v>73.264401772525801</v>
      </c>
      <c r="S18" s="215"/>
      <c r="T18" s="216">
        <v>12.096191498763799</v>
      </c>
      <c r="U18" s="210">
        <v>11.773582905223501</v>
      </c>
      <c r="V18" s="210">
        <v>12.501673942906599</v>
      </c>
      <c r="W18" s="210">
        <v>18.5641493610674</v>
      </c>
      <c r="X18" s="210">
        <v>17.481368070716901</v>
      </c>
      <c r="Y18" s="217">
        <v>14.6011333665147</v>
      </c>
      <c r="Z18" s="210"/>
      <c r="AA18" s="218">
        <v>12.7028365654346</v>
      </c>
      <c r="AB18" s="219">
        <v>25.371426940947</v>
      </c>
      <c r="AC18" s="220">
        <v>18.713749598800099</v>
      </c>
      <c r="AD18" s="210"/>
      <c r="AE18" s="221">
        <v>15.8324625043478</v>
      </c>
      <c r="AF18" s="29"/>
      <c r="AG18" s="216">
        <v>56.575957277581999</v>
      </c>
      <c r="AH18" s="210">
        <v>67.23383706397</v>
      </c>
      <c r="AI18" s="210">
        <v>74.321099875014198</v>
      </c>
      <c r="AJ18" s="210">
        <v>75.613566640154502</v>
      </c>
      <c r="AK18" s="210">
        <v>72.4065447108283</v>
      </c>
      <c r="AL18" s="217">
        <v>69.230201113509807</v>
      </c>
      <c r="AM18" s="210"/>
      <c r="AN18" s="218">
        <v>77.468469492103097</v>
      </c>
      <c r="AO18" s="219">
        <v>77.780933984774407</v>
      </c>
      <c r="AP18" s="220">
        <v>77.624701738438802</v>
      </c>
      <c r="AQ18" s="210"/>
      <c r="AR18" s="221">
        <v>71.628629863489493</v>
      </c>
      <c r="AS18" s="215"/>
      <c r="AT18" s="216">
        <v>7.0924726020737801</v>
      </c>
      <c r="AU18" s="210">
        <v>12.446901880893799</v>
      </c>
      <c r="AV18" s="210">
        <v>15.2269907037709</v>
      </c>
      <c r="AW18" s="210">
        <v>13.9480810407061</v>
      </c>
      <c r="AX18" s="210">
        <v>12.199726709046899</v>
      </c>
      <c r="AY18" s="217">
        <v>12.383088074296101</v>
      </c>
      <c r="AZ18" s="210"/>
      <c r="BA18" s="218">
        <v>5.4725661572865203</v>
      </c>
      <c r="BB18" s="219">
        <v>5.3874365155863098</v>
      </c>
      <c r="BC18" s="220">
        <v>5.4298984834250001</v>
      </c>
      <c r="BD18" s="210"/>
      <c r="BE18" s="221">
        <v>10.1344275935684</v>
      </c>
    </row>
    <row r="19" spans="1:57" x14ac:dyDescent="0.25">
      <c r="A19" s="20" t="s">
        <v>97</v>
      </c>
      <c r="B19" s="2" t="str">
        <f t="shared" si="0"/>
        <v>Dulles Airport Area, VA</v>
      </c>
      <c r="C19" s="2"/>
      <c r="D19" s="23" t="s">
        <v>89</v>
      </c>
      <c r="E19" s="26" t="s">
        <v>90</v>
      </c>
      <c r="F19" s="2"/>
      <c r="G19" s="216">
        <v>62.459088898717297</v>
      </c>
      <c r="H19" s="210">
        <v>85.413533834586403</v>
      </c>
      <c r="I19" s="210">
        <v>95.249889429455905</v>
      </c>
      <c r="J19" s="210">
        <v>95.285272003538196</v>
      </c>
      <c r="K19" s="210">
        <v>84.007076514816404</v>
      </c>
      <c r="L19" s="217">
        <v>84.482972136222898</v>
      </c>
      <c r="M19" s="210"/>
      <c r="N19" s="218">
        <v>79.097744360902198</v>
      </c>
      <c r="O19" s="219">
        <v>79.451570101724897</v>
      </c>
      <c r="P19" s="220">
        <v>79.274657231313498</v>
      </c>
      <c r="Q19" s="210"/>
      <c r="R19" s="221">
        <v>82.994882163391594</v>
      </c>
      <c r="S19" s="215"/>
      <c r="T19" s="216">
        <v>8.8402982082581492</v>
      </c>
      <c r="U19" s="210">
        <v>17.691271257419601</v>
      </c>
      <c r="V19" s="210">
        <v>16.001639587906801</v>
      </c>
      <c r="W19" s="210">
        <v>27.0352787803985</v>
      </c>
      <c r="X19" s="210">
        <v>34.887940621072403</v>
      </c>
      <c r="Y19" s="217">
        <v>20.9120458265648</v>
      </c>
      <c r="Z19" s="210"/>
      <c r="AA19" s="218">
        <v>36.405441742816102</v>
      </c>
      <c r="AB19" s="219">
        <v>44.726356254380399</v>
      </c>
      <c r="AC19" s="220">
        <v>40.452035288058099</v>
      </c>
      <c r="AD19" s="210"/>
      <c r="AE19" s="221">
        <v>25.683943278950402</v>
      </c>
      <c r="AF19" s="29"/>
      <c r="AG19" s="216">
        <v>60.681114551083503</v>
      </c>
      <c r="AH19" s="210">
        <v>80.249889429455905</v>
      </c>
      <c r="AI19" s="210">
        <v>89.659442724458202</v>
      </c>
      <c r="AJ19" s="210">
        <v>88.843432109685907</v>
      </c>
      <c r="AK19" s="210">
        <v>77.857142857142804</v>
      </c>
      <c r="AL19" s="217">
        <v>79.458204334365305</v>
      </c>
      <c r="AM19" s="210"/>
      <c r="AN19" s="218">
        <v>73.869969040247597</v>
      </c>
      <c r="AO19" s="219">
        <v>73.286156567890302</v>
      </c>
      <c r="AP19" s="220">
        <v>73.578062804068907</v>
      </c>
      <c r="AQ19" s="210"/>
      <c r="AR19" s="221">
        <v>77.778163897137802</v>
      </c>
      <c r="AS19" s="215"/>
      <c r="AT19" s="216">
        <v>2.0889401512238801</v>
      </c>
      <c r="AU19" s="210">
        <v>4.4021124695365499</v>
      </c>
      <c r="AV19" s="210">
        <v>6.23429161784449</v>
      </c>
      <c r="AW19" s="210">
        <v>8.3520045730515093</v>
      </c>
      <c r="AX19" s="210">
        <v>7.0337705275396001</v>
      </c>
      <c r="AY19" s="217">
        <v>5.8202885108341</v>
      </c>
      <c r="AZ19" s="210"/>
      <c r="BA19" s="218">
        <v>2.6191956431774401</v>
      </c>
      <c r="BB19" s="219">
        <v>-9.8894266651288996E-3</v>
      </c>
      <c r="BC19" s="220">
        <v>1.2928100057035401</v>
      </c>
      <c r="BD19" s="210"/>
      <c r="BE19" s="221">
        <v>4.55714092777208</v>
      </c>
    </row>
    <row r="20" spans="1:57" x14ac:dyDescent="0.25">
      <c r="A20" s="20" t="s">
        <v>45</v>
      </c>
      <c r="B20" s="2" t="str">
        <f t="shared" si="0"/>
        <v>Williamsburg, VA</v>
      </c>
      <c r="C20" s="2"/>
      <c r="D20" s="23" t="s">
        <v>89</v>
      </c>
      <c r="E20" s="26" t="s">
        <v>90</v>
      </c>
      <c r="F20" s="2"/>
      <c r="G20" s="216">
        <v>40.933001107419699</v>
      </c>
      <c r="H20" s="210">
        <v>48.380398671096302</v>
      </c>
      <c r="I20" s="210">
        <v>51.841085271317802</v>
      </c>
      <c r="J20" s="210">
        <v>55.315614617940099</v>
      </c>
      <c r="K20" s="210">
        <v>58.734772978959001</v>
      </c>
      <c r="L20" s="217">
        <v>51.040974529346599</v>
      </c>
      <c r="M20" s="210"/>
      <c r="N20" s="218">
        <v>75.166112956810593</v>
      </c>
      <c r="O20" s="219">
        <v>72.771317829457303</v>
      </c>
      <c r="P20" s="220">
        <v>73.968715393133905</v>
      </c>
      <c r="Q20" s="210"/>
      <c r="R20" s="221">
        <v>57.591757633285802</v>
      </c>
      <c r="S20" s="215"/>
      <c r="T20" s="216">
        <v>-29.2379172911679</v>
      </c>
      <c r="U20" s="210">
        <v>-31.5236781558392</v>
      </c>
      <c r="V20" s="210">
        <v>-26.557663551267801</v>
      </c>
      <c r="W20" s="210">
        <v>-21.693289969798201</v>
      </c>
      <c r="X20" s="210">
        <v>-14.008340783863501</v>
      </c>
      <c r="Y20" s="217">
        <v>-24.502015043680601</v>
      </c>
      <c r="Z20" s="210"/>
      <c r="AA20" s="218">
        <v>4.74302806060932</v>
      </c>
      <c r="AB20" s="219">
        <v>19.083164830942799</v>
      </c>
      <c r="AC20" s="220">
        <v>11.338251112479099</v>
      </c>
      <c r="AD20" s="210"/>
      <c r="AE20" s="221">
        <v>-14.389120226864</v>
      </c>
      <c r="AF20" s="29"/>
      <c r="AG20" s="216">
        <v>48.380398671096302</v>
      </c>
      <c r="AH20" s="210">
        <v>54.748062015503798</v>
      </c>
      <c r="AI20" s="210">
        <v>56.513012181616801</v>
      </c>
      <c r="AJ20" s="210">
        <v>58.672480620155</v>
      </c>
      <c r="AK20" s="210">
        <v>64.451827242524899</v>
      </c>
      <c r="AL20" s="217">
        <v>56.553156146179397</v>
      </c>
      <c r="AM20" s="210"/>
      <c r="AN20" s="218">
        <v>76.633444075304496</v>
      </c>
      <c r="AO20" s="219">
        <v>73.539590254706496</v>
      </c>
      <c r="AP20" s="220">
        <v>75.086517165005503</v>
      </c>
      <c r="AQ20" s="210"/>
      <c r="AR20" s="221">
        <v>61.848402151558197</v>
      </c>
      <c r="AS20" s="215"/>
      <c r="AT20" s="216">
        <v>6.7580168078506899</v>
      </c>
      <c r="AU20" s="210">
        <v>4.14970011085218</v>
      </c>
      <c r="AV20" s="210">
        <v>5.8413171553168803</v>
      </c>
      <c r="AW20" s="210">
        <v>5.6705287253154104</v>
      </c>
      <c r="AX20" s="210">
        <v>7.8908150898546898</v>
      </c>
      <c r="AY20" s="217">
        <v>6.0841417133368401</v>
      </c>
      <c r="AZ20" s="210"/>
      <c r="BA20" s="218">
        <v>10.650582049583599</v>
      </c>
      <c r="BB20" s="219">
        <v>9.2123386638081008</v>
      </c>
      <c r="BC20" s="220">
        <v>9.9415728442698299</v>
      </c>
      <c r="BD20" s="210"/>
      <c r="BE20" s="221">
        <v>7.3890379001785602</v>
      </c>
    </row>
    <row r="21" spans="1:57" x14ac:dyDescent="0.25">
      <c r="A21" s="20" t="s">
        <v>98</v>
      </c>
      <c r="B21" s="2" t="str">
        <f t="shared" si="0"/>
        <v>Virginia Beach, VA</v>
      </c>
      <c r="C21" s="2"/>
      <c r="D21" s="23" t="s">
        <v>89</v>
      </c>
      <c r="E21" s="26" t="s">
        <v>90</v>
      </c>
      <c r="F21" s="2"/>
      <c r="G21" s="216">
        <v>53.822605965463097</v>
      </c>
      <c r="H21" s="210">
        <v>58.893249607535303</v>
      </c>
      <c r="I21" s="210">
        <v>65.392464678178897</v>
      </c>
      <c r="J21" s="210">
        <v>63.383045525902602</v>
      </c>
      <c r="K21" s="210">
        <v>71.326530612244795</v>
      </c>
      <c r="L21" s="217">
        <v>62.563579277864903</v>
      </c>
      <c r="M21" s="210"/>
      <c r="N21" s="218">
        <v>88.406593406593402</v>
      </c>
      <c r="O21" s="219">
        <v>89.113029827315501</v>
      </c>
      <c r="P21" s="220">
        <v>88.759811616954394</v>
      </c>
      <c r="Q21" s="210"/>
      <c r="R21" s="221">
        <v>70.0482170890334</v>
      </c>
      <c r="S21" s="215"/>
      <c r="T21" s="216">
        <v>-6.9162065028635</v>
      </c>
      <c r="U21" s="210">
        <v>-12.637290591599101</v>
      </c>
      <c r="V21" s="210">
        <v>-8.53906471395495</v>
      </c>
      <c r="W21" s="210">
        <v>-8.4337987738334803</v>
      </c>
      <c r="X21" s="210">
        <v>7.1810996421455604</v>
      </c>
      <c r="Y21" s="217">
        <v>-5.9195418851525501</v>
      </c>
      <c r="Z21" s="210"/>
      <c r="AA21" s="218">
        <v>11.0234624908862</v>
      </c>
      <c r="AB21" s="219">
        <v>17.187445650233599</v>
      </c>
      <c r="AC21" s="220">
        <v>14.034466494428001</v>
      </c>
      <c r="AD21" s="210"/>
      <c r="AE21" s="221">
        <v>0.44353617007891899</v>
      </c>
      <c r="AF21" s="29"/>
      <c r="AG21" s="216">
        <v>52.598116169544703</v>
      </c>
      <c r="AH21" s="210">
        <v>56.043956043956001</v>
      </c>
      <c r="AI21" s="210">
        <v>61.1479591836734</v>
      </c>
      <c r="AJ21" s="210">
        <v>65.107927786499204</v>
      </c>
      <c r="AK21" s="210">
        <v>74.215070643641994</v>
      </c>
      <c r="AL21" s="217">
        <v>61.822605965463097</v>
      </c>
      <c r="AM21" s="210"/>
      <c r="AN21" s="218">
        <v>84.778257456828797</v>
      </c>
      <c r="AO21" s="219">
        <v>84.786106750392406</v>
      </c>
      <c r="AP21" s="220">
        <v>84.782182103610594</v>
      </c>
      <c r="AQ21" s="210"/>
      <c r="AR21" s="221">
        <v>68.382484862076595</v>
      </c>
      <c r="AS21" s="215"/>
      <c r="AT21" s="216">
        <v>10.1689544626204</v>
      </c>
      <c r="AU21" s="210">
        <v>8.0673208244909898</v>
      </c>
      <c r="AV21" s="210">
        <v>7.6204081632653002</v>
      </c>
      <c r="AW21" s="210">
        <v>9.9870062885334896</v>
      </c>
      <c r="AX21" s="210">
        <v>16.3625846435014</v>
      </c>
      <c r="AY21" s="217">
        <v>10.635885209802099</v>
      </c>
      <c r="AZ21" s="210"/>
      <c r="BA21" s="218">
        <v>9.3398177354564194</v>
      </c>
      <c r="BB21" s="219">
        <v>5.5722700212808496</v>
      </c>
      <c r="BC21" s="220">
        <v>7.4229329310985799</v>
      </c>
      <c r="BD21" s="210"/>
      <c r="BE21" s="221">
        <v>9.4759924744529407</v>
      </c>
    </row>
    <row r="22" spans="1:57" x14ac:dyDescent="0.25">
      <c r="A22" s="33" t="s">
        <v>99</v>
      </c>
      <c r="B22" s="2" t="str">
        <f t="shared" si="0"/>
        <v>Norfolk/Portsmouth, VA</v>
      </c>
      <c r="C22" s="2"/>
      <c r="D22" s="23" t="s">
        <v>89</v>
      </c>
      <c r="E22" s="26" t="s">
        <v>90</v>
      </c>
      <c r="F22" s="2"/>
      <c r="G22" s="216">
        <v>59.045485871812502</v>
      </c>
      <c r="H22" s="210">
        <v>73.604410751206004</v>
      </c>
      <c r="I22" s="210">
        <v>76.516195727084707</v>
      </c>
      <c r="J22" s="210">
        <v>74.362508614748407</v>
      </c>
      <c r="K22" s="210">
        <v>81.392143349414098</v>
      </c>
      <c r="L22" s="217">
        <v>72.984148862853203</v>
      </c>
      <c r="M22" s="210"/>
      <c r="N22" s="218">
        <v>84.941419710544395</v>
      </c>
      <c r="O22" s="219">
        <v>80.375603032391396</v>
      </c>
      <c r="P22" s="220">
        <v>82.658511371467895</v>
      </c>
      <c r="Q22" s="210"/>
      <c r="R22" s="221">
        <v>75.748252436743101</v>
      </c>
      <c r="S22" s="215"/>
      <c r="T22" s="216">
        <v>8.4244854971278897</v>
      </c>
      <c r="U22" s="210">
        <v>21.1782526611881</v>
      </c>
      <c r="V22" s="210">
        <v>16.201834555684702</v>
      </c>
      <c r="W22" s="210">
        <v>2.7755922293830101E-2</v>
      </c>
      <c r="X22" s="210">
        <v>13.1704326024797</v>
      </c>
      <c r="Y22" s="217">
        <v>11.491603276283501</v>
      </c>
      <c r="Z22" s="210"/>
      <c r="AA22" s="218">
        <v>20.098315015057601</v>
      </c>
      <c r="AB22" s="219">
        <v>28.8633050305476</v>
      </c>
      <c r="AC22" s="220">
        <v>24.205748363561199</v>
      </c>
      <c r="AD22" s="210"/>
      <c r="AE22" s="221">
        <v>15.167141750855199</v>
      </c>
      <c r="AF22" s="29"/>
      <c r="AG22" s="216">
        <v>56.188630490956001</v>
      </c>
      <c r="AH22" s="210">
        <v>63.763996554694202</v>
      </c>
      <c r="AI22" s="210">
        <v>67.140396210163601</v>
      </c>
      <c r="AJ22" s="210">
        <v>69.183392195710198</v>
      </c>
      <c r="AK22" s="210">
        <v>71.379963821173206</v>
      </c>
      <c r="AL22" s="217">
        <v>65.531112183020895</v>
      </c>
      <c r="AM22" s="210"/>
      <c r="AN22" s="218">
        <v>78.215177879231604</v>
      </c>
      <c r="AO22" s="219">
        <v>76.225342406753299</v>
      </c>
      <c r="AP22" s="220">
        <v>77.220260142992501</v>
      </c>
      <c r="AQ22" s="210"/>
      <c r="AR22" s="221">
        <v>68.870745453203</v>
      </c>
      <c r="AS22" s="215"/>
      <c r="AT22" s="216">
        <v>0.767272495858903</v>
      </c>
      <c r="AU22" s="210">
        <v>4.1798573100065104</v>
      </c>
      <c r="AV22" s="210">
        <v>3.0966725339924501</v>
      </c>
      <c r="AW22" s="210">
        <v>1.8754280220071999</v>
      </c>
      <c r="AX22" s="210">
        <v>5.23235028539328</v>
      </c>
      <c r="AY22" s="217">
        <v>3.0911864215497902</v>
      </c>
      <c r="AZ22" s="210"/>
      <c r="BA22" s="218">
        <v>6.9715172051273502</v>
      </c>
      <c r="BB22" s="219">
        <v>8.13020502487851</v>
      </c>
      <c r="BC22" s="220">
        <v>7.5402767431923001</v>
      </c>
      <c r="BD22" s="210"/>
      <c r="BE22" s="221">
        <v>4.47566094194109</v>
      </c>
    </row>
    <row r="23" spans="1:57" x14ac:dyDescent="0.25">
      <c r="A23" s="34" t="s">
        <v>42</v>
      </c>
      <c r="B23" s="2" t="str">
        <f t="shared" si="0"/>
        <v>Newport News/Hampton, VA</v>
      </c>
      <c r="C23" s="2"/>
      <c r="D23" s="23" t="s">
        <v>89</v>
      </c>
      <c r="E23" s="26" t="s">
        <v>90</v>
      </c>
      <c r="F23" s="2"/>
      <c r="G23" s="216">
        <v>56.464342086382501</v>
      </c>
      <c r="H23" s="210">
        <v>65.102597216243296</v>
      </c>
      <c r="I23" s="210">
        <v>67.125843019084499</v>
      </c>
      <c r="J23" s="210">
        <v>67.958100157841798</v>
      </c>
      <c r="K23" s="210">
        <v>68.245085378102999</v>
      </c>
      <c r="L23" s="217">
        <v>64.979193571530999</v>
      </c>
      <c r="M23" s="210"/>
      <c r="N23" s="218">
        <v>80.843736547567801</v>
      </c>
      <c r="O23" s="219">
        <v>84.316257712727705</v>
      </c>
      <c r="P23" s="220">
        <v>82.579997130147703</v>
      </c>
      <c r="Q23" s="210"/>
      <c r="R23" s="221">
        <v>70.007994588278706</v>
      </c>
      <c r="S23" s="215"/>
      <c r="T23" s="216">
        <v>1.6415671526962701</v>
      </c>
      <c r="U23" s="210">
        <v>0.37301193492351897</v>
      </c>
      <c r="V23" s="210">
        <v>-0.81258689341378498</v>
      </c>
      <c r="W23" s="210">
        <v>4.9357383171219196</v>
      </c>
      <c r="X23" s="210">
        <v>6.4719727516685701</v>
      </c>
      <c r="Y23" s="217">
        <v>2.5079043421453</v>
      </c>
      <c r="Z23" s="210"/>
      <c r="AA23" s="218">
        <v>6.0267854647044103</v>
      </c>
      <c r="AB23" s="219">
        <v>29.122969187883999</v>
      </c>
      <c r="AC23" s="220">
        <v>16.6815909880101</v>
      </c>
      <c r="AD23" s="210"/>
      <c r="AE23" s="221">
        <v>6.8836381540771603</v>
      </c>
      <c r="AF23" s="29"/>
      <c r="AG23" s="216">
        <v>56.288563638972498</v>
      </c>
      <c r="AH23" s="210">
        <v>64.589611135026502</v>
      </c>
      <c r="AI23" s="210">
        <v>66.616444253120903</v>
      </c>
      <c r="AJ23" s="210">
        <v>67.380542402066197</v>
      </c>
      <c r="AK23" s="210">
        <v>67.961687473095097</v>
      </c>
      <c r="AL23" s="217">
        <v>64.567369780456303</v>
      </c>
      <c r="AM23" s="210"/>
      <c r="AN23" s="218">
        <v>77.034007748600899</v>
      </c>
      <c r="AO23" s="219">
        <v>77.6546132874156</v>
      </c>
      <c r="AP23" s="220">
        <v>77.344310518008299</v>
      </c>
      <c r="AQ23" s="210"/>
      <c r="AR23" s="221">
        <v>68.217924276899694</v>
      </c>
      <c r="AS23" s="215"/>
      <c r="AT23" s="216">
        <v>7.0497326779384597</v>
      </c>
      <c r="AU23" s="210">
        <v>9.9738570755711802</v>
      </c>
      <c r="AV23" s="210">
        <v>7.6554025090728901</v>
      </c>
      <c r="AW23" s="210">
        <v>9.6295653927629008</v>
      </c>
      <c r="AX23" s="210">
        <v>8.6127098281375698</v>
      </c>
      <c r="AY23" s="217">
        <v>8.6161384460629193</v>
      </c>
      <c r="AZ23" s="210"/>
      <c r="BA23" s="218">
        <v>6.0680562475380002</v>
      </c>
      <c r="BB23" s="219">
        <v>7.1521493907362004</v>
      </c>
      <c r="BC23" s="220">
        <v>6.6095215076144704</v>
      </c>
      <c r="BD23" s="210"/>
      <c r="BE23" s="221">
        <v>7.95789775469584</v>
      </c>
    </row>
    <row r="24" spans="1:57" x14ac:dyDescent="0.25">
      <c r="A24" s="35" t="s">
        <v>100</v>
      </c>
      <c r="B24" s="2" t="str">
        <f t="shared" si="0"/>
        <v>Chesapeake/Suffolk, VA</v>
      </c>
      <c r="C24" s="2"/>
      <c r="D24" s="24" t="s">
        <v>89</v>
      </c>
      <c r="E24" s="27" t="s">
        <v>90</v>
      </c>
      <c r="F24" s="2"/>
      <c r="G24" s="222">
        <v>65.178420429561896</v>
      </c>
      <c r="H24" s="223">
        <v>78.454253340098006</v>
      </c>
      <c r="I24" s="223">
        <v>81.0079485878572</v>
      </c>
      <c r="J24" s="223">
        <v>82.513106714019898</v>
      </c>
      <c r="K24" s="223">
        <v>81.650600372061504</v>
      </c>
      <c r="L24" s="224">
        <v>77.760865888719707</v>
      </c>
      <c r="M24" s="210"/>
      <c r="N24" s="225">
        <v>85.996955859969503</v>
      </c>
      <c r="O24" s="226">
        <v>84.001352951124602</v>
      </c>
      <c r="P24" s="227">
        <v>84.999154405547003</v>
      </c>
      <c r="Q24" s="210"/>
      <c r="R24" s="228">
        <v>79.828948322098995</v>
      </c>
      <c r="S24" s="215"/>
      <c r="T24" s="222">
        <v>3.5778410871059401</v>
      </c>
      <c r="U24" s="223">
        <v>3.51939923708921</v>
      </c>
      <c r="V24" s="223">
        <v>5.0552592761527801</v>
      </c>
      <c r="W24" s="223">
        <v>6.8448120763502098</v>
      </c>
      <c r="X24" s="223">
        <v>19.955076364563698</v>
      </c>
      <c r="Y24" s="224">
        <v>7.6666723285343696</v>
      </c>
      <c r="Z24" s="210"/>
      <c r="AA24" s="225">
        <v>18.635671147086601</v>
      </c>
      <c r="AB24" s="226">
        <v>27.065876348560302</v>
      </c>
      <c r="AC24" s="227">
        <v>22.656747640431799</v>
      </c>
      <c r="AD24" s="210"/>
      <c r="AE24" s="228">
        <v>11.8241917922804</v>
      </c>
      <c r="AF24" s="30"/>
      <c r="AG24" s="222">
        <v>62.789616100118302</v>
      </c>
      <c r="AH24" s="223">
        <v>74.433451716556704</v>
      </c>
      <c r="AI24" s="223">
        <v>77.866565195332299</v>
      </c>
      <c r="AJ24" s="223">
        <v>77.731270082868207</v>
      </c>
      <c r="AK24" s="223">
        <v>75.114155251141497</v>
      </c>
      <c r="AL24" s="224">
        <v>73.587011669203406</v>
      </c>
      <c r="AM24" s="210"/>
      <c r="AN24" s="225">
        <v>80.673938778961599</v>
      </c>
      <c r="AO24" s="226">
        <v>80.602063250464994</v>
      </c>
      <c r="AP24" s="227">
        <v>80.638001014713296</v>
      </c>
      <c r="AQ24" s="210"/>
      <c r="AR24" s="228">
        <v>75.601580053634805</v>
      </c>
      <c r="AS24" s="38"/>
      <c r="AT24" s="222">
        <v>10.215177411979401</v>
      </c>
      <c r="AU24" s="223">
        <v>7.6832785007937998</v>
      </c>
      <c r="AV24" s="223">
        <v>6.8763795326418302</v>
      </c>
      <c r="AW24" s="223">
        <v>7.4376311832180102</v>
      </c>
      <c r="AX24" s="223">
        <v>9.5036580397454706</v>
      </c>
      <c r="AY24" s="224">
        <v>8.2497804489206104</v>
      </c>
      <c r="AZ24" s="210"/>
      <c r="BA24" s="225">
        <v>8.6507892852136692</v>
      </c>
      <c r="BB24" s="226">
        <v>7.7581199310000901</v>
      </c>
      <c r="BC24" s="227">
        <v>8.2028124274384098</v>
      </c>
      <c r="BD24" s="210"/>
      <c r="BE24" s="228">
        <v>8.2354627201311992</v>
      </c>
    </row>
    <row r="25" spans="1:57" ht="13" x14ac:dyDescent="0.3">
      <c r="A25" s="34" t="s">
        <v>58</v>
      </c>
      <c r="B25" s="2" t="s">
        <v>58</v>
      </c>
      <c r="C25" s="8"/>
      <c r="D25" s="22" t="s">
        <v>89</v>
      </c>
      <c r="E25" s="25" t="s">
        <v>90</v>
      </c>
      <c r="F25" s="2"/>
      <c r="G25" s="207">
        <v>52.674339878131299</v>
      </c>
      <c r="H25" s="208">
        <v>93.060257278266704</v>
      </c>
      <c r="I25" s="208">
        <v>94.752877454299195</v>
      </c>
      <c r="J25" s="208">
        <v>81.550440081245696</v>
      </c>
      <c r="K25" s="208">
        <v>91.029113067027694</v>
      </c>
      <c r="L25" s="209">
        <v>82.613405551794102</v>
      </c>
      <c r="M25" s="210"/>
      <c r="N25" s="211">
        <v>91.232227488151594</v>
      </c>
      <c r="O25" s="212">
        <v>76.878808395396007</v>
      </c>
      <c r="P25" s="213">
        <v>84.0555179417738</v>
      </c>
      <c r="Q25" s="210"/>
      <c r="R25" s="214">
        <v>83.025437663216906</v>
      </c>
      <c r="S25" s="215"/>
      <c r="T25" s="207">
        <v>17.789553368660101</v>
      </c>
      <c r="U25" s="208">
        <v>23.828828828828801</v>
      </c>
      <c r="V25" s="208">
        <v>13.182369591589101</v>
      </c>
      <c r="W25" s="208">
        <v>4.6481320590790602</v>
      </c>
      <c r="X25" s="208">
        <v>37.826755509994797</v>
      </c>
      <c r="Y25" s="209">
        <v>18.846790688614</v>
      </c>
      <c r="Z25" s="210"/>
      <c r="AA25" s="211">
        <v>22.2222222222222</v>
      </c>
      <c r="AB25" s="212">
        <v>27.512633352049399</v>
      </c>
      <c r="AC25" s="213">
        <v>24.586051179126901</v>
      </c>
      <c r="AD25" s="210"/>
      <c r="AE25" s="214">
        <v>20.4518347014663</v>
      </c>
      <c r="AG25" s="207">
        <v>44.634394041976897</v>
      </c>
      <c r="AH25" s="208">
        <v>67.239336492890899</v>
      </c>
      <c r="AI25" s="208">
        <v>74.542992552471205</v>
      </c>
      <c r="AJ25" s="208">
        <v>71.462423832092</v>
      </c>
      <c r="AK25" s="208">
        <v>69.211238997968806</v>
      </c>
      <c r="AL25" s="209">
        <v>65.418077183479994</v>
      </c>
      <c r="AM25" s="210"/>
      <c r="AN25" s="211">
        <v>82.134394041976904</v>
      </c>
      <c r="AO25" s="212">
        <v>78.105958023019596</v>
      </c>
      <c r="AP25" s="213">
        <v>80.120176032498307</v>
      </c>
      <c r="AQ25" s="210"/>
      <c r="AR25" s="214">
        <v>69.618676854628106</v>
      </c>
      <c r="AS25" s="215"/>
      <c r="AT25" s="207">
        <v>-0.41540785498489402</v>
      </c>
      <c r="AU25" s="208">
        <v>9.4654174703775098</v>
      </c>
      <c r="AV25" s="208">
        <v>5.1575931232091596</v>
      </c>
      <c r="AW25" s="208">
        <v>1.4172471775162101</v>
      </c>
      <c r="AX25" s="208">
        <v>8.5668828784726397E-2</v>
      </c>
      <c r="AY25" s="209">
        <v>3.2650225772837702</v>
      </c>
      <c r="AZ25" s="210"/>
      <c r="BA25" s="211">
        <v>-1.19120342089187</v>
      </c>
      <c r="BB25" s="212">
        <v>-5.0318995678123004</v>
      </c>
      <c r="BC25" s="213">
        <v>-3.1013306038894499</v>
      </c>
      <c r="BD25" s="210"/>
      <c r="BE25" s="214">
        <v>1.0813277862622199</v>
      </c>
    </row>
    <row r="26" spans="1:57" x14ac:dyDescent="0.25">
      <c r="A26" s="34" t="s">
        <v>101</v>
      </c>
      <c r="B26" s="2" t="str">
        <f t="shared" si="0"/>
        <v>Richmond North/Glen Allen, VA</v>
      </c>
      <c r="C26" s="9"/>
      <c r="D26" s="23" t="s">
        <v>89</v>
      </c>
      <c r="E26" s="26" t="s">
        <v>90</v>
      </c>
      <c r="F26" s="2"/>
      <c r="G26" s="216">
        <v>50.533121597096098</v>
      </c>
      <c r="H26" s="210">
        <v>75.306261343012693</v>
      </c>
      <c r="I26" s="210">
        <v>81.692377495462694</v>
      </c>
      <c r="J26" s="210">
        <v>77.654264972776701</v>
      </c>
      <c r="K26" s="210">
        <v>73.343920145190495</v>
      </c>
      <c r="L26" s="217">
        <v>71.705989110707804</v>
      </c>
      <c r="M26" s="210"/>
      <c r="N26" s="218">
        <v>82.577132486388294</v>
      </c>
      <c r="O26" s="219">
        <v>76.758166969146998</v>
      </c>
      <c r="P26" s="220">
        <v>79.667649727767596</v>
      </c>
      <c r="Q26" s="210"/>
      <c r="R26" s="221">
        <v>73.980749287010596</v>
      </c>
      <c r="S26" s="215"/>
      <c r="T26" s="216">
        <v>6.6383840326703497E-2</v>
      </c>
      <c r="U26" s="210">
        <v>18.015049948454202</v>
      </c>
      <c r="V26" s="210">
        <v>14.5772440162684</v>
      </c>
      <c r="W26" s="210">
        <v>10.71486574717</v>
      </c>
      <c r="X26" s="210">
        <v>16.810958972777399</v>
      </c>
      <c r="Y26" s="217">
        <v>12.5552635995912</v>
      </c>
      <c r="Z26" s="210"/>
      <c r="AA26" s="218">
        <v>19.494614020106901</v>
      </c>
      <c r="AB26" s="219">
        <v>27.8617485747776</v>
      </c>
      <c r="AC26" s="220">
        <v>23.3842451404612</v>
      </c>
      <c r="AD26" s="210"/>
      <c r="AE26" s="221">
        <v>15.679024302676</v>
      </c>
      <c r="AG26" s="216">
        <v>47.101860254083398</v>
      </c>
      <c r="AH26" s="210">
        <v>65.270530852994497</v>
      </c>
      <c r="AI26" s="210">
        <v>72.898706896551701</v>
      </c>
      <c r="AJ26" s="210">
        <v>70.695326678765795</v>
      </c>
      <c r="AK26" s="210">
        <v>68.554333030852902</v>
      </c>
      <c r="AL26" s="217">
        <v>64.9041515426497</v>
      </c>
      <c r="AM26" s="210"/>
      <c r="AN26" s="218">
        <v>77.886796733212293</v>
      </c>
      <c r="AO26" s="219">
        <v>78.510662431941896</v>
      </c>
      <c r="AP26" s="220">
        <v>78.198729582577101</v>
      </c>
      <c r="AQ26" s="210"/>
      <c r="AR26" s="221">
        <v>68.702602411200402</v>
      </c>
      <c r="AS26" s="215"/>
      <c r="AT26" s="216">
        <v>3.2192530629345999</v>
      </c>
      <c r="AU26" s="210">
        <v>7.8695097536345404</v>
      </c>
      <c r="AV26" s="210">
        <v>7.24944720961025</v>
      </c>
      <c r="AW26" s="210">
        <v>5.4375144556379702</v>
      </c>
      <c r="AX26" s="210">
        <v>2.4681477532529899</v>
      </c>
      <c r="AY26" s="217">
        <v>5.3415315970009498</v>
      </c>
      <c r="AZ26" s="210"/>
      <c r="BA26" s="218">
        <v>0.29361321493398201</v>
      </c>
      <c r="BB26" s="219">
        <v>1.3254780693571899</v>
      </c>
      <c r="BC26" s="220">
        <v>0.80896318553463098</v>
      </c>
      <c r="BD26" s="210"/>
      <c r="BE26" s="221">
        <v>3.8234361320618802</v>
      </c>
    </row>
    <row r="27" spans="1:57" x14ac:dyDescent="0.25">
      <c r="A27" s="20" t="s">
        <v>61</v>
      </c>
      <c r="B27" s="2" t="str">
        <f t="shared" si="0"/>
        <v>Richmond West/Midlothian, VA</v>
      </c>
      <c r="C27" s="2"/>
      <c r="D27" s="23" t="s">
        <v>89</v>
      </c>
      <c r="E27" s="26" t="s">
        <v>90</v>
      </c>
      <c r="F27" s="2"/>
      <c r="G27" s="216">
        <v>49.942889777270103</v>
      </c>
      <c r="H27" s="210">
        <v>66.904625928041099</v>
      </c>
      <c r="I27" s="210">
        <v>72.986864648772098</v>
      </c>
      <c r="J27" s="210">
        <v>70.5596801827527</v>
      </c>
      <c r="K27" s="210">
        <v>71.159337521416305</v>
      </c>
      <c r="L27" s="217">
        <v>66.3106796116504</v>
      </c>
      <c r="M27" s="210"/>
      <c r="N27" s="218">
        <v>79.154768703597895</v>
      </c>
      <c r="O27" s="219">
        <v>76.156482010279802</v>
      </c>
      <c r="P27" s="220">
        <v>77.655625356938799</v>
      </c>
      <c r="Q27" s="210"/>
      <c r="R27" s="221">
        <v>69.552092681732802</v>
      </c>
      <c r="S27" s="215"/>
      <c r="T27" s="216">
        <v>3.3585320552579199</v>
      </c>
      <c r="U27" s="210">
        <v>7.9324971333396403</v>
      </c>
      <c r="V27" s="210">
        <v>13.0700788030382</v>
      </c>
      <c r="W27" s="210">
        <v>12.1292293220939</v>
      </c>
      <c r="X27" s="210">
        <v>16.672079073395899</v>
      </c>
      <c r="Y27" s="217">
        <v>10.970697987285</v>
      </c>
      <c r="Z27" s="210"/>
      <c r="AA27" s="218">
        <v>27.6361559628264</v>
      </c>
      <c r="AB27" s="219">
        <v>17.153554454709901</v>
      </c>
      <c r="AC27" s="220">
        <v>22.271489017515901</v>
      </c>
      <c r="AD27" s="210"/>
      <c r="AE27" s="221">
        <v>14.3418915666524</v>
      </c>
      <c r="AG27" s="216">
        <v>48.650770988006798</v>
      </c>
      <c r="AH27" s="210">
        <v>59.273272415762399</v>
      </c>
      <c r="AI27" s="210">
        <v>62.921187892632702</v>
      </c>
      <c r="AJ27" s="210">
        <v>61.500571102227198</v>
      </c>
      <c r="AK27" s="210">
        <v>66.519131924614499</v>
      </c>
      <c r="AL27" s="217">
        <v>59.772986864648701</v>
      </c>
      <c r="AM27" s="210"/>
      <c r="AN27" s="218">
        <v>79.204740148486493</v>
      </c>
      <c r="AO27" s="219">
        <v>81.324957167332897</v>
      </c>
      <c r="AP27" s="220">
        <v>80.264848657909695</v>
      </c>
      <c r="AQ27" s="210"/>
      <c r="AR27" s="221">
        <v>65.627804519866103</v>
      </c>
      <c r="AS27" s="215"/>
      <c r="AT27" s="216">
        <v>4.1044982238416203</v>
      </c>
      <c r="AU27" s="210">
        <v>2.95140095161109</v>
      </c>
      <c r="AV27" s="210">
        <v>1.8806878187765399</v>
      </c>
      <c r="AW27" s="210">
        <v>0.16927801090888001</v>
      </c>
      <c r="AX27" s="210">
        <v>-1.5735448412697901</v>
      </c>
      <c r="AY27" s="217">
        <v>1.2945038933827799</v>
      </c>
      <c r="AZ27" s="210"/>
      <c r="BA27" s="218">
        <v>3.33099829178486</v>
      </c>
      <c r="BB27" s="219">
        <v>2.2420796748427798</v>
      </c>
      <c r="BC27" s="220">
        <v>2.7764646747166499</v>
      </c>
      <c r="BD27" s="210"/>
      <c r="BE27" s="221">
        <v>1.80747413260076</v>
      </c>
    </row>
    <row r="28" spans="1:57" x14ac:dyDescent="0.25">
      <c r="A28" s="20" t="s">
        <v>57</v>
      </c>
      <c r="B28" s="2" t="str">
        <f t="shared" si="0"/>
        <v>Petersburg/Chester, VA</v>
      </c>
      <c r="C28" s="2"/>
      <c r="D28" s="23" t="s">
        <v>89</v>
      </c>
      <c r="E28" s="26" t="s">
        <v>90</v>
      </c>
      <c r="F28" s="2"/>
      <c r="G28" s="216">
        <v>59.343128781331004</v>
      </c>
      <c r="H28" s="210">
        <v>70.976663785652505</v>
      </c>
      <c r="I28" s="210">
        <v>74.140017286084699</v>
      </c>
      <c r="J28" s="210">
        <v>73.2757130509939</v>
      </c>
      <c r="K28" s="210">
        <v>68.988764044943807</v>
      </c>
      <c r="L28" s="217">
        <v>69.344857389801206</v>
      </c>
      <c r="M28" s="210"/>
      <c r="N28" s="218">
        <v>72.445980985306804</v>
      </c>
      <c r="O28" s="219">
        <v>73.673292999135597</v>
      </c>
      <c r="P28" s="220">
        <v>73.059636992221201</v>
      </c>
      <c r="Q28" s="210"/>
      <c r="R28" s="221">
        <v>70.406222990492594</v>
      </c>
      <c r="S28" s="215"/>
      <c r="T28" s="216">
        <v>-0.28805441309794499</v>
      </c>
      <c r="U28" s="210">
        <v>2.6769153078962402</v>
      </c>
      <c r="V28" s="210">
        <v>2.2278685470779598</v>
      </c>
      <c r="W28" s="210">
        <v>0.63197925669835697</v>
      </c>
      <c r="X28" s="210">
        <v>-2.2136697268015301E-3</v>
      </c>
      <c r="Y28" s="217">
        <v>1.09438248244245</v>
      </c>
      <c r="Z28" s="210"/>
      <c r="AA28" s="218">
        <v>6.99650188538289</v>
      </c>
      <c r="AB28" s="219">
        <v>17.868113993646698</v>
      </c>
      <c r="AC28" s="220">
        <v>12.215070238574199</v>
      </c>
      <c r="AD28" s="210"/>
      <c r="AE28" s="221">
        <v>4.1546365795584599</v>
      </c>
      <c r="AG28" s="216">
        <v>57.731201382886702</v>
      </c>
      <c r="AH28" s="210">
        <v>69.308556611927301</v>
      </c>
      <c r="AI28" s="210">
        <v>72.437337942955907</v>
      </c>
      <c r="AJ28" s="210">
        <v>72.549697493517698</v>
      </c>
      <c r="AK28" s="210">
        <v>73.141745894554802</v>
      </c>
      <c r="AL28" s="217">
        <v>69.033707865168495</v>
      </c>
      <c r="AM28" s="210"/>
      <c r="AN28" s="218">
        <v>77.100259291270504</v>
      </c>
      <c r="AO28" s="219">
        <v>76.5082108902333</v>
      </c>
      <c r="AP28" s="220">
        <v>76.804235090751902</v>
      </c>
      <c r="AQ28" s="210"/>
      <c r="AR28" s="221">
        <v>71.253858501049507</v>
      </c>
      <c r="AS28" s="215"/>
      <c r="AT28" s="216">
        <v>-0.52940782272656095</v>
      </c>
      <c r="AU28" s="210">
        <v>1.66558374669181</v>
      </c>
      <c r="AV28" s="210">
        <v>1.0957993135913899</v>
      </c>
      <c r="AW28" s="210">
        <v>2.2592086419594599</v>
      </c>
      <c r="AX28" s="210">
        <v>5.46350933528044</v>
      </c>
      <c r="AY28" s="217">
        <v>2.0847546647174702</v>
      </c>
      <c r="AZ28" s="210"/>
      <c r="BA28" s="218">
        <v>4.5512851181984804</v>
      </c>
      <c r="BB28" s="219">
        <v>4.6188377214843799</v>
      </c>
      <c r="BC28" s="220">
        <v>4.5849203288205196</v>
      </c>
      <c r="BD28" s="210"/>
      <c r="BE28" s="221">
        <v>2.8452970635566199</v>
      </c>
    </row>
    <row r="29" spans="1:57" x14ac:dyDescent="0.25">
      <c r="A29" s="20" t="s">
        <v>102</v>
      </c>
      <c r="B29" s="41" t="s">
        <v>48</v>
      </c>
      <c r="C29" s="2"/>
      <c r="D29" s="23" t="s">
        <v>89</v>
      </c>
      <c r="E29" s="26" t="s">
        <v>90</v>
      </c>
      <c r="F29" s="2"/>
      <c r="G29" s="216">
        <v>41.023533038742102</v>
      </c>
      <c r="H29" s="210">
        <v>51.145822628712303</v>
      </c>
      <c r="I29" s="210">
        <v>53.201109855102203</v>
      </c>
      <c r="J29" s="210">
        <v>56.201829205631398</v>
      </c>
      <c r="K29" s="210">
        <v>55.944918302332702</v>
      </c>
      <c r="L29" s="217">
        <v>51.503442606104201</v>
      </c>
      <c r="M29" s="210"/>
      <c r="N29" s="218">
        <v>64.690165450621706</v>
      </c>
      <c r="O29" s="219">
        <v>65.368410235330302</v>
      </c>
      <c r="P29" s="220">
        <v>65.029287842976004</v>
      </c>
      <c r="Q29" s="210"/>
      <c r="R29" s="221">
        <v>55.367969816638997</v>
      </c>
      <c r="S29" s="215"/>
      <c r="T29" s="216">
        <v>-12.1423876035856</v>
      </c>
      <c r="U29" s="210">
        <v>-9.0348937890499599</v>
      </c>
      <c r="V29" s="210">
        <v>-10.497171298026799</v>
      </c>
      <c r="W29" s="210">
        <v>-3.93134637878972</v>
      </c>
      <c r="X29" s="210">
        <v>-0.93108448829635004</v>
      </c>
      <c r="Y29" s="217">
        <v>-7.1448256256929703</v>
      </c>
      <c r="Z29" s="210"/>
      <c r="AA29" s="218">
        <v>9.3949328762843702</v>
      </c>
      <c r="AB29" s="219">
        <v>26.178030631553799</v>
      </c>
      <c r="AC29" s="220">
        <v>17.232191772857199</v>
      </c>
      <c r="AD29" s="210"/>
      <c r="AE29" s="221">
        <v>-0.179597354467216</v>
      </c>
      <c r="AG29" s="216">
        <v>41.376725430388198</v>
      </c>
      <c r="AH29" s="210">
        <v>53.267331851315703</v>
      </c>
      <c r="AI29" s="210">
        <v>55.637698392183196</v>
      </c>
      <c r="AJ29" s="210">
        <v>57.000386548125199</v>
      </c>
      <c r="AK29" s="210">
        <v>55.031568096894702</v>
      </c>
      <c r="AL29" s="217">
        <v>52.467108660181303</v>
      </c>
      <c r="AM29" s="210"/>
      <c r="AN29" s="218">
        <v>61.486921788429299</v>
      </c>
      <c r="AO29" s="219">
        <v>60.904522613065303</v>
      </c>
      <c r="AP29" s="220">
        <v>61.195722200747298</v>
      </c>
      <c r="AQ29" s="210"/>
      <c r="AR29" s="221">
        <v>54.964280184902499</v>
      </c>
      <c r="AS29" s="215"/>
      <c r="AT29" s="216">
        <v>-4.2272122594339798</v>
      </c>
      <c r="AU29" s="210">
        <v>2.1917890334610202</v>
      </c>
      <c r="AV29" s="210">
        <v>1.1026681222655701</v>
      </c>
      <c r="AW29" s="210">
        <v>4.2881702948181299</v>
      </c>
      <c r="AX29" s="210">
        <v>3.3471230450494098</v>
      </c>
      <c r="AY29" s="217">
        <v>1.5615106277636199</v>
      </c>
      <c r="AZ29" s="210"/>
      <c r="BA29" s="218">
        <v>0.1939651633251</v>
      </c>
      <c r="BB29" s="219">
        <v>0.99147811320150103</v>
      </c>
      <c r="BC29" s="220">
        <v>0.58924352473253205</v>
      </c>
      <c r="BD29" s="210"/>
      <c r="BE29" s="221">
        <v>1.2496576074899099</v>
      </c>
    </row>
    <row r="30" spans="1:57" x14ac:dyDescent="0.25">
      <c r="A30" s="20" t="s">
        <v>53</v>
      </c>
      <c r="B30" s="2" t="str">
        <f t="shared" si="0"/>
        <v>Roanoke, VA</v>
      </c>
      <c r="C30" s="2"/>
      <c r="D30" s="23" t="s">
        <v>89</v>
      </c>
      <c r="E30" s="26" t="s">
        <v>90</v>
      </c>
      <c r="F30" s="2"/>
      <c r="G30" s="216">
        <v>47.996575342465697</v>
      </c>
      <c r="H30" s="210">
        <v>58.065068493150598</v>
      </c>
      <c r="I30" s="210">
        <v>63.4931506849315</v>
      </c>
      <c r="J30" s="210">
        <v>70.239726027397197</v>
      </c>
      <c r="K30" s="210">
        <v>72.260273972602704</v>
      </c>
      <c r="L30" s="217">
        <v>62.410958904109499</v>
      </c>
      <c r="M30" s="210"/>
      <c r="N30" s="218">
        <v>87.208904109589</v>
      </c>
      <c r="O30" s="219">
        <v>86.25</v>
      </c>
      <c r="P30" s="220">
        <v>86.729452054794507</v>
      </c>
      <c r="Q30" s="210"/>
      <c r="R30" s="221">
        <v>69.359099804305202</v>
      </c>
      <c r="S30" s="215"/>
      <c r="T30" s="216">
        <v>-7.8465753424657496</v>
      </c>
      <c r="U30" s="210">
        <v>-14.731514662897199</v>
      </c>
      <c r="V30" s="210">
        <v>-13.134008338296599</v>
      </c>
      <c r="W30" s="210">
        <v>7.9614133566290501</v>
      </c>
      <c r="X30" s="210">
        <v>22.429611660431299</v>
      </c>
      <c r="Y30" s="217">
        <v>-1.67018880865738</v>
      </c>
      <c r="Z30" s="210"/>
      <c r="AA30" s="218">
        <v>46.182667320719801</v>
      </c>
      <c r="AB30" s="219">
        <v>66.050305914343895</v>
      </c>
      <c r="AC30" s="220">
        <v>55.429715690035103</v>
      </c>
      <c r="AD30" s="210"/>
      <c r="AE30" s="221">
        <v>13.1852810767655</v>
      </c>
      <c r="AG30" s="216">
        <v>45.873287671232802</v>
      </c>
      <c r="AH30" s="210">
        <v>57.8681506849315</v>
      </c>
      <c r="AI30" s="210">
        <v>62.166095890410901</v>
      </c>
      <c r="AJ30" s="210">
        <v>65.928938356164295</v>
      </c>
      <c r="AK30" s="210">
        <v>64.995719178082098</v>
      </c>
      <c r="AL30" s="217">
        <v>59.366438356164302</v>
      </c>
      <c r="AM30" s="210"/>
      <c r="AN30" s="218">
        <v>73.129280821917803</v>
      </c>
      <c r="AO30" s="219">
        <v>71.536815068493098</v>
      </c>
      <c r="AP30" s="220">
        <v>72.333047945205394</v>
      </c>
      <c r="AQ30" s="210"/>
      <c r="AR30" s="221">
        <v>63.071183953033199</v>
      </c>
      <c r="AS30" s="215"/>
      <c r="AT30" s="216">
        <v>1.7131733685116499</v>
      </c>
      <c r="AU30" s="210">
        <v>7.3339586123824005E-2</v>
      </c>
      <c r="AV30" s="210">
        <v>-1.86489210610711</v>
      </c>
      <c r="AW30" s="210">
        <v>4.6071872958372602</v>
      </c>
      <c r="AX30" s="210">
        <v>4.1107899956610598</v>
      </c>
      <c r="AY30" s="217">
        <v>1.7494800887569399</v>
      </c>
      <c r="AZ30" s="210"/>
      <c r="BA30" s="218">
        <v>-2.8772503487091901</v>
      </c>
      <c r="BB30" s="219">
        <v>-0.268409193786177</v>
      </c>
      <c r="BC30" s="220">
        <v>-1.60447107495795</v>
      </c>
      <c r="BD30" s="210"/>
      <c r="BE30" s="221">
        <v>0.62558051466190501</v>
      </c>
    </row>
    <row r="31" spans="1:57" x14ac:dyDescent="0.25">
      <c r="A31" s="20" t="s">
        <v>54</v>
      </c>
      <c r="B31" s="2" t="str">
        <f t="shared" si="0"/>
        <v>Charlottesville, VA</v>
      </c>
      <c r="C31" s="2"/>
      <c r="D31" s="23" t="s">
        <v>89</v>
      </c>
      <c r="E31" s="26" t="s">
        <v>90</v>
      </c>
      <c r="F31" s="2"/>
      <c r="G31" s="216">
        <v>48.896783844427802</v>
      </c>
      <c r="H31" s="210">
        <v>61.632506292700398</v>
      </c>
      <c r="I31" s="210">
        <v>67.835311039194494</v>
      </c>
      <c r="J31" s="210">
        <v>75.530384753685695</v>
      </c>
      <c r="K31" s="210">
        <v>85.472851492268902</v>
      </c>
      <c r="L31" s="217">
        <v>67.873567484455506</v>
      </c>
      <c r="M31" s="210"/>
      <c r="N31" s="218">
        <v>94.932685115931093</v>
      </c>
      <c r="O31" s="219">
        <v>95.138369483919206</v>
      </c>
      <c r="P31" s="220">
        <v>95.035527299925207</v>
      </c>
      <c r="Q31" s="210"/>
      <c r="R31" s="221">
        <v>75.634127431732495</v>
      </c>
      <c r="S31" s="215"/>
      <c r="T31" s="216">
        <v>-26.516285776298201</v>
      </c>
      <c r="U31" s="210">
        <v>-14.1133298647904</v>
      </c>
      <c r="V31" s="210">
        <v>-22.207070476444802</v>
      </c>
      <c r="W31" s="210">
        <v>8.43236717202916</v>
      </c>
      <c r="X31" s="210">
        <v>0.65382067528472299</v>
      </c>
      <c r="Y31" s="217">
        <v>-10.710394070026201</v>
      </c>
      <c r="Z31" s="210"/>
      <c r="AA31" s="218">
        <v>3.60966001714907</v>
      </c>
      <c r="AB31" s="219">
        <v>20.331888511412799</v>
      </c>
      <c r="AC31" s="220">
        <v>11.355428918572899</v>
      </c>
      <c r="AD31" s="210"/>
      <c r="AE31" s="221">
        <v>-3.8719209851366401</v>
      </c>
      <c r="AG31" s="216">
        <v>49.8091967181835</v>
      </c>
      <c r="AH31" s="210">
        <v>64.639685394821797</v>
      </c>
      <c r="AI31" s="210">
        <v>70.136229838298803</v>
      </c>
      <c r="AJ31" s="210">
        <v>72.454183574855605</v>
      </c>
      <c r="AK31" s="210">
        <v>76.193502589597799</v>
      </c>
      <c r="AL31" s="217">
        <v>66.677779953423595</v>
      </c>
      <c r="AM31" s="210"/>
      <c r="AN31" s="218">
        <v>86.508182947105098</v>
      </c>
      <c r="AO31" s="219">
        <v>88.421947303805794</v>
      </c>
      <c r="AP31" s="220">
        <v>87.465065125455496</v>
      </c>
      <c r="AQ31" s="210"/>
      <c r="AR31" s="221">
        <v>72.642836799759607</v>
      </c>
      <c r="AS31" s="215"/>
      <c r="AT31" s="216">
        <v>-5.7497024923293498</v>
      </c>
      <c r="AU31" s="210">
        <v>4.2468794061472401</v>
      </c>
      <c r="AV31" s="210">
        <v>1.07720925359299</v>
      </c>
      <c r="AW31" s="210">
        <v>10.7192209351622</v>
      </c>
      <c r="AX31" s="210">
        <v>1.80684376506024</v>
      </c>
      <c r="AY31" s="217">
        <v>2.73175251419545</v>
      </c>
      <c r="AZ31" s="210"/>
      <c r="BA31" s="218">
        <v>-3.7078122662993001</v>
      </c>
      <c r="BB31" s="219">
        <v>-2.0482127037367102</v>
      </c>
      <c r="BC31" s="220">
        <v>-2.8760238730308001</v>
      </c>
      <c r="BD31" s="210"/>
      <c r="BE31" s="221">
        <v>0.76610033772828201</v>
      </c>
    </row>
    <row r="32" spans="1:57" x14ac:dyDescent="0.25">
      <c r="A32" s="20" t="s">
        <v>103</v>
      </c>
      <c r="B32" t="s">
        <v>55</v>
      </c>
      <c r="C32" s="2"/>
      <c r="D32" s="23" t="s">
        <v>89</v>
      </c>
      <c r="E32" s="26" t="s">
        <v>90</v>
      </c>
      <c r="F32" s="2"/>
      <c r="G32" s="216">
        <v>69.617983726382505</v>
      </c>
      <c r="H32" s="210">
        <v>61.8397462418976</v>
      </c>
      <c r="I32" s="210">
        <v>66.487381050889496</v>
      </c>
      <c r="J32" s="210">
        <v>67.783753964970302</v>
      </c>
      <c r="K32" s="210">
        <v>63.4533167838918</v>
      </c>
      <c r="L32" s="217">
        <v>65.836436353606302</v>
      </c>
      <c r="M32" s="210"/>
      <c r="N32" s="218">
        <v>70.362708591918306</v>
      </c>
      <c r="O32" s="219">
        <v>69.038753275410201</v>
      </c>
      <c r="P32" s="220">
        <v>69.700730933664303</v>
      </c>
      <c r="Q32" s="210"/>
      <c r="R32" s="221">
        <v>66.940520519337198</v>
      </c>
      <c r="S32" s="215"/>
      <c r="T32" s="216">
        <v>-1.2879335222933701</v>
      </c>
      <c r="U32" s="210">
        <v>-1.5620661363894299</v>
      </c>
      <c r="V32" s="210">
        <v>-0.47844748159917599</v>
      </c>
      <c r="W32" s="210">
        <v>1.0163662414586301</v>
      </c>
      <c r="X32" s="210">
        <v>2.28617241747276</v>
      </c>
      <c r="Y32" s="217">
        <v>-3.3115459158299797E-2</v>
      </c>
      <c r="Z32" s="210"/>
      <c r="AA32" s="218">
        <v>14.6168949971235</v>
      </c>
      <c r="AB32" s="219">
        <v>39.269851949971198</v>
      </c>
      <c r="AC32" s="220">
        <v>25.630586365382801</v>
      </c>
      <c r="AD32" s="210"/>
      <c r="AE32" s="221">
        <v>6.4351715411229398</v>
      </c>
      <c r="AG32" s="216">
        <v>49.917252792718202</v>
      </c>
      <c r="AH32" s="210">
        <v>59.1470142049372</v>
      </c>
      <c r="AI32" s="210">
        <v>64.387670666115</v>
      </c>
      <c r="AJ32" s="210">
        <v>64.577299682802305</v>
      </c>
      <c r="AK32" s="210">
        <v>61.601848020962599</v>
      </c>
      <c r="AL32" s="217">
        <v>59.926217073507097</v>
      </c>
      <c r="AM32" s="210"/>
      <c r="AN32" s="218">
        <v>67.449317335539902</v>
      </c>
      <c r="AO32" s="219">
        <v>66.732174872431301</v>
      </c>
      <c r="AP32" s="220">
        <v>67.090746103985595</v>
      </c>
      <c r="AQ32" s="210"/>
      <c r="AR32" s="221">
        <v>61.973225367929501</v>
      </c>
      <c r="AS32" s="215"/>
      <c r="AT32" s="216">
        <v>-9.2181925472228894</v>
      </c>
      <c r="AU32" s="210">
        <v>-4.9833772143220898</v>
      </c>
      <c r="AV32" s="210">
        <v>-3.7578741288992399</v>
      </c>
      <c r="AW32" s="210">
        <v>-4.0781236795816103</v>
      </c>
      <c r="AX32" s="210">
        <v>-7.6846845831614798</v>
      </c>
      <c r="AY32" s="217">
        <v>-5.83249599736709</v>
      </c>
      <c r="AZ32" s="210"/>
      <c r="BA32" s="218">
        <v>-7.3453731111540002</v>
      </c>
      <c r="BB32" s="219">
        <v>-3.4094980261912302</v>
      </c>
      <c r="BC32" s="220">
        <v>-5.4288763279377097</v>
      </c>
      <c r="BD32" s="210"/>
      <c r="BE32" s="221">
        <v>-5.70802189655398</v>
      </c>
    </row>
    <row r="33" spans="1:57" x14ac:dyDescent="0.25">
      <c r="A33" s="20" t="s">
        <v>51</v>
      </c>
      <c r="B33" s="2" t="str">
        <f t="shared" si="0"/>
        <v>Staunton &amp; Harrisonburg, VA</v>
      </c>
      <c r="C33" s="2"/>
      <c r="D33" s="23" t="s">
        <v>89</v>
      </c>
      <c r="E33" s="26" t="s">
        <v>90</v>
      </c>
      <c r="F33" s="2"/>
      <c r="G33" s="216">
        <v>47.293836435034997</v>
      </c>
      <c r="H33" s="210">
        <v>53.884241079050703</v>
      </c>
      <c r="I33" s="210">
        <v>58.3063001536622</v>
      </c>
      <c r="J33" s="210">
        <v>62.113710090490002</v>
      </c>
      <c r="K33" s="210">
        <v>72.494451084172695</v>
      </c>
      <c r="L33" s="217">
        <v>58.8185077684821</v>
      </c>
      <c r="M33" s="210"/>
      <c r="N33" s="218">
        <v>87.177736042342403</v>
      </c>
      <c r="O33" s="219">
        <v>80.177565306470797</v>
      </c>
      <c r="P33" s="220">
        <v>83.677650674406607</v>
      </c>
      <c r="Q33" s="210"/>
      <c r="R33" s="221">
        <v>65.921120027317698</v>
      </c>
      <c r="S33" s="215"/>
      <c r="T33" s="216">
        <v>-7.6675500995087598</v>
      </c>
      <c r="U33" s="210">
        <v>-14.9347851921206</v>
      </c>
      <c r="V33" s="210">
        <v>-15.230679740307901</v>
      </c>
      <c r="W33" s="210">
        <v>-15.1908958379847</v>
      </c>
      <c r="X33" s="210">
        <v>-1.18557080653094</v>
      </c>
      <c r="Y33" s="217">
        <v>-10.8680472055394</v>
      </c>
      <c r="Z33" s="210"/>
      <c r="AA33" s="218">
        <v>8.6622047692220097</v>
      </c>
      <c r="AB33" s="219">
        <v>22.305130215935598</v>
      </c>
      <c r="AC33" s="220">
        <v>14.7970998245682</v>
      </c>
      <c r="AD33" s="210"/>
      <c r="AE33" s="221">
        <v>-3.0032627929629498</v>
      </c>
      <c r="AG33" s="216">
        <v>47.6252496309802</v>
      </c>
      <c r="AH33" s="210">
        <v>56.012850568724403</v>
      </c>
      <c r="AI33" s="210">
        <v>59.3296865503169</v>
      </c>
      <c r="AJ33" s="210">
        <v>63.819895828849297</v>
      </c>
      <c r="AK33" s="210">
        <v>69.157591149756698</v>
      </c>
      <c r="AL33" s="217">
        <v>59.213942058080299</v>
      </c>
      <c r="AM33" s="210"/>
      <c r="AN33" s="218">
        <v>79.854504756575196</v>
      </c>
      <c r="AO33" s="219">
        <v>77.426714304162502</v>
      </c>
      <c r="AP33" s="220">
        <v>78.640609530368906</v>
      </c>
      <c r="AQ33" s="210"/>
      <c r="AR33" s="221">
        <v>64.784664189697907</v>
      </c>
      <c r="AS33" s="215"/>
      <c r="AT33" s="216">
        <v>5.7417219911601904</v>
      </c>
      <c r="AU33" s="210">
        <v>0.75397381222662896</v>
      </c>
      <c r="AV33" s="210">
        <v>-0.77369754432273696</v>
      </c>
      <c r="AW33" s="210">
        <v>3.1304510815373598</v>
      </c>
      <c r="AX33" s="210">
        <v>6.1880451023777203</v>
      </c>
      <c r="AY33" s="217">
        <v>3.0039234609849101</v>
      </c>
      <c r="AZ33" s="210"/>
      <c r="BA33" s="218">
        <v>8.2351035291803605</v>
      </c>
      <c r="BB33" s="219">
        <v>8.9734497288871893</v>
      </c>
      <c r="BC33" s="220">
        <v>8.5973235319355403</v>
      </c>
      <c r="BD33" s="210"/>
      <c r="BE33" s="221">
        <v>4.9107686947242497</v>
      </c>
    </row>
    <row r="34" spans="1:57" x14ac:dyDescent="0.25">
      <c r="A34" s="20" t="s">
        <v>50</v>
      </c>
      <c r="B34" s="2" t="str">
        <f t="shared" si="0"/>
        <v>Blacksburg &amp; Wytheville, VA</v>
      </c>
      <c r="C34" s="2"/>
      <c r="D34" s="23" t="s">
        <v>89</v>
      </c>
      <c r="E34" s="26" t="s">
        <v>90</v>
      </c>
      <c r="F34" s="2"/>
      <c r="G34" s="216">
        <v>44.263273016504201</v>
      </c>
      <c r="H34" s="210">
        <v>46.709087293696498</v>
      </c>
      <c r="I34" s="210">
        <v>48.041360111354102</v>
      </c>
      <c r="J34" s="210">
        <v>53.211374030622302</v>
      </c>
      <c r="K34" s="210">
        <v>58.262079936368998</v>
      </c>
      <c r="L34" s="217">
        <v>50.097434877709198</v>
      </c>
      <c r="M34" s="210"/>
      <c r="N34" s="218">
        <v>75.203817856432593</v>
      </c>
      <c r="O34" s="219">
        <v>74.786239809107101</v>
      </c>
      <c r="P34" s="220">
        <v>74.995028832769904</v>
      </c>
      <c r="Q34" s="210"/>
      <c r="R34" s="221">
        <v>57.211033150583702</v>
      </c>
      <c r="S34" s="215"/>
      <c r="T34" s="216">
        <v>-22.543181023043999</v>
      </c>
      <c r="U34" s="210">
        <v>-16.733782492633001</v>
      </c>
      <c r="V34" s="210">
        <v>-21.140855536233101</v>
      </c>
      <c r="W34" s="210">
        <v>-16.394181113953898</v>
      </c>
      <c r="X34" s="210">
        <v>-9.2927894391036006</v>
      </c>
      <c r="Y34" s="217">
        <v>-17.067869951155501</v>
      </c>
      <c r="Z34" s="210"/>
      <c r="AA34" s="218">
        <v>9.5441674980204407</v>
      </c>
      <c r="AB34" s="219">
        <v>30.5925386021561</v>
      </c>
      <c r="AC34" s="220">
        <v>19.116823609343399</v>
      </c>
      <c r="AD34" s="210"/>
      <c r="AE34" s="221">
        <v>-6.4211967550613798</v>
      </c>
      <c r="AG34" s="216">
        <v>44.410368025326399</v>
      </c>
      <c r="AH34" s="210">
        <v>52.0627225959635</v>
      </c>
      <c r="AI34" s="210">
        <v>53.996834190740003</v>
      </c>
      <c r="AJ34" s="210">
        <v>57.7159575523157</v>
      </c>
      <c r="AK34" s="210">
        <v>61.226817415451698</v>
      </c>
      <c r="AL34" s="217">
        <v>53.877005347593503</v>
      </c>
      <c r="AM34" s="210"/>
      <c r="AN34" s="218">
        <v>73.048695824655297</v>
      </c>
      <c r="AO34" s="219">
        <v>70.063473172666804</v>
      </c>
      <c r="AP34" s="220">
        <v>71.556084498661093</v>
      </c>
      <c r="AQ34" s="210"/>
      <c r="AR34" s="221">
        <v>58.922809103260803</v>
      </c>
      <c r="AS34" s="215"/>
      <c r="AT34" s="216">
        <v>-9.1770829347413407</v>
      </c>
      <c r="AU34" s="210">
        <v>-0.68903167642754704</v>
      </c>
      <c r="AV34" s="210">
        <v>-5.1951998657605403</v>
      </c>
      <c r="AW34" s="210">
        <v>-2.5205743187332201</v>
      </c>
      <c r="AX34" s="210">
        <v>-1.5222987539579</v>
      </c>
      <c r="AY34" s="217">
        <v>-3.6525256928691299</v>
      </c>
      <c r="AZ34" s="210"/>
      <c r="BA34" s="218">
        <v>-6.87646112350631</v>
      </c>
      <c r="BB34" s="219">
        <v>-6.8577290415653804</v>
      </c>
      <c r="BC34" s="220">
        <v>-6.8672913932868402</v>
      </c>
      <c r="BD34" s="210"/>
      <c r="BE34" s="221">
        <v>-4.7859778904968504</v>
      </c>
    </row>
    <row r="35" spans="1:57" x14ac:dyDescent="0.25">
      <c r="A35" s="20" t="s">
        <v>49</v>
      </c>
      <c r="B35" s="2" t="str">
        <f t="shared" si="0"/>
        <v>Lynchburg, VA</v>
      </c>
      <c r="C35" s="2"/>
      <c r="D35" s="23" t="s">
        <v>89</v>
      </c>
      <c r="E35" s="26" t="s">
        <v>90</v>
      </c>
      <c r="F35" s="2"/>
      <c r="G35" s="216">
        <v>41.217026378896797</v>
      </c>
      <c r="H35" s="210">
        <v>57.074340527577903</v>
      </c>
      <c r="I35" s="210">
        <v>62.8896882494004</v>
      </c>
      <c r="J35" s="210">
        <v>63.639088729016699</v>
      </c>
      <c r="K35" s="210">
        <v>64.358513189448402</v>
      </c>
      <c r="L35" s="217">
        <v>57.8357314148681</v>
      </c>
      <c r="M35" s="210"/>
      <c r="N35" s="218">
        <v>73.651079136690598</v>
      </c>
      <c r="O35" s="219">
        <v>73.231414868105503</v>
      </c>
      <c r="P35" s="220">
        <v>73.441247002398001</v>
      </c>
      <c r="Q35" s="210"/>
      <c r="R35" s="221">
        <v>62.294450154162298</v>
      </c>
      <c r="S35" s="215"/>
      <c r="T35" s="216">
        <v>-3.7687223102873602</v>
      </c>
      <c r="U35" s="210">
        <v>-4.0733249699172998</v>
      </c>
      <c r="V35" s="210">
        <v>0.150919726646428</v>
      </c>
      <c r="W35" s="210">
        <v>9.3507418597346597</v>
      </c>
      <c r="X35" s="210">
        <v>20.6859016473718</v>
      </c>
      <c r="Y35" s="217">
        <v>4.5292630972851198</v>
      </c>
      <c r="Z35" s="210"/>
      <c r="AA35" s="218">
        <v>30.139213054996901</v>
      </c>
      <c r="AB35" s="219">
        <v>40.675803343379897</v>
      </c>
      <c r="AC35" s="220">
        <v>35.187507009982198</v>
      </c>
      <c r="AD35" s="210"/>
      <c r="AE35" s="221">
        <v>13.1746086879907</v>
      </c>
      <c r="AG35" s="216">
        <v>40.295263788968803</v>
      </c>
      <c r="AH35" s="210">
        <v>56.130095923261301</v>
      </c>
      <c r="AI35" s="210">
        <v>61.510791366906403</v>
      </c>
      <c r="AJ35" s="210">
        <v>61.4508393285371</v>
      </c>
      <c r="AK35" s="210">
        <v>62.732314148680999</v>
      </c>
      <c r="AL35" s="217">
        <v>56.4238609112709</v>
      </c>
      <c r="AM35" s="210"/>
      <c r="AN35" s="218">
        <v>69.357014388489205</v>
      </c>
      <c r="AO35" s="219">
        <v>64.898081534772103</v>
      </c>
      <c r="AP35" s="220">
        <v>67.127547961630597</v>
      </c>
      <c r="AQ35" s="210"/>
      <c r="AR35" s="221">
        <v>59.4820572113737</v>
      </c>
      <c r="AS35" s="215"/>
      <c r="AT35" s="216">
        <v>2.25974533466206</v>
      </c>
      <c r="AU35" s="210">
        <v>5.2114790298104801</v>
      </c>
      <c r="AV35" s="210">
        <v>3.6008123592311501</v>
      </c>
      <c r="AW35" s="210">
        <v>5.5449712295254798</v>
      </c>
      <c r="AX35" s="210">
        <v>7.4683815359151504</v>
      </c>
      <c r="AY35" s="217">
        <v>5.0176839844626597</v>
      </c>
      <c r="AZ35" s="210"/>
      <c r="BA35" s="218">
        <v>-0.18624235986170401</v>
      </c>
      <c r="BB35" s="219">
        <v>3.7729453325640501</v>
      </c>
      <c r="BC35" s="220">
        <v>1.6891742045479601</v>
      </c>
      <c r="BD35" s="210"/>
      <c r="BE35" s="221">
        <v>3.9311432691862298</v>
      </c>
    </row>
    <row r="36" spans="1:57" x14ac:dyDescent="0.25">
      <c r="A36" s="20" t="s">
        <v>23</v>
      </c>
      <c r="B36" s="2" t="str">
        <f t="shared" si="0"/>
        <v>Central Virginia</v>
      </c>
      <c r="C36" s="2"/>
      <c r="D36" s="23" t="s">
        <v>89</v>
      </c>
      <c r="E36" s="26" t="s">
        <v>90</v>
      </c>
      <c r="F36" s="2"/>
      <c r="G36" s="216">
        <v>51.855222215698902</v>
      </c>
      <c r="H36" s="210">
        <v>71.452474608113604</v>
      </c>
      <c r="I36" s="210">
        <v>76.366465097164294</v>
      </c>
      <c r="J36" s="210">
        <v>74.787177831268707</v>
      </c>
      <c r="K36" s="210">
        <v>75.427112076557194</v>
      </c>
      <c r="L36" s="217">
        <v>69.977690365760495</v>
      </c>
      <c r="M36" s="210"/>
      <c r="N36" s="218">
        <v>82.2785181706099</v>
      </c>
      <c r="O36" s="219">
        <v>79.310749721129497</v>
      </c>
      <c r="P36" s="220">
        <v>80.794633945869705</v>
      </c>
      <c r="Q36" s="210"/>
      <c r="R36" s="221">
        <v>73.068245674363197</v>
      </c>
      <c r="S36" s="215"/>
      <c r="T36" s="216">
        <v>-2.3414183429995501</v>
      </c>
      <c r="U36" s="210">
        <v>7.4674087792739803</v>
      </c>
      <c r="V36" s="210">
        <v>4.3773798828768298</v>
      </c>
      <c r="W36" s="210">
        <v>8.6854341598287697</v>
      </c>
      <c r="X36" s="210">
        <v>13.544475777944999</v>
      </c>
      <c r="Y36" s="217">
        <v>6.6765252739399097</v>
      </c>
      <c r="Z36" s="210"/>
      <c r="AA36" s="218">
        <v>17.764656714853</v>
      </c>
      <c r="AB36" s="219">
        <v>27.0135194018461</v>
      </c>
      <c r="AC36" s="220">
        <v>22.129602639416799</v>
      </c>
      <c r="AD36" s="210"/>
      <c r="AE36" s="221">
        <v>11.1183946851844</v>
      </c>
      <c r="AG36" s="216">
        <v>49.300627226950098</v>
      </c>
      <c r="AH36" s="210">
        <v>64.891486792897297</v>
      </c>
      <c r="AI36" s="210">
        <v>70.345122058953393</v>
      </c>
      <c r="AJ36" s="210">
        <v>69.802278574053602</v>
      </c>
      <c r="AK36" s="210">
        <v>70.277839029768401</v>
      </c>
      <c r="AL36" s="217">
        <v>64.926693034808295</v>
      </c>
      <c r="AM36" s="210"/>
      <c r="AN36" s="218">
        <v>78.424843807423699</v>
      </c>
      <c r="AO36" s="219">
        <v>78.315325248070494</v>
      </c>
      <c r="AP36" s="220">
        <v>78.370084527747096</v>
      </c>
      <c r="AQ36" s="210"/>
      <c r="AR36" s="221">
        <v>68.770253060812706</v>
      </c>
      <c r="AS36" s="215"/>
      <c r="AT36" s="216">
        <v>0.81544188834115605</v>
      </c>
      <c r="AU36" s="210">
        <v>5.3560333065782197</v>
      </c>
      <c r="AV36" s="210">
        <v>4.17347842053156</v>
      </c>
      <c r="AW36" s="210">
        <v>5.3105757712213597</v>
      </c>
      <c r="AX36" s="210">
        <v>3.43137961812482</v>
      </c>
      <c r="AY36" s="217">
        <v>3.9693625416083398</v>
      </c>
      <c r="AZ36" s="210"/>
      <c r="BA36" s="218">
        <v>0.94345515520051904</v>
      </c>
      <c r="BB36" s="219">
        <v>1.64458090886706</v>
      </c>
      <c r="BC36" s="220">
        <v>1.2925598441633099</v>
      </c>
      <c r="BD36" s="210"/>
      <c r="BE36" s="221">
        <v>3.0876148612027401</v>
      </c>
    </row>
    <row r="37" spans="1:57" x14ac:dyDescent="0.25">
      <c r="A37" s="20" t="s">
        <v>24</v>
      </c>
      <c r="B37" s="2" t="str">
        <f t="shared" si="0"/>
        <v>Chesapeake Bay</v>
      </c>
      <c r="C37" s="2"/>
      <c r="D37" s="23" t="s">
        <v>89</v>
      </c>
      <c r="E37" s="26" t="s">
        <v>90</v>
      </c>
      <c r="F37" s="2"/>
      <c r="G37" s="216">
        <v>39.718530101641903</v>
      </c>
      <c r="H37" s="210">
        <v>54.339327599687202</v>
      </c>
      <c r="I37" s="210">
        <v>59.186864738076601</v>
      </c>
      <c r="J37" s="210">
        <v>62.001563721657497</v>
      </c>
      <c r="K37" s="210">
        <v>53.7920250195465</v>
      </c>
      <c r="L37" s="217">
        <v>53.807662236121899</v>
      </c>
      <c r="M37" s="210"/>
      <c r="N37" s="218">
        <v>60.359655981235299</v>
      </c>
      <c r="O37" s="219">
        <v>64.659890539483897</v>
      </c>
      <c r="P37" s="220">
        <v>62.509773260359601</v>
      </c>
      <c r="Q37" s="210"/>
      <c r="R37" s="221">
        <v>56.293979671618402</v>
      </c>
      <c r="S37" s="215"/>
      <c r="T37" s="216">
        <v>-24.8520710059171</v>
      </c>
      <c r="U37" s="210">
        <v>-18.235294117647001</v>
      </c>
      <c r="V37" s="210">
        <v>-12.2827346465816</v>
      </c>
      <c r="W37" s="210">
        <v>-4.80192076830732</v>
      </c>
      <c r="X37" s="210">
        <v>-8.2666666666666604</v>
      </c>
      <c r="Y37" s="217">
        <v>-13.3685800604229</v>
      </c>
      <c r="Z37" s="210"/>
      <c r="AA37" s="218">
        <v>4.8913043478260798</v>
      </c>
      <c r="AB37" s="219">
        <v>18.8218390804597</v>
      </c>
      <c r="AC37" s="220">
        <v>11.6620111731843</v>
      </c>
      <c r="AD37" s="210"/>
      <c r="AE37" s="221">
        <v>-6.7357512953367804</v>
      </c>
      <c r="AG37" s="216">
        <v>39.288506645817002</v>
      </c>
      <c r="AH37" s="210">
        <v>55.043002345582401</v>
      </c>
      <c r="AI37" s="210">
        <v>58.932759968725499</v>
      </c>
      <c r="AJ37" s="210">
        <v>60.555121188428402</v>
      </c>
      <c r="AK37" s="210">
        <v>54.495699765441699</v>
      </c>
      <c r="AL37" s="217">
        <v>53.663017982798998</v>
      </c>
      <c r="AM37" s="210"/>
      <c r="AN37" s="218">
        <v>62.333854573885802</v>
      </c>
      <c r="AO37" s="219">
        <v>62.157935887412002</v>
      </c>
      <c r="AP37" s="220">
        <v>62.245895230648898</v>
      </c>
      <c r="AQ37" s="210"/>
      <c r="AR37" s="221">
        <v>56.1152686250418</v>
      </c>
      <c r="AS37" s="215"/>
      <c r="AT37" s="216">
        <v>-15.7232704402515</v>
      </c>
      <c r="AU37" s="210">
        <v>-6.32069194943446</v>
      </c>
      <c r="AV37" s="210">
        <v>-6.6274388355528</v>
      </c>
      <c r="AW37" s="210">
        <v>-0.990731863215084</v>
      </c>
      <c r="AX37" s="210">
        <v>-2.7894002789400201</v>
      </c>
      <c r="AY37" s="217">
        <v>-6.0888007115003004</v>
      </c>
      <c r="AZ37" s="210"/>
      <c r="BA37" s="218">
        <v>-0.46816479400749</v>
      </c>
      <c r="BB37" s="219">
        <v>-0.46948356807511699</v>
      </c>
      <c r="BC37" s="220">
        <v>-0.46882325363338001</v>
      </c>
      <c r="BD37" s="210"/>
      <c r="BE37" s="221">
        <v>-4.37761705367339</v>
      </c>
    </row>
    <row r="38" spans="1:57" x14ac:dyDescent="0.25">
      <c r="A38" s="20" t="s">
        <v>25</v>
      </c>
      <c r="B38" s="2" t="str">
        <f t="shared" si="0"/>
        <v>Coastal Virginia - Eastern Shore</v>
      </c>
      <c r="C38" s="2"/>
      <c r="D38" s="23" t="s">
        <v>89</v>
      </c>
      <c r="E38" s="26" t="s">
        <v>90</v>
      </c>
      <c r="F38" s="2"/>
      <c r="G38" s="216">
        <v>40.174966352624402</v>
      </c>
      <c r="H38" s="210">
        <v>48.721399730820899</v>
      </c>
      <c r="I38" s="210">
        <v>52.288021534320301</v>
      </c>
      <c r="J38" s="210">
        <v>57.604306864064597</v>
      </c>
      <c r="K38" s="210">
        <v>59.219380888290701</v>
      </c>
      <c r="L38" s="217">
        <v>51.601615074024203</v>
      </c>
      <c r="M38" s="210"/>
      <c r="N38" s="218">
        <v>69.784656796769795</v>
      </c>
      <c r="O38" s="219">
        <v>71.467025572005298</v>
      </c>
      <c r="P38" s="220">
        <v>70.625841184387596</v>
      </c>
      <c r="Q38" s="210"/>
      <c r="R38" s="221">
        <v>57.037108248413702</v>
      </c>
      <c r="S38" s="215"/>
      <c r="T38" s="216">
        <v>-8.7155963302752202</v>
      </c>
      <c r="U38" s="210">
        <v>-13.189448441247</v>
      </c>
      <c r="V38" s="210">
        <v>-11.301369863013599</v>
      </c>
      <c r="W38" s="210">
        <v>-2.8376844494892102</v>
      </c>
      <c r="X38" s="210">
        <v>-3.0837004405286299</v>
      </c>
      <c r="Y38" s="217">
        <v>-7.6811943173609398</v>
      </c>
      <c r="Z38" s="210"/>
      <c r="AA38" s="218">
        <v>4.0120361083249696</v>
      </c>
      <c r="AB38" s="219">
        <v>27.3381294964028</v>
      </c>
      <c r="AC38" s="220">
        <v>14.636810486073101</v>
      </c>
      <c r="AD38" s="210"/>
      <c r="AE38" s="221">
        <v>-0.85227272727272696</v>
      </c>
      <c r="AG38" s="216">
        <v>38.429609131788297</v>
      </c>
      <c r="AH38" s="210">
        <v>49.481148391559998</v>
      </c>
      <c r="AI38" s="210">
        <v>53.2860601867865</v>
      </c>
      <c r="AJ38" s="210">
        <v>56.558076070271099</v>
      </c>
      <c r="AK38" s="210">
        <v>55.671158110182503</v>
      </c>
      <c r="AL38" s="217">
        <v>50.715465052283903</v>
      </c>
      <c r="AM38" s="210"/>
      <c r="AN38" s="218">
        <v>63.8239808971516</v>
      </c>
      <c r="AO38" s="219">
        <v>62.203650008528001</v>
      </c>
      <c r="AP38" s="220">
        <v>63.0138154528398</v>
      </c>
      <c r="AQ38" s="210"/>
      <c r="AR38" s="221">
        <v>54.250208343546198</v>
      </c>
      <c r="AS38" s="215"/>
      <c r="AT38" s="216">
        <v>2.1609195402298802</v>
      </c>
      <c r="AU38" s="210">
        <v>2.8766630708378198</v>
      </c>
      <c r="AV38" s="210">
        <v>3.24394278755112</v>
      </c>
      <c r="AW38" s="210">
        <v>7.4182053773890502</v>
      </c>
      <c r="AX38" s="210">
        <v>8.6189683860232904</v>
      </c>
      <c r="AY38" s="217">
        <v>5.0524337550969802</v>
      </c>
      <c r="AZ38" s="210"/>
      <c r="BA38" s="218">
        <v>3.8290788013318502</v>
      </c>
      <c r="BB38" s="219">
        <v>6.5439672801635904</v>
      </c>
      <c r="BC38" s="220">
        <v>5.1515582752241302</v>
      </c>
      <c r="BD38" s="210"/>
      <c r="BE38" s="221">
        <v>5.0990126949351797</v>
      </c>
    </row>
    <row r="39" spans="1:57" x14ac:dyDescent="0.25">
      <c r="A39" s="20" t="s">
        <v>26</v>
      </c>
      <c r="B39" s="2" t="str">
        <f t="shared" si="0"/>
        <v>Coastal Virginia - Hampton Roads</v>
      </c>
      <c r="C39" s="2"/>
      <c r="D39" s="23" t="s">
        <v>89</v>
      </c>
      <c r="E39" s="26" t="s">
        <v>90</v>
      </c>
      <c r="F39" s="2"/>
      <c r="G39" s="216">
        <v>54.344852504709998</v>
      </c>
      <c r="H39" s="210">
        <v>63.230701731746898</v>
      </c>
      <c r="I39" s="210">
        <v>67.200041293519405</v>
      </c>
      <c r="J39" s="210">
        <v>67.246496502954997</v>
      </c>
      <c r="K39" s="210">
        <v>71.468758871654501</v>
      </c>
      <c r="L39" s="217">
        <v>64.698170180917202</v>
      </c>
      <c r="M39" s="210"/>
      <c r="N39" s="218">
        <v>83.510981495341497</v>
      </c>
      <c r="O39" s="219">
        <v>82.971584896895195</v>
      </c>
      <c r="P39" s="220">
        <v>83.241283196118403</v>
      </c>
      <c r="Q39" s="210"/>
      <c r="R39" s="221">
        <v>69.996202470974694</v>
      </c>
      <c r="S39" s="215"/>
      <c r="T39" s="216">
        <v>-5.6803744874316102</v>
      </c>
      <c r="U39" s="210">
        <v>-6.5636403445549698</v>
      </c>
      <c r="V39" s="210">
        <v>-4.6851831698388304</v>
      </c>
      <c r="W39" s="210">
        <v>-4.6884312911978201</v>
      </c>
      <c r="X39" s="210">
        <v>6.13113406375499</v>
      </c>
      <c r="Y39" s="217">
        <v>-3.0558715057264298</v>
      </c>
      <c r="Z39" s="210"/>
      <c r="AA39" s="218">
        <v>11.3346893381797</v>
      </c>
      <c r="AB39" s="219">
        <v>22.816412391762899</v>
      </c>
      <c r="AC39" s="220">
        <v>16.775492203594698</v>
      </c>
      <c r="AD39" s="210"/>
      <c r="AE39" s="221">
        <v>2.8806321643089601</v>
      </c>
      <c r="AG39" s="216">
        <v>54.545395891400801</v>
      </c>
      <c r="AH39" s="210">
        <v>61.355424796118498</v>
      </c>
      <c r="AI39" s="210">
        <v>64.745277175596101</v>
      </c>
      <c r="AJ39" s="210">
        <v>66.833344086715201</v>
      </c>
      <c r="AK39" s="210">
        <v>70.920059358668297</v>
      </c>
      <c r="AL39" s="217">
        <v>63.6798734379758</v>
      </c>
      <c r="AM39" s="210"/>
      <c r="AN39" s="218">
        <v>80.089683205368004</v>
      </c>
      <c r="AO39" s="219">
        <v>79.363829924511194</v>
      </c>
      <c r="AP39" s="220">
        <v>79.726756564939606</v>
      </c>
      <c r="AQ39" s="210"/>
      <c r="AR39" s="221">
        <v>68.264671833177204</v>
      </c>
      <c r="AS39" s="215"/>
      <c r="AT39" s="216">
        <v>7.5433363772909399</v>
      </c>
      <c r="AU39" s="210">
        <v>7.3325248307280599</v>
      </c>
      <c r="AV39" s="210">
        <v>6.7716436533688</v>
      </c>
      <c r="AW39" s="210">
        <v>7.6430973480316897</v>
      </c>
      <c r="AX39" s="210">
        <v>10.8064376612981</v>
      </c>
      <c r="AY39" s="217">
        <v>8.07281719629073</v>
      </c>
      <c r="AZ39" s="210"/>
      <c r="BA39" s="218">
        <v>8.59057889678839</v>
      </c>
      <c r="BB39" s="219">
        <v>7.3115077583872603</v>
      </c>
      <c r="BC39" s="220">
        <v>7.9501657459130399</v>
      </c>
      <c r="BD39" s="210"/>
      <c r="BE39" s="221">
        <v>8.0314457316453396</v>
      </c>
    </row>
    <row r="40" spans="1:57" x14ac:dyDescent="0.25">
      <c r="A40" s="19" t="s">
        <v>27</v>
      </c>
      <c r="B40" s="2" t="str">
        <f t="shared" si="0"/>
        <v>Northern Virginia</v>
      </c>
      <c r="C40" s="2"/>
      <c r="D40" s="23" t="s">
        <v>89</v>
      </c>
      <c r="E40" s="26" t="s">
        <v>90</v>
      </c>
      <c r="F40" s="2"/>
      <c r="G40" s="216">
        <v>62.335791010142501</v>
      </c>
      <c r="H40" s="210">
        <v>80.190126876005806</v>
      </c>
      <c r="I40" s="210">
        <v>88.414611325274095</v>
      </c>
      <c r="J40" s="210">
        <v>88.530633631498105</v>
      </c>
      <c r="K40" s="210">
        <v>80.467083348927702</v>
      </c>
      <c r="L40" s="217">
        <v>79.987649238369599</v>
      </c>
      <c r="M40" s="210"/>
      <c r="N40" s="218">
        <v>77.605823571241402</v>
      </c>
      <c r="O40" s="219">
        <v>78.983120625771903</v>
      </c>
      <c r="P40" s="220">
        <v>78.294472098506603</v>
      </c>
      <c r="Q40" s="210"/>
      <c r="R40" s="221">
        <v>79.503884341265902</v>
      </c>
      <c r="S40" s="215"/>
      <c r="T40" s="216">
        <v>14.8205329889535</v>
      </c>
      <c r="U40" s="210">
        <v>23.5587089164483</v>
      </c>
      <c r="V40" s="210">
        <v>25.113901991569499</v>
      </c>
      <c r="W40" s="210">
        <v>29.580590628812601</v>
      </c>
      <c r="X40" s="210">
        <v>31.745077896199899</v>
      </c>
      <c r="Y40" s="217">
        <v>25.2718599861238</v>
      </c>
      <c r="Z40" s="210"/>
      <c r="AA40" s="218">
        <v>22.388988231565399</v>
      </c>
      <c r="AB40" s="219">
        <v>30.220995772004201</v>
      </c>
      <c r="AC40" s="220">
        <v>26.217998825914901</v>
      </c>
      <c r="AD40" s="210"/>
      <c r="AE40" s="221">
        <v>25.536636083125899</v>
      </c>
      <c r="AG40" s="216">
        <v>60.200923744343399</v>
      </c>
      <c r="AH40" s="210">
        <v>75.554901080818198</v>
      </c>
      <c r="AI40" s="210">
        <v>82.618085941882597</v>
      </c>
      <c r="AJ40" s="210">
        <v>82.4913951139212</v>
      </c>
      <c r="AK40" s="210">
        <v>74.865782483444903</v>
      </c>
      <c r="AL40" s="217">
        <v>75.145689171498006</v>
      </c>
      <c r="AM40" s="210"/>
      <c r="AN40" s="218">
        <v>75.937651988476901</v>
      </c>
      <c r="AO40" s="219">
        <v>77.363070073702701</v>
      </c>
      <c r="AP40" s="220">
        <v>76.650361031089801</v>
      </c>
      <c r="AQ40" s="210"/>
      <c r="AR40" s="221">
        <v>75.575526497197103</v>
      </c>
      <c r="AS40" s="215"/>
      <c r="AT40" s="216">
        <v>3.5911083525811498</v>
      </c>
      <c r="AU40" s="210">
        <v>5.6847007118377801</v>
      </c>
      <c r="AV40" s="210">
        <v>6.2198162295179298</v>
      </c>
      <c r="AW40" s="210">
        <v>7.5998340957523602</v>
      </c>
      <c r="AX40" s="210">
        <v>6.8800020230022199</v>
      </c>
      <c r="AY40" s="217">
        <v>6.1091268204184503</v>
      </c>
      <c r="AZ40" s="210"/>
      <c r="BA40" s="218">
        <v>3.1417851594772199</v>
      </c>
      <c r="BB40" s="219">
        <v>2.0354319517036199</v>
      </c>
      <c r="BC40" s="220">
        <v>2.5804825962449498</v>
      </c>
      <c r="BD40" s="210"/>
      <c r="BE40" s="221">
        <v>5.0617969921071504</v>
      </c>
    </row>
    <row r="41" spans="1:57" x14ac:dyDescent="0.25">
      <c r="A41" s="21" t="s">
        <v>28</v>
      </c>
      <c r="B41" s="2" t="str">
        <f t="shared" si="0"/>
        <v>Shenandoah Valley</v>
      </c>
      <c r="C41" s="2"/>
      <c r="D41" s="24" t="s">
        <v>89</v>
      </c>
      <c r="E41" s="27" t="s">
        <v>90</v>
      </c>
      <c r="F41" s="2"/>
      <c r="G41" s="222">
        <v>45.218502836142797</v>
      </c>
      <c r="H41" s="223">
        <v>53.615083486458403</v>
      </c>
      <c r="I41" s="223">
        <v>57.713509626907403</v>
      </c>
      <c r="J41" s="223">
        <v>58.464488295917498</v>
      </c>
      <c r="K41" s="223">
        <v>65.454981225533203</v>
      </c>
      <c r="L41" s="224">
        <v>56.093313094191799</v>
      </c>
      <c r="M41" s="210"/>
      <c r="N41" s="225">
        <v>79.028521211152807</v>
      </c>
      <c r="O41" s="226">
        <v>75.529280178956597</v>
      </c>
      <c r="P41" s="227">
        <v>77.278900695054702</v>
      </c>
      <c r="Q41" s="210"/>
      <c r="R41" s="228">
        <v>62.146338123009798</v>
      </c>
      <c r="S41" s="215"/>
      <c r="T41" s="222">
        <v>-8.2529677720218508</v>
      </c>
      <c r="U41" s="223">
        <v>-10.511791896181</v>
      </c>
      <c r="V41" s="223">
        <v>-10.0643442054355</v>
      </c>
      <c r="W41" s="223">
        <v>-13.073663448749199</v>
      </c>
      <c r="X41" s="223">
        <v>-3.6557070643376601</v>
      </c>
      <c r="Y41" s="224">
        <v>-9.1068143495262905</v>
      </c>
      <c r="Z41" s="210"/>
      <c r="AA41" s="225">
        <v>6.2842467143922702</v>
      </c>
      <c r="AB41" s="226">
        <v>22.638215624352402</v>
      </c>
      <c r="AC41" s="227">
        <v>13.693188925502399</v>
      </c>
      <c r="AD41" s="210"/>
      <c r="AE41" s="228">
        <v>-2.13397329476838</v>
      </c>
      <c r="AG41" s="222">
        <v>44.778782594590197</v>
      </c>
      <c r="AH41" s="223">
        <v>54.456925812186803</v>
      </c>
      <c r="AI41" s="223">
        <v>58.738079844835902</v>
      </c>
      <c r="AJ41" s="223">
        <v>61.117259976254203</v>
      </c>
      <c r="AK41" s="223">
        <v>64.043225403980401</v>
      </c>
      <c r="AL41" s="224">
        <v>56.6448388347006</v>
      </c>
      <c r="AM41" s="210"/>
      <c r="AN41" s="225">
        <v>75.296319401122801</v>
      </c>
      <c r="AO41" s="226">
        <v>72.706417402853504</v>
      </c>
      <c r="AP41" s="227">
        <v>74.001368401988202</v>
      </c>
      <c r="AQ41" s="210"/>
      <c r="AR41" s="228">
        <v>61.614834534778502</v>
      </c>
      <c r="AS41" s="38"/>
      <c r="AT41" s="222">
        <v>3.4305430004144002</v>
      </c>
      <c r="AU41" s="223">
        <v>4.0058273999363303</v>
      </c>
      <c r="AV41" s="223">
        <v>3.75963849773352</v>
      </c>
      <c r="AW41" s="223">
        <v>4.6649782276565901</v>
      </c>
      <c r="AX41" s="223">
        <v>7.1587489986587904</v>
      </c>
      <c r="AY41" s="224">
        <v>4.7167993553175398</v>
      </c>
      <c r="AZ41" s="210"/>
      <c r="BA41" s="225">
        <v>6.7309612387917399</v>
      </c>
      <c r="BB41" s="226">
        <v>7.50658107495408</v>
      </c>
      <c r="BC41" s="227">
        <v>7.1105813678459304</v>
      </c>
      <c r="BD41" s="210"/>
      <c r="BE41" s="228">
        <v>5.5365822296014997</v>
      </c>
    </row>
    <row r="42" spans="1:57" ht="13" x14ac:dyDescent="0.3">
      <c r="A42" s="18" t="s">
        <v>29</v>
      </c>
      <c r="B42" s="2" t="str">
        <f t="shared" si="0"/>
        <v>Southern Virginia</v>
      </c>
      <c r="C42" s="8"/>
      <c r="D42" s="22" t="s">
        <v>89</v>
      </c>
      <c r="E42" s="25" t="s">
        <v>90</v>
      </c>
      <c r="F42" s="2"/>
      <c r="G42" s="207">
        <v>48.313120176405697</v>
      </c>
      <c r="H42" s="208">
        <v>63.528114663726498</v>
      </c>
      <c r="I42" s="208">
        <v>65.578831312017599</v>
      </c>
      <c r="J42" s="208">
        <v>67.144432194046303</v>
      </c>
      <c r="K42" s="208">
        <v>64.233737596471798</v>
      </c>
      <c r="L42" s="209">
        <v>61.759647188533599</v>
      </c>
      <c r="M42" s="210"/>
      <c r="N42" s="211">
        <v>66.438809261300904</v>
      </c>
      <c r="O42" s="212">
        <v>68.335170893053998</v>
      </c>
      <c r="P42" s="213">
        <v>67.386990077177501</v>
      </c>
      <c r="Q42" s="210"/>
      <c r="R42" s="214">
        <v>63.367459442431802</v>
      </c>
      <c r="S42" s="215"/>
      <c r="T42" s="207">
        <v>-3.9501866223378701</v>
      </c>
      <c r="U42" s="208">
        <v>0.81586873795620496</v>
      </c>
      <c r="V42" s="208">
        <v>-2.1753441403291198</v>
      </c>
      <c r="W42" s="208">
        <v>5.2920182784992402</v>
      </c>
      <c r="X42" s="208">
        <v>7.9117197335799103</v>
      </c>
      <c r="Y42" s="209">
        <v>1.69704000483595</v>
      </c>
      <c r="Z42" s="210"/>
      <c r="AA42" s="211">
        <v>8.0260942777712891</v>
      </c>
      <c r="AB42" s="212">
        <v>20.8490306005699</v>
      </c>
      <c r="AC42" s="213">
        <v>14.1683556231299</v>
      </c>
      <c r="AD42" s="210"/>
      <c r="AE42" s="214">
        <v>5.1882458475915598</v>
      </c>
      <c r="AF42" s="28"/>
      <c r="AG42" s="207">
        <v>45.871003307607403</v>
      </c>
      <c r="AH42" s="208">
        <v>60.7056229327453</v>
      </c>
      <c r="AI42" s="208">
        <v>64.415656008820207</v>
      </c>
      <c r="AJ42" s="208">
        <v>65.446527012127802</v>
      </c>
      <c r="AK42" s="208">
        <v>63.274531422271203</v>
      </c>
      <c r="AL42" s="209">
        <v>59.942668136714403</v>
      </c>
      <c r="AM42" s="210"/>
      <c r="AN42" s="211">
        <v>65.253583241455303</v>
      </c>
      <c r="AO42" s="212">
        <v>67.822491730981199</v>
      </c>
      <c r="AP42" s="213">
        <v>66.5380374862183</v>
      </c>
      <c r="AQ42" s="210"/>
      <c r="AR42" s="214">
        <v>61.827059379429798</v>
      </c>
      <c r="AS42" s="215"/>
      <c r="AT42" s="207">
        <v>-4.2904839972516404</v>
      </c>
      <c r="AU42" s="208">
        <v>1.7281302074387399</v>
      </c>
      <c r="AV42" s="208">
        <v>0.43529245665654798</v>
      </c>
      <c r="AW42" s="208">
        <v>2.0514426921630302</v>
      </c>
      <c r="AX42" s="208">
        <v>5.5024986079118801</v>
      </c>
      <c r="AY42" s="209">
        <v>1.3080630905628301</v>
      </c>
      <c r="AZ42" s="210"/>
      <c r="BA42" s="211">
        <v>-0.64273762473725105</v>
      </c>
      <c r="BB42" s="212">
        <v>0.47197573186851299</v>
      </c>
      <c r="BC42" s="213">
        <v>-7.7729995244747802E-2</v>
      </c>
      <c r="BD42" s="210"/>
      <c r="BE42" s="214">
        <v>0.87787796631826998</v>
      </c>
    </row>
    <row r="43" spans="1:57" x14ac:dyDescent="0.25">
      <c r="A43" s="19" t="s">
        <v>30</v>
      </c>
      <c r="B43" s="2" t="str">
        <f t="shared" si="0"/>
        <v>Southwest Virginia - Blue Ridge Highlands</v>
      </c>
      <c r="C43" s="9"/>
      <c r="D43" s="23" t="s">
        <v>89</v>
      </c>
      <c r="E43" s="26" t="s">
        <v>90</v>
      </c>
      <c r="F43" s="2"/>
      <c r="G43" s="216">
        <v>52.534300941149702</v>
      </c>
      <c r="H43" s="210">
        <v>49.268624560607698</v>
      </c>
      <c r="I43" s="210">
        <v>52.080734777185597</v>
      </c>
      <c r="J43" s="210">
        <v>56.820501190611097</v>
      </c>
      <c r="K43" s="210">
        <v>59.349132554711403</v>
      </c>
      <c r="L43" s="217">
        <v>54.010658804853101</v>
      </c>
      <c r="M43" s="210"/>
      <c r="N43" s="218">
        <v>71.720149676834097</v>
      </c>
      <c r="O43" s="219">
        <v>70.121328948860395</v>
      </c>
      <c r="P43" s="220">
        <v>70.920739312847203</v>
      </c>
      <c r="Q43" s="210"/>
      <c r="R43" s="221">
        <v>58.8421103785657</v>
      </c>
      <c r="S43" s="215"/>
      <c r="T43" s="216">
        <v>-13.6936484538253</v>
      </c>
      <c r="U43" s="210">
        <v>-12.3724463112226</v>
      </c>
      <c r="V43" s="210">
        <v>-13.135995650461</v>
      </c>
      <c r="W43" s="210">
        <v>-10.123095318894199</v>
      </c>
      <c r="X43" s="210">
        <v>-5.9536259354545802</v>
      </c>
      <c r="Y43" s="217">
        <v>-10.984501954687101</v>
      </c>
      <c r="Z43" s="210"/>
      <c r="AA43" s="218">
        <v>8.7153903508211794</v>
      </c>
      <c r="AB43" s="219">
        <v>24.6143187140263</v>
      </c>
      <c r="AC43" s="220">
        <v>16.0340624717103</v>
      </c>
      <c r="AD43" s="210"/>
      <c r="AE43" s="221">
        <v>-3.2245517673914099</v>
      </c>
      <c r="AF43" s="29"/>
      <c r="AG43" s="216">
        <v>46.424129353233802</v>
      </c>
      <c r="AH43" s="210">
        <v>52.493215739484299</v>
      </c>
      <c r="AI43" s="210">
        <v>55.226707372229697</v>
      </c>
      <c r="AJ43" s="210">
        <v>58.857498726150702</v>
      </c>
      <c r="AK43" s="210">
        <v>60.7852573175564</v>
      </c>
      <c r="AL43" s="217">
        <v>54.7544971150582</v>
      </c>
      <c r="AM43" s="210"/>
      <c r="AN43" s="218">
        <v>70.746758761252295</v>
      </c>
      <c r="AO43" s="219">
        <v>68.063182924757896</v>
      </c>
      <c r="AP43" s="220">
        <v>69.404970843005103</v>
      </c>
      <c r="AQ43" s="210"/>
      <c r="AR43" s="221">
        <v>58.937809175854298</v>
      </c>
      <c r="AS43" s="215"/>
      <c r="AT43" s="216">
        <v>-7.58127907711091</v>
      </c>
      <c r="AU43" s="210">
        <v>-1.6734467255841099</v>
      </c>
      <c r="AV43" s="210">
        <v>-4.4300510961005504</v>
      </c>
      <c r="AW43" s="210">
        <v>-2.0740196470813501</v>
      </c>
      <c r="AX43" s="210">
        <v>-3.9814626930855299</v>
      </c>
      <c r="AY43" s="217">
        <v>-3.86569582081261</v>
      </c>
      <c r="AZ43" s="210"/>
      <c r="BA43" s="218">
        <v>-6.6451763892209401</v>
      </c>
      <c r="BB43" s="219">
        <v>-6.2244738587787696</v>
      </c>
      <c r="BC43" s="220">
        <v>-6.4393644993043697</v>
      </c>
      <c r="BD43" s="210"/>
      <c r="BE43" s="221">
        <v>-4.74415198348151</v>
      </c>
    </row>
    <row r="44" spans="1:57" x14ac:dyDescent="0.25">
      <c r="A44" s="20" t="s">
        <v>31</v>
      </c>
      <c r="B44" s="2" t="str">
        <f t="shared" si="0"/>
        <v>Southwest Virginia - Heart of Appalachia</v>
      </c>
      <c r="C44" s="2"/>
      <c r="D44" s="23" t="s">
        <v>89</v>
      </c>
      <c r="E44" s="26" t="s">
        <v>90</v>
      </c>
      <c r="F44" s="2"/>
      <c r="G44" s="216">
        <v>44.359331476323099</v>
      </c>
      <c r="H44" s="210">
        <v>58.704735376044503</v>
      </c>
      <c r="I44" s="210">
        <v>55.710306406685199</v>
      </c>
      <c r="J44" s="210">
        <v>57.799442896935901</v>
      </c>
      <c r="K44" s="210">
        <v>51.880222841225603</v>
      </c>
      <c r="L44" s="217">
        <v>53.690807799442801</v>
      </c>
      <c r="M44" s="210"/>
      <c r="N44" s="218">
        <v>57.869080779944198</v>
      </c>
      <c r="O44" s="219">
        <v>55.640668523676801</v>
      </c>
      <c r="P44" s="220">
        <v>56.754874651810503</v>
      </c>
      <c r="Q44" s="210"/>
      <c r="R44" s="221">
        <v>54.566255471547898</v>
      </c>
      <c r="S44" s="215"/>
      <c r="T44" s="216">
        <v>-8.3484886852828097</v>
      </c>
      <c r="U44" s="210">
        <v>6.7358825018992103</v>
      </c>
      <c r="V44" s="210">
        <v>-9.1679786847523292</v>
      </c>
      <c r="W44" s="210">
        <v>-3.2375397930759999</v>
      </c>
      <c r="X44" s="210">
        <v>1.3285602367688001</v>
      </c>
      <c r="Y44" s="217">
        <v>-2.61643083535145</v>
      </c>
      <c r="Z44" s="210"/>
      <c r="AA44" s="218">
        <v>19.399754016391199</v>
      </c>
      <c r="AB44" s="219">
        <v>27.227138392553801</v>
      </c>
      <c r="AC44" s="220">
        <v>23.112526359675801</v>
      </c>
      <c r="AD44" s="210"/>
      <c r="AE44" s="221">
        <v>3.83212802668602</v>
      </c>
      <c r="AF44" s="29"/>
      <c r="AG44" s="216">
        <v>41.675429372590202</v>
      </c>
      <c r="AH44" s="210">
        <v>57.448300035050799</v>
      </c>
      <c r="AI44" s="210">
        <v>58.079214861549197</v>
      </c>
      <c r="AJ44" s="210">
        <v>58.951965065502101</v>
      </c>
      <c r="AK44" s="210">
        <v>52.366812227074199</v>
      </c>
      <c r="AL44" s="217">
        <v>53.70694483338</v>
      </c>
      <c r="AM44" s="210"/>
      <c r="AN44" s="218">
        <v>56.069868995633101</v>
      </c>
      <c r="AO44" s="219">
        <v>51.825327510916999</v>
      </c>
      <c r="AP44" s="220">
        <v>53.947598253275103</v>
      </c>
      <c r="AQ44" s="210"/>
      <c r="AR44" s="221">
        <v>53.775800889599601</v>
      </c>
      <c r="AS44" s="215"/>
      <c r="AT44" s="216">
        <v>-2.78510397453356</v>
      </c>
      <c r="AU44" s="210">
        <v>5.3941454102158799</v>
      </c>
      <c r="AV44" s="210">
        <v>-1.36202229167999</v>
      </c>
      <c r="AW44" s="210">
        <v>3.0179495843403399</v>
      </c>
      <c r="AX44" s="210">
        <v>-0.14359395823453</v>
      </c>
      <c r="AY44" s="217">
        <v>0.93296346321747603</v>
      </c>
      <c r="AZ44" s="210"/>
      <c r="BA44" s="218">
        <v>-1.8735833045957999</v>
      </c>
      <c r="BB44" s="219">
        <v>-4.0217643561514604</v>
      </c>
      <c r="BC44" s="220">
        <v>-2.9172935326554601</v>
      </c>
      <c r="BD44" s="210"/>
      <c r="BE44" s="221">
        <v>-0.206337647383913</v>
      </c>
    </row>
    <row r="45" spans="1:57" x14ac:dyDescent="0.25">
      <c r="A45" s="21" t="s">
        <v>32</v>
      </c>
      <c r="B45" s="2" t="str">
        <f t="shared" si="0"/>
        <v>Virginia Mountains</v>
      </c>
      <c r="C45" s="2"/>
      <c r="D45" s="24" t="s">
        <v>89</v>
      </c>
      <c r="E45" s="27" t="s">
        <v>90</v>
      </c>
      <c r="F45" s="2"/>
      <c r="G45" s="216">
        <v>44.425180048012798</v>
      </c>
      <c r="H45" s="210">
        <v>54.601226993864998</v>
      </c>
      <c r="I45" s="210">
        <v>59.255801547079201</v>
      </c>
      <c r="J45" s="210">
        <v>64.923979727927403</v>
      </c>
      <c r="K45" s="210">
        <v>68.031475060016007</v>
      </c>
      <c r="L45" s="217">
        <v>58.2475326753801</v>
      </c>
      <c r="M45" s="210"/>
      <c r="N45" s="218">
        <v>81.875166711122901</v>
      </c>
      <c r="O45" s="219">
        <v>81.168311549746505</v>
      </c>
      <c r="P45" s="220">
        <v>81.521739130434696</v>
      </c>
      <c r="Q45" s="210"/>
      <c r="R45" s="221">
        <v>64.897305948252793</v>
      </c>
      <c r="S45" s="215"/>
      <c r="T45" s="216">
        <v>-10.479668721456999</v>
      </c>
      <c r="U45" s="210">
        <v>-15.771532918154</v>
      </c>
      <c r="V45" s="210">
        <v>-14.9304775211007</v>
      </c>
      <c r="W45" s="210">
        <v>4.63296645187254</v>
      </c>
      <c r="X45" s="210">
        <v>19.866533257266202</v>
      </c>
      <c r="Y45" s="217">
        <v>-3.85402326234931</v>
      </c>
      <c r="Z45" s="210"/>
      <c r="AA45" s="218">
        <v>40.485781031996801</v>
      </c>
      <c r="AB45" s="219">
        <v>59.1106752678281</v>
      </c>
      <c r="AC45" s="220">
        <v>49.179098822102802</v>
      </c>
      <c r="AD45" s="210"/>
      <c r="AE45" s="221">
        <v>10.207378268774001</v>
      </c>
      <c r="AF45" s="30"/>
      <c r="AG45" s="216">
        <v>44.541630500100098</v>
      </c>
      <c r="AH45" s="210">
        <v>56.543366495292702</v>
      </c>
      <c r="AI45" s="210">
        <v>60.389263537424</v>
      </c>
      <c r="AJ45" s="210">
        <v>62.756480832749403</v>
      </c>
      <c r="AK45" s="210">
        <v>62.3761385246722</v>
      </c>
      <c r="AL45" s="217">
        <v>57.322706397522097</v>
      </c>
      <c r="AM45" s="210"/>
      <c r="AN45" s="218">
        <v>69.859540252894206</v>
      </c>
      <c r="AO45" s="219">
        <v>68.791912721449293</v>
      </c>
      <c r="AP45" s="220">
        <v>69.325726487171707</v>
      </c>
      <c r="AQ45" s="210"/>
      <c r="AR45" s="221">
        <v>60.753072647005503</v>
      </c>
      <c r="AS45" s="215"/>
      <c r="AT45" s="216">
        <v>-0.16390378516259599</v>
      </c>
      <c r="AU45" s="210">
        <v>1.0900769483469599</v>
      </c>
      <c r="AV45" s="210">
        <v>0.34817551552159698</v>
      </c>
      <c r="AW45" s="210">
        <v>5.0243327688094599</v>
      </c>
      <c r="AX45" s="210">
        <v>4.6381807582969001</v>
      </c>
      <c r="AY45" s="217">
        <v>2.3250445681821499</v>
      </c>
      <c r="AZ45" s="210"/>
      <c r="BA45" s="218">
        <v>-1.9650466222759599</v>
      </c>
      <c r="BB45" s="219">
        <v>0.71766857802223805</v>
      </c>
      <c r="BC45" s="220">
        <v>-0.65211995347956697</v>
      </c>
      <c r="BD45" s="210"/>
      <c r="BE45" s="221">
        <v>1.3352951761435701</v>
      </c>
    </row>
    <row r="46" spans="1:57" x14ac:dyDescent="0.25">
      <c r="A46" s="20" t="s">
        <v>104</v>
      </c>
      <c r="B46" s="2" t="s">
        <v>16</v>
      </c>
      <c r="D46" s="24" t="s">
        <v>89</v>
      </c>
      <c r="E46" s="27" t="s">
        <v>90</v>
      </c>
      <c r="G46" s="216">
        <v>44.137628753013303</v>
      </c>
      <c r="H46" s="210">
        <v>68.3322375630067</v>
      </c>
      <c r="I46" s="210">
        <v>76.528599605522601</v>
      </c>
      <c r="J46" s="210">
        <v>73.657681349989005</v>
      </c>
      <c r="K46" s="210">
        <v>70.940170940170901</v>
      </c>
      <c r="L46" s="217">
        <v>66.719263642340493</v>
      </c>
      <c r="M46" s="210"/>
      <c r="N46" s="218">
        <v>80.648696033311396</v>
      </c>
      <c r="O46" s="219">
        <v>80.473372781064995</v>
      </c>
      <c r="P46" s="220">
        <v>80.561034407188203</v>
      </c>
      <c r="Q46" s="210"/>
      <c r="R46" s="221">
        <v>70.674055289439906</v>
      </c>
      <c r="S46" s="215"/>
      <c r="T46" s="216">
        <v>-10.075323065644</v>
      </c>
      <c r="U46" s="210">
        <v>2.6890953188661002</v>
      </c>
      <c r="V46" s="210">
        <v>10.495701810588701</v>
      </c>
      <c r="W46" s="210">
        <v>6.3148906080438296</v>
      </c>
      <c r="X46" s="210">
        <v>8.0407766051330398</v>
      </c>
      <c r="Y46" s="217">
        <v>4.3048524528351404</v>
      </c>
      <c r="Z46" s="210"/>
      <c r="AA46" s="218">
        <v>15.323351200356001</v>
      </c>
      <c r="AB46" s="219">
        <v>21.741769079047099</v>
      </c>
      <c r="AC46" s="220">
        <v>18.442183031834698</v>
      </c>
      <c r="AD46" s="210"/>
      <c r="AE46" s="221">
        <v>8.5235862748967897</v>
      </c>
      <c r="AG46" s="216">
        <v>47.320841551610698</v>
      </c>
      <c r="AH46" s="210">
        <v>63.225947841332399</v>
      </c>
      <c r="AI46" s="210">
        <v>69.762217839140902</v>
      </c>
      <c r="AJ46" s="210">
        <v>68.047337278106497</v>
      </c>
      <c r="AK46" s="210">
        <v>65.302432610124896</v>
      </c>
      <c r="AL46" s="217">
        <v>62.731755424063103</v>
      </c>
      <c r="AM46" s="210"/>
      <c r="AN46" s="218">
        <v>74.950690335305694</v>
      </c>
      <c r="AO46" s="219">
        <v>75.827306596537298</v>
      </c>
      <c r="AP46" s="220">
        <v>75.388998465921503</v>
      </c>
      <c r="AQ46" s="210"/>
      <c r="AR46" s="221">
        <v>66.348110578879798</v>
      </c>
      <c r="AS46" s="215"/>
      <c r="AT46" s="216">
        <v>5.5331337541942398</v>
      </c>
      <c r="AU46" s="210">
        <v>6.8212836530818404</v>
      </c>
      <c r="AV46" s="210">
        <v>8.9335166258243106</v>
      </c>
      <c r="AW46" s="210">
        <v>6.5260814745314697</v>
      </c>
      <c r="AX46" s="210">
        <v>0.55687424090383297</v>
      </c>
      <c r="AY46" s="217">
        <v>5.64857691852656</v>
      </c>
      <c r="AZ46" s="210"/>
      <c r="BA46" s="218">
        <v>5.4943213314254002</v>
      </c>
      <c r="BB46" s="219">
        <v>5.3510353262214299</v>
      </c>
      <c r="BC46" s="220">
        <v>5.4222131145208001</v>
      </c>
      <c r="BD46" s="210"/>
      <c r="BE46" s="221">
        <v>5.5749820996805504</v>
      </c>
    </row>
    <row r="47" spans="1:57" x14ac:dyDescent="0.25">
      <c r="A47" s="20" t="s">
        <v>105</v>
      </c>
      <c r="B47" s="2" t="s">
        <v>17</v>
      </c>
      <c r="D47" s="24" t="s">
        <v>89</v>
      </c>
      <c r="E47" s="27" t="s">
        <v>90</v>
      </c>
      <c r="G47" s="216">
        <v>58.011217219948399</v>
      </c>
      <c r="H47" s="210">
        <v>79.907533727451806</v>
      </c>
      <c r="I47" s="210">
        <v>87.391996361982706</v>
      </c>
      <c r="J47" s="210">
        <v>84.906017886918207</v>
      </c>
      <c r="K47" s="210">
        <v>79.718053660754805</v>
      </c>
      <c r="L47" s="217">
        <v>77.986963771411197</v>
      </c>
      <c r="M47" s="210"/>
      <c r="N47" s="218">
        <v>81.222525390328897</v>
      </c>
      <c r="O47" s="219">
        <v>80.995149310292504</v>
      </c>
      <c r="P47" s="220">
        <v>81.108837350310694</v>
      </c>
      <c r="Q47" s="210"/>
      <c r="R47" s="221">
        <v>78.878927651096802</v>
      </c>
      <c r="S47" s="215"/>
      <c r="T47" s="216">
        <v>9.6801125806860906</v>
      </c>
      <c r="U47" s="210">
        <v>19.063516465205399</v>
      </c>
      <c r="V47" s="210">
        <v>17.691109642709701</v>
      </c>
      <c r="W47" s="210">
        <v>21.383636535013402</v>
      </c>
      <c r="X47" s="210">
        <v>26.071323500369299</v>
      </c>
      <c r="Y47" s="217">
        <v>19.085508836676802</v>
      </c>
      <c r="Z47" s="210"/>
      <c r="AA47" s="218">
        <v>16.008429664927899</v>
      </c>
      <c r="AB47" s="219">
        <v>22.947484275527199</v>
      </c>
      <c r="AC47" s="220">
        <v>19.372346323187202</v>
      </c>
      <c r="AD47" s="210"/>
      <c r="AE47" s="221">
        <v>19.169636131722299</v>
      </c>
      <c r="AG47" s="216">
        <v>53.959705910436298</v>
      </c>
      <c r="AH47" s="210">
        <v>71.557936477675597</v>
      </c>
      <c r="AI47" s="210">
        <v>79.523010637892199</v>
      </c>
      <c r="AJ47" s="210">
        <v>79.026259974700594</v>
      </c>
      <c r="AK47" s="210">
        <v>73.630648367430396</v>
      </c>
      <c r="AL47" s="217">
        <v>71.549726767626694</v>
      </c>
      <c r="AM47" s="210"/>
      <c r="AN47" s="218">
        <v>77.978143635689193</v>
      </c>
      <c r="AO47" s="219">
        <v>78.961584919298801</v>
      </c>
      <c r="AP47" s="220">
        <v>78.469864277493997</v>
      </c>
      <c r="AQ47" s="210"/>
      <c r="AR47" s="221">
        <v>73.529267728639198</v>
      </c>
      <c r="AS47" s="215"/>
      <c r="AT47" s="216">
        <v>-1.8721945862496201</v>
      </c>
      <c r="AU47" s="210">
        <v>2.7914106295112999</v>
      </c>
      <c r="AV47" s="210">
        <v>2.9366269454032201</v>
      </c>
      <c r="AW47" s="210">
        <v>4.4298734927973804</v>
      </c>
      <c r="AX47" s="210">
        <v>4.3956645355885398</v>
      </c>
      <c r="AY47" s="217">
        <v>2.7745787988155399</v>
      </c>
      <c r="AZ47" s="210"/>
      <c r="BA47" s="218">
        <v>-3.3466808158485198E-2</v>
      </c>
      <c r="BB47" s="219">
        <v>-1.7078119978213699</v>
      </c>
      <c r="BC47" s="220">
        <v>-0.88295491339774002</v>
      </c>
      <c r="BD47" s="210"/>
      <c r="BE47" s="221">
        <v>1.6321956540579099</v>
      </c>
    </row>
    <row r="48" spans="1:57" x14ac:dyDescent="0.25">
      <c r="A48" s="20" t="s">
        <v>106</v>
      </c>
      <c r="B48" s="2" t="s">
        <v>18</v>
      </c>
      <c r="D48" s="24" t="s">
        <v>89</v>
      </c>
      <c r="E48" s="27" t="s">
        <v>90</v>
      </c>
      <c r="G48" s="216">
        <v>58.543417366946699</v>
      </c>
      <c r="H48" s="210">
        <v>76.0875778882981</v>
      </c>
      <c r="I48" s="210">
        <v>84.545246670096603</v>
      </c>
      <c r="J48" s="210">
        <v>84.556679814782996</v>
      </c>
      <c r="K48" s="210">
        <v>83.196135597095903</v>
      </c>
      <c r="L48" s="217">
        <v>77.3858114674441</v>
      </c>
      <c r="M48" s="210"/>
      <c r="N48" s="218">
        <v>86.843308752072204</v>
      </c>
      <c r="O48" s="219">
        <v>84.731035271251301</v>
      </c>
      <c r="P48" s="220">
        <v>85.787172011661795</v>
      </c>
      <c r="Q48" s="210"/>
      <c r="R48" s="221">
        <v>79.786200194363403</v>
      </c>
      <c r="S48" s="215"/>
      <c r="T48" s="216">
        <v>2.6633525048781501</v>
      </c>
      <c r="U48" s="210">
        <v>8.2616104944483002</v>
      </c>
      <c r="V48" s="210">
        <v>10.285009846594599</v>
      </c>
      <c r="W48" s="210">
        <v>13.5526101918626</v>
      </c>
      <c r="X48" s="210">
        <v>22.7049810445071</v>
      </c>
      <c r="Y48" s="217">
        <v>11.7539268818411</v>
      </c>
      <c r="Z48" s="210"/>
      <c r="AA48" s="218">
        <v>20.162214720041</v>
      </c>
      <c r="AB48" s="219">
        <v>31.689532043505999</v>
      </c>
      <c r="AC48" s="220">
        <v>25.591300680280298</v>
      </c>
      <c r="AD48" s="210"/>
      <c r="AE48" s="221">
        <v>15.668978942099001</v>
      </c>
      <c r="AG48" s="216">
        <v>56.137454981992697</v>
      </c>
      <c r="AH48" s="210">
        <v>71.227062253472795</v>
      </c>
      <c r="AI48" s="210">
        <v>78.2906019550677</v>
      </c>
      <c r="AJ48" s="210">
        <v>78.700051449151005</v>
      </c>
      <c r="AK48" s="210">
        <v>77.273766649516901</v>
      </c>
      <c r="AL48" s="217">
        <v>72.325787457840207</v>
      </c>
      <c r="AM48" s="210"/>
      <c r="AN48" s="218">
        <v>82.476562053392698</v>
      </c>
      <c r="AO48" s="219">
        <v>81.751986508889203</v>
      </c>
      <c r="AP48" s="220">
        <v>82.114274281140993</v>
      </c>
      <c r="AQ48" s="210"/>
      <c r="AR48" s="221">
        <v>75.122497978783301</v>
      </c>
      <c r="AS48" s="215"/>
      <c r="AT48" s="216">
        <v>5.5291645815758699</v>
      </c>
      <c r="AU48" s="210">
        <v>5.4780603569379096</v>
      </c>
      <c r="AV48" s="210">
        <v>5.5241730810472598</v>
      </c>
      <c r="AW48" s="210">
        <v>6.7268757859827799</v>
      </c>
      <c r="AX48" s="210">
        <v>9.3321233491159692</v>
      </c>
      <c r="AY48" s="217">
        <v>6.5703119755630297</v>
      </c>
      <c r="AZ48" s="210"/>
      <c r="BA48" s="218">
        <v>4.4493099610524496</v>
      </c>
      <c r="BB48" s="219">
        <v>3.8379633696154598</v>
      </c>
      <c r="BC48" s="220">
        <v>4.1440881147212796</v>
      </c>
      <c r="BD48" s="210"/>
      <c r="BE48" s="221">
        <v>5.8005643522583004</v>
      </c>
    </row>
    <row r="49" spans="1:57" x14ac:dyDescent="0.25">
      <c r="A49" s="20" t="s">
        <v>107</v>
      </c>
      <c r="B49" s="2" t="s">
        <v>19</v>
      </c>
      <c r="D49" s="24" t="s">
        <v>89</v>
      </c>
      <c r="E49" s="27" t="s">
        <v>90</v>
      </c>
      <c r="G49" s="216">
        <v>55.123770937299199</v>
      </c>
      <c r="H49" s="210">
        <v>71.102821285636594</v>
      </c>
      <c r="I49" s="210">
        <v>76.426700923958606</v>
      </c>
      <c r="J49" s="210">
        <v>77.291368150600306</v>
      </c>
      <c r="K49" s="210">
        <v>76.960324126686103</v>
      </c>
      <c r="L49" s="217">
        <v>71.380997084836196</v>
      </c>
      <c r="M49" s="210"/>
      <c r="N49" s="218">
        <v>83.875191462028695</v>
      </c>
      <c r="O49" s="219">
        <v>83.764019961460505</v>
      </c>
      <c r="P49" s="220">
        <v>83.8196057117446</v>
      </c>
      <c r="Q49" s="210"/>
      <c r="R49" s="221">
        <v>74.934885263952907</v>
      </c>
      <c r="S49" s="215"/>
      <c r="T49" s="216">
        <v>-2.78030757826332</v>
      </c>
      <c r="U49" s="210">
        <v>1.4296413809884601</v>
      </c>
      <c r="V49" s="210">
        <v>0.44716301507846301</v>
      </c>
      <c r="W49" s="210">
        <v>4.5120152948597196</v>
      </c>
      <c r="X49" s="210">
        <v>10.242685334702999</v>
      </c>
      <c r="Y49" s="217">
        <v>2.9577889642044699</v>
      </c>
      <c r="Z49" s="210"/>
      <c r="AA49" s="218">
        <v>14.7953436622801</v>
      </c>
      <c r="AB49" s="219">
        <v>33.444817645039102</v>
      </c>
      <c r="AC49" s="220">
        <v>23.4133949867072</v>
      </c>
      <c r="AD49" s="210"/>
      <c r="AE49" s="221">
        <v>8.7166925131941095</v>
      </c>
      <c r="AG49" s="216">
        <v>53.562358304736101</v>
      </c>
      <c r="AH49" s="210">
        <v>69.598235855250906</v>
      </c>
      <c r="AI49" s="210">
        <v>74.4694557663003</v>
      </c>
      <c r="AJ49" s="210">
        <v>75.651770527292399</v>
      </c>
      <c r="AK49" s="210">
        <v>74.538425854337405</v>
      </c>
      <c r="AL49" s="217">
        <v>69.567295310921295</v>
      </c>
      <c r="AM49" s="210"/>
      <c r="AN49" s="218">
        <v>80.958713468377894</v>
      </c>
      <c r="AO49" s="219">
        <v>80.055667233647696</v>
      </c>
      <c r="AP49" s="220">
        <v>80.507190351012795</v>
      </c>
      <c r="AQ49" s="210"/>
      <c r="AR49" s="221">
        <v>72.694944536495498</v>
      </c>
      <c r="AS49" s="215"/>
      <c r="AT49" s="216">
        <v>4.9794558826717097</v>
      </c>
      <c r="AU49" s="210">
        <v>8.7092392062077693</v>
      </c>
      <c r="AV49" s="210">
        <v>6.3462338710049098</v>
      </c>
      <c r="AW49" s="210">
        <v>7.9292959663009102</v>
      </c>
      <c r="AX49" s="210">
        <v>7.13009927840345</v>
      </c>
      <c r="AY49" s="217">
        <v>7.1107807870643898</v>
      </c>
      <c r="AZ49" s="210"/>
      <c r="BA49" s="218">
        <v>3.92419019422326</v>
      </c>
      <c r="BB49" s="219">
        <v>4.3049049948452804</v>
      </c>
      <c r="BC49" s="220">
        <v>4.1131319538608402</v>
      </c>
      <c r="BD49" s="210"/>
      <c r="BE49" s="221">
        <v>6.1462220821270197</v>
      </c>
    </row>
    <row r="50" spans="1:57" x14ac:dyDescent="0.25">
      <c r="A50" s="20" t="s">
        <v>108</v>
      </c>
      <c r="B50" s="2" t="s">
        <v>20</v>
      </c>
      <c r="D50" s="24" t="s">
        <v>89</v>
      </c>
      <c r="E50" s="27" t="s">
        <v>90</v>
      </c>
      <c r="G50" s="216">
        <v>52.788708297690299</v>
      </c>
      <c r="H50" s="210">
        <v>60.064157399486703</v>
      </c>
      <c r="I50" s="210">
        <v>64.687767322497805</v>
      </c>
      <c r="J50" s="210">
        <v>66.514114627886997</v>
      </c>
      <c r="K50" s="210">
        <v>68.383233532934099</v>
      </c>
      <c r="L50" s="217">
        <v>62.487596236099201</v>
      </c>
      <c r="M50" s="210"/>
      <c r="N50" s="218">
        <v>77.814371257485007</v>
      </c>
      <c r="O50" s="219">
        <v>76.304533789563706</v>
      </c>
      <c r="P50" s="220">
        <v>77.0594525235243</v>
      </c>
      <c r="Q50" s="210"/>
      <c r="R50" s="221">
        <v>66.650983746792093</v>
      </c>
      <c r="S50" s="215"/>
      <c r="T50" s="216">
        <v>-2.1652129414640102</v>
      </c>
      <c r="U50" s="210">
        <v>-1.90652271636644</v>
      </c>
      <c r="V50" s="210">
        <v>0.60044893574401703</v>
      </c>
      <c r="W50" s="210">
        <v>3.94338370395905</v>
      </c>
      <c r="X50" s="210">
        <v>11.7756726506897</v>
      </c>
      <c r="Y50" s="217">
        <v>2.5530299770606302</v>
      </c>
      <c r="Z50" s="210"/>
      <c r="AA50" s="218">
        <v>22.541936610949399</v>
      </c>
      <c r="AB50" s="219">
        <v>31.431911588496401</v>
      </c>
      <c r="AC50" s="220">
        <v>26.787856564196101</v>
      </c>
      <c r="AD50" s="210"/>
      <c r="AE50" s="221">
        <v>9.4647792107681301</v>
      </c>
      <c r="AG50" s="216">
        <v>51.549981840322999</v>
      </c>
      <c r="AH50" s="210">
        <v>59.511397867840202</v>
      </c>
      <c r="AI50" s="210">
        <v>63.672100326874101</v>
      </c>
      <c r="AJ50" s="210">
        <v>65.658832708112897</v>
      </c>
      <c r="AK50" s="210">
        <v>66.290465655626406</v>
      </c>
      <c r="AL50" s="217">
        <v>61.335624049096502</v>
      </c>
      <c r="AM50" s="210"/>
      <c r="AN50" s="218">
        <v>73.535541376767398</v>
      </c>
      <c r="AO50" s="219">
        <v>73.476759968792393</v>
      </c>
      <c r="AP50" s="220">
        <v>73.506150672779896</v>
      </c>
      <c r="AQ50" s="210"/>
      <c r="AR50" s="221">
        <v>64.812168948726097</v>
      </c>
      <c r="AS50" s="215"/>
      <c r="AT50" s="216">
        <v>1.1259442216662701</v>
      </c>
      <c r="AU50" s="210">
        <v>2.5546839794356799</v>
      </c>
      <c r="AV50" s="210">
        <v>4.0966074181877499</v>
      </c>
      <c r="AW50" s="210">
        <v>5.9818634779496902</v>
      </c>
      <c r="AX50" s="210">
        <v>6.7337796033074504</v>
      </c>
      <c r="AY50" s="217">
        <v>4.2326044009450099</v>
      </c>
      <c r="AZ50" s="210"/>
      <c r="BA50" s="218">
        <v>5.4811769375226396</v>
      </c>
      <c r="BB50" s="219">
        <v>6.0826814553544297</v>
      </c>
      <c r="BC50" s="220">
        <v>5.78095386560297</v>
      </c>
      <c r="BD50" s="210"/>
      <c r="BE50" s="221">
        <v>4.7294317131298698</v>
      </c>
    </row>
    <row r="51" spans="1:57" x14ac:dyDescent="0.25">
      <c r="A51" s="21" t="s">
        <v>109</v>
      </c>
      <c r="B51" s="2" t="s">
        <v>21</v>
      </c>
      <c r="D51" s="24" t="s">
        <v>89</v>
      </c>
      <c r="E51" s="27" t="s">
        <v>90</v>
      </c>
      <c r="G51" s="216">
        <v>50.403619267275701</v>
      </c>
      <c r="H51" s="210">
        <v>53.706496348206599</v>
      </c>
      <c r="I51" s="210">
        <v>54.685236109879</v>
      </c>
      <c r="J51" s="210">
        <v>56.7314231644933</v>
      </c>
      <c r="K51" s="210">
        <v>57.517963275082003</v>
      </c>
      <c r="L51" s="217">
        <v>54.608947632987302</v>
      </c>
      <c r="M51" s="210"/>
      <c r="N51" s="218">
        <v>65.489813418492503</v>
      </c>
      <c r="O51" s="219">
        <v>66.057541618616696</v>
      </c>
      <c r="P51" s="220">
        <v>65.773677518554607</v>
      </c>
      <c r="Q51" s="210"/>
      <c r="R51" s="221">
        <v>57.7988704574351</v>
      </c>
      <c r="S51" s="215"/>
      <c r="T51" s="216">
        <v>-1.1336038817299601</v>
      </c>
      <c r="U51" s="210">
        <v>0.134457853883167</v>
      </c>
      <c r="V51" s="210">
        <v>-1.19027906562861</v>
      </c>
      <c r="W51" s="210">
        <v>2.1912637930657701</v>
      </c>
      <c r="X51" s="210">
        <v>3.8451610915030399</v>
      </c>
      <c r="Y51" s="217">
        <v>0.80545620432076703</v>
      </c>
      <c r="Z51" s="210"/>
      <c r="AA51" s="218">
        <v>10.5927033367734</v>
      </c>
      <c r="AB51" s="219">
        <v>16.625112247772201</v>
      </c>
      <c r="AC51" s="220">
        <v>13.541840100467301</v>
      </c>
      <c r="AD51" s="210"/>
      <c r="AE51" s="221">
        <v>4.6211583470348003</v>
      </c>
      <c r="AG51" s="216">
        <v>50.464803511520302</v>
      </c>
      <c r="AH51" s="210">
        <v>53.462749213011499</v>
      </c>
      <c r="AI51" s="210">
        <v>54.880806349112497</v>
      </c>
      <c r="AJ51" s="210">
        <v>56.600468584858902</v>
      </c>
      <c r="AK51" s="210">
        <v>57.394254292281602</v>
      </c>
      <c r="AL51" s="217">
        <v>54.560436312039897</v>
      </c>
      <c r="AM51" s="210"/>
      <c r="AN51" s="218">
        <v>64.559020258534602</v>
      </c>
      <c r="AO51" s="219">
        <v>65.049038809764795</v>
      </c>
      <c r="AP51" s="220">
        <v>64.804029534149706</v>
      </c>
      <c r="AQ51" s="210"/>
      <c r="AR51" s="221">
        <v>57.486945486717403</v>
      </c>
      <c r="AS51" s="215"/>
      <c r="AT51" s="216">
        <v>2.0283519067318601</v>
      </c>
      <c r="AU51" s="210">
        <v>3.1959991105020502</v>
      </c>
      <c r="AV51" s="210">
        <v>2.4868240235346599</v>
      </c>
      <c r="AW51" s="210">
        <v>4.0428138793454504</v>
      </c>
      <c r="AX51" s="210">
        <v>3.2484761495971601</v>
      </c>
      <c r="AY51" s="217">
        <v>3.01894935148654</v>
      </c>
      <c r="AZ51" s="210"/>
      <c r="BA51" s="218">
        <v>2.1244911600137399</v>
      </c>
      <c r="BB51" s="219">
        <v>2.0891074184736498</v>
      </c>
      <c r="BC51" s="220">
        <v>2.1067293349154799</v>
      </c>
      <c r="BD51" s="210"/>
      <c r="BE51" s="221">
        <v>2.7227041573832498</v>
      </c>
    </row>
    <row r="52" spans="1:57" x14ac:dyDescent="0.25">
      <c r="A52" s="33" t="s">
        <v>47</v>
      </c>
      <c r="B52" t="s">
        <v>47</v>
      </c>
      <c r="D52" s="24" t="s">
        <v>89</v>
      </c>
      <c r="E52" s="27" t="s">
        <v>90</v>
      </c>
      <c r="G52" s="216">
        <v>49.070219261726301</v>
      </c>
      <c r="H52" s="210">
        <v>66.916458506799799</v>
      </c>
      <c r="I52" s="210">
        <v>69.469886205939403</v>
      </c>
      <c r="J52" s="210">
        <v>69.941715237302205</v>
      </c>
      <c r="K52" s="210">
        <v>66.694421315570295</v>
      </c>
      <c r="L52" s="217">
        <v>64.418540105467599</v>
      </c>
      <c r="M52" s="210"/>
      <c r="N52" s="218">
        <v>67.416042187066296</v>
      </c>
      <c r="O52" s="219">
        <v>68.109908409658601</v>
      </c>
      <c r="P52" s="220">
        <v>67.762975298362406</v>
      </c>
      <c r="Q52" s="210"/>
      <c r="R52" s="221">
        <v>65.374093017723297</v>
      </c>
      <c r="S52" s="215"/>
      <c r="T52" s="216">
        <v>-1.19831203113382</v>
      </c>
      <c r="U52" s="210">
        <v>2.81166247017326</v>
      </c>
      <c r="V52" s="210">
        <v>1.0624794866121801</v>
      </c>
      <c r="W52" s="210">
        <v>6.6826843219761196</v>
      </c>
      <c r="X52" s="210">
        <v>14.8732924292196</v>
      </c>
      <c r="Y52" s="217">
        <v>4.8782733216230998</v>
      </c>
      <c r="Z52" s="210"/>
      <c r="AA52" s="218">
        <v>13.552807554166201</v>
      </c>
      <c r="AB52" s="219">
        <v>20.197899388305</v>
      </c>
      <c r="AC52" s="220">
        <v>16.7978992645651</v>
      </c>
      <c r="AD52" s="210"/>
      <c r="AE52" s="221">
        <v>8.1468619303341807</v>
      </c>
      <c r="AG52" s="216">
        <v>46.613932833749601</v>
      </c>
      <c r="AH52" s="210">
        <v>63.169580904801499</v>
      </c>
      <c r="AI52" s="210">
        <v>67.610324729392104</v>
      </c>
      <c r="AJ52" s="210">
        <v>67.978073827366003</v>
      </c>
      <c r="AK52" s="210">
        <v>65.167915625867295</v>
      </c>
      <c r="AL52" s="217">
        <v>62.107965584235302</v>
      </c>
      <c r="AM52" s="210"/>
      <c r="AN52" s="218">
        <v>66.2642242575631</v>
      </c>
      <c r="AO52" s="219">
        <v>68.7621426588953</v>
      </c>
      <c r="AP52" s="220">
        <v>67.513183458229193</v>
      </c>
      <c r="AQ52" s="210"/>
      <c r="AR52" s="221">
        <v>63.6523135482336</v>
      </c>
      <c r="AS52" s="215"/>
      <c r="AT52" s="216">
        <v>-4.27627021226842</v>
      </c>
      <c r="AU52" s="210">
        <v>1.0600567140835899</v>
      </c>
      <c r="AV52" s="210">
        <v>0.67502314111920803</v>
      </c>
      <c r="AW52" s="210">
        <v>1.8570449158820701</v>
      </c>
      <c r="AX52" s="210">
        <v>5.9588054565224402</v>
      </c>
      <c r="AY52" s="217">
        <v>1.2843241479196801</v>
      </c>
      <c r="AZ52" s="210"/>
      <c r="BA52" s="218">
        <v>-0.78350388825827599</v>
      </c>
      <c r="BB52" s="219">
        <v>0.15476993289958499</v>
      </c>
      <c r="BC52" s="220">
        <v>-0.30789545760341602</v>
      </c>
      <c r="BD52" s="210"/>
      <c r="BE52" s="221">
        <v>0.79646567021055703</v>
      </c>
    </row>
    <row r="53" spans="1:57" x14ac:dyDescent="0.25">
      <c r="A53" s="109" t="s">
        <v>52</v>
      </c>
      <c r="B53" t="s">
        <v>52</v>
      </c>
      <c r="D53" s="24" t="s">
        <v>89</v>
      </c>
      <c r="E53" s="27" t="s">
        <v>90</v>
      </c>
      <c r="G53" s="216">
        <v>43.393393393393303</v>
      </c>
      <c r="H53" s="210">
        <v>53.378378378378301</v>
      </c>
      <c r="I53" s="210">
        <v>57.192192192192103</v>
      </c>
      <c r="J53" s="210">
        <v>55.2552552552552</v>
      </c>
      <c r="K53" s="210">
        <v>59.264264264264199</v>
      </c>
      <c r="L53" s="217">
        <v>53.696696696696598</v>
      </c>
      <c r="M53" s="210"/>
      <c r="N53" s="218">
        <v>71.861861861861797</v>
      </c>
      <c r="O53" s="219">
        <v>71.441441441441398</v>
      </c>
      <c r="P53" s="220">
        <v>71.651651651651605</v>
      </c>
      <c r="Q53" s="210"/>
      <c r="R53" s="221">
        <v>58.826683826683798</v>
      </c>
      <c r="S53" s="215"/>
      <c r="T53" s="216">
        <v>-8.9057298600866996</v>
      </c>
      <c r="U53" s="210">
        <v>-6.3314849000548001</v>
      </c>
      <c r="V53" s="210">
        <v>-5.0598061463785804</v>
      </c>
      <c r="W53" s="210">
        <v>-11.1022960338028</v>
      </c>
      <c r="X53" s="210">
        <v>-6.3926354308198601</v>
      </c>
      <c r="Y53" s="217">
        <v>-7.5246990902921702</v>
      </c>
      <c r="Z53" s="210"/>
      <c r="AA53" s="218">
        <v>3.6254035223559402</v>
      </c>
      <c r="AB53" s="219">
        <v>22.7456531766876</v>
      </c>
      <c r="AC53" s="220">
        <v>12.350199764671</v>
      </c>
      <c r="AD53" s="210"/>
      <c r="AE53" s="221">
        <v>-1.4582412786822601</v>
      </c>
      <c r="AG53" s="216">
        <v>42.284279409526697</v>
      </c>
      <c r="AH53" s="210">
        <v>53.102562164613403</v>
      </c>
      <c r="AI53" s="210">
        <v>58.223112387574602</v>
      </c>
      <c r="AJ53" s="210">
        <v>58.7446149195072</v>
      </c>
      <c r="AK53" s="210">
        <v>59.5533217443881</v>
      </c>
      <c r="AL53" s="217">
        <v>54.397874852420301</v>
      </c>
      <c r="AM53" s="210"/>
      <c r="AN53" s="218">
        <v>71.294686720580401</v>
      </c>
      <c r="AO53" s="219">
        <v>68.562466933716195</v>
      </c>
      <c r="AP53" s="220">
        <v>69.928576827148305</v>
      </c>
      <c r="AQ53" s="210"/>
      <c r="AR53" s="221">
        <v>58.839486425730499</v>
      </c>
      <c r="AS53" s="215"/>
      <c r="AT53" s="216">
        <v>1.1975148266929301</v>
      </c>
      <c r="AU53" s="210">
        <v>7.1426170661506898</v>
      </c>
      <c r="AV53" s="210">
        <v>8.0683520696253108</v>
      </c>
      <c r="AW53" s="210">
        <v>6.0447882731477502</v>
      </c>
      <c r="AX53" s="210">
        <v>7.9672624434455601</v>
      </c>
      <c r="AY53" s="217">
        <v>6.30720343370331</v>
      </c>
      <c r="AZ53" s="210"/>
      <c r="BA53" s="218">
        <v>5.1964075621826398</v>
      </c>
      <c r="BB53" s="219">
        <v>5.9837802471244901</v>
      </c>
      <c r="BC53" s="220">
        <v>5.5809357626021496</v>
      </c>
      <c r="BD53" s="210"/>
      <c r="BE53" s="221">
        <v>6.0504252102292702</v>
      </c>
    </row>
    <row r="54" spans="1:57" x14ac:dyDescent="0.25">
      <c r="A54" s="110" t="s">
        <v>59</v>
      </c>
      <c r="B54" t="s">
        <v>59</v>
      </c>
      <c r="D54" s="24" t="s">
        <v>89</v>
      </c>
      <c r="E54" s="27" t="s">
        <v>90</v>
      </c>
      <c r="G54" s="222">
        <v>60.928961748633803</v>
      </c>
      <c r="H54" s="223">
        <v>83.401639344262193</v>
      </c>
      <c r="I54" s="223">
        <v>85.928961748633796</v>
      </c>
      <c r="J54" s="223">
        <v>82.342896174863299</v>
      </c>
      <c r="K54" s="223">
        <v>81.591530054644807</v>
      </c>
      <c r="L54" s="224">
        <v>78.838797814207595</v>
      </c>
      <c r="M54" s="210"/>
      <c r="N54" s="225">
        <v>83.265027322404293</v>
      </c>
      <c r="O54" s="226">
        <v>81.181693989070993</v>
      </c>
      <c r="P54" s="227">
        <v>82.223360655737693</v>
      </c>
      <c r="Q54" s="210"/>
      <c r="R54" s="228">
        <v>79.805815768930501</v>
      </c>
      <c r="S54" s="215"/>
      <c r="T54" s="222">
        <v>5.8669890919749497</v>
      </c>
      <c r="U54" s="223">
        <v>19.6288142623814</v>
      </c>
      <c r="V54" s="223">
        <v>15.4060735034712</v>
      </c>
      <c r="W54" s="223">
        <v>15.4922786040223</v>
      </c>
      <c r="X54" s="223">
        <v>22.252507312053101</v>
      </c>
      <c r="Y54" s="224">
        <v>16.019669471313598</v>
      </c>
      <c r="Z54" s="210"/>
      <c r="AA54" s="225">
        <v>36.979528019505601</v>
      </c>
      <c r="AB54" s="226">
        <v>46.774345079244</v>
      </c>
      <c r="AC54" s="227">
        <v>41.645941338564199</v>
      </c>
      <c r="AD54" s="210"/>
      <c r="AE54" s="228">
        <v>22.5460636045485</v>
      </c>
      <c r="AG54" s="222">
        <v>55.080259562841498</v>
      </c>
      <c r="AH54" s="223">
        <v>71.413934426229503</v>
      </c>
      <c r="AI54" s="223">
        <v>75.742827868852402</v>
      </c>
      <c r="AJ54" s="223">
        <v>76.331967213114694</v>
      </c>
      <c r="AK54" s="223">
        <v>75.879439890710302</v>
      </c>
      <c r="AL54" s="224">
        <v>70.889685792349695</v>
      </c>
      <c r="AM54" s="210"/>
      <c r="AN54" s="225">
        <v>77.134562841529998</v>
      </c>
      <c r="AO54" s="226">
        <v>77.143101092896103</v>
      </c>
      <c r="AP54" s="227">
        <v>77.138831967213093</v>
      </c>
      <c r="AQ54" s="210"/>
      <c r="AR54" s="228">
        <v>72.675156128024895</v>
      </c>
      <c r="AS54" s="215"/>
      <c r="AT54" s="222">
        <v>-3.08766143528916</v>
      </c>
      <c r="AU54" s="223">
        <v>2.3854321907600502</v>
      </c>
      <c r="AV54" s="223">
        <v>3.1546088863080701</v>
      </c>
      <c r="AW54" s="223">
        <v>3.8914806967109801</v>
      </c>
      <c r="AX54" s="223">
        <v>3.2105588038820301</v>
      </c>
      <c r="AY54" s="224">
        <v>2.11876425622392</v>
      </c>
      <c r="AZ54" s="210"/>
      <c r="BA54" s="225">
        <v>2.6434064465932599</v>
      </c>
      <c r="BB54" s="226">
        <v>4.4559549075887004</v>
      </c>
      <c r="BC54" s="227">
        <v>3.5417990525245902</v>
      </c>
      <c r="BD54" s="210"/>
      <c r="BE54" s="228">
        <v>2.54171448519807</v>
      </c>
    </row>
  </sheetData>
  <sheetProtection formatCells="0" formatColumns="0" formatRows="0"/>
  <mergeCells count="47">
    <mergeCell ref="D4:E4"/>
    <mergeCell ref="G4:R4"/>
    <mergeCell ref="T4:AE4"/>
    <mergeCell ref="D5:D6"/>
    <mergeCell ref="E5:E6"/>
    <mergeCell ref="G5:G6"/>
    <mergeCell ref="H5:H6"/>
    <mergeCell ref="I5:I6"/>
    <mergeCell ref="J5:J6"/>
    <mergeCell ref="K5:K6"/>
    <mergeCell ref="AA5:AA6"/>
    <mergeCell ref="L5:L6"/>
    <mergeCell ref="N5:N6"/>
    <mergeCell ref="O5:O6"/>
    <mergeCell ref="P5:P6"/>
    <mergeCell ref="R5:R6"/>
    <mergeCell ref="T5:T6"/>
    <mergeCell ref="U5:U6"/>
    <mergeCell ref="V5:V6"/>
    <mergeCell ref="W5:W6"/>
    <mergeCell ref="X5:X6"/>
    <mergeCell ref="Y5:Y6"/>
    <mergeCell ref="AT5:AT6"/>
    <mergeCell ref="AB5:AB6"/>
    <mergeCell ref="AC5:AC6"/>
    <mergeCell ref="AE5:AE6"/>
    <mergeCell ref="AG4:AR4"/>
    <mergeCell ref="AT4:BE4"/>
    <mergeCell ref="AG5:AG6"/>
    <mergeCell ref="AH5:AH6"/>
    <mergeCell ref="AI5:AI6"/>
    <mergeCell ref="AJ5:AJ6"/>
    <mergeCell ref="AK5:AK6"/>
    <mergeCell ref="AL5:AL6"/>
    <mergeCell ref="AN5:AN6"/>
    <mergeCell ref="AO5:AO6"/>
    <mergeCell ref="AP5:AP6"/>
    <mergeCell ref="AR5:AR6"/>
    <mergeCell ref="BB5:BB6"/>
    <mergeCell ref="BC5:BC6"/>
    <mergeCell ref="BE5:BE6"/>
    <mergeCell ref="AU5:AU6"/>
    <mergeCell ref="AV5:AV6"/>
    <mergeCell ref="AW5:AW6"/>
    <mergeCell ref="AX5:AX6"/>
    <mergeCell ref="AY5:AY6"/>
    <mergeCell ref="BA5:BA6"/>
  </mergeCells>
  <phoneticPr fontId="29"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BL52"/>
  <sheetViews>
    <sheetView zoomScale="77" zoomScaleNormal="77" workbookViewId="0">
      <selection activeCell="AG42" sqref="AG42:BE54"/>
    </sheetView>
  </sheetViews>
  <sheetFormatPr defaultRowHeight="12.5" x14ac:dyDescent="0.25"/>
  <cols>
    <col min="1" max="1" width="38" bestFit="1" customWidth="1"/>
    <col min="2" max="2" width="22.54296875" customWidth="1"/>
    <col min="3" max="3" width="5.54296875" customWidth="1"/>
    <col min="4" max="4" width="8.453125" customWidth="1"/>
    <col min="5" max="5" width="5.81640625" customWidth="1"/>
    <col min="33" max="33" width="10.453125" customWidth="1"/>
  </cols>
  <sheetData>
    <row r="1" spans="1:57" x14ac:dyDescent="0.25">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4" x14ac:dyDescent="0.3">
      <c r="C2" s="2"/>
      <c r="D2" s="278" t="s">
        <v>77</v>
      </c>
      <c r="E2" s="279"/>
      <c r="G2" s="272" t="s">
        <v>110</v>
      </c>
      <c r="H2" s="273"/>
      <c r="I2" s="273"/>
      <c r="J2" s="273"/>
      <c r="K2" s="273"/>
      <c r="L2" s="273"/>
      <c r="M2" s="273"/>
      <c r="N2" s="273"/>
      <c r="O2" s="273"/>
      <c r="P2" s="273"/>
      <c r="Q2" s="273"/>
      <c r="R2" s="273"/>
      <c r="T2" s="272" t="s">
        <v>111</v>
      </c>
      <c r="U2" s="273"/>
      <c r="V2" s="273"/>
      <c r="W2" s="273"/>
      <c r="X2" s="273"/>
      <c r="Y2" s="273"/>
      <c r="Z2" s="273"/>
      <c r="AA2" s="273"/>
      <c r="AB2" s="273"/>
      <c r="AC2" s="273"/>
      <c r="AD2" s="273"/>
      <c r="AE2" s="273"/>
      <c r="AF2" s="3"/>
      <c r="AG2" s="272" t="s">
        <v>112</v>
      </c>
      <c r="AH2" s="273"/>
      <c r="AI2" s="273"/>
      <c r="AJ2" s="273"/>
      <c r="AK2" s="273"/>
      <c r="AL2" s="273"/>
      <c r="AM2" s="273"/>
      <c r="AN2" s="273"/>
      <c r="AO2" s="273"/>
      <c r="AP2" s="273"/>
      <c r="AQ2" s="273"/>
      <c r="AR2" s="273"/>
      <c r="AT2" s="272" t="s">
        <v>113</v>
      </c>
      <c r="AU2" s="273"/>
      <c r="AV2" s="273"/>
      <c r="AW2" s="273"/>
      <c r="AX2" s="273"/>
      <c r="AY2" s="273"/>
      <c r="AZ2" s="273"/>
      <c r="BA2" s="273"/>
      <c r="BB2" s="273"/>
      <c r="BC2" s="273"/>
      <c r="BD2" s="273"/>
      <c r="BE2" s="273"/>
    </row>
    <row r="3" spans="1:57" ht="13" x14ac:dyDescent="0.25">
      <c r="A3" s="31"/>
      <c r="B3" s="31"/>
      <c r="C3" s="2"/>
      <c r="D3" s="280" t="s">
        <v>82</v>
      </c>
      <c r="E3" s="282" t="s">
        <v>83</v>
      </c>
      <c r="F3" s="4"/>
      <c r="G3" s="270" t="s">
        <v>63</v>
      </c>
      <c r="H3" s="266" t="s">
        <v>64</v>
      </c>
      <c r="I3" s="266" t="s">
        <v>84</v>
      </c>
      <c r="J3" s="266" t="s">
        <v>66</v>
      </c>
      <c r="K3" s="266" t="s">
        <v>85</v>
      </c>
      <c r="L3" s="268" t="s">
        <v>86</v>
      </c>
      <c r="M3" s="4"/>
      <c r="N3" s="270" t="s">
        <v>68</v>
      </c>
      <c r="O3" s="266" t="s">
        <v>69</v>
      </c>
      <c r="P3" s="268" t="s">
        <v>87</v>
      </c>
      <c r="Q3" s="2"/>
      <c r="R3" s="274" t="s">
        <v>88</v>
      </c>
      <c r="S3" s="2"/>
      <c r="T3" s="270" t="s">
        <v>63</v>
      </c>
      <c r="U3" s="266" t="s">
        <v>64</v>
      </c>
      <c r="V3" s="266" t="s">
        <v>84</v>
      </c>
      <c r="W3" s="266" t="s">
        <v>66</v>
      </c>
      <c r="X3" s="266" t="s">
        <v>85</v>
      </c>
      <c r="Y3" s="268" t="s">
        <v>86</v>
      </c>
      <c r="Z3" s="2"/>
      <c r="AA3" s="270" t="s">
        <v>68</v>
      </c>
      <c r="AB3" s="266" t="s">
        <v>69</v>
      </c>
      <c r="AC3" s="268" t="s">
        <v>87</v>
      </c>
      <c r="AD3" s="1"/>
      <c r="AE3" s="276" t="s">
        <v>88</v>
      </c>
      <c r="AF3" s="36"/>
      <c r="AG3" s="270" t="s">
        <v>63</v>
      </c>
      <c r="AH3" s="266" t="s">
        <v>64</v>
      </c>
      <c r="AI3" s="266" t="s">
        <v>84</v>
      </c>
      <c r="AJ3" s="266" t="s">
        <v>66</v>
      </c>
      <c r="AK3" s="266" t="s">
        <v>85</v>
      </c>
      <c r="AL3" s="268" t="s">
        <v>86</v>
      </c>
      <c r="AM3" s="4"/>
      <c r="AN3" s="270" t="s">
        <v>68</v>
      </c>
      <c r="AO3" s="266" t="s">
        <v>69</v>
      </c>
      <c r="AP3" s="268" t="s">
        <v>87</v>
      </c>
      <c r="AQ3" s="2"/>
      <c r="AR3" s="274" t="s">
        <v>88</v>
      </c>
      <c r="AS3" s="2"/>
      <c r="AT3" s="270" t="s">
        <v>63</v>
      </c>
      <c r="AU3" s="266" t="s">
        <v>64</v>
      </c>
      <c r="AV3" s="266" t="s">
        <v>84</v>
      </c>
      <c r="AW3" s="266" t="s">
        <v>66</v>
      </c>
      <c r="AX3" s="266" t="s">
        <v>85</v>
      </c>
      <c r="AY3" s="268" t="s">
        <v>86</v>
      </c>
      <c r="AZ3" s="2"/>
      <c r="BA3" s="270" t="s">
        <v>68</v>
      </c>
      <c r="BB3" s="266" t="s">
        <v>69</v>
      </c>
      <c r="BC3" s="268" t="s">
        <v>87</v>
      </c>
      <c r="BD3" s="1"/>
      <c r="BE3" s="276" t="s">
        <v>88</v>
      </c>
    </row>
    <row r="4" spans="1:57" ht="13" x14ac:dyDescent="0.25">
      <c r="A4" s="31"/>
      <c r="B4" s="31"/>
      <c r="C4" s="2"/>
      <c r="D4" s="281"/>
      <c r="E4" s="283"/>
      <c r="F4" s="4"/>
      <c r="G4" s="271"/>
      <c r="H4" s="267"/>
      <c r="I4" s="267"/>
      <c r="J4" s="267"/>
      <c r="K4" s="267"/>
      <c r="L4" s="269"/>
      <c r="M4" s="4"/>
      <c r="N4" s="271"/>
      <c r="O4" s="267"/>
      <c r="P4" s="269"/>
      <c r="Q4" s="2"/>
      <c r="R4" s="275"/>
      <c r="S4" s="2"/>
      <c r="T4" s="271"/>
      <c r="U4" s="267"/>
      <c r="V4" s="267"/>
      <c r="W4" s="267"/>
      <c r="X4" s="267"/>
      <c r="Y4" s="269"/>
      <c r="Z4" s="2"/>
      <c r="AA4" s="271"/>
      <c r="AB4" s="267"/>
      <c r="AC4" s="269"/>
      <c r="AD4" s="1"/>
      <c r="AE4" s="277"/>
      <c r="AF4" s="37"/>
      <c r="AG4" s="271"/>
      <c r="AH4" s="267"/>
      <c r="AI4" s="267"/>
      <c r="AJ4" s="267"/>
      <c r="AK4" s="267"/>
      <c r="AL4" s="269"/>
      <c r="AM4" s="4"/>
      <c r="AN4" s="271"/>
      <c r="AO4" s="267"/>
      <c r="AP4" s="269"/>
      <c r="AQ4" s="2"/>
      <c r="AR4" s="275"/>
      <c r="AS4" s="2"/>
      <c r="AT4" s="271"/>
      <c r="AU4" s="267"/>
      <c r="AV4" s="267"/>
      <c r="AW4" s="267"/>
      <c r="AX4" s="267"/>
      <c r="AY4" s="269"/>
      <c r="AZ4" s="2"/>
      <c r="BA4" s="271"/>
      <c r="BB4" s="267"/>
      <c r="BC4" s="269"/>
      <c r="BD4" s="1"/>
      <c r="BE4" s="277"/>
    </row>
    <row r="5" spans="1:57" ht="14" x14ac:dyDescent="0.3">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ht="13" x14ac:dyDescent="0.3">
      <c r="A6" s="18" t="s">
        <v>13</v>
      </c>
      <c r="B6" s="2" t="str">
        <f>TRIM(A6)</f>
        <v>United States</v>
      </c>
      <c r="C6" s="8"/>
      <c r="D6" s="22" t="s">
        <v>89</v>
      </c>
      <c r="E6" s="25" t="s">
        <v>90</v>
      </c>
      <c r="F6" s="2"/>
      <c r="G6" s="229">
        <v>150.412611943446</v>
      </c>
      <c r="H6" s="230">
        <v>159.92258933696399</v>
      </c>
      <c r="I6" s="230">
        <v>168.87940192455201</v>
      </c>
      <c r="J6" s="230">
        <v>167.600579250799</v>
      </c>
      <c r="K6" s="230">
        <v>161.55765913353699</v>
      </c>
      <c r="L6" s="231">
        <v>162.34645568596</v>
      </c>
      <c r="M6" s="232"/>
      <c r="N6" s="233">
        <v>174.34332696307001</v>
      </c>
      <c r="O6" s="234">
        <v>179.388734421408</v>
      </c>
      <c r="P6" s="235">
        <v>176.90107947288601</v>
      </c>
      <c r="Q6" s="232"/>
      <c r="R6" s="236">
        <v>167.00072063519499</v>
      </c>
      <c r="S6" s="215"/>
      <c r="T6" s="207">
        <v>1.63983293281427</v>
      </c>
      <c r="U6" s="208">
        <v>4.1044203400039896</v>
      </c>
      <c r="V6" s="208">
        <v>6.2066844659218701</v>
      </c>
      <c r="W6" s="208">
        <v>6.7520304979452401</v>
      </c>
      <c r="X6" s="208">
        <v>4.9528261705050198</v>
      </c>
      <c r="Y6" s="209">
        <v>4.9914843474802897</v>
      </c>
      <c r="Z6" s="210"/>
      <c r="AA6" s="211">
        <v>4.4480635117236798</v>
      </c>
      <c r="AB6" s="212">
        <v>8.4880908557082009</v>
      </c>
      <c r="AC6" s="213">
        <v>6.4618035486665297</v>
      </c>
      <c r="AD6" s="210"/>
      <c r="AE6" s="214">
        <v>5.68913577878849</v>
      </c>
      <c r="AF6" s="28"/>
      <c r="AG6" s="229">
        <v>152.49571754704601</v>
      </c>
      <c r="AH6" s="230">
        <v>159.996499515138</v>
      </c>
      <c r="AI6" s="230">
        <v>166.718721556681</v>
      </c>
      <c r="AJ6" s="230">
        <v>165.91359275002799</v>
      </c>
      <c r="AK6" s="230">
        <v>161.56577957193099</v>
      </c>
      <c r="AL6" s="231">
        <v>161.81696726672601</v>
      </c>
      <c r="AM6" s="232"/>
      <c r="AN6" s="233">
        <v>174.28594630039399</v>
      </c>
      <c r="AO6" s="234">
        <v>175.707867870977</v>
      </c>
      <c r="AP6" s="235">
        <v>174.995244808678</v>
      </c>
      <c r="AQ6" s="232"/>
      <c r="AR6" s="236">
        <v>165.99387925279601</v>
      </c>
      <c r="AS6" s="215"/>
      <c r="AT6" s="207">
        <v>2.52753680073203</v>
      </c>
      <c r="AU6" s="208">
        <v>2.4839136174637599</v>
      </c>
      <c r="AV6" s="208">
        <v>2.8588627090422301</v>
      </c>
      <c r="AW6" s="208">
        <v>3.7470607500864301</v>
      </c>
      <c r="AX6" s="208">
        <v>3.6120145156594301</v>
      </c>
      <c r="AY6" s="209">
        <v>3.10463906240529</v>
      </c>
      <c r="AZ6" s="210"/>
      <c r="BA6" s="211">
        <v>3.4974825306563302</v>
      </c>
      <c r="BB6" s="212">
        <v>3.5089101431262302</v>
      </c>
      <c r="BC6" s="213">
        <v>3.5023350693728599</v>
      </c>
      <c r="BD6" s="210"/>
      <c r="BE6" s="214">
        <v>3.26036499544804</v>
      </c>
    </row>
    <row r="7" spans="1:57" x14ac:dyDescent="0.25">
      <c r="A7" s="19" t="s">
        <v>91</v>
      </c>
      <c r="B7" s="2" t="str">
        <f>TRIM(A7)</f>
        <v>Virginia</v>
      </c>
      <c r="C7" s="9"/>
      <c r="D7" s="23" t="s">
        <v>89</v>
      </c>
      <c r="E7" s="26" t="s">
        <v>90</v>
      </c>
      <c r="F7" s="2"/>
      <c r="G7" s="237">
        <v>126.602998373275</v>
      </c>
      <c r="H7" s="232">
        <v>142.35757506474201</v>
      </c>
      <c r="I7" s="232">
        <v>151.095116193856</v>
      </c>
      <c r="J7" s="232">
        <v>147.88152934877201</v>
      </c>
      <c r="K7" s="232">
        <v>140.612806761071</v>
      </c>
      <c r="L7" s="238">
        <v>142.54549002498999</v>
      </c>
      <c r="M7" s="232"/>
      <c r="N7" s="239">
        <v>154.31568531987901</v>
      </c>
      <c r="O7" s="240">
        <v>152.71636939002099</v>
      </c>
      <c r="P7" s="241">
        <v>153.51916867054899</v>
      </c>
      <c r="Q7" s="232"/>
      <c r="R7" s="242">
        <v>145.99734417356001</v>
      </c>
      <c r="S7" s="215"/>
      <c r="T7" s="216">
        <v>5.19745838957461</v>
      </c>
      <c r="U7" s="210">
        <v>10.3123660019381</v>
      </c>
      <c r="V7" s="210">
        <v>12.7815110867597</v>
      </c>
      <c r="W7" s="210">
        <v>12.374727328928</v>
      </c>
      <c r="X7" s="210">
        <v>11.8267259647566</v>
      </c>
      <c r="Y7" s="217">
        <v>10.908655911476799</v>
      </c>
      <c r="Z7" s="210"/>
      <c r="AA7" s="218">
        <v>14.0191728689376</v>
      </c>
      <c r="AB7" s="219">
        <v>16.4355698941261</v>
      </c>
      <c r="AC7" s="220">
        <v>15.1226776416877</v>
      </c>
      <c r="AD7" s="210"/>
      <c r="AE7" s="221">
        <v>12.3788214986787</v>
      </c>
      <c r="AF7" s="29"/>
      <c r="AG7" s="237">
        <v>122.275992584143</v>
      </c>
      <c r="AH7" s="232">
        <v>135.53400801690699</v>
      </c>
      <c r="AI7" s="232">
        <v>142.625565160571</v>
      </c>
      <c r="AJ7" s="232">
        <v>140.67627408753199</v>
      </c>
      <c r="AK7" s="232">
        <v>134.829725165203</v>
      </c>
      <c r="AL7" s="238">
        <v>135.87622730823</v>
      </c>
      <c r="AM7" s="232"/>
      <c r="AN7" s="239">
        <v>147.41961756843099</v>
      </c>
      <c r="AO7" s="240">
        <v>148.71262834861</v>
      </c>
      <c r="AP7" s="241">
        <v>148.06567969241601</v>
      </c>
      <c r="AQ7" s="232"/>
      <c r="AR7" s="242">
        <v>139.72568642517001</v>
      </c>
      <c r="AS7" s="215"/>
      <c r="AT7" s="216">
        <v>2.2199346948101999</v>
      </c>
      <c r="AU7" s="210">
        <v>2.4385435717562798</v>
      </c>
      <c r="AV7" s="210">
        <v>3.0960516480833</v>
      </c>
      <c r="AW7" s="210">
        <v>3.83650309340105</v>
      </c>
      <c r="AX7" s="210">
        <v>4.3060535653320002</v>
      </c>
      <c r="AY7" s="217">
        <v>3.28584107199806</v>
      </c>
      <c r="AZ7" s="210"/>
      <c r="BA7" s="218">
        <v>4.9641331941603699</v>
      </c>
      <c r="BB7" s="219">
        <v>4.8972743826291802</v>
      </c>
      <c r="BC7" s="220">
        <v>4.9298945154332099</v>
      </c>
      <c r="BD7" s="210"/>
      <c r="BE7" s="221">
        <v>3.8012308604716898</v>
      </c>
    </row>
    <row r="8" spans="1:57" x14ac:dyDescent="0.25">
      <c r="A8" s="20" t="s">
        <v>40</v>
      </c>
      <c r="B8" s="2" t="str">
        <f t="shared" ref="B8:B43" si="0">TRIM(A8)</f>
        <v>Norfolk/Virginia Beach, VA</v>
      </c>
      <c r="C8" s="2"/>
      <c r="D8" s="23" t="s">
        <v>89</v>
      </c>
      <c r="E8" s="26" t="s">
        <v>90</v>
      </c>
      <c r="F8" s="2"/>
      <c r="G8" s="237">
        <v>109.248695867807</v>
      </c>
      <c r="H8" s="232">
        <v>112.859396903378</v>
      </c>
      <c r="I8" s="232">
        <v>116.94224035405</v>
      </c>
      <c r="J8" s="232">
        <v>116.903962368279</v>
      </c>
      <c r="K8" s="232">
        <v>124.534730765612</v>
      </c>
      <c r="L8" s="238">
        <v>116.520513223715</v>
      </c>
      <c r="M8" s="232"/>
      <c r="N8" s="239">
        <v>154.33991417970401</v>
      </c>
      <c r="O8" s="240">
        <v>156.20275075035801</v>
      </c>
      <c r="P8" s="241">
        <v>155.268095764815</v>
      </c>
      <c r="Q8" s="232"/>
      <c r="R8" s="242">
        <v>129.69658409588399</v>
      </c>
      <c r="S8" s="215"/>
      <c r="T8" s="216">
        <v>-6.3602066791111298</v>
      </c>
      <c r="U8" s="210">
        <v>-8.4042175774270298</v>
      </c>
      <c r="V8" s="210">
        <v>-7.9821420609043896</v>
      </c>
      <c r="W8" s="210">
        <v>-10.348937381135601</v>
      </c>
      <c r="X8" s="210">
        <v>-4.0677853846862098</v>
      </c>
      <c r="Y8" s="217">
        <v>-7.34189758652942</v>
      </c>
      <c r="Z8" s="210"/>
      <c r="AA8" s="218">
        <v>5.1463941856448097</v>
      </c>
      <c r="AB8" s="219">
        <v>10.4290499699677</v>
      </c>
      <c r="AC8" s="220">
        <v>7.6328441712936499</v>
      </c>
      <c r="AD8" s="210"/>
      <c r="AE8" s="221">
        <v>-1.2124804236298801</v>
      </c>
      <c r="AF8" s="29"/>
      <c r="AG8" s="237">
        <v>109.228649335687</v>
      </c>
      <c r="AH8" s="232">
        <v>113.34945628824001</v>
      </c>
      <c r="AI8" s="232">
        <v>114.850641235959</v>
      </c>
      <c r="AJ8" s="232">
        <v>117.143432610967</v>
      </c>
      <c r="AK8" s="232">
        <v>122.53355705562799</v>
      </c>
      <c r="AL8" s="238">
        <v>115.791825736245</v>
      </c>
      <c r="AM8" s="232"/>
      <c r="AN8" s="239">
        <v>146.458236250423</v>
      </c>
      <c r="AO8" s="240">
        <v>148.08227868083901</v>
      </c>
      <c r="AP8" s="241">
        <v>147.26632442695799</v>
      </c>
      <c r="AQ8" s="232"/>
      <c r="AR8" s="242">
        <v>126.304996409908</v>
      </c>
      <c r="AS8" s="215"/>
      <c r="AT8" s="216">
        <v>2.7577573929458499</v>
      </c>
      <c r="AU8" s="210">
        <v>2.7403610387650601</v>
      </c>
      <c r="AV8" s="210">
        <v>0.82838971579839404</v>
      </c>
      <c r="AW8" s="210">
        <v>1.85569173169153</v>
      </c>
      <c r="AX8" s="210">
        <v>4.8702322945154704</v>
      </c>
      <c r="AY8" s="217">
        <v>2.6760997376744999</v>
      </c>
      <c r="AZ8" s="210"/>
      <c r="BA8" s="218">
        <v>4.7349823950393599</v>
      </c>
      <c r="BB8" s="219">
        <v>4.3736188018480799</v>
      </c>
      <c r="BC8" s="220">
        <v>4.5492156472427201</v>
      </c>
      <c r="BD8" s="210"/>
      <c r="BE8" s="221">
        <v>3.3976752412484199</v>
      </c>
    </row>
    <row r="9" spans="1:57" ht="16" x14ac:dyDescent="0.45">
      <c r="A9" s="20" t="s">
        <v>92</v>
      </c>
      <c r="B9" s="40" t="s">
        <v>56</v>
      </c>
      <c r="C9" s="2"/>
      <c r="D9" s="23" t="s">
        <v>89</v>
      </c>
      <c r="E9" s="26" t="s">
        <v>90</v>
      </c>
      <c r="F9" s="2"/>
      <c r="G9" s="237">
        <v>105.85048357093299</v>
      </c>
      <c r="H9" s="232">
        <v>127.19881745172</v>
      </c>
      <c r="I9" s="232">
        <v>130.71973216093301</v>
      </c>
      <c r="J9" s="232">
        <v>122.10610081628199</v>
      </c>
      <c r="K9" s="232">
        <v>122.57017406113</v>
      </c>
      <c r="L9" s="238">
        <v>122.76437411659199</v>
      </c>
      <c r="M9" s="232"/>
      <c r="N9" s="239">
        <v>135.23157127890099</v>
      </c>
      <c r="O9" s="240">
        <v>128.710832402965</v>
      </c>
      <c r="P9" s="241">
        <v>132.06040388918299</v>
      </c>
      <c r="Q9" s="232"/>
      <c r="R9" s="242">
        <v>125.575368441009</v>
      </c>
      <c r="S9" s="215"/>
      <c r="T9" s="216">
        <v>5.0864391542968299</v>
      </c>
      <c r="U9" s="210">
        <v>14.0447788577158</v>
      </c>
      <c r="V9" s="210">
        <v>11.7293979372765</v>
      </c>
      <c r="W9" s="210">
        <v>6.2111202682303102</v>
      </c>
      <c r="X9" s="210">
        <v>12.9175193718735</v>
      </c>
      <c r="Y9" s="217">
        <v>10.430248612057399</v>
      </c>
      <c r="Z9" s="210"/>
      <c r="AA9" s="218">
        <v>18.081055625331899</v>
      </c>
      <c r="AB9" s="219">
        <v>17.261362014778101</v>
      </c>
      <c r="AC9" s="220">
        <v>17.630548682514402</v>
      </c>
      <c r="AD9" s="210"/>
      <c r="AE9" s="221">
        <v>12.6455404149691</v>
      </c>
      <c r="AF9" s="29"/>
      <c r="AG9" s="237">
        <v>102.56788097672499</v>
      </c>
      <c r="AH9" s="232">
        <v>115.420889869162</v>
      </c>
      <c r="AI9" s="232">
        <v>119.609691134247</v>
      </c>
      <c r="AJ9" s="232">
        <v>116.03483331364301</v>
      </c>
      <c r="AK9" s="232">
        <v>116.641654376657</v>
      </c>
      <c r="AL9" s="238">
        <v>114.754946365596</v>
      </c>
      <c r="AM9" s="232"/>
      <c r="AN9" s="239">
        <v>131.899872159007</v>
      </c>
      <c r="AO9" s="240">
        <v>131.83728600991299</v>
      </c>
      <c r="AP9" s="241">
        <v>131.86859887873101</v>
      </c>
      <c r="AQ9" s="232"/>
      <c r="AR9" s="242">
        <v>120.264293410213</v>
      </c>
      <c r="AS9" s="215"/>
      <c r="AT9" s="216">
        <v>2.3865038703955199</v>
      </c>
      <c r="AU9" s="210">
        <v>5.3016517297566397</v>
      </c>
      <c r="AV9" s="210">
        <v>5.2165680926343203</v>
      </c>
      <c r="AW9" s="210">
        <v>2.3669556165133701</v>
      </c>
      <c r="AX9" s="210">
        <v>0.18326377099027999</v>
      </c>
      <c r="AY9" s="217">
        <v>3.1177660364618598</v>
      </c>
      <c r="AZ9" s="210"/>
      <c r="BA9" s="218">
        <v>1.7647258199940301</v>
      </c>
      <c r="BB9" s="219">
        <v>1.16213686243579</v>
      </c>
      <c r="BC9" s="220">
        <v>1.46267413095114</v>
      </c>
      <c r="BD9" s="210"/>
      <c r="BE9" s="221">
        <v>2.4617567898628101</v>
      </c>
    </row>
    <row r="10" spans="1:57" x14ac:dyDescent="0.25">
      <c r="A10" s="20" t="s">
        <v>93</v>
      </c>
      <c r="B10" s="2" t="str">
        <f t="shared" si="0"/>
        <v>Virginia Area</v>
      </c>
      <c r="C10" s="2"/>
      <c r="D10" s="23" t="s">
        <v>89</v>
      </c>
      <c r="E10" s="26" t="s">
        <v>90</v>
      </c>
      <c r="F10" s="2"/>
      <c r="G10" s="237">
        <v>104.704031997651</v>
      </c>
      <c r="H10" s="232">
        <v>108.22227126455</v>
      </c>
      <c r="I10" s="232">
        <v>111.546575709134</v>
      </c>
      <c r="J10" s="232">
        <v>112.01388574043401</v>
      </c>
      <c r="K10" s="232">
        <v>122.296335116812</v>
      </c>
      <c r="L10" s="238">
        <v>112.405097863649</v>
      </c>
      <c r="M10" s="232"/>
      <c r="N10" s="239">
        <v>161.75718600999201</v>
      </c>
      <c r="O10" s="240">
        <v>161.60057806809601</v>
      </c>
      <c r="P10" s="241">
        <v>161.679362279706</v>
      </c>
      <c r="Q10" s="232"/>
      <c r="R10" s="242">
        <v>129.54849654156101</v>
      </c>
      <c r="S10" s="215"/>
      <c r="T10" s="216">
        <v>-7.3129224461897602</v>
      </c>
      <c r="U10" s="210">
        <v>-6.9656764114118701</v>
      </c>
      <c r="V10" s="210">
        <v>-6.4218055630704498</v>
      </c>
      <c r="W10" s="210">
        <v>-1.2859110703528001</v>
      </c>
      <c r="X10" s="210">
        <v>2.1632204750628601</v>
      </c>
      <c r="Y10" s="217">
        <v>-3.5113238066918</v>
      </c>
      <c r="Z10" s="210"/>
      <c r="AA10" s="218">
        <v>13.911767774799401</v>
      </c>
      <c r="AB10" s="219">
        <v>17.328520877889801</v>
      </c>
      <c r="AC10" s="220">
        <v>15.464494552499399</v>
      </c>
      <c r="AD10" s="210"/>
      <c r="AE10" s="221">
        <v>5.0232916871268101</v>
      </c>
      <c r="AF10" s="29"/>
      <c r="AG10" s="237">
        <v>106.82006610891101</v>
      </c>
      <c r="AH10" s="232">
        <v>109.202320287869</v>
      </c>
      <c r="AI10" s="232">
        <v>111.001385807812</v>
      </c>
      <c r="AJ10" s="232">
        <v>111.550240475957</v>
      </c>
      <c r="AK10" s="232">
        <v>119.040977109198</v>
      </c>
      <c r="AL10" s="238">
        <v>111.898326478822</v>
      </c>
      <c r="AM10" s="232"/>
      <c r="AN10" s="239">
        <v>151.61757752524801</v>
      </c>
      <c r="AO10" s="240">
        <v>154.95692369038301</v>
      </c>
      <c r="AP10" s="241">
        <v>153.272084483036</v>
      </c>
      <c r="AQ10" s="232"/>
      <c r="AR10" s="242">
        <v>125.652109018836</v>
      </c>
      <c r="AS10" s="215"/>
      <c r="AT10" s="216">
        <v>0.820502861232978</v>
      </c>
      <c r="AU10" s="210">
        <v>0.15225954832571301</v>
      </c>
      <c r="AV10" s="210">
        <v>6.4666129507308504E-2</v>
      </c>
      <c r="AW10" s="210">
        <v>1.60688811189337</v>
      </c>
      <c r="AX10" s="210">
        <v>2.7276492901984302</v>
      </c>
      <c r="AY10" s="217">
        <v>1.19055495389416</v>
      </c>
      <c r="AZ10" s="210"/>
      <c r="BA10" s="218">
        <v>4.4853549414670102</v>
      </c>
      <c r="BB10" s="219">
        <v>5.6308271607618403</v>
      </c>
      <c r="BC10" s="220">
        <v>5.0595534062047296</v>
      </c>
      <c r="BD10" s="210"/>
      <c r="BE10" s="221">
        <v>2.6356354716472001</v>
      </c>
    </row>
    <row r="11" spans="1:57" x14ac:dyDescent="0.25">
      <c r="A11" s="33" t="s">
        <v>94</v>
      </c>
      <c r="B11" s="2" t="str">
        <f t="shared" si="0"/>
        <v>Washington, DC</v>
      </c>
      <c r="C11" s="2"/>
      <c r="D11" s="23" t="s">
        <v>89</v>
      </c>
      <c r="E11" s="26" t="s">
        <v>90</v>
      </c>
      <c r="F11" s="2"/>
      <c r="G11" s="237">
        <v>206.12790383487999</v>
      </c>
      <c r="H11" s="232">
        <v>245.211335419926</v>
      </c>
      <c r="I11" s="232">
        <v>277.59537748628298</v>
      </c>
      <c r="J11" s="232">
        <v>266.21930243825199</v>
      </c>
      <c r="K11" s="232">
        <v>227.87992562290799</v>
      </c>
      <c r="L11" s="238">
        <v>247.37424157244001</v>
      </c>
      <c r="M11" s="232"/>
      <c r="N11" s="239">
        <v>195.455447791805</v>
      </c>
      <c r="O11" s="240">
        <v>186.77758576502799</v>
      </c>
      <c r="P11" s="241">
        <v>191.08387278951801</v>
      </c>
      <c r="Q11" s="232"/>
      <c r="R11" s="242">
        <v>231.76516811780601</v>
      </c>
      <c r="S11" s="215"/>
      <c r="T11" s="216">
        <v>22.301289903209799</v>
      </c>
      <c r="U11" s="210">
        <v>27.719486484152199</v>
      </c>
      <c r="V11" s="210">
        <v>39.094471529676298</v>
      </c>
      <c r="W11" s="210">
        <v>38.784358684192298</v>
      </c>
      <c r="X11" s="210">
        <v>37.5231181030451</v>
      </c>
      <c r="Y11" s="217">
        <v>34.038891044007102</v>
      </c>
      <c r="Z11" s="210"/>
      <c r="AA11" s="218">
        <v>21.880736196888002</v>
      </c>
      <c r="AB11" s="219">
        <v>18.123961483261802</v>
      </c>
      <c r="AC11" s="220">
        <v>19.9741133178448</v>
      </c>
      <c r="AD11" s="210"/>
      <c r="AE11" s="221">
        <v>30.734266397942299</v>
      </c>
      <c r="AF11" s="29"/>
      <c r="AG11" s="237">
        <v>186.757383482861</v>
      </c>
      <c r="AH11" s="232">
        <v>220.07708602433499</v>
      </c>
      <c r="AI11" s="232">
        <v>239.90239296788101</v>
      </c>
      <c r="AJ11" s="232">
        <v>233.09764321190701</v>
      </c>
      <c r="AK11" s="232">
        <v>205.15314847290401</v>
      </c>
      <c r="AL11" s="238">
        <v>218.78411399880099</v>
      </c>
      <c r="AM11" s="232"/>
      <c r="AN11" s="239">
        <v>191.79014475520299</v>
      </c>
      <c r="AO11" s="240">
        <v>189.59482213940899</v>
      </c>
      <c r="AP11" s="241">
        <v>190.67827217444901</v>
      </c>
      <c r="AQ11" s="232"/>
      <c r="AR11" s="242">
        <v>210.51871332007499</v>
      </c>
      <c r="AS11" s="215"/>
      <c r="AT11" s="216">
        <v>0.66320317511077898</v>
      </c>
      <c r="AU11" s="210">
        <v>1.2325640302854499</v>
      </c>
      <c r="AV11" s="210">
        <v>2.1515126704465102</v>
      </c>
      <c r="AW11" s="210">
        <v>3.9718018949493401</v>
      </c>
      <c r="AX11" s="210">
        <v>4.9393319427208304</v>
      </c>
      <c r="AY11" s="217">
        <v>2.6616928166291101</v>
      </c>
      <c r="AZ11" s="210"/>
      <c r="BA11" s="218">
        <v>5.6152856616820701</v>
      </c>
      <c r="BB11" s="219">
        <v>2.4106011101299201</v>
      </c>
      <c r="BC11" s="220">
        <v>3.97080767642754</v>
      </c>
      <c r="BD11" s="210"/>
      <c r="BE11" s="221">
        <v>3.09582317638236</v>
      </c>
    </row>
    <row r="12" spans="1:57" x14ac:dyDescent="0.25">
      <c r="A12" s="20" t="s">
        <v>95</v>
      </c>
      <c r="B12" s="2" t="str">
        <f t="shared" si="0"/>
        <v>Arlington, VA</v>
      </c>
      <c r="C12" s="2"/>
      <c r="D12" s="23" t="s">
        <v>89</v>
      </c>
      <c r="E12" s="26" t="s">
        <v>90</v>
      </c>
      <c r="F12" s="2"/>
      <c r="G12" s="237">
        <v>228.45324138959199</v>
      </c>
      <c r="H12" s="232">
        <v>270.67374798061297</v>
      </c>
      <c r="I12" s="232">
        <v>291.004773549731</v>
      </c>
      <c r="J12" s="232">
        <v>284.848316230828</v>
      </c>
      <c r="K12" s="232">
        <v>246.099856505486</v>
      </c>
      <c r="L12" s="238">
        <v>266.53731408908402</v>
      </c>
      <c r="M12" s="232"/>
      <c r="N12" s="239">
        <v>201.86368629000299</v>
      </c>
      <c r="O12" s="240">
        <v>196.051139986604</v>
      </c>
      <c r="P12" s="241">
        <v>198.98211781113</v>
      </c>
      <c r="Q12" s="232"/>
      <c r="R12" s="242">
        <v>248.66141092327601</v>
      </c>
      <c r="S12" s="215"/>
      <c r="T12" s="216">
        <v>26.0543418825239</v>
      </c>
      <c r="U12" s="210">
        <v>29.208737099446001</v>
      </c>
      <c r="V12" s="210">
        <v>35.183015732751301</v>
      </c>
      <c r="W12" s="210">
        <v>33.282838021844597</v>
      </c>
      <c r="X12" s="210">
        <v>43.177974022865001</v>
      </c>
      <c r="Y12" s="217">
        <v>33.579871343521503</v>
      </c>
      <c r="Z12" s="210"/>
      <c r="AA12" s="218">
        <v>37.284323413550197</v>
      </c>
      <c r="AB12" s="219">
        <v>38.835484076811397</v>
      </c>
      <c r="AC12" s="220">
        <v>37.951417597416302</v>
      </c>
      <c r="AD12" s="210"/>
      <c r="AE12" s="221">
        <v>35.250947672183301</v>
      </c>
      <c r="AF12" s="29"/>
      <c r="AG12" s="237">
        <v>211.07567651139701</v>
      </c>
      <c r="AH12" s="232">
        <v>251.92332969607401</v>
      </c>
      <c r="AI12" s="232">
        <v>273.32729179443101</v>
      </c>
      <c r="AJ12" s="232">
        <v>264.95004057970999</v>
      </c>
      <c r="AK12" s="232">
        <v>233.49249455443899</v>
      </c>
      <c r="AL12" s="238">
        <v>248.826760833934</v>
      </c>
      <c r="AM12" s="232"/>
      <c r="AN12" s="239">
        <v>198.72457894905099</v>
      </c>
      <c r="AO12" s="240">
        <v>198.19411563968799</v>
      </c>
      <c r="AP12" s="241">
        <v>198.460219640937</v>
      </c>
      <c r="AQ12" s="232"/>
      <c r="AR12" s="242">
        <v>234.21580133948299</v>
      </c>
      <c r="AS12" s="215"/>
      <c r="AT12" s="216">
        <v>4.2866932602844097</v>
      </c>
      <c r="AU12" s="210">
        <v>4.9057674426220697</v>
      </c>
      <c r="AV12" s="210">
        <v>7.7444074364125797</v>
      </c>
      <c r="AW12" s="210">
        <v>8.3483155205291997</v>
      </c>
      <c r="AX12" s="210">
        <v>11.3779851238624</v>
      </c>
      <c r="AY12" s="217">
        <v>7.41054386982628</v>
      </c>
      <c r="AZ12" s="210"/>
      <c r="BA12" s="218">
        <v>12.1025870382168</v>
      </c>
      <c r="BB12" s="219">
        <v>10.061325851419801</v>
      </c>
      <c r="BC12" s="220">
        <v>11.0674157616483</v>
      </c>
      <c r="BD12" s="210"/>
      <c r="BE12" s="221">
        <v>8.2267775400735808</v>
      </c>
    </row>
    <row r="13" spans="1:57" x14ac:dyDescent="0.25">
      <c r="A13" s="20" t="s">
        <v>37</v>
      </c>
      <c r="B13" s="2" t="str">
        <f t="shared" si="0"/>
        <v>Suburban Virginia Area</v>
      </c>
      <c r="C13" s="2"/>
      <c r="D13" s="23" t="s">
        <v>89</v>
      </c>
      <c r="E13" s="26" t="s">
        <v>90</v>
      </c>
      <c r="F13" s="2"/>
      <c r="G13" s="237">
        <v>142.80846968805099</v>
      </c>
      <c r="H13" s="232">
        <v>164.20126809246</v>
      </c>
      <c r="I13" s="232">
        <v>176.879115577889</v>
      </c>
      <c r="J13" s="232">
        <v>183.34105821125601</v>
      </c>
      <c r="K13" s="232">
        <v>171.39782032400501</v>
      </c>
      <c r="L13" s="238">
        <v>169.50706341620199</v>
      </c>
      <c r="M13" s="232"/>
      <c r="N13" s="239">
        <v>212.70840135377199</v>
      </c>
      <c r="O13" s="240">
        <v>186.78880413190299</v>
      </c>
      <c r="P13" s="241">
        <v>199.559495139419</v>
      </c>
      <c r="Q13" s="232"/>
      <c r="R13" s="242">
        <v>178.65441058894999</v>
      </c>
      <c r="S13" s="215"/>
      <c r="T13" s="216">
        <v>4.0079208467678802</v>
      </c>
      <c r="U13" s="210">
        <v>11.0433028691301</v>
      </c>
      <c r="V13" s="210">
        <v>15.9375961496845</v>
      </c>
      <c r="W13" s="210">
        <v>25.075499534639398</v>
      </c>
      <c r="X13" s="210">
        <v>16.2028253401092</v>
      </c>
      <c r="Y13" s="217">
        <v>15.439567937320801</v>
      </c>
      <c r="Z13" s="210"/>
      <c r="AA13" s="218">
        <v>36.339438012005097</v>
      </c>
      <c r="AB13" s="219">
        <v>19.0581708084948</v>
      </c>
      <c r="AC13" s="220">
        <v>27.558414872057199</v>
      </c>
      <c r="AD13" s="210"/>
      <c r="AE13" s="221">
        <v>19.574596385191999</v>
      </c>
      <c r="AF13" s="29"/>
      <c r="AG13" s="237">
        <v>139.33954653055099</v>
      </c>
      <c r="AH13" s="232">
        <v>156.049704327059</v>
      </c>
      <c r="AI13" s="232">
        <v>164.00554511873301</v>
      </c>
      <c r="AJ13" s="232">
        <v>162.50096536217001</v>
      </c>
      <c r="AK13" s="232">
        <v>158.71231022774401</v>
      </c>
      <c r="AL13" s="238">
        <v>157.11413870669699</v>
      </c>
      <c r="AM13" s="232"/>
      <c r="AN13" s="239">
        <v>180.65995272603601</v>
      </c>
      <c r="AO13" s="240">
        <v>173.21839363709799</v>
      </c>
      <c r="AP13" s="241">
        <v>176.88618393248299</v>
      </c>
      <c r="AQ13" s="232"/>
      <c r="AR13" s="242">
        <v>163.026106899561</v>
      </c>
      <c r="AS13" s="215"/>
      <c r="AT13" s="216">
        <v>-0.49728926364477399</v>
      </c>
      <c r="AU13" s="210">
        <v>1.1735468376560501</v>
      </c>
      <c r="AV13" s="210">
        <v>4.9598764505148001</v>
      </c>
      <c r="AW13" s="210">
        <v>5.7082480385589696</v>
      </c>
      <c r="AX13" s="210">
        <v>7.1922346052205901</v>
      </c>
      <c r="AY13" s="217">
        <v>3.9725730724803801</v>
      </c>
      <c r="AZ13" s="210"/>
      <c r="BA13" s="218">
        <v>14.3331351766283</v>
      </c>
      <c r="BB13" s="219">
        <v>8.8000478473289991</v>
      </c>
      <c r="BC13" s="220">
        <v>11.5160326879656</v>
      </c>
      <c r="BD13" s="210"/>
      <c r="BE13" s="221">
        <v>6.3142940789136901</v>
      </c>
    </row>
    <row r="14" spans="1:57" x14ac:dyDescent="0.25">
      <c r="A14" s="20" t="s">
        <v>96</v>
      </c>
      <c r="B14" s="2" t="str">
        <f t="shared" si="0"/>
        <v>Alexandria, VA</v>
      </c>
      <c r="C14" s="2"/>
      <c r="D14" s="23" t="s">
        <v>89</v>
      </c>
      <c r="E14" s="26" t="s">
        <v>90</v>
      </c>
      <c r="F14" s="2"/>
      <c r="G14" s="237">
        <v>159.31714550509699</v>
      </c>
      <c r="H14" s="232">
        <v>185.476928164897</v>
      </c>
      <c r="I14" s="232">
        <v>199.98735211267601</v>
      </c>
      <c r="J14" s="232">
        <v>200.23370860077</v>
      </c>
      <c r="K14" s="232">
        <v>182.00222981453001</v>
      </c>
      <c r="L14" s="238">
        <v>187.272083249199</v>
      </c>
      <c r="M14" s="232"/>
      <c r="N14" s="239">
        <v>166.18179706235</v>
      </c>
      <c r="O14" s="240">
        <v>169.70026476868301</v>
      </c>
      <c r="P14" s="241">
        <v>167.98637000803001</v>
      </c>
      <c r="Q14" s="232"/>
      <c r="R14" s="242">
        <v>181.81024356959699</v>
      </c>
      <c r="S14" s="215"/>
      <c r="T14" s="216">
        <v>17.6126045829098</v>
      </c>
      <c r="U14" s="210">
        <v>25.470589298714099</v>
      </c>
      <c r="V14" s="210">
        <v>30.648229517414201</v>
      </c>
      <c r="W14" s="210">
        <v>33.447338354008799</v>
      </c>
      <c r="X14" s="210">
        <v>29.711368884199999</v>
      </c>
      <c r="Y14" s="217">
        <v>28.519434802893201</v>
      </c>
      <c r="Z14" s="210"/>
      <c r="AA14" s="218">
        <v>23.093497469081399</v>
      </c>
      <c r="AB14" s="219">
        <v>28.2202345184648</v>
      </c>
      <c r="AC14" s="220">
        <v>25.663467483747802</v>
      </c>
      <c r="AD14" s="210"/>
      <c r="AE14" s="221">
        <v>27.905402316119599</v>
      </c>
      <c r="AF14" s="29"/>
      <c r="AG14" s="237">
        <v>154.72046979252301</v>
      </c>
      <c r="AH14" s="232">
        <v>176.52748276654401</v>
      </c>
      <c r="AI14" s="232">
        <v>187.56974282173101</v>
      </c>
      <c r="AJ14" s="232">
        <v>186.493188739559</v>
      </c>
      <c r="AK14" s="232">
        <v>171.91561136838899</v>
      </c>
      <c r="AL14" s="238">
        <v>176.602701472436</v>
      </c>
      <c r="AM14" s="232"/>
      <c r="AN14" s="239">
        <v>159.948786242826</v>
      </c>
      <c r="AO14" s="240">
        <v>161.37137849800101</v>
      </c>
      <c r="AP14" s="241">
        <v>160.68002330104201</v>
      </c>
      <c r="AQ14" s="232"/>
      <c r="AR14" s="242">
        <v>171.97202136457901</v>
      </c>
      <c r="AS14" s="215"/>
      <c r="AT14" s="216">
        <v>1.1611022274330001</v>
      </c>
      <c r="AU14" s="210">
        <v>-0.33899767632554001</v>
      </c>
      <c r="AV14" s="210">
        <v>1.60878372506625</v>
      </c>
      <c r="AW14" s="210">
        <v>8.3667491284423008</v>
      </c>
      <c r="AX14" s="210">
        <v>7.6547447095273302</v>
      </c>
      <c r="AY14" s="217">
        <v>3.8313703185232799</v>
      </c>
      <c r="AZ14" s="210"/>
      <c r="BA14" s="218">
        <v>6.3986608598554202</v>
      </c>
      <c r="BB14" s="219">
        <v>5.7106444564444097</v>
      </c>
      <c r="BC14" s="220">
        <v>6.0449380037239102</v>
      </c>
      <c r="BD14" s="210"/>
      <c r="BE14" s="221">
        <v>4.5887652154122396</v>
      </c>
    </row>
    <row r="15" spans="1:57" x14ac:dyDescent="0.25">
      <c r="A15" s="20" t="s">
        <v>36</v>
      </c>
      <c r="B15" s="2" t="str">
        <f t="shared" si="0"/>
        <v>Fairfax/Tysons Corner, VA</v>
      </c>
      <c r="C15" s="2"/>
      <c r="D15" s="23" t="s">
        <v>89</v>
      </c>
      <c r="E15" s="26" t="s">
        <v>90</v>
      </c>
      <c r="F15" s="2"/>
      <c r="G15" s="237">
        <v>157.171907003012</v>
      </c>
      <c r="H15" s="232">
        <v>203.77333655172399</v>
      </c>
      <c r="I15" s="232">
        <v>223.467909323116</v>
      </c>
      <c r="J15" s="232">
        <v>208.766265581944</v>
      </c>
      <c r="K15" s="232">
        <v>169.93927446742799</v>
      </c>
      <c r="L15" s="238">
        <v>195.81577570960499</v>
      </c>
      <c r="M15" s="232"/>
      <c r="N15" s="239">
        <v>141.070207171314</v>
      </c>
      <c r="O15" s="240">
        <v>142.15834651658</v>
      </c>
      <c r="P15" s="241">
        <v>141.626937504864</v>
      </c>
      <c r="Q15" s="232"/>
      <c r="R15" s="242">
        <v>181.107867342627</v>
      </c>
      <c r="S15" s="215"/>
      <c r="T15" s="216">
        <v>11.677949295745901</v>
      </c>
      <c r="U15" s="210">
        <v>21.903778897303901</v>
      </c>
      <c r="V15" s="210">
        <v>24.565420811542801</v>
      </c>
      <c r="W15" s="210">
        <v>19.478728026432499</v>
      </c>
      <c r="X15" s="210">
        <v>15.837782787086899</v>
      </c>
      <c r="Y15" s="217">
        <v>20.004487936664901</v>
      </c>
      <c r="Z15" s="210"/>
      <c r="AA15" s="218">
        <v>5.5691986037930796</v>
      </c>
      <c r="AB15" s="219">
        <v>8.5492786557504594</v>
      </c>
      <c r="AC15" s="220">
        <v>7.0608802550164897</v>
      </c>
      <c r="AD15" s="210"/>
      <c r="AE15" s="221">
        <v>17.5220505743738</v>
      </c>
      <c r="AF15" s="29"/>
      <c r="AG15" s="237">
        <v>148.944790838632</v>
      </c>
      <c r="AH15" s="232">
        <v>185.414408164831</v>
      </c>
      <c r="AI15" s="232">
        <v>210.372072524407</v>
      </c>
      <c r="AJ15" s="232">
        <v>201.467278163374</v>
      </c>
      <c r="AK15" s="232">
        <v>162.47021522223099</v>
      </c>
      <c r="AL15" s="238">
        <v>184.441623093853</v>
      </c>
      <c r="AM15" s="232"/>
      <c r="AN15" s="239">
        <v>140.759426317676</v>
      </c>
      <c r="AO15" s="240">
        <v>141.73844079320099</v>
      </c>
      <c r="AP15" s="241">
        <v>141.26197417403401</v>
      </c>
      <c r="AQ15" s="232"/>
      <c r="AR15" s="242">
        <v>171.985899404908</v>
      </c>
      <c r="AS15" s="215"/>
      <c r="AT15" s="216">
        <v>2.53254011547588</v>
      </c>
      <c r="AU15" s="210">
        <v>2.4967255087810298</v>
      </c>
      <c r="AV15" s="210">
        <v>4.1764185835048204</v>
      </c>
      <c r="AW15" s="210">
        <v>2.9927084974715101</v>
      </c>
      <c r="AX15" s="210">
        <v>1.8562190148672799</v>
      </c>
      <c r="AY15" s="217">
        <v>2.8548561550866198</v>
      </c>
      <c r="AZ15" s="210"/>
      <c r="BA15" s="218">
        <v>1.61765907892949</v>
      </c>
      <c r="BB15" s="219">
        <v>2.4168467438464201</v>
      </c>
      <c r="BC15" s="220">
        <v>2.0279190353683498</v>
      </c>
      <c r="BD15" s="210"/>
      <c r="BE15" s="221">
        <v>2.8483718678599801</v>
      </c>
    </row>
    <row r="16" spans="1:57" x14ac:dyDescent="0.25">
      <c r="A16" s="20" t="s">
        <v>38</v>
      </c>
      <c r="B16" s="2" t="str">
        <f t="shared" si="0"/>
        <v>I-95 Fredericksburg, VA</v>
      </c>
      <c r="C16" s="2"/>
      <c r="D16" s="23" t="s">
        <v>89</v>
      </c>
      <c r="E16" s="26" t="s">
        <v>90</v>
      </c>
      <c r="F16" s="2"/>
      <c r="G16" s="237">
        <v>99.469350378787794</v>
      </c>
      <c r="H16" s="232">
        <v>103.913520536462</v>
      </c>
      <c r="I16" s="232">
        <v>107.975523504273</v>
      </c>
      <c r="J16" s="232">
        <v>108.431395520188</v>
      </c>
      <c r="K16" s="232">
        <v>107.62706250932401</v>
      </c>
      <c r="L16" s="238">
        <v>105.78973342709099</v>
      </c>
      <c r="M16" s="232"/>
      <c r="N16" s="239">
        <v>118.35703907380601</v>
      </c>
      <c r="O16" s="240">
        <v>117.901798270893</v>
      </c>
      <c r="P16" s="241">
        <v>118.128925631768</v>
      </c>
      <c r="Q16" s="232"/>
      <c r="R16" s="242">
        <v>109.57601958525299</v>
      </c>
      <c r="S16" s="215"/>
      <c r="T16" s="216">
        <v>3.9110555388127</v>
      </c>
      <c r="U16" s="210">
        <v>6.6661960506880797</v>
      </c>
      <c r="V16" s="210">
        <v>6.4523569433281098</v>
      </c>
      <c r="W16" s="210">
        <v>9.6921655602690908</v>
      </c>
      <c r="X16" s="210">
        <v>8.9660805491260795</v>
      </c>
      <c r="Y16" s="217">
        <v>7.3294114613705901</v>
      </c>
      <c r="Z16" s="210"/>
      <c r="AA16" s="218">
        <v>9.68980469389059</v>
      </c>
      <c r="AB16" s="219">
        <v>14.353997840600501</v>
      </c>
      <c r="AC16" s="220">
        <v>11.838531086373999</v>
      </c>
      <c r="AD16" s="210"/>
      <c r="AE16" s="221">
        <v>8.8370485754468202</v>
      </c>
      <c r="AF16" s="29"/>
      <c r="AG16" s="237">
        <v>96.1272485816136</v>
      </c>
      <c r="AH16" s="232">
        <v>102.94900925260799</v>
      </c>
      <c r="AI16" s="232">
        <v>107.01806489833299</v>
      </c>
      <c r="AJ16" s="232">
        <v>107.03655095984</v>
      </c>
      <c r="AK16" s="232">
        <v>105.545801883091</v>
      </c>
      <c r="AL16" s="238">
        <v>104.143769438449</v>
      </c>
      <c r="AM16" s="232"/>
      <c r="AN16" s="239">
        <v>118.31143810501599</v>
      </c>
      <c r="AO16" s="240">
        <v>119.15538273318199</v>
      </c>
      <c r="AP16" s="241">
        <v>118.73425970651699</v>
      </c>
      <c r="AQ16" s="232"/>
      <c r="AR16" s="242">
        <v>108.661446069128</v>
      </c>
      <c r="AS16" s="215"/>
      <c r="AT16" s="216">
        <v>0.65649329140010104</v>
      </c>
      <c r="AU16" s="210">
        <v>4.2086739800962301</v>
      </c>
      <c r="AV16" s="210">
        <v>5.2323842187634702</v>
      </c>
      <c r="AW16" s="210">
        <v>4.7521433398546904</v>
      </c>
      <c r="AX16" s="210">
        <v>4.0160064502939097</v>
      </c>
      <c r="AY16" s="217">
        <v>4.0120120853049599</v>
      </c>
      <c r="AZ16" s="210"/>
      <c r="BA16" s="218">
        <v>3.76065173392645</v>
      </c>
      <c r="BB16" s="219">
        <v>4.31124551519882</v>
      </c>
      <c r="BC16" s="220">
        <v>4.0367144841761604</v>
      </c>
      <c r="BD16" s="210"/>
      <c r="BE16" s="221">
        <v>3.82835644196419</v>
      </c>
    </row>
    <row r="17" spans="1:57" x14ac:dyDescent="0.25">
      <c r="A17" s="20" t="s">
        <v>97</v>
      </c>
      <c r="B17" s="2" t="str">
        <f t="shared" si="0"/>
        <v>Dulles Airport Area, VA</v>
      </c>
      <c r="C17" s="2"/>
      <c r="D17" s="23" t="s">
        <v>89</v>
      </c>
      <c r="E17" s="26" t="s">
        <v>90</v>
      </c>
      <c r="F17" s="2"/>
      <c r="G17" s="237">
        <v>127.873554737289</v>
      </c>
      <c r="H17" s="232">
        <v>162.14029618889799</v>
      </c>
      <c r="I17" s="232">
        <v>181.96189635958299</v>
      </c>
      <c r="J17" s="232">
        <v>177.54783605644201</v>
      </c>
      <c r="K17" s="232">
        <v>148.868629040749</v>
      </c>
      <c r="L17" s="238">
        <v>162.37924006365901</v>
      </c>
      <c r="M17" s="232"/>
      <c r="N17" s="239">
        <v>126.208783269961</v>
      </c>
      <c r="O17" s="240">
        <v>124.702395902916</v>
      </c>
      <c r="P17" s="241">
        <v>125.45390872573</v>
      </c>
      <c r="Q17" s="232"/>
      <c r="R17" s="242">
        <v>152.302050762812</v>
      </c>
      <c r="S17" s="215"/>
      <c r="T17" s="216">
        <v>11.5769326193289</v>
      </c>
      <c r="U17" s="210">
        <v>15.590335538447301</v>
      </c>
      <c r="V17" s="210">
        <v>21.978635225486698</v>
      </c>
      <c r="W17" s="210">
        <v>24.782440190985199</v>
      </c>
      <c r="X17" s="210">
        <v>24.404885863285401</v>
      </c>
      <c r="Y17" s="217">
        <v>20.363637753163399</v>
      </c>
      <c r="Z17" s="210"/>
      <c r="AA17" s="218">
        <v>17.7543496761092</v>
      </c>
      <c r="AB17" s="219">
        <v>16.6172980009739</v>
      </c>
      <c r="AC17" s="220">
        <v>17.1812136595067</v>
      </c>
      <c r="AD17" s="210"/>
      <c r="AE17" s="221">
        <v>18.887024580482201</v>
      </c>
      <c r="AF17" s="29"/>
      <c r="AG17" s="237">
        <v>122.675065233236</v>
      </c>
      <c r="AH17" s="232">
        <v>152.56505855768901</v>
      </c>
      <c r="AI17" s="232">
        <v>167.07037317482201</v>
      </c>
      <c r="AJ17" s="232">
        <v>163.723880024891</v>
      </c>
      <c r="AK17" s="232">
        <v>138.33656630783599</v>
      </c>
      <c r="AL17" s="238">
        <v>150.98027207703601</v>
      </c>
      <c r="AM17" s="232"/>
      <c r="AN17" s="239">
        <v>121.235471500419</v>
      </c>
      <c r="AO17" s="240">
        <v>119.96443210621599</v>
      </c>
      <c r="AP17" s="241">
        <v>120.602473100504</v>
      </c>
      <c r="AQ17" s="232"/>
      <c r="AR17" s="242">
        <v>142.76959593661999</v>
      </c>
      <c r="AS17" s="215"/>
      <c r="AT17" s="216">
        <v>6.2016802655190899</v>
      </c>
      <c r="AU17" s="210">
        <v>5.2186280506560996</v>
      </c>
      <c r="AV17" s="210">
        <v>6.0903851548103498</v>
      </c>
      <c r="AW17" s="210">
        <v>6.6060395701916299</v>
      </c>
      <c r="AX17" s="210">
        <v>5.0363633784225996</v>
      </c>
      <c r="AY17" s="217">
        <v>6.00042820265024</v>
      </c>
      <c r="AZ17" s="210"/>
      <c r="BA17" s="218">
        <v>4.9054632731570802</v>
      </c>
      <c r="BB17" s="219">
        <v>5.8922689938320296</v>
      </c>
      <c r="BC17" s="220">
        <v>5.4056093112963302</v>
      </c>
      <c r="BD17" s="210"/>
      <c r="BE17" s="221">
        <v>6.05593720681017</v>
      </c>
    </row>
    <row r="18" spans="1:57" x14ac:dyDescent="0.25">
      <c r="A18" s="20" t="s">
        <v>45</v>
      </c>
      <c r="B18" s="2" t="str">
        <f t="shared" si="0"/>
        <v>Williamsburg, VA</v>
      </c>
      <c r="C18" s="2"/>
      <c r="D18" s="23" t="s">
        <v>89</v>
      </c>
      <c r="E18" s="26" t="s">
        <v>90</v>
      </c>
      <c r="F18" s="2"/>
      <c r="G18" s="237">
        <v>122.66493405478499</v>
      </c>
      <c r="H18" s="232">
        <v>122.288918454935</v>
      </c>
      <c r="I18" s="232">
        <v>128.30338584779699</v>
      </c>
      <c r="J18" s="232">
        <v>128.56903153153101</v>
      </c>
      <c r="K18" s="232">
        <v>132.672620787178</v>
      </c>
      <c r="L18" s="238">
        <v>127.321975482751</v>
      </c>
      <c r="M18" s="232"/>
      <c r="N18" s="239">
        <v>169.107620626151</v>
      </c>
      <c r="O18" s="240">
        <v>181.247932280768</v>
      </c>
      <c r="P18" s="241">
        <v>175.07951342752801</v>
      </c>
      <c r="Q18" s="232"/>
      <c r="R18" s="242">
        <v>144.847120832331</v>
      </c>
      <c r="S18" s="215"/>
      <c r="T18" s="216">
        <v>-22.417521233688401</v>
      </c>
      <c r="U18" s="210">
        <v>-28.984056247203501</v>
      </c>
      <c r="V18" s="210">
        <v>-26.7134713157362</v>
      </c>
      <c r="W18" s="210">
        <v>-27.459349381429298</v>
      </c>
      <c r="X18" s="210">
        <v>-27.0182738037565</v>
      </c>
      <c r="Y18" s="217">
        <v>-26.564021577232101</v>
      </c>
      <c r="Z18" s="210"/>
      <c r="AA18" s="218">
        <v>-14.666112680405201</v>
      </c>
      <c r="AB18" s="219">
        <v>-2.9659002883686099</v>
      </c>
      <c r="AC18" s="220">
        <v>-9.2551948086008604</v>
      </c>
      <c r="AD18" s="210"/>
      <c r="AE18" s="221">
        <v>-19.033129101774101</v>
      </c>
      <c r="AF18" s="29"/>
      <c r="AG18" s="237">
        <v>138.30446494992799</v>
      </c>
      <c r="AH18" s="232">
        <v>141.853835018963</v>
      </c>
      <c r="AI18" s="232">
        <v>141.845109614206</v>
      </c>
      <c r="AJ18" s="232">
        <v>144.18495753214501</v>
      </c>
      <c r="AK18" s="232">
        <v>150.70854757302399</v>
      </c>
      <c r="AL18" s="238">
        <v>143.74678721789701</v>
      </c>
      <c r="AM18" s="232"/>
      <c r="AN18" s="239">
        <v>173.30484329840999</v>
      </c>
      <c r="AO18" s="240">
        <v>182.05733082352901</v>
      </c>
      <c r="AP18" s="241">
        <v>177.59092800848001</v>
      </c>
      <c r="AQ18" s="232"/>
      <c r="AR18" s="242">
        <v>155.48626896452399</v>
      </c>
      <c r="AS18" s="215"/>
      <c r="AT18" s="216">
        <v>1.0696257936032101</v>
      </c>
      <c r="AU18" s="210">
        <v>0.17883120446738901</v>
      </c>
      <c r="AV18" s="210">
        <v>-0.502268230974522</v>
      </c>
      <c r="AW18" s="210">
        <v>0.98071776397638299</v>
      </c>
      <c r="AX18" s="210">
        <v>1.25351149980592</v>
      </c>
      <c r="AY18" s="217">
        <v>0.62446879656833998</v>
      </c>
      <c r="AZ18" s="210"/>
      <c r="BA18" s="218">
        <v>-3.9140641149004201</v>
      </c>
      <c r="BB18" s="219">
        <v>-2.28698403303631</v>
      </c>
      <c r="BC18" s="220">
        <v>-3.1143674069990102</v>
      </c>
      <c r="BD18" s="210"/>
      <c r="BE18" s="221">
        <v>-0.686862453237991</v>
      </c>
    </row>
    <row r="19" spans="1:57" x14ac:dyDescent="0.25">
      <c r="A19" s="20" t="s">
        <v>98</v>
      </c>
      <c r="B19" s="2" t="str">
        <f t="shared" si="0"/>
        <v>Virginia Beach, VA</v>
      </c>
      <c r="C19" s="2"/>
      <c r="D19" s="23" t="s">
        <v>89</v>
      </c>
      <c r="E19" s="26" t="s">
        <v>90</v>
      </c>
      <c r="F19" s="2"/>
      <c r="G19" s="237">
        <v>128.29204424675501</v>
      </c>
      <c r="H19" s="232">
        <v>128.587465627082</v>
      </c>
      <c r="I19" s="232">
        <v>130.756079066138</v>
      </c>
      <c r="J19" s="232">
        <v>125.490857894736</v>
      </c>
      <c r="K19" s="232">
        <v>136.875040673489</v>
      </c>
      <c r="L19" s="238">
        <v>130.252211095776</v>
      </c>
      <c r="M19" s="232"/>
      <c r="N19" s="239">
        <v>177.14701296279799</v>
      </c>
      <c r="O19" s="240">
        <v>181.78380916938201</v>
      </c>
      <c r="P19" s="241">
        <v>179.474637093208</v>
      </c>
      <c r="Q19" s="232"/>
      <c r="R19" s="242">
        <v>148.072480130944</v>
      </c>
      <c r="S19" s="215"/>
      <c r="T19" s="216">
        <v>-2.42431454067219</v>
      </c>
      <c r="U19" s="210">
        <v>-2.8947341204484198</v>
      </c>
      <c r="V19" s="210">
        <v>-5.6043193240853704</v>
      </c>
      <c r="W19" s="210">
        <v>-8.1628070369718202</v>
      </c>
      <c r="X19" s="210">
        <v>1.1301423141656699</v>
      </c>
      <c r="Y19" s="217">
        <v>-3.54057096850913</v>
      </c>
      <c r="Z19" s="210"/>
      <c r="AA19" s="218">
        <v>4.9454053898722803</v>
      </c>
      <c r="AB19" s="219">
        <v>7.5787210383694203</v>
      </c>
      <c r="AC19" s="220">
        <v>6.2695127446563701</v>
      </c>
      <c r="AD19" s="210"/>
      <c r="AE19" s="221">
        <v>1.5387891469933099</v>
      </c>
      <c r="AF19" s="29"/>
      <c r="AG19" s="237">
        <v>123.158244015818</v>
      </c>
      <c r="AH19" s="232">
        <v>125.22791786764699</v>
      </c>
      <c r="AI19" s="232">
        <v>126.30403884021599</v>
      </c>
      <c r="AJ19" s="232">
        <v>127.704198700985</v>
      </c>
      <c r="AK19" s="232">
        <v>135.922937797461</v>
      </c>
      <c r="AL19" s="238">
        <v>128.177967658261</v>
      </c>
      <c r="AM19" s="232"/>
      <c r="AN19" s="239">
        <v>171.697906291229</v>
      </c>
      <c r="AO19" s="240">
        <v>173.52806416089899</v>
      </c>
      <c r="AP19" s="241">
        <v>172.613027585927</v>
      </c>
      <c r="AQ19" s="232"/>
      <c r="AR19" s="242">
        <v>143.91842830888601</v>
      </c>
      <c r="AS19" s="215"/>
      <c r="AT19" s="216">
        <v>3.78161474784303</v>
      </c>
      <c r="AU19" s="210">
        <v>4.5217161943544104</v>
      </c>
      <c r="AV19" s="210">
        <v>1.1787825494632</v>
      </c>
      <c r="AW19" s="210">
        <v>2.5456514994469099</v>
      </c>
      <c r="AX19" s="210">
        <v>6.4666950231004998</v>
      </c>
      <c r="AY19" s="217">
        <v>3.8456684866730599</v>
      </c>
      <c r="AZ19" s="210"/>
      <c r="BA19" s="218">
        <v>5.5395572800214401</v>
      </c>
      <c r="BB19" s="219">
        <v>4.0079496122682396</v>
      </c>
      <c r="BC19" s="220">
        <v>4.7409071666562204</v>
      </c>
      <c r="BD19" s="210"/>
      <c r="BE19" s="221">
        <v>4.0131811214955704</v>
      </c>
    </row>
    <row r="20" spans="1:57" x14ac:dyDescent="0.25">
      <c r="A20" s="33" t="s">
        <v>99</v>
      </c>
      <c r="B20" s="2" t="str">
        <f t="shared" si="0"/>
        <v>Norfolk/Portsmouth, VA</v>
      </c>
      <c r="C20" s="2"/>
      <c r="D20" s="23" t="s">
        <v>89</v>
      </c>
      <c r="E20" s="26" t="s">
        <v>90</v>
      </c>
      <c r="F20" s="2"/>
      <c r="G20" s="237">
        <v>106.948645695943</v>
      </c>
      <c r="H20" s="232">
        <v>117.901828230337</v>
      </c>
      <c r="I20" s="232">
        <v>124.907173114163</v>
      </c>
      <c r="J20" s="232">
        <v>135.058716705282</v>
      </c>
      <c r="K20" s="232">
        <v>145.214438420829</v>
      </c>
      <c r="L20" s="238">
        <v>127.18644018885701</v>
      </c>
      <c r="M20" s="232"/>
      <c r="N20" s="239">
        <v>163.53700695740301</v>
      </c>
      <c r="O20" s="240">
        <v>149.137021286173</v>
      </c>
      <c r="P20" s="241">
        <v>156.53586749348599</v>
      </c>
      <c r="Q20" s="232"/>
      <c r="R20" s="242">
        <v>136.336976500406</v>
      </c>
      <c r="S20" s="215"/>
      <c r="T20" s="216">
        <v>1.78075773466176</v>
      </c>
      <c r="U20" s="210">
        <v>3.8715163258471699</v>
      </c>
      <c r="V20" s="210">
        <v>4.4045547120878599</v>
      </c>
      <c r="W20" s="210">
        <v>-5.4423195791791699</v>
      </c>
      <c r="X20" s="210">
        <v>4.6164936670427803</v>
      </c>
      <c r="Y20" s="217">
        <v>1.2972302823358</v>
      </c>
      <c r="Z20" s="210"/>
      <c r="AA20" s="218">
        <v>24.0403994916512</v>
      </c>
      <c r="AB20" s="219">
        <v>26.225540835575</v>
      </c>
      <c r="AC20" s="220">
        <v>24.803254956760799</v>
      </c>
      <c r="AD20" s="210"/>
      <c r="AE20" s="221">
        <v>8.6180465787810991</v>
      </c>
      <c r="AF20" s="29"/>
      <c r="AG20" s="237">
        <v>106.010938208017</v>
      </c>
      <c r="AH20" s="232">
        <v>113.765115068215</v>
      </c>
      <c r="AI20" s="232">
        <v>116.876260744066</v>
      </c>
      <c r="AJ20" s="232">
        <v>123.285696270933</v>
      </c>
      <c r="AK20" s="232">
        <v>126.907949200506</v>
      </c>
      <c r="AL20" s="238">
        <v>117.946023091786</v>
      </c>
      <c r="AM20" s="232"/>
      <c r="AN20" s="239">
        <v>139.22573036343601</v>
      </c>
      <c r="AO20" s="240">
        <v>135.38869221380901</v>
      </c>
      <c r="AP20" s="241">
        <v>137.331929784148</v>
      </c>
      <c r="AQ20" s="232"/>
      <c r="AR20" s="242">
        <v>124.156122006128</v>
      </c>
      <c r="AS20" s="215"/>
      <c r="AT20" s="216">
        <v>0.82059416750668901</v>
      </c>
      <c r="AU20" s="210">
        <v>2.47065068752788</v>
      </c>
      <c r="AV20" s="210">
        <v>-0.26059264567921903</v>
      </c>
      <c r="AW20" s="210">
        <v>-0.83309800192081396</v>
      </c>
      <c r="AX20" s="210">
        <v>4.6973391625961902</v>
      </c>
      <c r="AY20" s="217">
        <v>1.44111594206904</v>
      </c>
      <c r="AZ20" s="210"/>
      <c r="BA20" s="218">
        <v>8.6305749855058007</v>
      </c>
      <c r="BB20" s="219">
        <v>10.012735514014601</v>
      </c>
      <c r="BC20" s="220">
        <v>9.2867937443382296</v>
      </c>
      <c r="BD20" s="210"/>
      <c r="BE20" s="221">
        <v>4.1636781566672898</v>
      </c>
    </row>
    <row r="21" spans="1:57" x14ac:dyDescent="0.25">
      <c r="A21" s="34" t="s">
        <v>42</v>
      </c>
      <c r="B21" s="2" t="str">
        <f t="shared" si="0"/>
        <v>Newport News/Hampton, VA</v>
      </c>
      <c r="C21" s="2"/>
      <c r="D21" s="23" t="s">
        <v>89</v>
      </c>
      <c r="E21" s="26" t="s">
        <v>90</v>
      </c>
      <c r="F21" s="2"/>
      <c r="G21" s="237">
        <v>82.418394155019001</v>
      </c>
      <c r="H21" s="232">
        <v>85.679833921093206</v>
      </c>
      <c r="I21" s="232">
        <v>86.791017144078594</v>
      </c>
      <c r="J21" s="232">
        <v>87.507800401182394</v>
      </c>
      <c r="K21" s="232">
        <v>92.657911669470096</v>
      </c>
      <c r="L21" s="238">
        <v>87.190713554456295</v>
      </c>
      <c r="M21" s="232"/>
      <c r="N21" s="239">
        <v>117.738294710685</v>
      </c>
      <c r="O21" s="240">
        <v>121.603305650102</v>
      </c>
      <c r="P21" s="241">
        <v>119.71143148566399</v>
      </c>
      <c r="Q21" s="232"/>
      <c r="R21" s="242">
        <v>98.150934431365599</v>
      </c>
      <c r="S21" s="215"/>
      <c r="T21" s="216">
        <v>6.2406019700456303</v>
      </c>
      <c r="U21" s="210">
        <v>3.0681865183778299</v>
      </c>
      <c r="V21" s="210">
        <v>0.92839056638503503</v>
      </c>
      <c r="W21" s="210">
        <v>2.68430964253962</v>
      </c>
      <c r="X21" s="210">
        <v>8.8551434295039808</v>
      </c>
      <c r="Y21" s="217">
        <v>4.2983074906110597</v>
      </c>
      <c r="Z21" s="210"/>
      <c r="AA21" s="218">
        <v>15.842519837950499</v>
      </c>
      <c r="AB21" s="219">
        <v>29.768198523424999</v>
      </c>
      <c r="AC21" s="220">
        <v>22.180768358943901</v>
      </c>
      <c r="AD21" s="210"/>
      <c r="AE21" s="221">
        <v>11.487856661569699</v>
      </c>
      <c r="AF21" s="29"/>
      <c r="AG21" s="237">
        <v>79.737643438914006</v>
      </c>
      <c r="AH21" s="232">
        <v>84.476190852540896</v>
      </c>
      <c r="AI21" s="232">
        <v>85.226287382875597</v>
      </c>
      <c r="AJ21" s="232">
        <v>86.190311595591695</v>
      </c>
      <c r="AK21" s="232">
        <v>87.446774183161693</v>
      </c>
      <c r="AL21" s="238">
        <v>84.7878869235726</v>
      </c>
      <c r="AM21" s="232"/>
      <c r="AN21" s="239">
        <v>106.777564985563</v>
      </c>
      <c r="AO21" s="240">
        <v>107.56626558876501</v>
      </c>
      <c r="AP21" s="241">
        <v>107.173497407295</v>
      </c>
      <c r="AQ21" s="232"/>
      <c r="AR21" s="242">
        <v>92.039435657138498</v>
      </c>
      <c r="AS21" s="215"/>
      <c r="AT21" s="216">
        <v>4.1504807335504204</v>
      </c>
      <c r="AU21" s="210">
        <v>2.9154823506476402</v>
      </c>
      <c r="AV21" s="210">
        <v>8.6343679596647502E-2</v>
      </c>
      <c r="AW21" s="210">
        <v>2.7384158850284801</v>
      </c>
      <c r="AX21" s="210">
        <v>4.2898936411290904</v>
      </c>
      <c r="AY21" s="217">
        <v>2.7840919572473202</v>
      </c>
      <c r="AZ21" s="210"/>
      <c r="BA21" s="218">
        <v>9.3702310982369905</v>
      </c>
      <c r="BB21" s="219">
        <v>10.257807362800101</v>
      </c>
      <c r="BC21" s="220">
        <v>9.8154372529354106</v>
      </c>
      <c r="BD21" s="210"/>
      <c r="BE21" s="221">
        <v>5.2534241434812801</v>
      </c>
    </row>
    <row r="22" spans="1:57" x14ac:dyDescent="0.25">
      <c r="A22" s="35" t="s">
        <v>100</v>
      </c>
      <c r="B22" s="2" t="str">
        <f t="shared" si="0"/>
        <v>Chesapeake/Suffolk, VA</v>
      </c>
      <c r="C22" s="2"/>
      <c r="D22" s="24" t="s">
        <v>89</v>
      </c>
      <c r="E22" s="27" t="s">
        <v>90</v>
      </c>
      <c r="F22" s="2"/>
      <c r="G22" s="243">
        <v>94.512695096004094</v>
      </c>
      <c r="H22" s="244">
        <v>102.255502349644</v>
      </c>
      <c r="I22" s="244">
        <v>106.095596430062</v>
      </c>
      <c r="J22" s="244">
        <v>105.613022750563</v>
      </c>
      <c r="K22" s="244">
        <v>105.32382545567501</v>
      </c>
      <c r="L22" s="245">
        <v>103.114505284906</v>
      </c>
      <c r="M22" s="232"/>
      <c r="N22" s="246">
        <v>119.69032855457201</v>
      </c>
      <c r="O22" s="247">
        <v>118.79258200120699</v>
      </c>
      <c r="P22" s="248">
        <v>119.24672458217201</v>
      </c>
      <c r="Q22" s="232"/>
      <c r="R22" s="249">
        <v>108.022230857696</v>
      </c>
      <c r="S22" s="215"/>
      <c r="T22" s="222">
        <v>5.59742641396927</v>
      </c>
      <c r="U22" s="223">
        <v>7.2011739127243199</v>
      </c>
      <c r="V22" s="223">
        <v>9.2315936898788298</v>
      </c>
      <c r="W22" s="223">
        <v>8.8184394108354596</v>
      </c>
      <c r="X22" s="223">
        <v>14.1560009418343</v>
      </c>
      <c r="Y22" s="224">
        <v>9.1144107103554592</v>
      </c>
      <c r="Z22" s="210"/>
      <c r="AA22" s="225">
        <v>18.955444679648998</v>
      </c>
      <c r="AB22" s="226">
        <v>21.645572431727601</v>
      </c>
      <c r="AC22" s="227">
        <v>20.203032270530599</v>
      </c>
      <c r="AD22" s="210"/>
      <c r="AE22" s="228">
        <v>12.7513643277697</v>
      </c>
      <c r="AF22" s="30"/>
      <c r="AG22" s="243">
        <v>90.703034394990198</v>
      </c>
      <c r="AH22" s="244">
        <v>97.644870434535605</v>
      </c>
      <c r="AI22" s="244">
        <v>99.692138306998899</v>
      </c>
      <c r="AJ22" s="244">
        <v>99.404603089475103</v>
      </c>
      <c r="AK22" s="244">
        <v>97.829340994033501</v>
      </c>
      <c r="AL22" s="245">
        <v>97.302910908485003</v>
      </c>
      <c r="AM22" s="232"/>
      <c r="AN22" s="246">
        <v>109.69518978565</v>
      </c>
      <c r="AO22" s="247">
        <v>110.330249590851</v>
      </c>
      <c r="AP22" s="248">
        <v>110.012578175383</v>
      </c>
      <c r="AQ22" s="232"/>
      <c r="AR22" s="249">
        <v>101.176156343823</v>
      </c>
      <c r="AS22" s="215"/>
      <c r="AT22" s="222">
        <v>4.4201134681593102</v>
      </c>
      <c r="AU22" s="223">
        <v>5.3651978653350501</v>
      </c>
      <c r="AV22" s="223">
        <v>4.7995933804451596</v>
      </c>
      <c r="AW22" s="223">
        <v>5.5330602860434803</v>
      </c>
      <c r="AX22" s="223">
        <v>7.0484513145503804</v>
      </c>
      <c r="AY22" s="224">
        <v>5.43249129289664</v>
      </c>
      <c r="AZ22" s="210"/>
      <c r="BA22" s="225">
        <v>8.7545092850194006</v>
      </c>
      <c r="BB22" s="226">
        <v>8.4099677478041102</v>
      </c>
      <c r="BC22" s="227">
        <v>8.5795414473315397</v>
      </c>
      <c r="BD22" s="210"/>
      <c r="BE22" s="228">
        <v>6.4539740877332896</v>
      </c>
    </row>
    <row r="23" spans="1:57" ht="13" x14ac:dyDescent="0.3">
      <c r="A23" s="34" t="s">
        <v>58</v>
      </c>
      <c r="B23" s="2" t="s">
        <v>58</v>
      </c>
      <c r="C23" s="8"/>
      <c r="D23" s="22" t="s">
        <v>89</v>
      </c>
      <c r="E23" s="25" t="s">
        <v>90</v>
      </c>
      <c r="F23" s="2"/>
      <c r="G23" s="229">
        <v>175.240790488431</v>
      </c>
      <c r="H23" s="230">
        <v>231.53296107675499</v>
      </c>
      <c r="I23" s="230">
        <v>240.49948195784199</v>
      </c>
      <c r="J23" s="230">
        <v>209.04514736405099</v>
      </c>
      <c r="K23" s="230">
        <v>216.263837857939</v>
      </c>
      <c r="L23" s="231">
        <v>218.60678987051301</v>
      </c>
      <c r="M23" s="232"/>
      <c r="N23" s="233">
        <v>233.51651576994399</v>
      </c>
      <c r="O23" s="234">
        <v>223.96569793042701</v>
      </c>
      <c r="P23" s="235">
        <v>229.14883407168699</v>
      </c>
      <c r="Q23" s="232"/>
      <c r="R23" s="236">
        <v>221.65617194780901</v>
      </c>
      <c r="S23" s="215"/>
      <c r="T23" s="207">
        <v>2.6140749028078298</v>
      </c>
      <c r="U23" s="208">
        <v>29.244209320717101</v>
      </c>
      <c r="V23" s="208">
        <v>22.734445989670601</v>
      </c>
      <c r="W23" s="208">
        <v>8.93480228465768</v>
      </c>
      <c r="X23" s="208">
        <v>17.169335079250502</v>
      </c>
      <c r="Y23" s="209">
        <v>17.5258734013868</v>
      </c>
      <c r="Z23" s="210"/>
      <c r="AA23" s="211">
        <v>25.454954649128599</v>
      </c>
      <c r="AB23" s="212">
        <v>27.086408574118799</v>
      </c>
      <c r="AC23" s="213">
        <v>26.1067634994033</v>
      </c>
      <c r="AD23" s="210"/>
      <c r="AE23" s="214">
        <v>19.9401685426722</v>
      </c>
      <c r="AF23" s="28"/>
      <c r="AG23" s="229">
        <v>167.595661736822</v>
      </c>
      <c r="AH23" s="230">
        <v>193.85559974826899</v>
      </c>
      <c r="AI23" s="230">
        <v>202.36753860127101</v>
      </c>
      <c r="AJ23" s="230">
        <v>191.46450023685401</v>
      </c>
      <c r="AK23" s="230">
        <v>185.72654561017299</v>
      </c>
      <c r="AL23" s="231">
        <v>189.969558591425</v>
      </c>
      <c r="AM23" s="232"/>
      <c r="AN23" s="233">
        <v>208.64159505409501</v>
      </c>
      <c r="AO23" s="234">
        <v>209.156033156354</v>
      </c>
      <c r="AP23" s="235">
        <v>208.892347628604</v>
      </c>
      <c r="AQ23" s="232"/>
      <c r="AR23" s="236">
        <v>196.19160481392001</v>
      </c>
      <c r="AS23" s="215"/>
      <c r="AT23" s="207">
        <v>-0.45516043489569702</v>
      </c>
      <c r="AU23" s="208">
        <v>8.9439329148942193</v>
      </c>
      <c r="AV23" s="208">
        <v>9.6438471842123601</v>
      </c>
      <c r="AW23" s="208">
        <v>2.7532040184027502</v>
      </c>
      <c r="AX23" s="208">
        <v>-4.11803653335883</v>
      </c>
      <c r="AY23" s="209">
        <v>3.5950941093350699</v>
      </c>
      <c r="AZ23" s="210"/>
      <c r="BA23" s="211">
        <v>-0.60655653661731601</v>
      </c>
      <c r="BB23" s="212">
        <v>-0.64678672301485496</v>
      </c>
      <c r="BC23" s="213">
        <v>-0.62901828661662795</v>
      </c>
      <c r="BD23" s="210"/>
      <c r="BE23" s="214">
        <v>1.87408366097751</v>
      </c>
    </row>
    <row r="24" spans="1:57" x14ac:dyDescent="0.25">
      <c r="A24" s="34" t="s">
        <v>101</v>
      </c>
      <c r="B24" s="2" t="str">
        <f t="shared" si="0"/>
        <v>Richmond North/Glen Allen, VA</v>
      </c>
      <c r="C24" s="9"/>
      <c r="D24" s="23" t="s">
        <v>89</v>
      </c>
      <c r="E24" s="26" t="s">
        <v>90</v>
      </c>
      <c r="F24" s="2"/>
      <c r="G24" s="237">
        <v>100.24309988776599</v>
      </c>
      <c r="H24" s="232">
        <v>115.76412863383</v>
      </c>
      <c r="I24" s="232">
        <v>121.089289086364</v>
      </c>
      <c r="J24" s="232">
        <v>117.56925211802501</v>
      </c>
      <c r="K24" s="232">
        <v>113.416422827095</v>
      </c>
      <c r="L24" s="238">
        <v>114.700576119969</v>
      </c>
      <c r="M24" s="232"/>
      <c r="N24" s="239">
        <v>132.89731868131801</v>
      </c>
      <c r="O24" s="240">
        <v>124.46343431358</v>
      </c>
      <c r="P24" s="241">
        <v>128.83438029472401</v>
      </c>
      <c r="Q24" s="232"/>
      <c r="R24" s="242">
        <v>119.049224619428</v>
      </c>
      <c r="S24" s="215"/>
      <c r="T24" s="216">
        <v>5.4414345521241003</v>
      </c>
      <c r="U24" s="210">
        <v>9.9057674675697491</v>
      </c>
      <c r="V24" s="210">
        <v>8.9234660896410603</v>
      </c>
      <c r="W24" s="210">
        <v>6.7460836849404302</v>
      </c>
      <c r="X24" s="210">
        <v>11.773181235359599</v>
      </c>
      <c r="Y24" s="217">
        <v>8.9185559375323802</v>
      </c>
      <c r="Z24" s="210"/>
      <c r="AA24" s="218">
        <v>21.191722959021099</v>
      </c>
      <c r="AB24" s="219">
        <v>19.0171594588248</v>
      </c>
      <c r="AC24" s="220">
        <v>20.073856243890202</v>
      </c>
      <c r="AD24" s="210"/>
      <c r="AE24" s="221">
        <v>12.435906370865199</v>
      </c>
      <c r="AF24" s="29"/>
      <c r="AG24" s="237">
        <v>96.692544852498401</v>
      </c>
      <c r="AH24" s="232">
        <v>110.104938089238</v>
      </c>
      <c r="AI24" s="232">
        <v>114.99148480958399</v>
      </c>
      <c r="AJ24" s="232">
        <v>111.578327316486</v>
      </c>
      <c r="AK24" s="232">
        <v>112.141900723888</v>
      </c>
      <c r="AL24" s="238">
        <v>110.00718968183899</v>
      </c>
      <c r="AM24" s="232"/>
      <c r="AN24" s="239">
        <v>130.88850360445599</v>
      </c>
      <c r="AO24" s="240">
        <v>130.31274579209699</v>
      </c>
      <c r="AP24" s="241">
        <v>130.59947635625099</v>
      </c>
      <c r="AQ24" s="232"/>
      <c r="AR24" s="242">
        <v>116.70392355726401</v>
      </c>
      <c r="AS24" s="215"/>
      <c r="AT24" s="216">
        <v>3.4979976306623701</v>
      </c>
      <c r="AU24" s="210">
        <v>5.0282048901886096</v>
      </c>
      <c r="AV24" s="210">
        <v>4.2728714296722403</v>
      </c>
      <c r="AW24" s="210">
        <v>2.5524972364419298</v>
      </c>
      <c r="AX24" s="210">
        <v>0.45672150500013903</v>
      </c>
      <c r="AY24" s="217">
        <v>3.1138784719050601</v>
      </c>
      <c r="AZ24" s="210"/>
      <c r="BA24" s="218">
        <v>2.4806781334743402</v>
      </c>
      <c r="BB24" s="219">
        <v>1.61448013825975</v>
      </c>
      <c r="BC24" s="220">
        <v>2.0460334071617798</v>
      </c>
      <c r="BD24" s="210"/>
      <c r="BE24" s="221">
        <v>2.5357787805073499</v>
      </c>
    </row>
    <row r="25" spans="1:57" x14ac:dyDescent="0.25">
      <c r="A25" s="34" t="s">
        <v>61</v>
      </c>
      <c r="B25" s="2" t="str">
        <f t="shared" si="0"/>
        <v>Richmond West/Midlothian, VA</v>
      </c>
      <c r="C25" s="2"/>
      <c r="D25" s="23" t="s">
        <v>89</v>
      </c>
      <c r="E25" s="26" t="s">
        <v>90</v>
      </c>
      <c r="F25" s="2"/>
      <c r="G25" s="237">
        <v>85.249366895368695</v>
      </c>
      <c r="H25" s="232">
        <v>94.608159837814696</v>
      </c>
      <c r="I25" s="232">
        <v>96.211870618153299</v>
      </c>
      <c r="J25" s="232">
        <v>94.384619870497701</v>
      </c>
      <c r="K25" s="232">
        <v>94.521116974317806</v>
      </c>
      <c r="L25" s="238">
        <v>93.485196942554396</v>
      </c>
      <c r="M25" s="232"/>
      <c r="N25" s="239">
        <v>109.04519664502099</v>
      </c>
      <c r="O25" s="240">
        <v>106.933816310461</v>
      </c>
      <c r="P25" s="241">
        <v>108.0098865968</v>
      </c>
      <c r="Q25" s="232"/>
      <c r="R25" s="242">
        <v>98.118615536656804</v>
      </c>
      <c r="S25" s="215"/>
      <c r="T25" s="216">
        <v>3.7043470828748499</v>
      </c>
      <c r="U25" s="210">
        <v>4.7283293879383104</v>
      </c>
      <c r="V25" s="210">
        <v>5.7082254237033698</v>
      </c>
      <c r="W25" s="210">
        <v>6.7470563620644199</v>
      </c>
      <c r="X25" s="210">
        <v>11.0696420546911</v>
      </c>
      <c r="Y25" s="217">
        <v>6.6019545351191704</v>
      </c>
      <c r="Z25" s="210"/>
      <c r="AA25" s="218">
        <v>15.661606807736</v>
      </c>
      <c r="AB25" s="219">
        <v>11.043216808561301</v>
      </c>
      <c r="AC25" s="220">
        <v>13.3210584296446</v>
      </c>
      <c r="AD25" s="210"/>
      <c r="AE25" s="221">
        <v>9.0594426390512908</v>
      </c>
      <c r="AF25" s="29"/>
      <c r="AG25" s="237">
        <v>84.219849537784199</v>
      </c>
      <c r="AH25" s="232">
        <v>90.316522028182504</v>
      </c>
      <c r="AI25" s="232">
        <v>92.555659031086904</v>
      </c>
      <c r="AJ25" s="232">
        <v>90.494124422518794</v>
      </c>
      <c r="AK25" s="232">
        <v>97.808553530800594</v>
      </c>
      <c r="AL25" s="238">
        <v>91.499556178191796</v>
      </c>
      <c r="AM25" s="232"/>
      <c r="AN25" s="239">
        <v>115.298614736367</v>
      </c>
      <c r="AO25" s="240">
        <v>116.324426843398</v>
      </c>
      <c r="AP25" s="241">
        <v>115.81829506381401</v>
      </c>
      <c r="AQ25" s="232"/>
      <c r="AR25" s="242">
        <v>99.997434741732903</v>
      </c>
      <c r="AS25" s="215"/>
      <c r="AT25" s="216">
        <v>3.6686255463714699</v>
      </c>
      <c r="AU25" s="210">
        <v>3.8867531227840999</v>
      </c>
      <c r="AV25" s="210">
        <v>4.7162558596971502</v>
      </c>
      <c r="AW25" s="210">
        <v>2.6119438955430101</v>
      </c>
      <c r="AX25" s="210">
        <v>0.33013044081052201</v>
      </c>
      <c r="AY25" s="217">
        <v>2.7905148303904301</v>
      </c>
      <c r="AZ25" s="210"/>
      <c r="BA25" s="218">
        <v>2.7430934378040601</v>
      </c>
      <c r="BB25" s="219">
        <v>1.9516298104754699</v>
      </c>
      <c r="BC25" s="220">
        <v>2.3343582500378899</v>
      </c>
      <c r="BD25" s="210"/>
      <c r="BE25" s="221">
        <v>2.6892800465362199</v>
      </c>
    </row>
    <row r="26" spans="1:57" x14ac:dyDescent="0.25">
      <c r="A26" s="34" t="s">
        <v>57</v>
      </c>
      <c r="B26" s="2" t="str">
        <f t="shared" si="0"/>
        <v>Petersburg/Chester, VA</v>
      </c>
      <c r="C26" s="2"/>
      <c r="D26" s="23" t="s">
        <v>89</v>
      </c>
      <c r="E26" s="26" t="s">
        <v>90</v>
      </c>
      <c r="F26" s="2"/>
      <c r="G26" s="237">
        <v>95.264684707253096</v>
      </c>
      <c r="H26" s="232">
        <v>103.05898823672599</v>
      </c>
      <c r="I26" s="232">
        <v>103.730490277453</v>
      </c>
      <c r="J26" s="232">
        <v>101.37296128803899</v>
      </c>
      <c r="K26" s="232">
        <v>98.149775570032503</v>
      </c>
      <c r="L26" s="238">
        <v>100.535431164622</v>
      </c>
      <c r="M26" s="232"/>
      <c r="N26" s="239">
        <v>105.102534001431</v>
      </c>
      <c r="O26" s="240">
        <v>105.830798099483</v>
      </c>
      <c r="P26" s="241">
        <v>105.469724535667</v>
      </c>
      <c r="Q26" s="232"/>
      <c r="R26" s="242">
        <v>101.998360625723</v>
      </c>
      <c r="S26" s="215"/>
      <c r="T26" s="216">
        <v>5.1172172172042796</v>
      </c>
      <c r="U26" s="210">
        <v>7.3965533577319604</v>
      </c>
      <c r="V26" s="210">
        <v>7.0482111822386999</v>
      </c>
      <c r="W26" s="210">
        <v>4.7410860943616902</v>
      </c>
      <c r="X26" s="210">
        <v>4.1800844095893304</v>
      </c>
      <c r="Y26" s="217">
        <v>5.7632192757608802</v>
      </c>
      <c r="Z26" s="210"/>
      <c r="AA26" s="218">
        <v>7.3193512983321902</v>
      </c>
      <c r="AB26" s="219">
        <v>11.2584925392439</v>
      </c>
      <c r="AC26" s="220">
        <v>9.1998089824318594</v>
      </c>
      <c r="AD26" s="210"/>
      <c r="AE26" s="221">
        <v>6.8299431381048601</v>
      </c>
      <c r="AF26" s="29"/>
      <c r="AG26" s="237">
        <v>94.697898323227705</v>
      </c>
      <c r="AH26" s="232">
        <v>101.004679691981</v>
      </c>
      <c r="AI26" s="232">
        <v>101.730006043431</v>
      </c>
      <c r="AJ26" s="232">
        <v>101.574910388372</v>
      </c>
      <c r="AK26" s="232">
        <v>102.577559852289</v>
      </c>
      <c r="AL26" s="238">
        <v>100.555206255008</v>
      </c>
      <c r="AM26" s="232"/>
      <c r="AN26" s="239">
        <v>110.282495005885</v>
      </c>
      <c r="AO26" s="240">
        <v>111.175562884093</v>
      </c>
      <c r="AP26" s="241">
        <v>110.72730788296499</v>
      </c>
      <c r="AQ26" s="232"/>
      <c r="AR26" s="242">
        <v>103.687910729788</v>
      </c>
      <c r="AS26" s="215"/>
      <c r="AT26" s="216">
        <v>5.2712775726483203</v>
      </c>
      <c r="AU26" s="210">
        <v>5.3838207549938497</v>
      </c>
      <c r="AV26" s="210">
        <v>4.5164343001599603</v>
      </c>
      <c r="AW26" s="210">
        <v>4.51560742870923</v>
      </c>
      <c r="AX26" s="210">
        <v>6.4458187761048897</v>
      </c>
      <c r="AY26" s="217">
        <v>5.2563300333672496</v>
      </c>
      <c r="AZ26" s="210"/>
      <c r="BA26" s="218">
        <v>8.3395256839723704</v>
      </c>
      <c r="BB26" s="219">
        <v>8.9503676147375302</v>
      </c>
      <c r="BC26" s="220">
        <v>8.6441854019911109</v>
      </c>
      <c r="BD26" s="210"/>
      <c r="BE26" s="221">
        <v>6.3855531786770001</v>
      </c>
    </row>
    <row r="27" spans="1:57" x14ac:dyDescent="0.25">
      <c r="A27" s="34" t="s">
        <v>102</v>
      </c>
      <c r="B27" s="2" t="s">
        <v>48</v>
      </c>
      <c r="C27" s="2"/>
      <c r="D27" s="23" t="s">
        <v>89</v>
      </c>
      <c r="E27" s="26" t="s">
        <v>90</v>
      </c>
      <c r="F27" s="2"/>
      <c r="G27" s="237">
        <v>103.95713677354701</v>
      </c>
      <c r="H27" s="232">
        <v>104.40796865581601</v>
      </c>
      <c r="I27" s="232">
        <v>107.785495460691</v>
      </c>
      <c r="J27" s="232">
        <v>105.67668129456899</v>
      </c>
      <c r="K27" s="232">
        <v>113.919419544452</v>
      </c>
      <c r="L27" s="238">
        <v>107.377147930883</v>
      </c>
      <c r="M27" s="232"/>
      <c r="N27" s="239">
        <v>139.04185861795</v>
      </c>
      <c r="O27" s="240">
        <v>138.51405439396299</v>
      </c>
      <c r="P27" s="241">
        <v>138.77658027812799</v>
      </c>
      <c r="Q27" s="232"/>
      <c r="R27" s="242">
        <v>117.91383666976</v>
      </c>
      <c r="S27" s="215"/>
      <c r="T27" s="216">
        <v>-2.49592381792284</v>
      </c>
      <c r="U27" s="210">
        <v>-9.6908403120731705</v>
      </c>
      <c r="V27" s="210">
        <v>-5.2674953137135603</v>
      </c>
      <c r="W27" s="210">
        <v>-5.8701422992572097</v>
      </c>
      <c r="X27" s="210">
        <v>-0.87909664635597995</v>
      </c>
      <c r="Y27" s="217">
        <v>-4.8583051187577198</v>
      </c>
      <c r="Z27" s="210"/>
      <c r="AA27" s="218">
        <v>0.786842005775374</v>
      </c>
      <c r="AB27" s="219">
        <v>3.4019411613164698</v>
      </c>
      <c r="AC27" s="220">
        <v>1.9750736397078299</v>
      </c>
      <c r="AD27" s="210"/>
      <c r="AE27" s="221">
        <v>-1.32510529085068</v>
      </c>
      <c r="AF27" s="29"/>
      <c r="AG27" s="237">
        <v>112.432744424314</v>
      </c>
      <c r="AH27" s="232">
        <v>110.90700247488699</v>
      </c>
      <c r="AI27" s="232">
        <v>111.812972495818</v>
      </c>
      <c r="AJ27" s="232">
        <v>111.168243139382</v>
      </c>
      <c r="AK27" s="232">
        <v>119.83933785998499</v>
      </c>
      <c r="AL27" s="238">
        <v>113.273367220407</v>
      </c>
      <c r="AM27" s="232"/>
      <c r="AN27" s="239">
        <v>139.46588348700701</v>
      </c>
      <c r="AO27" s="240">
        <v>141.391496149614</v>
      </c>
      <c r="AP27" s="241">
        <v>140.424108308417</v>
      </c>
      <c r="AQ27" s="232"/>
      <c r="AR27" s="242">
        <v>121.921559092189</v>
      </c>
      <c r="AS27" s="215"/>
      <c r="AT27" s="216">
        <v>9.1937634229868195</v>
      </c>
      <c r="AU27" s="210">
        <v>4.6644696892986399</v>
      </c>
      <c r="AV27" s="210">
        <v>7.79737635934256</v>
      </c>
      <c r="AW27" s="210">
        <v>7.3920041113113202</v>
      </c>
      <c r="AX27" s="210">
        <v>12.5564388342732</v>
      </c>
      <c r="AY27" s="217">
        <v>8.3210384889068401</v>
      </c>
      <c r="AZ27" s="210"/>
      <c r="BA27" s="218">
        <v>8.4222548927976106</v>
      </c>
      <c r="BB27" s="219">
        <v>9.2546125032720905</v>
      </c>
      <c r="BC27" s="220">
        <v>8.8390236462702703</v>
      </c>
      <c r="BD27" s="210"/>
      <c r="BE27" s="221">
        <v>8.4609436911438909</v>
      </c>
    </row>
    <row r="28" spans="1:57" x14ac:dyDescent="0.25">
      <c r="A28" s="34" t="s">
        <v>53</v>
      </c>
      <c r="B28" s="2" t="str">
        <f t="shared" si="0"/>
        <v>Roanoke, VA</v>
      </c>
      <c r="C28" s="2"/>
      <c r="D28" s="23" t="s">
        <v>89</v>
      </c>
      <c r="E28" s="26" t="s">
        <v>90</v>
      </c>
      <c r="F28" s="2"/>
      <c r="G28" s="237">
        <v>92.904730645736706</v>
      </c>
      <c r="H28" s="232">
        <v>101.172285461515</v>
      </c>
      <c r="I28" s="232">
        <v>108.451804207119</v>
      </c>
      <c r="J28" s="232">
        <v>109.988469039492</v>
      </c>
      <c r="K28" s="232">
        <v>109.36710426540201</v>
      </c>
      <c r="L28" s="238">
        <v>105.26384712466999</v>
      </c>
      <c r="M28" s="232"/>
      <c r="N28" s="239">
        <v>129.24134105635099</v>
      </c>
      <c r="O28" s="240">
        <v>128.926867182846</v>
      </c>
      <c r="P28" s="241">
        <v>129.08497334649499</v>
      </c>
      <c r="Q28" s="232"/>
      <c r="R28" s="242">
        <v>113.774392678281</v>
      </c>
      <c r="S28" s="215"/>
      <c r="T28" s="216">
        <v>-7.3908088280027497</v>
      </c>
      <c r="U28" s="210">
        <v>-11.0844317021112</v>
      </c>
      <c r="V28" s="210">
        <v>-7.2200609328186101</v>
      </c>
      <c r="W28" s="210">
        <v>4.97728096228672</v>
      </c>
      <c r="X28" s="210">
        <v>11.705723567887899</v>
      </c>
      <c r="Y28" s="217">
        <v>-2.0709631005549398</v>
      </c>
      <c r="Z28" s="210"/>
      <c r="AA28" s="218">
        <v>26.107955823717901</v>
      </c>
      <c r="AB28" s="219">
        <v>29.020172185682501</v>
      </c>
      <c r="AC28" s="220">
        <v>27.4352324310846</v>
      </c>
      <c r="AD28" s="210"/>
      <c r="AE28" s="221">
        <v>7.4579071221535997</v>
      </c>
      <c r="AF28" s="29"/>
      <c r="AG28" s="237">
        <v>93.376466032101504</v>
      </c>
      <c r="AH28" s="232">
        <v>101.312639443704</v>
      </c>
      <c r="AI28" s="232">
        <v>104.474279713538</v>
      </c>
      <c r="AJ28" s="232">
        <v>105.148355301603</v>
      </c>
      <c r="AK28" s="232">
        <v>103.40175920437299</v>
      </c>
      <c r="AL28" s="238">
        <v>102.05769671185401</v>
      </c>
      <c r="AM28" s="232"/>
      <c r="AN28" s="239">
        <v>115.512531756717</v>
      </c>
      <c r="AO28" s="240">
        <v>116.204900365029</v>
      </c>
      <c r="AP28" s="241">
        <v>115.854905308634</v>
      </c>
      <c r="AQ28" s="232"/>
      <c r="AR28" s="242">
        <v>106.578639052106</v>
      </c>
      <c r="AS28" s="215"/>
      <c r="AT28" s="216">
        <v>-1.7289033924427699</v>
      </c>
      <c r="AU28" s="210">
        <v>-3.7437573367564001</v>
      </c>
      <c r="AV28" s="210">
        <v>-4.7691375363592901</v>
      </c>
      <c r="AW28" s="210">
        <v>-1.87215815753653</v>
      </c>
      <c r="AX28" s="210">
        <v>0.45882005945263199</v>
      </c>
      <c r="AY28" s="217">
        <v>-2.3852211748665102</v>
      </c>
      <c r="AZ28" s="210"/>
      <c r="BA28" s="218">
        <v>-2.01883895169673</v>
      </c>
      <c r="BB28" s="219">
        <v>-2.0276675145193899</v>
      </c>
      <c r="BC28" s="220">
        <v>-2.0192805337256301</v>
      </c>
      <c r="BD28" s="210"/>
      <c r="BE28" s="221">
        <v>-2.34625044408926</v>
      </c>
    </row>
    <row r="29" spans="1:57" x14ac:dyDescent="0.25">
      <c r="A29" s="34" t="s">
        <v>54</v>
      </c>
      <c r="B29" s="2" t="str">
        <f t="shared" si="0"/>
        <v>Charlottesville, VA</v>
      </c>
      <c r="C29" s="2"/>
      <c r="D29" s="23" t="s">
        <v>89</v>
      </c>
      <c r="E29" s="26" t="s">
        <v>90</v>
      </c>
      <c r="F29" s="2"/>
      <c r="G29" s="237">
        <v>142.67508986615599</v>
      </c>
      <c r="H29" s="232">
        <v>142.97079638272999</v>
      </c>
      <c r="I29" s="232">
        <v>146.46112642459499</v>
      </c>
      <c r="J29" s="232">
        <v>151.817207807664</v>
      </c>
      <c r="K29" s="232">
        <v>187.804800168279</v>
      </c>
      <c r="L29" s="238">
        <v>156.88658630628001</v>
      </c>
      <c r="M29" s="232"/>
      <c r="N29" s="239">
        <v>300.03868820169299</v>
      </c>
      <c r="O29" s="240">
        <v>299.92468160377302</v>
      </c>
      <c r="P29" s="241">
        <v>299.98162321692001</v>
      </c>
      <c r="Q29" s="232"/>
      <c r="R29" s="242">
        <v>208.258378185281</v>
      </c>
      <c r="S29" s="215"/>
      <c r="T29" s="216">
        <v>-12.703450861569699</v>
      </c>
      <c r="U29" s="210">
        <v>-7.4535824586393602</v>
      </c>
      <c r="V29" s="210">
        <v>-8.5393080884264805</v>
      </c>
      <c r="W29" s="210">
        <v>-0.88141746901375295</v>
      </c>
      <c r="X29" s="210">
        <v>2.9135913455912901</v>
      </c>
      <c r="Y29" s="217">
        <v>-3.96488895040978</v>
      </c>
      <c r="Z29" s="210"/>
      <c r="AA29" s="218">
        <v>23.379117649189801</v>
      </c>
      <c r="AB29" s="219">
        <v>28.442637659787</v>
      </c>
      <c r="AC29" s="220">
        <v>25.671732830317602</v>
      </c>
      <c r="AD29" s="210"/>
      <c r="AE29" s="221">
        <v>11.539780931529201</v>
      </c>
      <c r="AF29" s="29"/>
      <c r="AG29" s="237">
        <v>141.82975196322499</v>
      </c>
      <c r="AH29" s="232">
        <v>138.21926461068199</v>
      </c>
      <c r="AI29" s="232">
        <v>140.20932432791301</v>
      </c>
      <c r="AJ29" s="232">
        <v>142.71367401103799</v>
      </c>
      <c r="AK29" s="232">
        <v>166.37367718115399</v>
      </c>
      <c r="AL29" s="238">
        <v>146.629879469971</v>
      </c>
      <c r="AM29" s="232"/>
      <c r="AN29" s="239">
        <v>267.48885882448099</v>
      </c>
      <c r="AO29" s="240">
        <v>289.06904784791101</v>
      </c>
      <c r="AP29" s="241">
        <v>278.39699874239602</v>
      </c>
      <c r="AQ29" s="232"/>
      <c r="AR29" s="242">
        <v>192.15652923282701</v>
      </c>
      <c r="AS29" s="215"/>
      <c r="AT29" s="216">
        <v>-4.7343008792463301</v>
      </c>
      <c r="AU29" s="210">
        <v>-5.2987025718068397</v>
      </c>
      <c r="AV29" s="210">
        <v>-6.0914623421766798</v>
      </c>
      <c r="AW29" s="210">
        <v>-2.9082786682112198</v>
      </c>
      <c r="AX29" s="210">
        <v>-1.3824606439809799</v>
      </c>
      <c r="AY29" s="217">
        <v>-3.91347455604134</v>
      </c>
      <c r="AZ29" s="210"/>
      <c r="BA29" s="218">
        <v>12.2472392694487</v>
      </c>
      <c r="BB29" s="219">
        <v>18.535502509865001</v>
      </c>
      <c r="BC29" s="220">
        <v>15.4734220898339</v>
      </c>
      <c r="BD29" s="210"/>
      <c r="BE29" s="221">
        <v>4.3279569371069</v>
      </c>
    </row>
    <row r="30" spans="1:57" x14ac:dyDescent="0.25">
      <c r="A30" s="20" t="s">
        <v>103</v>
      </c>
      <c r="B30" t="s">
        <v>55</v>
      </c>
      <c r="C30" s="2"/>
      <c r="D30" s="23" t="s">
        <v>89</v>
      </c>
      <c r="E30" s="26" t="s">
        <v>90</v>
      </c>
      <c r="F30" s="2"/>
      <c r="G30" s="237">
        <v>162.62082805071299</v>
      </c>
      <c r="H30" s="232">
        <v>108.709942016057</v>
      </c>
      <c r="I30" s="232">
        <v>111.47761045426201</v>
      </c>
      <c r="J30" s="232">
        <v>112.665194303153</v>
      </c>
      <c r="K30" s="232">
        <v>108.50667680938901</v>
      </c>
      <c r="L30" s="238">
        <v>121.445704889186</v>
      </c>
      <c r="M30" s="232"/>
      <c r="N30" s="239">
        <v>118.177700901607</v>
      </c>
      <c r="O30" s="240">
        <v>118.279630443467</v>
      </c>
      <c r="P30" s="241">
        <v>118.228181638306</v>
      </c>
      <c r="Q30" s="232"/>
      <c r="R30" s="242">
        <v>120.488506636842</v>
      </c>
      <c r="S30" s="215"/>
      <c r="T30" s="216">
        <v>5.1958308096832599</v>
      </c>
      <c r="U30" s="210">
        <v>-0.73812522715102502</v>
      </c>
      <c r="V30" s="210">
        <v>1.7806689105000399</v>
      </c>
      <c r="W30" s="210">
        <v>1.18586814548074</v>
      </c>
      <c r="X30" s="210">
        <v>-0.15749951957502201</v>
      </c>
      <c r="Y30" s="217">
        <v>1.7244076015926999</v>
      </c>
      <c r="Z30" s="210"/>
      <c r="AA30" s="218">
        <v>1.2995275053820501</v>
      </c>
      <c r="AB30" s="219">
        <v>4.1223669183504397</v>
      </c>
      <c r="AC30" s="220">
        <v>2.5463695225230998</v>
      </c>
      <c r="AD30" s="210"/>
      <c r="AE30" s="221">
        <v>1.80264316707362</v>
      </c>
      <c r="AF30" s="29"/>
      <c r="AG30" s="237">
        <v>119.73949647741399</v>
      </c>
      <c r="AH30" s="232">
        <v>106.679241037598</v>
      </c>
      <c r="AI30" s="232">
        <v>112.598967068273</v>
      </c>
      <c r="AJ30" s="232">
        <v>112.342812600106</v>
      </c>
      <c r="AK30" s="232">
        <v>113.55642581295101</v>
      </c>
      <c r="AL30" s="238">
        <v>112.761636959898</v>
      </c>
      <c r="AM30" s="232"/>
      <c r="AN30" s="239">
        <v>135.68470275520099</v>
      </c>
      <c r="AO30" s="240">
        <v>145.30635753035301</v>
      </c>
      <c r="AP30" s="241">
        <v>140.46981833598801</v>
      </c>
      <c r="AQ30" s="232"/>
      <c r="AR30" s="242">
        <v>121.331985805456</v>
      </c>
      <c r="AS30" s="215"/>
      <c r="AT30" s="216">
        <v>1.9021220700668799</v>
      </c>
      <c r="AU30" s="210">
        <v>-1.2247736227313</v>
      </c>
      <c r="AV30" s="210">
        <v>1.4296827576507301</v>
      </c>
      <c r="AW30" s="210">
        <v>-3.0009464090665301E-2</v>
      </c>
      <c r="AX30" s="210">
        <v>-1.02653289430063</v>
      </c>
      <c r="AY30" s="217">
        <v>0.13076287254466701</v>
      </c>
      <c r="AZ30" s="210"/>
      <c r="BA30" s="218">
        <v>-2.2583682977753798</v>
      </c>
      <c r="BB30" s="219">
        <v>1.19790757503927</v>
      </c>
      <c r="BC30" s="220">
        <v>-0.47536183431225298</v>
      </c>
      <c r="BD30" s="210"/>
      <c r="BE30" s="221">
        <v>-6.5701644427582903E-2</v>
      </c>
    </row>
    <row r="31" spans="1:57" x14ac:dyDescent="0.25">
      <c r="A31" s="20" t="s">
        <v>51</v>
      </c>
      <c r="B31" s="2" t="str">
        <f t="shared" si="0"/>
        <v>Staunton &amp; Harrisonburg, VA</v>
      </c>
      <c r="C31" s="2"/>
      <c r="D31" s="23" t="s">
        <v>89</v>
      </c>
      <c r="E31" s="26" t="s">
        <v>90</v>
      </c>
      <c r="F31" s="2"/>
      <c r="G31" s="237">
        <v>95.603198555956595</v>
      </c>
      <c r="H31" s="232">
        <v>98.731739543726206</v>
      </c>
      <c r="I31" s="232">
        <v>99.172389458272306</v>
      </c>
      <c r="J31" s="232">
        <v>101.01295766904801</v>
      </c>
      <c r="K31" s="232">
        <v>112.667654262835</v>
      </c>
      <c r="L31" s="238">
        <v>102.233029898403</v>
      </c>
      <c r="M31" s="232"/>
      <c r="N31" s="239">
        <v>135.87307089698299</v>
      </c>
      <c r="O31" s="240">
        <v>126.547506388415</v>
      </c>
      <c r="P31" s="241">
        <v>131.40532442358699</v>
      </c>
      <c r="Q31" s="232"/>
      <c r="R31" s="242">
        <v>112.813073223073</v>
      </c>
      <c r="S31" s="215"/>
      <c r="T31" s="216">
        <v>-1.1645058076619399</v>
      </c>
      <c r="U31" s="210">
        <v>-0.83560729941288803</v>
      </c>
      <c r="V31" s="210">
        <v>-2.4009935502140798</v>
      </c>
      <c r="W31" s="210">
        <v>0.31111925117424999</v>
      </c>
      <c r="X31" s="210">
        <v>7.4216532182986699</v>
      </c>
      <c r="Y31" s="217">
        <v>1.23509105327292</v>
      </c>
      <c r="Z31" s="210"/>
      <c r="AA31" s="218">
        <v>14.3888323889205</v>
      </c>
      <c r="AB31" s="219">
        <v>8.9859486937698794</v>
      </c>
      <c r="AC31" s="220">
        <v>11.7563716431796</v>
      </c>
      <c r="AD31" s="210"/>
      <c r="AE31" s="221">
        <v>6.3557156792897098</v>
      </c>
      <c r="AF31" s="29"/>
      <c r="AG31" s="237">
        <v>97.627948951686406</v>
      </c>
      <c r="AH31" s="232">
        <v>101.039087738335</v>
      </c>
      <c r="AI31" s="232">
        <v>100.077167422801</v>
      </c>
      <c r="AJ31" s="232">
        <v>103.674019290435</v>
      </c>
      <c r="AK31" s="232">
        <v>112.08397485372799</v>
      </c>
      <c r="AL31" s="238">
        <v>103.464147742218</v>
      </c>
      <c r="AM31" s="232"/>
      <c r="AN31" s="239">
        <v>131.93924747992</v>
      </c>
      <c r="AO31" s="240">
        <v>126.665535664646</v>
      </c>
      <c r="AP31" s="241">
        <v>129.34309403908199</v>
      </c>
      <c r="AQ31" s="232"/>
      <c r="AR31" s="242">
        <v>112.47227345476701</v>
      </c>
      <c r="AS31" s="215"/>
      <c r="AT31" s="216">
        <v>5.2626988547964899</v>
      </c>
      <c r="AU31" s="210">
        <v>6.0508272400447902</v>
      </c>
      <c r="AV31" s="210">
        <v>3.2977860265417398</v>
      </c>
      <c r="AW31" s="210">
        <v>6.5388405797168501</v>
      </c>
      <c r="AX31" s="210">
        <v>8.5821651033198592</v>
      </c>
      <c r="AY31" s="217">
        <v>6.1685639364118403</v>
      </c>
      <c r="AZ31" s="210"/>
      <c r="BA31" s="218">
        <v>12.141841423225401</v>
      </c>
      <c r="BB31" s="219">
        <v>8.45844603165812</v>
      </c>
      <c r="BC31" s="220">
        <v>10.3339928781481</v>
      </c>
      <c r="BD31" s="210"/>
      <c r="BE31" s="221">
        <v>8.0647201913018094</v>
      </c>
    </row>
    <row r="32" spans="1:57" x14ac:dyDescent="0.25">
      <c r="A32" s="20" t="s">
        <v>50</v>
      </c>
      <c r="B32" s="2" t="str">
        <f t="shared" si="0"/>
        <v>Blacksburg &amp; Wytheville, VA</v>
      </c>
      <c r="C32" s="2"/>
      <c r="D32" s="23" t="s">
        <v>89</v>
      </c>
      <c r="E32" s="26" t="s">
        <v>90</v>
      </c>
      <c r="F32" s="2"/>
      <c r="G32" s="237">
        <v>94.436963162623499</v>
      </c>
      <c r="H32" s="232">
        <v>94.122997020008498</v>
      </c>
      <c r="I32" s="232">
        <v>96.8259850993377</v>
      </c>
      <c r="J32" s="232">
        <v>98.599267563527604</v>
      </c>
      <c r="K32" s="232">
        <v>104.400232081911</v>
      </c>
      <c r="L32" s="238">
        <v>98.038223386520599</v>
      </c>
      <c r="M32" s="232"/>
      <c r="N32" s="239">
        <v>172.44053675303999</v>
      </c>
      <c r="O32" s="240">
        <v>177.91554639723401</v>
      </c>
      <c r="P32" s="241">
        <v>175.17042025719201</v>
      </c>
      <c r="Q32" s="232"/>
      <c r="R32" s="242">
        <v>126.92641410129001</v>
      </c>
      <c r="S32" s="215"/>
      <c r="T32" s="216">
        <v>-11.9807848849103</v>
      </c>
      <c r="U32" s="210">
        <v>-10.089323048223401</v>
      </c>
      <c r="V32" s="210">
        <v>-13.222671408631101</v>
      </c>
      <c r="W32" s="210">
        <v>-10.264522822264899</v>
      </c>
      <c r="X32" s="210">
        <v>-9.4512113325777101</v>
      </c>
      <c r="Y32" s="217">
        <v>-10.8092775235669</v>
      </c>
      <c r="Z32" s="210"/>
      <c r="AA32" s="218">
        <v>29.412623910780599</v>
      </c>
      <c r="AB32" s="219">
        <v>40.910796682782603</v>
      </c>
      <c r="AC32" s="220">
        <v>34.673181921714601</v>
      </c>
      <c r="AD32" s="210"/>
      <c r="AE32" s="221">
        <v>9.5621207585937409</v>
      </c>
      <c r="AF32" s="29"/>
      <c r="AG32" s="237">
        <v>94.259301626197299</v>
      </c>
      <c r="AH32" s="232">
        <v>97.523478384797997</v>
      </c>
      <c r="AI32" s="232">
        <v>98.594182850861102</v>
      </c>
      <c r="AJ32" s="232">
        <v>100.240457943122</v>
      </c>
      <c r="AK32" s="232">
        <v>103.51818822385999</v>
      </c>
      <c r="AL32" s="238">
        <v>99.141374506019602</v>
      </c>
      <c r="AM32" s="232"/>
      <c r="AN32" s="239">
        <v>146.339353064965</v>
      </c>
      <c r="AO32" s="240">
        <v>147.03194422818299</v>
      </c>
      <c r="AP32" s="241">
        <v>146.678425155925</v>
      </c>
      <c r="AQ32" s="232"/>
      <c r="AR32" s="242">
        <v>115.617916651654</v>
      </c>
      <c r="AS32" s="215"/>
      <c r="AT32" s="216">
        <v>-3.8045470601470299</v>
      </c>
      <c r="AU32" s="210">
        <v>0.36391368513427402</v>
      </c>
      <c r="AV32" s="210">
        <v>-3.2309774030592502</v>
      </c>
      <c r="AW32" s="210">
        <v>-2.9858160665933702</v>
      </c>
      <c r="AX32" s="210">
        <v>-5.0910260193410002</v>
      </c>
      <c r="AY32" s="217">
        <v>-3.0046684312940002</v>
      </c>
      <c r="AZ32" s="210"/>
      <c r="BA32" s="218">
        <v>-7.3200751704150502</v>
      </c>
      <c r="BB32" s="219">
        <v>-8.2583601532886206</v>
      </c>
      <c r="BC32" s="220">
        <v>-7.7828560083773102</v>
      </c>
      <c r="BD32" s="210"/>
      <c r="BE32" s="221">
        <v>-5.4970959041630296</v>
      </c>
    </row>
    <row r="33" spans="1:64" x14ac:dyDescent="0.25">
      <c r="A33" s="20" t="s">
        <v>49</v>
      </c>
      <c r="B33" s="2" t="str">
        <f t="shared" si="0"/>
        <v>Lynchburg, VA</v>
      </c>
      <c r="C33" s="2"/>
      <c r="D33" s="23" t="s">
        <v>89</v>
      </c>
      <c r="E33" s="26" t="s">
        <v>90</v>
      </c>
      <c r="F33" s="2"/>
      <c r="G33" s="237">
        <v>102.82429090909</v>
      </c>
      <c r="H33" s="232">
        <v>108.92886554621801</v>
      </c>
      <c r="I33" s="232">
        <v>111.388646329837</v>
      </c>
      <c r="J33" s="232">
        <v>110.59080546396601</v>
      </c>
      <c r="K33" s="232">
        <v>114.332398695854</v>
      </c>
      <c r="L33" s="238">
        <v>110.16204830517199</v>
      </c>
      <c r="M33" s="232"/>
      <c r="N33" s="239">
        <v>145.59934065933999</v>
      </c>
      <c r="O33" s="240">
        <v>146.130098239869</v>
      </c>
      <c r="P33" s="241">
        <v>145.863961224489</v>
      </c>
      <c r="Q33" s="232"/>
      <c r="R33" s="242">
        <v>122.18785247817399</v>
      </c>
      <c r="S33" s="215"/>
      <c r="T33" s="216">
        <v>-1.9093650143989001</v>
      </c>
      <c r="U33" s="210">
        <v>-0.86635044411627105</v>
      </c>
      <c r="V33" s="210">
        <v>-0.79619483985067896</v>
      </c>
      <c r="W33" s="210">
        <v>4.03671925790169</v>
      </c>
      <c r="X33" s="210">
        <v>7.4209368382941099</v>
      </c>
      <c r="Y33" s="217">
        <v>1.78924620469607</v>
      </c>
      <c r="Z33" s="210"/>
      <c r="AA33" s="218">
        <v>17.9435969820316</v>
      </c>
      <c r="AB33" s="219">
        <v>22.337519311285799</v>
      </c>
      <c r="AC33" s="220">
        <v>20.021217812049901</v>
      </c>
      <c r="AD33" s="210"/>
      <c r="AE33" s="221">
        <v>9.1178778816486705</v>
      </c>
      <c r="AF33" s="29"/>
      <c r="AG33" s="237">
        <v>101.198460107866</v>
      </c>
      <c r="AH33" s="232">
        <v>107.29541922563401</v>
      </c>
      <c r="AI33" s="232">
        <v>109.400455653021</v>
      </c>
      <c r="AJ33" s="232">
        <v>109.64706585365801</v>
      </c>
      <c r="AK33" s="232">
        <v>118.69821407239201</v>
      </c>
      <c r="AL33" s="238">
        <v>109.93131913085</v>
      </c>
      <c r="AM33" s="232"/>
      <c r="AN33" s="239">
        <v>140.89703835764399</v>
      </c>
      <c r="AO33" s="240">
        <v>134.679654734411</v>
      </c>
      <c r="AP33" s="241">
        <v>137.89159363661699</v>
      </c>
      <c r="AQ33" s="232"/>
      <c r="AR33" s="242">
        <v>118.94678533503701</v>
      </c>
      <c r="AS33" s="215"/>
      <c r="AT33" s="216">
        <v>1.1360704750178301</v>
      </c>
      <c r="AU33" s="210">
        <v>-1.6357601111044899</v>
      </c>
      <c r="AV33" s="210">
        <v>1.18896831149948</v>
      </c>
      <c r="AW33" s="210">
        <v>2.5122701073194702</v>
      </c>
      <c r="AX33" s="210">
        <v>1.90795159654837</v>
      </c>
      <c r="AY33" s="217">
        <v>1.14687243608977</v>
      </c>
      <c r="AZ33" s="210"/>
      <c r="BA33" s="218">
        <v>3.5274576072224701</v>
      </c>
      <c r="BB33" s="219">
        <v>2.8307015976656</v>
      </c>
      <c r="BC33" s="220">
        <v>3.1589235436418699</v>
      </c>
      <c r="BD33" s="210"/>
      <c r="BE33" s="221">
        <v>1.7464570624418301</v>
      </c>
    </row>
    <row r="34" spans="1:64" x14ac:dyDescent="0.25">
      <c r="A34" s="20" t="s">
        <v>23</v>
      </c>
      <c r="B34" s="2" t="str">
        <f t="shared" si="0"/>
        <v>Central Virginia</v>
      </c>
      <c r="C34" s="2"/>
      <c r="D34" s="23" t="s">
        <v>89</v>
      </c>
      <c r="E34" s="26" t="s">
        <v>90</v>
      </c>
      <c r="F34" s="2"/>
      <c r="G34" s="237">
        <v>111.13455590149999</v>
      </c>
      <c r="H34" s="232">
        <v>127.060482313791</v>
      </c>
      <c r="I34" s="232">
        <v>130.61240476648001</v>
      </c>
      <c r="J34" s="232">
        <v>125.316119244809</v>
      </c>
      <c r="K34" s="232">
        <v>133.11049075695601</v>
      </c>
      <c r="L34" s="238">
        <v>126.406799644274</v>
      </c>
      <c r="M34" s="232"/>
      <c r="N34" s="239">
        <v>165.99100931178401</v>
      </c>
      <c r="O34" s="240">
        <v>163.41917018284099</v>
      </c>
      <c r="P34" s="241">
        <v>164.72870710483701</v>
      </c>
      <c r="Q34" s="232"/>
      <c r="R34" s="242">
        <v>138.513698404499</v>
      </c>
      <c r="S34" s="215"/>
      <c r="T34" s="216">
        <v>-1.7954910315866099</v>
      </c>
      <c r="U34" s="210">
        <v>7.0274126003391997</v>
      </c>
      <c r="V34" s="210">
        <v>5.0197516370333499</v>
      </c>
      <c r="W34" s="210">
        <v>4.2536122487985102</v>
      </c>
      <c r="X34" s="210">
        <v>8.1484539292791105</v>
      </c>
      <c r="Y34" s="217">
        <v>5.0980424644360198</v>
      </c>
      <c r="Z34" s="210"/>
      <c r="AA34" s="218">
        <v>16.921909679027902</v>
      </c>
      <c r="AB34" s="219">
        <v>20.753418751280201</v>
      </c>
      <c r="AC34" s="220">
        <v>18.649577928716202</v>
      </c>
      <c r="AD34" s="210"/>
      <c r="AE34" s="221">
        <v>10.2724784036818</v>
      </c>
      <c r="AF34" s="29"/>
      <c r="AG34" s="237">
        <v>109.197950215028</v>
      </c>
      <c r="AH34" s="232">
        <v>118.18169207904999</v>
      </c>
      <c r="AI34" s="232">
        <v>121.718438997844</v>
      </c>
      <c r="AJ34" s="232">
        <v>119.72357559547601</v>
      </c>
      <c r="AK34" s="232">
        <v>125.292818549778</v>
      </c>
      <c r="AL34" s="238">
        <v>119.45687295324301</v>
      </c>
      <c r="AM34" s="232"/>
      <c r="AN34" s="239">
        <v>156.05308799685</v>
      </c>
      <c r="AO34" s="240">
        <v>160.19607519615499</v>
      </c>
      <c r="AP34" s="241">
        <v>158.123134188374</v>
      </c>
      <c r="AQ34" s="232"/>
      <c r="AR34" s="242">
        <v>132.05502064196301</v>
      </c>
      <c r="AS34" s="215"/>
      <c r="AT34" s="216">
        <v>0.70943563573548396</v>
      </c>
      <c r="AU34" s="210">
        <v>2.6366050669787802</v>
      </c>
      <c r="AV34" s="210">
        <v>2.7026252693933999</v>
      </c>
      <c r="AW34" s="210">
        <v>1.7580362405637699</v>
      </c>
      <c r="AX34" s="210">
        <v>0.35375023215635698</v>
      </c>
      <c r="AY34" s="217">
        <v>1.69506653843435</v>
      </c>
      <c r="AZ34" s="210"/>
      <c r="BA34" s="218">
        <v>4.5994158686959903</v>
      </c>
      <c r="BB34" s="219">
        <v>6.4410448209270896</v>
      </c>
      <c r="BC34" s="220">
        <v>5.5252126090520797</v>
      </c>
      <c r="BD34" s="210"/>
      <c r="BE34" s="221">
        <v>3.01296175024045</v>
      </c>
    </row>
    <row r="35" spans="1:64" x14ac:dyDescent="0.25">
      <c r="A35" s="20" t="s">
        <v>24</v>
      </c>
      <c r="B35" s="2" t="str">
        <f t="shared" si="0"/>
        <v>Chesapeake Bay</v>
      </c>
      <c r="C35" s="2"/>
      <c r="D35" s="23" t="s">
        <v>89</v>
      </c>
      <c r="E35" s="26" t="s">
        <v>90</v>
      </c>
      <c r="F35" s="2"/>
      <c r="G35" s="237">
        <v>105.28293307086599</v>
      </c>
      <c r="H35" s="232">
        <v>109.14509352517901</v>
      </c>
      <c r="I35" s="232">
        <v>111.098071334214</v>
      </c>
      <c r="J35" s="232">
        <v>111.389104665825</v>
      </c>
      <c r="K35" s="232">
        <v>106.257790697674</v>
      </c>
      <c r="L35" s="238">
        <v>108.944414414414</v>
      </c>
      <c r="M35" s="232"/>
      <c r="N35" s="239">
        <v>132.81774611398899</v>
      </c>
      <c r="O35" s="240">
        <v>133.15044740024101</v>
      </c>
      <c r="P35" s="241">
        <v>132.98981863664699</v>
      </c>
      <c r="Q35" s="232"/>
      <c r="R35" s="242">
        <v>116.57310515873</v>
      </c>
      <c r="S35" s="215"/>
      <c r="T35" s="216">
        <v>-3.4033230514432802</v>
      </c>
      <c r="U35" s="210">
        <v>-1.6265555967063801</v>
      </c>
      <c r="V35" s="210">
        <v>0.111427938070015</v>
      </c>
      <c r="W35" s="210">
        <v>-1.0632229900486001</v>
      </c>
      <c r="X35" s="210">
        <v>-9.6263946727784706</v>
      </c>
      <c r="Y35" s="217">
        <v>-2.9157426135228599</v>
      </c>
      <c r="Z35" s="210"/>
      <c r="AA35" s="218">
        <v>-6.3041438675428001</v>
      </c>
      <c r="AB35" s="219">
        <v>-2.7902367722558199</v>
      </c>
      <c r="AC35" s="220">
        <v>-4.6189352100352101</v>
      </c>
      <c r="AD35" s="210"/>
      <c r="AE35" s="221">
        <v>-2.3902025999871501</v>
      </c>
      <c r="AF35" s="29"/>
      <c r="AG35" s="237">
        <v>106.385960199004</v>
      </c>
      <c r="AH35" s="232">
        <v>107.7087109375</v>
      </c>
      <c r="AI35" s="232">
        <v>109.615694859038</v>
      </c>
      <c r="AJ35" s="232">
        <v>111.54456423499001</v>
      </c>
      <c r="AK35" s="232">
        <v>113.14376255380201</v>
      </c>
      <c r="AL35" s="238">
        <v>109.903453048736</v>
      </c>
      <c r="AM35" s="232"/>
      <c r="AN35" s="239">
        <v>139.44792411414201</v>
      </c>
      <c r="AO35" s="240">
        <v>140.72172012578599</v>
      </c>
      <c r="AP35" s="241">
        <v>140.08392212278201</v>
      </c>
      <c r="AQ35" s="232"/>
      <c r="AR35" s="242">
        <v>119.468511146496</v>
      </c>
      <c r="AS35" s="215"/>
      <c r="AT35" s="216">
        <v>4.4309256968565096</v>
      </c>
      <c r="AU35" s="210">
        <v>4.0583970632218902</v>
      </c>
      <c r="AV35" s="210">
        <v>3.8670935278832999</v>
      </c>
      <c r="AW35" s="210">
        <v>6.0099536169462997</v>
      </c>
      <c r="AX35" s="210">
        <v>6.7956580914770797</v>
      </c>
      <c r="AY35" s="217">
        <v>5.1371577865968696</v>
      </c>
      <c r="AZ35" s="210"/>
      <c r="BA35" s="218">
        <v>7.3766501584322697</v>
      </c>
      <c r="BB35" s="219">
        <v>7.86464905844627</v>
      </c>
      <c r="BC35" s="220">
        <v>7.6208593431368801</v>
      </c>
      <c r="BD35" s="210"/>
      <c r="BE35" s="221">
        <v>6.3477929815891896</v>
      </c>
    </row>
    <row r="36" spans="1:64" x14ac:dyDescent="0.25">
      <c r="A36" s="20" t="s">
        <v>25</v>
      </c>
      <c r="B36" s="2" t="str">
        <f t="shared" si="0"/>
        <v>Coastal Virginia - Eastern Shore</v>
      </c>
      <c r="C36" s="2"/>
      <c r="D36" s="23" t="s">
        <v>89</v>
      </c>
      <c r="E36" s="26" t="s">
        <v>90</v>
      </c>
      <c r="F36" s="2"/>
      <c r="G36" s="237">
        <v>100.010368509212</v>
      </c>
      <c r="H36" s="232">
        <v>100.704696132596</v>
      </c>
      <c r="I36" s="232">
        <v>103.745894465894</v>
      </c>
      <c r="J36" s="232">
        <v>103.574521028037</v>
      </c>
      <c r="K36" s="232">
        <v>106.251</v>
      </c>
      <c r="L36" s="238">
        <v>103.126661450182</v>
      </c>
      <c r="M36" s="232"/>
      <c r="N36" s="239">
        <v>125.489903567984</v>
      </c>
      <c r="O36" s="240">
        <v>126.177627118644</v>
      </c>
      <c r="P36" s="241">
        <v>125.837860886136</v>
      </c>
      <c r="Q36" s="232"/>
      <c r="R36" s="242">
        <v>111.161518624641</v>
      </c>
      <c r="S36" s="215"/>
      <c r="T36" s="216">
        <v>-4.6845860424244696</v>
      </c>
      <c r="U36" s="210">
        <v>-6.1394382153674698</v>
      </c>
      <c r="V36" s="210">
        <v>-3.5025613132330302</v>
      </c>
      <c r="W36" s="210">
        <v>-4.6191587700691601</v>
      </c>
      <c r="X36" s="210">
        <v>-5.0467901589736499</v>
      </c>
      <c r="Y36" s="217">
        <v>-4.7312869005147302</v>
      </c>
      <c r="Z36" s="210"/>
      <c r="AA36" s="218">
        <v>-1.6973621679190001</v>
      </c>
      <c r="AB36" s="219">
        <v>0.57430363718250099</v>
      </c>
      <c r="AC36" s="220">
        <v>-0.64502572647947798</v>
      </c>
      <c r="AD36" s="210"/>
      <c r="AE36" s="221">
        <v>-2.3874034037027498</v>
      </c>
      <c r="AF36" s="29"/>
      <c r="AG36" s="237">
        <v>98.755306030602995</v>
      </c>
      <c r="AH36" s="232">
        <v>100.747060468367</v>
      </c>
      <c r="AI36" s="232">
        <v>103.260418695228</v>
      </c>
      <c r="AJ36" s="232">
        <v>102.37605247285801</v>
      </c>
      <c r="AK36" s="232">
        <v>104.77253063725399</v>
      </c>
      <c r="AL36" s="238">
        <v>102.229619506239</v>
      </c>
      <c r="AM36" s="232"/>
      <c r="AN36" s="239">
        <v>120.876159807589</v>
      </c>
      <c r="AO36" s="240">
        <v>121.824858788044</v>
      </c>
      <c r="AP36" s="241">
        <v>121.344410610366</v>
      </c>
      <c r="AQ36" s="232"/>
      <c r="AR36" s="242">
        <v>108.61100438259599</v>
      </c>
      <c r="AS36" s="215"/>
      <c r="AT36" s="216">
        <v>-1.1942053440265199</v>
      </c>
      <c r="AU36" s="210">
        <v>-0.56736319118335099</v>
      </c>
      <c r="AV36" s="210">
        <v>0.743469943573142</v>
      </c>
      <c r="AW36" s="210">
        <v>-1.28116535853697</v>
      </c>
      <c r="AX36" s="210">
        <v>0.54828151183593499</v>
      </c>
      <c r="AY36" s="217">
        <v>-0.26386950345107502</v>
      </c>
      <c r="AZ36" s="210"/>
      <c r="BA36" s="218">
        <v>-0.95959263389693805</v>
      </c>
      <c r="BB36" s="219">
        <v>-1.48771279587175</v>
      </c>
      <c r="BC36" s="220">
        <v>-1.2136064520212799</v>
      </c>
      <c r="BD36" s="210"/>
      <c r="BE36" s="221">
        <v>-0.60492177828840399</v>
      </c>
    </row>
    <row r="37" spans="1:64" x14ac:dyDescent="0.25">
      <c r="A37" s="20" t="s">
        <v>26</v>
      </c>
      <c r="B37" s="2" t="str">
        <f t="shared" si="0"/>
        <v>Coastal Virginia - Hampton Roads</v>
      </c>
      <c r="C37" s="2"/>
      <c r="D37" s="23" t="s">
        <v>89</v>
      </c>
      <c r="E37" s="26" t="s">
        <v>90</v>
      </c>
      <c r="F37" s="2"/>
      <c r="G37" s="237">
        <v>109.021747637365</v>
      </c>
      <c r="H37" s="232">
        <v>112.631129387755</v>
      </c>
      <c r="I37" s="232">
        <v>116.728121207466</v>
      </c>
      <c r="J37" s="232">
        <v>116.61874040527999</v>
      </c>
      <c r="K37" s="232">
        <v>124.27025711396701</v>
      </c>
      <c r="L37" s="238">
        <v>116.27622037130099</v>
      </c>
      <c r="M37" s="232"/>
      <c r="N37" s="239">
        <v>154.09677606774201</v>
      </c>
      <c r="O37" s="240">
        <v>155.91698933092701</v>
      </c>
      <c r="P37" s="241">
        <v>155.00393399165901</v>
      </c>
      <c r="Q37" s="232"/>
      <c r="R37" s="242">
        <v>129.43507537529601</v>
      </c>
      <c r="S37" s="215"/>
      <c r="T37" s="216">
        <v>-6.3537343857325901</v>
      </c>
      <c r="U37" s="210">
        <v>-8.4294649554980996</v>
      </c>
      <c r="V37" s="210">
        <v>-7.9555277969893998</v>
      </c>
      <c r="W37" s="210">
        <v>-10.378476563402799</v>
      </c>
      <c r="X37" s="210">
        <v>-4.1119038462538402</v>
      </c>
      <c r="Y37" s="217">
        <v>-7.3554755821842797</v>
      </c>
      <c r="Z37" s="210"/>
      <c r="AA37" s="218">
        <v>5.1797657405536199</v>
      </c>
      <c r="AB37" s="219">
        <v>10.449695819809699</v>
      </c>
      <c r="AC37" s="220">
        <v>7.6592467818393404</v>
      </c>
      <c r="AD37" s="210"/>
      <c r="AE37" s="221">
        <v>-1.22208814107248</v>
      </c>
      <c r="AF37" s="29"/>
      <c r="AG37" s="237">
        <v>108.99166380809299</v>
      </c>
      <c r="AH37" s="232">
        <v>113.05253417599</v>
      </c>
      <c r="AI37" s="232">
        <v>114.568132436472</v>
      </c>
      <c r="AJ37" s="232">
        <v>116.83766578172499</v>
      </c>
      <c r="AK37" s="232">
        <v>122.274186628335</v>
      </c>
      <c r="AL37" s="238">
        <v>115.513567744903</v>
      </c>
      <c r="AM37" s="232"/>
      <c r="AN37" s="239">
        <v>146.15816105565801</v>
      </c>
      <c r="AO37" s="240">
        <v>147.801095312423</v>
      </c>
      <c r="AP37" s="241">
        <v>146.97588875805701</v>
      </c>
      <c r="AQ37" s="232"/>
      <c r="AR37" s="242">
        <v>126.012095518937</v>
      </c>
      <c r="AS37" s="215"/>
      <c r="AT37" s="216">
        <v>2.7871961893641499</v>
      </c>
      <c r="AU37" s="210">
        <v>2.7385066891304302</v>
      </c>
      <c r="AV37" s="210">
        <v>0.87095719446444897</v>
      </c>
      <c r="AW37" s="210">
        <v>1.85469506936793</v>
      </c>
      <c r="AX37" s="210">
        <v>4.8498035359029004</v>
      </c>
      <c r="AY37" s="217">
        <v>2.6855082685018798</v>
      </c>
      <c r="AZ37" s="210"/>
      <c r="BA37" s="218">
        <v>4.7259961922339802</v>
      </c>
      <c r="BB37" s="219">
        <v>4.3930624446497104</v>
      </c>
      <c r="BC37" s="220">
        <v>4.5546434977636698</v>
      </c>
      <c r="BD37" s="210"/>
      <c r="BE37" s="221">
        <v>3.3985371769262498</v>
      </c>
    </row>
    <row r="38" spans="1:64" x14ac:dyDescent="0.25">
      <c r="A38" s="19" t="s">
        <v>27</v>
      </c>
      <c r="B38" s="2" t="str">
        <f t="shared" si="0"/>
        <v>Northern Virginia</v>
      </c>
      <c r="C38" s="2"/>
      <c r="D38" s="23" t="s">
        <v>89</v>
      </c>
      <c r="E38" s="26" t="s">
        <v>90</v>
      </c>
      <c r="F38" s="2"/>
      <c r="G38" s="237">
        <v>154.57835309657401</v>
      </c>
      <c r="H38" s="232">
        <v>186.34662606179401</v>
      </c>
      <c r="I38" s="232">
        <v>201.56507227972099</v>
      </c>
      <c r="J38" s="232">
        <v>196.356692806865</v>
      </c>
      <c r="K38" s="232">
        <v>171.19775930232501</v>
      </c>
      <c r="L38" s="238">
        <v>183.927365091545</v>
      </c>
      <c r="M38" s="232"/>
      <c r="N38" s="239">
        <v>154.38202864652399</v>
      </c>
      <c r="O38" s="240">
        <v>153.57015992607799</v>
      </c>
      <c r="P38" s="241">
        <v>153.97252384139199</v>
      </c>
      <c r="Q38" s="232"/>
      <c r="R38" s="242">
        <v>175.49903122761799</v>
      </c>
      <c r="S38" s="215"/>
      <c r="T38" s="216">
        <v>15.9282918864675</v>
      </c>
      <c r="U38" s="210">
        <v>22.617870444898301</v>
      </c>
      <c r="V38" s="210">
        <v>26.887371567437398</v>
      </c>
      <c r="W38" s="210">
        <v>26.931157630970301</v>
      </c>
      <c r="X38" s="210">
        <v>26.151960339454501</v>
      </c>
      <c r="Y38" s="217">
        <v>24.4448519748377</v>
      </c>
      <c r="Z38" s="210"/>
      <c r="AA38" s="218">
        <v>20.008630237783802</v>
      </c>
      <c r="AB38" s="219">
        <v>21.718890815934099</v>
      </c>
      <c r="AC38" s="220">
        <v>20.826587126428102</v>
      </c>
      <c r="AD38" s="210"/>
      <c r="AE38" s="221">
        <v>23.5047741086914</v>
      </c>
      <c r="AF38" s="29"/>
      <c r="AG38" s="237">
        <v>146.85266553810001</v>
      </c>
      <c r="AH38" s="232">
        <v>173.574509005636</v>
      </c>
      <c r="AI38" s="232">
        <v>187.40854337124401</v>
      </c>
      <c r="AJ38" s="232">
        <v>182.976703894145</v>
      </c>
      <c r="AK38" s="232">
        <v>162.27703492475899</v>
      </c>
      <c r="AL38" s="238">
        <v>172.14798349444001</v>
      </c>
      <c r="AM38" s="232"/>
      <c r="AN38" s="239">
        <v>150.58926591492701</v>
      </c>
      <c r="AO38" s="240">
        <v>150.75326820893801</v>
      </c>
      <c r="AP38" s="241">
        <v>150.67202952355899</v>
      </c>
      <c r="AQ38" s="232"/>
      <c r="AR38" s="242">
        <v>165.92572836291501</v>
      </c>
      <c r="AS38" s="215"/>
      <c r="AT38" s="216">
        <v>2.2747200875732001</v>
      </c>
      <c r="AU38" s="210">
        <v>2.3864760858487299</v>
      </c>
      <c r="AV38" s="210">
        <v>4.0329561172527697</v>
      </c>
      <c r="AW38" s="210">
        <v>5.4602986613709898</v>
      </c>
      <c r="AX38" s="210">
        <v>6.1854412731232902</v>
      </c>
      <c r="AY38" s="217">
        <v>4.2318982380481804</v>
      </c>
      <c r="AZ38" s="210"/>
      <c r="BA38" s="218">
        <v>6.8665563564774104</v>
      </c>
      <c r="BB38" s="219">
        <v>6.4294932813393801</v>
      </c>
      <c r="BC38" s="220">
        <v>6.6439351749566997</v>
      </c>
      <c r="BD38" s="210"/>
      <c r="BE38" s="221">
        <v>4.9675299781300204</v>
      </c>
    </row>
    <row r="39" spans="1:64" x14ac:dyDescent="0.25">
      <c r="A39" s="21" t="s">
        <v>28</v>
      </c>
      <c r="B39" s="2" t="str">
        <f t="shared" si="0"/>
        <v>Shenandoah Valley</v>
      </c>
      <c r="C39" s="2"/>
      <c r="D39" s="24" t="s">
        <v>89</v>
      </c>
      <c r="E39" s="27" t="s">
        <v>90</v>
      </c>
      <c r="F39" s="2"/>
      <c r="G39" s="243">
        <v>94.247160777385105</v>
      </c>
      <c r="H39" s="244">
        <v>97.490075994635603</v>
      </c>
      <c r="I39" s="244">
        <v>99.425393133997702</v>
      </c>
      <c r="J39" s="244">
        <v>98.329471166985499</v>
      </c>
      <c r="K39" s="244">
        <v>105.339127303795</v>
      </c>
      <c r="L39" s="245">
        <v>99.372255739759495</v>
      </c>
      <c r="M39" s="232"/>
      <c r="N39" s="246">
        <v>125.970004043671</v>
      </c>
      <c r="O39" s="247">
        <v>121.48230167125</v>
      </c>
      <c r="P39" s="248">
        <v>123.77695440917999</v>
      </c>
      <c r="Q39" s="232"/>
      <c r="R39" s="249">
        <v>108.04288859913299</v>
      </c>
      <c r="S39" s="215"/>
      <c r="T39" s="222">
        <v>-4.7124405932117099</v>
      </c>
      <c r="U39" s="223">
        <v>-4.0818957438985901</v>
      </c>
      <c r="V39" s="223">
        <v>-3.7379394336291898</v>
      </c>
      <c r="W39" s="223">
        <v>-3.10124789311562</v>
      </c>
      <c r="X39" s="223">
        <v>2.44383005653969</v>
      </c>
      <c r="Y39" s="224">
        <v>-2.3573137630869301</v>
      </c>
      <c r="Z39" s="210"/>
      <c r="AA39" s="225">
        <v>9.0621780007420991</v>
      </c>
      <c r="AB39" s="226">
        <v>8.1558841350897193</v>
      </c>
      <c r="AC39" s="227">
        <v>8.5176201403641194</v>
      </c>
      <c r="AD39" s="210"/>
      <c r="AE39" s="228">
        <v>2.3811879270174798</v>
      </c>
      <c r="AF39" s="30"/>
      <c r="AG39" s="243">
        <v>94.0080261727947</v>
      </c>
      <c r="AH39" s="244">
        <v>98.047884544037899</v>
      </c>
      <c r="AI39" s="244">
        <v>99.045697726412797</v>
      </c>
      <c r="AJ39" s="244">
        <v>100.252237660926</v>
      </c>
      <c r="AK39" s="244">
        <v>105.46359937156301</v>
      </c>
      <c r="AL39" s="245">
        <v>99.7779958234443</v>
      </c>
      <c r="AM39" s="232"/>
      <c r="AN39" s="246">
        <v>122.944989176042</v>
      </c>
      <c r="AO39" s="247">
        <v>119.81617381677199</v>
      </c>
      <c r="AP39" s="248">
        <v>121.40795708866401</v>
      </c>
      <c r="AQ39" s="232"/>
      <c r="AR39" s="249">
        <v>107.21680342663601</v>
      </c>
      <c r="AS39" s="215"/>
      <c r="AT39" s="222">
        <v>1.7580736111059601</v>
      </c>
      <c r="AU39" s="223">
        <v>2.3698552906744199</v>
      </c>
      <c r="AV39" s="223">
        <v>1.2191326216521501</v>
      </c>
      <c r="AW39" s="223">
        <v>2.4442383365351601</v>
      </c>
      <c r="AX39" s="223">
        <v>4.5674226882164204</v>
      </c>
      <c r="AY39" s="224">
        <v>2.6047751394317702</v>
      </c>
      <c r="AZ39" s="210"/>
      <c r="BA39" s="225">
        <v>5.4449056520357102</v>
      </c>
      <c r="BB39" s="226">
        <v>4.1601367696529703</v>
      </c>
      <c r="BC39" s="227">
        <v>4.8155388770341396</v>
      </c>
      <c r="BD39" s="210"/>
      <c r="BE39" s="228">
        <v>3.5554420901683401</v>
      </c>
    </row>
    <row r="40" spans="1:64" ht="13" x14ac:dyDescent="0.3">
      <c r="A40" s="18" t="s">
        <v>29</v>
      </c>
      <c r="B40" s="2" t="str">
        <f t="shared" si="0"/>
        <v>Southern Virginia</v>
      </c>
      <c r="C40" s="8"/>
      <c r="D40" s="22" t="s">
        <v>89</v>
      </c>
      <c r="E40" s="25" t="s">
        <v>90</v>
      </c>
      <c r="F40" s="2"/>
      <c r="G40" s="229">
        <v>98.121410314924603</v>
      </c>
      <c r="H40" s="230">
        <v>106.936351961124</v>
      </c>
      <c r="I40" s="230">
        <v>110.01144922663001</v>
      </c>
      <c r="J40" s="230">
        <v>107.67110673234799</v>
      </c>
      <c r="K40" s="230">
        <v>106.604665293511</v>
      </c>
      <c r="L40" s="231">
        <v>106.301028277634</v>
      </c>
      <c r="M40" s="232"/>
      <c r="N40" s="233">
        <v>121.275632260205</v>
      </c>
      <c r="O40" s="234">
        <v>120.85980961600499</v>
      </c>
      <c r="P40" s="235">
        <v>121.064795484293</v>
      </c>
      <c r="Q40" s="232"/>
      <c r="R40" s="236">
        <v>110.78681795585599</v>
      </c>
      <c r="S40" s="215"/>
      <c r="T40" s="207">
        <v>-0.12299646968472799</v>
      </c>
      <c r="U40" s="208">
        <v>-1.0450925766466199</v>
      </c>
      <c r="V40" s="208">
        <v>-2.0261142011299702</v>
      </c>
      <c r="W40" s="208">
        <v>0.349359995468559</v>
      </c>
      <c r="X40" s="208">
        <v>1.07064372015175</v>
      </c>
      <c r="Y40" s="209">
        <v>-0.37474204372394199</v>
      </c>
      <c r="Z40" s="210"/>
      <c r="AA40" s="211">
        <v>7.6417037231130003</v>
      </c>
      <c r="AB40" s="212">
        <v>9.1583944504005306</v>
      </c>
      <c r="AC40" s="213">
        <v>8.3511827017843103</v>
      </c>
      <c r="AD40" s="210"/>
      <c r="AE40" s="214">
        <v>2.47623561206915</v>
      </c>
      <c r="AF40" s="28"/>
      <c r="AG40" s="229">
        <v>102.44892681168101</v>
      </c>
      <c r="AH40" s="230">
        <v>106.439361605521</v>
      </c>
      <c r="AI40" s="230">
        <v>110.075927257167</v>
      </c>
      <c r="AJ40" s="230">
        <v>108.453733153638</v>
      </c>
      <c r="AK40" s="230">
        <v>109.792038682697</v>
      </c>
      <c r="AL40" s="231">
        <v>107.75788552089401</v>
      </c>
      <c r="AM40" s="232"/>
      <c r="AN40" s="233">
        <v>126.414944665033</v>
      </c>
      <c r="AO40" s="234">
        <v>129.83137933837199</v>
      </c>
      <c r="AP40" s="235">
        <v>128.156137531068</v>
      </c>
      <c r="AQ40" s="232"/>
      <c r="AR40" s="236">
        <v>114.030033627146</v>
      </c>
      <c r="AS40" s="215"/>
      <c r="AT40" s="207">
        <v>-2.1166499720313601</v>
      </c>
      <c r="AU40" s="208">
        <v>-0.835048301125079</v>
      </c>
      <c r="AV40" s="208">
        <v>-1.39420233742753E-2</v>
      </c>
      <c r="AW40" s="208">
        <v>-1.1194606723765701</v>
      </c>
      <c r="AX40" s="208">
        <v>-1.02868921963853</v>
      </c>
      <c r="AY40" s="209">
        <v>-0.90147021184967202</v>
      </c>
      <c r="AZ40" s="210"/>
      <c r="BA40" s="211">
        <v>1.4199275721996401</v>
      </c>
      <c r="BB40" s="212">
        <v>1.3350511940732199</v>
      </c>
      <c r="BC40" s="213">
        <v>1.3838598306665799</v>
      </c>
      <c r="BD40" s="210"/>
      <c r="BE40" s="214">
        <v>-0.168888121141446</v>
      </c>
      <c r="BF40" s="39"/>
      <c r="BG40" s="39"/>
      <c r="BH40" s="39"/>
      <c r="BI40" s="39"/>
      <c r="BJ40" s="39"/>
      <c r="BK40" s="39"/>
      <c r="BL40" s="39"/>
    </row>
    <row r="41" spans="1:64" x14ac:dyDescent="0.25">
      <c r="A41" s="19" t="s">
        <v>30</v>
      </c>
      <c r="B41" s="2" t="str">
        <f t="shared" si="0"/>
        <v>Southwest Virginia - Blue Ridge Highlands</v>
      </c>
      <c r="C41" s="9"/>
      <c r="D41" s="23" t="s">
        <v>89</v>
      </c>
      <c r="E41" s="26" t="s">
        <v>90</v>
      </c>
      <c r="F41" s="2"/>
      <c r="G41" s="237">
        <v>143.73660263328199</v>
      </c>
      <c r="H41" s="232">
        <v>105.74975834292199</v>
      </c>
      <c r="I41" s="232">
        <v>107.83391900718399</v>
      </c>
      <c r="J41" s="232">
        <v>107.969082019556</v>
      </c>
      <c r="K41" s="232">
        <v>111.60348872755</v>
      </c>
      <c r="L41" s="238">
        <v>115.29481441048</v>
      </c>
      <c r="M41" s="232"/>
      <c r="N41" s="239">
        <v>161.68350197628399</v>
      </c>
      <c r="O41" s="240">
        <v>167.73829560155201</v>
      </c>
      <c r="P41" s="241">
        <v>164.67677432248701</v>
      </c>
      <c r="Q41" s="232"/>
      <c r="R41" s="242">
        <v>132.30015333792099</v>
      </c>
      <c r="S41" s="215"/>
      <c r="T41" s="216">
        <v>7.08159649422059</v>
      </c>
      <c r="U41" s="210">
        <v>-5.1162024305248703</v>
      </c>
      <c r="V41" s="210">
        <v>-5.5755435497177404</v>
      </c>
      <c r="W41" s="210">
        <v>-4.9068785091793004</v>
      </c>
      <c r="X41" s="210">
        <v>-5.1634488762479398</v>
      </c>
      <c r="Y41" s="217">
        <v>-2.5372723567752802</v>
      </c>
      <c r="Z41" s="210"/>
      <c r="AA41" s="218">
        <v>16.8590564343111</v>
      </c>
      <c r="AB41" s="219">
        <v>23.588048156696601</v>
      </c>
      <c r="AC41" s="220">
        <v>20.074752086399702</v>
      </c>
      <c r="AD41" s="210"/>
      <c r="AE41" s="221">
        <v>6.9438946876606602</v>
      </c>
      <c r="AF41" s="29"/>
      <c r="AG41" s="237">
        <v>115.83911952749099</v>
      </c>
      <c r="AH41" s="232">
        <v>106.988667743672</v>
      </c>
      <c r="AI41" s="232">
        <v>109.506129907355</v>
      </c>
      <c r="AJ41" s="232">
        <v>109.372501923816</v>
      </c>
      <c r="AK41" s="232">
        <v>113.709212033716</v>
      </c>
      <c r="AL41" s="238">
        <v>111.001370422025</v>
      </c>
      <c r="AM41" s="232"/>
      <c r="AN41" s="239">
        <v>152.220779049295</v>
      </c>
      <c r="AO41" s="240">
        <v>158.46054317085299</v>
      </c>
      <c r="AP41" s="241">
        <v>155.28034525654601</v>
      </c>
      <c r="AQ41" s="232"/>
      <c r="AR41" s="242">
        <v>125.89027477011</v>
      </c>
      <c r="AS41" s="215"/>
      <c r="AT41" s="216">
        <v>5.4095707090440497</v>
      </c>
      <c r="AU41" s="210">
        <v>2.9560911303122701</v>
      </c>
      <c r="AV41" s="210">
        <v>2.0802683157205202</v>
      </c>
      <c r="AW41" s="210">
        <v>0.77872334833373502</v>
      </c>
      <c r="AX41" s="210">
        <v>-1.07415065536167</v>
      </c>
      <c r="AY41" s="217">
        <v>1.7674915740924799</v>
      </c>
      <c r="AZ41" s="210"/>
      <c r="BA41" s="218">
        <v>-3.0723767924818999</v>
      </c>
      <c r="BB41" s="219">
        <v>-1.47248242715463</v>
      </c>
      <c r="BC41" s="220">
        <v>-2.2757621966439499</v>
      </c>
      <c r="BD41" s="210"/>
      <c r="BE41" s="221">
        <v>-0.18552627489281601</v>
      </c>
      <c r="BF41" s="39"/>
      <c r="BG41" s="39"/>
      <c r="BH41" s="39"/>
      <c r="BI41" s="39"/>
      <c r="BJ41" s="39"/>
      <c r="BK41" s="39"/>
      <c r="BL41" s="39"/>
    </row>
    <row r="42" spans="1:64" x14ac:dyDescent="0.25">
      <c r="A42" s="20" t="s">
        <v>31</v>
      </c>
      <c r="B42" s="2" t="str">
        <f t="shared" si="0"/>
        <v>Southwest Virginia - Heart of Appalachia</v>
      </c>
      <c r="C42" s="2"/>
      <c r="D42" s="23" t="s">
        <v>89</v>
      </c>
      <c r="E42" s="26" t="s">
        <v>90</v>
      </c>
      <c r="F42" s="2"/>
      <c r="G42" s="237">
        <v>88.510235478806905</v>
      </c>
      <c r="H42" s="232">
        <v>92.302621589560999</v>
      </c>
      <c r="I42" s="232">
        <v>93.167312499999994</v>
      </c>
      <c r="J42" s="232">
        <v>94.432662650602396</v>
      </c>
      <c r="K42" s="232">
        <v>91.773543624160993</v>
      </c>
      <c r="L42" s="238">
        <v>92.211771725032406</v>
      </c>
      <c r="M42" s="232"/>
      <c r="N42" s="239">
        <v>98.632478941034805</v>
      </c>
      <c r="O42" s="240">
        <v>97.902277847309094</v>
      </c>
      <c r="P42" s="241">
        <v>98.274546012269894</v>
      </c>
      <c r="Q42" s="232"/>
      <c r="R42" s="242">
        <v>94.013471285323604</v>
      </c>
      <c r="S42" s="215"/>
      <c r="T42" s="216">
        <v>1.5435774293642699</v>
      </c>
      <c r="U42" s="210">
        <v>9.0763573855590494</v>
      </c>
      <c r="V42" s="210">
        <v>2.9524381770169899</v>
      </c>
      <c r="W42" s="210">
        <v>5.5389399151361296</v>
      </c>
      <c r="X42" s="210">
        <v>5.7647300998548303</v>
      </c>
      <c r="Y42" s="217">
        <v>4.9932370654971798</v>
      </c>
      <c r="Z42" s="210"/>
      <c r="AA42" s="218">
        <v>9.5496182728807497</v>
      </c>
      <c r="AB42" s="219">
        <v>11.6297992607621</v>
      </c>
      <c r="AC42" s="220">
        <v>10.5096952402354</v>
      </c>
      <c r="AD42" s="210"/>
      <c r="AE42" s="221">
        <v>6.7090741166095</v>
      </c>
      <c r="AF42" s="29"/>
      <c r="AG42" s="237">
        <v>87.254894869638306</v>
      </c>
      <c r="AH42" s="232">
        <v>92.871073825503302</v>
      </c>
      <c r="AI42" s="232">
        <v>92.358853349426596</v>
      </c>
      <c r="AJ42" s="232">
        <v>93.528628148148101</v>
      </c>
      <c r="AK42" s="232">
        <v>91.5389926617745</v>
      </c>
      <c r="AL42" s="238">
        <v>91.774345304047401</v>
      </c>
      <c r="AM42" s="232"/>
      <c r="AN42" s="239">
        <v>97.369339563862894</v>
      </c>
      <c r="AO42" s="240">
        <v>94.616457701381805</v>
      </c>
      <c r="AP42" s="241">
        <v>96.047047110247604</v>
      </c>
      <c r="AQ42" s="232"/>
      <c r="AR42" s="242">
        <v>93.000761617100295</v>
      </c>
      <c r="AS42" s="215"/>
      <c r="AT42" s="216">
        <v>0.83940168788870595</v>
      </c>
      <c r="AU42" s="210">
        <v>3.9337311430217001</v>
      </c>
      <c r="AV42" s="210">
        <v>2.5161891491678601</v>
      </c>
      <c r="AW42" s="210">
        <v>4.1874539279902097</v>
      </c>
      <c r="AX42" s="210">
        <v>3.38287160116323</v>
      </c>
      <c r="AY42" s="217">
        <v>3.1212839969645101</v>
      </c>
      <c r="AZ42" s="210"/>
      <c r="BA42" s="218">
        <v>1.2819783168110099</v>
      </c>
      <c r="BB42" s="219">
        <v>-1.31105575413488</v>
      </c>
      <c r="BC42" s="220">
        <v>3.9759256115508401E-2</v>
      </c>
      <c r="BD42" s="210"/>
      <c r="BE42" s="221">
        <v>2.1190940429851199</v>
      </c>
      <c r="BF42" s="39"/>
      <c r="BG42" s="39"/>
      <c r="BH42" s="39"/>
      <c r="BI42" s="39"/>
      <c r="BJ42" s="39"/>
      <c r="BK42" s="39"/>
      <c r="BL42" s="39"/>
    </row>
    <row r="43" spans="1:64" x14ac:dyDescent="0.25">
      <c r="A43" s="21" t="s">
        <v>32</v>
      </c>
      <c r="B43" s="2" t="str">
        <f t="shared" si="0"/>
        <v>Virginia Mountains</v>
      </c>
      <c r="C43" s="2"/>
      <c r="D43" s="24" t="s">
        <v>89</v>
      </c>
      <c r="E43" s="27" t="s">
        <v>90</v>
      </c>
      <c r="F43" s="2"/>
      <c r="G43" s="237">
        <v>103.47527769438599</v>
      </c>
      <c r="H43" s="232">
        <v>108.03437713727401</v>
      </c>
      <c r="I43" s="232">
        <v>114.41262210218299</v>
      </c>
      <c r="J43" s="232">
        <v>114.56422760887401</v>
      </c>
      <c r="K43" s="232">
        <v>121.01767692609199</v>
      </c>
      <c r="L43" s="238">
        <v>113.125154554197</v>
      </c>
      <c r="M43" s="232"/>
      <c r="N43" s="239">
        <v>148.40724547971899</v>
      </c>
      <c r="O43" s="240">
        <v>147.220062438383</v>
      </c>
      <c r="P43" s="241">
        <v>147.81622740286201</v>
      </c>
      <c r="Q43" s="232"/>
      <c r="R43" s="242">
        <v>125.575931536609</v>
      </c>
      <c r="S43" s="215"/>
      <c r="T43" s="216">
        <v>-10.370086333103201</v>
      </c>
      <c r="U43" s="210">
        <v>-17.358875901602801</v>
      </c>
      <c r="V43" s="210">
        <v>-12.107124145257799</v>
      </c>
      <c r="W43" s="210">
        <v>-4.1035161061431298</v>
      </c>
      <c r="X43" s="210">
        <v>2.9218157253366299</v>
      </c>
      <c r="Y43" s="217">
        <v>-8.2720277486441898</v>
      </c>
      <c r="Z43" s="210"/>
      <c r="AA43" s="218">
        <v>9.6487270944460697</v>
      </c>
      <c r="AB43" s="219">
        <v>11.0977281439294</v>
      </c>
      <c r="AC43" s="220">
        <v>10.289908799791601</v>
      </c>
      <c r="AD43" s="210"/>
      <c r="AE43" s="221">
        <v>-0.46563220141015099</v>
      </c>
      <c r="AF43" s="30"/>
      <c r="AG43" s="237">
        <v>112.954067606056</v>
      </c>
      <c r="AH43" s="232">
        <v>114.97374505520401</v>
      </c>
      <c r="AI43" s="232">
        <v>116.77881143236201</v>
      </c>
      <c r="AJ43" s="232">
        <v>116.61542530568801</v>
      </c>
      <c r="AK43" s="232">
        <v>122.365450898587</v>
      </c>
      <c r="AL43" s="238">
        <v>117.009060134615</v>
      </c>
      <c r="AM43" s="232"/>
      <c r="AN43" s="239">
        <v>141.056900998137</v>
      </c>
      <c r="AO43" s="240">
        <v>141.82850332217799</v>
      </c>
      <c r="AP43" s="241">
        <v>141.439731459646</v>
      </c>
      <c r="AQ43" s="232"/>
      <c r="AR43" s="242">
        <v>124.976366925105</v>
      </c>
      <c r="AS43" s="215"/>
      <c r="AT43" s="216">
        <v>3.50006521109411</v>
      </c>
      <c r="AU43" s="210">
        <v>-1.6915709585049301</v>
      </c>
      <c r="AV43" s="210">
        <v>-0.67753796524999799</v>
      </c>
      <c r="AW43" s="210">
        <v>1.4777383373995301</v>
      </c>
      <c r="AX43" s="210">
        <v>6.6084965575316996</v>
      </c>
      <c r="AY43" s="217">
        <v>1.79591041732891</v>
      </c>
      <c r="AZ43" s="210"/>
      <c r="BA43" s="218">
        <v>3.1545012275604201</v>
      </c>
      <c r="BB43" s="219">
        <v>2.4356088079917901</v>
      </c>
      <c r="BC43" s="220">
        <v>2.8042214978722901</v>
      </c>
      <c r="BD43" s="210"/>
      <c r="BE43" s="221">
        <v>2.0430993763665799</v>
      </c>
      <c r="BF43" s="39"/>
      <c r="BG43" s="39"/>
      <c r="BH43" s="39"/>
      <c r="BI43" s="39"/>
      <c r="BJ43" s="39"/>
      <c r="BK43" s="39"/>
      <c r="BL43" s="39"/>
    </row>
    <row r="44" spans="1:64" x14ac:dyDescent="0.25">
      <c r="A44" s="20" t="s">
        <v>104</v>
      </c>
      <c r="B44" s="2" t="s">
        <v>16</v>
      </c>
      <c r="D44" s="24" t="s">
        <v>89</v>
      </c>
      <c r="E44" s="27" t="s">
        <v>90</v>
      </c>
      <c r="G44" s="237">
        <v>296.63466732869898</v>
      </c>
      <c r="H44" s="232">
        <v>308.70873316228301</v>
      </c>
      <c r="I44" s="232">
        <v>316.81429553264599</v>
      </c>
      <c r="J44" s="232">
        <v>313.29954124834802</v>
      </c>
      <c r="K44" s="232">
        <v>317.17410647026901</v>
      </c>
      <c r="L44" s="238">
        <v>311.78451654052998</v>
      </c>
      <c r="M44" s="232"/>
      <c r="N44" s="239">
        <v>401.56381659073298</v>
      </c>
      <c r="O44" s="240">
        <v>381.28031318082702</v>
      </c>
      <c r="P44" s="241">
        <v>391.43310052419702</v>
      </c>
      <c r="Q44" s="232"/>
      <c r="R44" s="242">
        <v>337.72481907654202</v>
      </c>
      <c r="S44" s="215"/>
      <c r="T44" s="216">
        <v>-2.5629411024564299</v>
      </c>
      <c r="U44" s="210">
        <v>4.0109824627503503</v>
      </c>
      <c r="V44" s="210">
        <v>4.6098945704258698</v>
      </c>
      <c r="W44" s="210">
        <v>7.2246579626167904</v>
      </c>
      <c r="X44" s="210">
        <v>4.4054645369995802</v>
      </c>
      <c r="Y44" s="217">
        <v>4.0251916244133703</v>
      </c>
      <c r="Z44" s="210"/>
      <c r="AA44" s="218">
        <v>9.9270719854545302</v>
      </c>
      <c r="AB44" s="219">
        <v>2.4383944096714099</v>
      </c>
      <c r="AC44" s="220">
        <v>6.1786657108209404</v>
      </c>
      <c r="AD44" s="210"/>
      <c r="AE44" s="221">
        <v>5.4430727499391001</v>
      </c>
      <c r="AG44" s="237">
        <v>293.41810003473398</v>
      </c>
      <c r="AH44" s="232">
        <v>298.01478162911599</v>
      </c>
      <c r="AI44" s="232">
        <v>308.31788973533298</v>
      </c>
      <c r="AJ44" s="232">
        <v>306.11811981768898</v>
      </c>
      <c r="AK44" s="232">
        <v>308.22907480864598</v>
      </c>
      <c r="AL44" s="238">
        <v>303.497419881219</v>
      </c>
      <c r="AM44" s="232"/>
      <c r="AN44" s="239">
        <v>371.423311772945</v>
      </c>
      <c r="AO44" s="240">
        <v>372.51965606936398</v>
      </c>
      <c r="AP44" s="241">
        <v>371.97467096852802</v>
      </c>
      <c r="AQ44" s="232"/>
      <c r="AR44" s="242">
        <v>325.72835276850998</v>
      </c>
      <c r="AS44" s="215"/>
      <c r="AT44" s="216">
        <v>3.9172462957199898</v>
      </c>
      <c r="AU44" s="210">
        <v>2.5998182426255099</v>
      </c>
      <c r="AV44" s="210">
        <v>6.4029078467695397</v>
      </c>
      <c r="AW44" s="210">
        <v>7.7080676307579701</v>
      </c>
      <c r="AX44" s="210">
        <v>7.5471085171297903</v>
      </c>
      <c r="AY44" s="217">
        <v>5.7858909731997299</v>
      </c>
      <c r="AZ44" s="210"/>
      <c r="BA44" s="218">
        <v>7.8725227843059997</v>
      </c>
      <c r="BB44" s="219">
        <v>4.7214239208476396</v>
      </c>
      <c r="BC44" s="220">
        <v>6.26096555331294</v>
      </c>
      <c r="BD44" s="210"/>
      <c r="BE44" s="221">
        <v>5.9512824000934996</v>
      </c>
    </row>
    <row r="45" spans="1:64" x14ac:dyDescent="0.25">
      <c r="A45" s="20" t="s">
        <v>105</v>
      </c>
      <c r="B45" s="2" t="s">
        <v>17</v>
      </c>
      <c r="D45" s="24" t="s">
        <v>89</v>
      </c>
      <c r="E45" s="27" t="s">
        <v>90</v>
      </c>
      <c r="G45" s="237">
        <v>189.175997517637</v>
      </c>
      <c r="H45" s="232">
        <v>218.13166049235801</v>
      </c>
      <c r="I45" s="232">
        <v>235.34121724836601</v>
      </c>
      <c r="J45" s="232">
        <v>231.58307852726699</v>
      </c>
      <c r="K45" s="232">
        <v>208.02018428330999</v>
      </c>
      <c r="L45" s="238">
        <v>218.54266098870301</v>
      </c>
      <c r="M45" s="232"/>
      <c r="N45" s="239">
        <v>214.46598049736301</v>
      </c>
      <c r="O45" s="240">
        <v>217.43943620455701</v>
      </c>
      <c r="P45" s="241">
        <v>215.950624445171</v>
      </c>
      <c r="Q45" s="232"/>
      <c r="R45" s="242">
        <v>217.78114284700001</v>
      </c>
      <c r="S45" s="215"/>
      <c r="T45" s="216">
        <v>3.7620164633801298</v>
      </c>
      <c r="U45" s="210">
        <v>9.15111999151212</v>
      </c>
      <c r="V45" s="210">
        <v>13.464798144621801</v>
      </c>
      <c r="W45" s="210">
        <v>11.957335286232301</v>
      </c>
      <c r="X45" s="210">
        <v>9.1504432114133305</v>
      </c>
      <c r="Y45" s="217">
        <v>10.131926131867599</v>
      </c>
      <c r="Z45" s="210"/>
      <c r="AA45" s="218">
        <v>10.9245446118733</v>
      </c>
      <c r="AB45" s="219">
        <v>17.908400739011899</v>
      </c>
      <c r="AC45" s="220">
        <v>14.250607256822599</v>
      </c>
      <c r="AD45" s="210"/>
      <c r="AE45" s="221">
        <v>11.2981360021789</v>
      </c>
      <c r="AG45" s="237">
        <v>180.370900870611</v>
      </c>
      <c r="AH45" s="232">
        <v>208.79550199104901</v>
      </c>
      <c r="AI45" s="232">
        <v>222.92612121825599</v>
      </c>
      <c r="AJ45" s="232">
        <v>218.30457590857799</v>
      </c>
      <c r="AK45" s="232">
        <v>199.35995208716</v>
      </c>
      <c r="AL45" s="238">
        <v>207.81595372642099</v>
      </c>
      <c r="AM45" s="232"/>
      <c r="AN45" s="239">
        <v>202.54110351055601</v>
      </c>
      <c r="AO45" s="240">
        <v>207.694616060996</v>
      </c>
      <c r="AP45" s="241">
        <v>205.13400667555501</v>
      </c>
      <c r="AQ45" s="232"/>
      <c r="AR45" s="242">
        <v>206.99722009910701</v>
      </c>
      <c r="AS45" s="215"/>
      <c r="AT45" s="216">
        <v>-1.5155568278992799</v>
      </c>
      <c r="AU45" s="210">
        <v>4.8258795426249203E-2</v>
      </c>
      <c r="AV45" s="210">
        <v>2.3733842808396899</v>
      </c>
      <c r="AW45" s="210">
        <v>2.7434486092424599</v>
      </c>
      <c r="AX45" s="210">
        <v>2.6212168958784701</v>
      </c>
      <c r="AY45" s="217">
        <v>1.5849658118694601</v>
      </c>
      <c r="AZ45" s="210"/>
      <c r="BA45" s="218">
        <v>2.62553136465865</v>
      </c>
      <c r="BB45" s="219">
        <v>4.5928445685434198</v>
      </c>
      <c r="BC45" s="220">
        <v>3.6156852944770201</v>
      </c>
      <c r="BD45" s="210"/>
      <c r="BE45" s="221">
        <v>2.2159852368397899</v>
      </c>
    </row>
    <row r="46" spans="1:64" x14ac:dyDescent="0.25">
      <c r="A46" s="20" t="s">
        <v>106</v>
      </c>
      <c r="B46" s="2" t="s">
        <v>18</v>
      </c>
      <c r="D46" s="24" t="s">
        <v>89</v>
      </c>
      <c r="E46" s="27" t="s">
        <v>90</v>
      </c>
      <c r="G46" s="237">
        <v>149.985584903817</v>
      </c>
      <c r="H46" s="232">
        <v>163.41975469571699</v>
      </c>
      <c r="I46" s="232">
        <v>171.71269346495799</v>
      </c>
      <c r="J46" s="232">
        <v>168.362541662441</v>
      </c>
      <c r="K46" s="232">
        <v>160.77466142165099</v>
      </c>
      <c r="L46" s="238">
        <v>163.710584393998</v>
      </c>
      <c r="M46" s="232"/>
      <c r="N46" s="239">
        <v>167.43009544811201</v>
      </c>
      <c r="O46" s="240">
        <v>165.01961712319499</v>
      </c>
      <c r="P46" s="241">
        <v>166.239694137638</v>
      </c>
      <c r="Q46" s="232"/>
      <c r="R46" s="242">
        <v>164.48753641285899</v>
      </c>
      <c r="S46" s="215"/>
      <c r="T46" s="216">
        <v>8.4028365078408598</v>
      </c>
      <c r="U46" s="210">
        <v>12.129167917771101</v>
      </c>
      <c r="V46" s="210">
        <v>13.769730883063</v>
      </c>
      <c r="W46" s="210">
        <v>13.1220498661057</v>
      </c>
      <c r="X46" s="210">
        <v>14.362925800302101</v>
      </c>
      <c r="Y46" s="217">
        <v>12.6480324365015</v>
      </c>
      <c r="Z46" s="210"/>
      <c r="AA46" s="218">
        <v>14.0321108913574</v>
      </c>
      <c r="AB46" s="219">
        <v>15.998355370182299</v>
      </c>
      <c r="AC46" s="220">
        <v>14.904597819292</v>
      </c>
      <c r="AD46" s="210"/>
      <c r="AE46" s="221">
        <v>13.3267208342989</v>
      </c>
      <c r="AG46" s="237">
        <v>144.47538129606201</v>
      </c>
      <c r="AH46" s="232">
        <v>156.27497000341</v>
      </c>
      <c r="AI46" s="232">
        <v>163.42772952547799</v>
      </c>
      <c r="AJ46" s="232">
        <v>161.90467558291499</v>
      </c>
      <c r="AK46" s="232">
        <v>155.40994183465801</v>
      </c>
      <c r="AL46" s="238">
        <v>157.03212485031901</v>
      </c>
      <c r="AM46" s="232"/>
      <c r="AN46" s="239">
        <v>165.07155439651299</v>
      </c>
      <c r="AO46" s="240">
        <v>164.724735899027</v>
      </c>
      <c r="AP46" s="241">
        <v>164.89891022851799</v>
      </c>
      <c r="AQ46" s="232"/>
      <c r="AR46" s="242">
        <v>159.488970629401</v>
      </c>
      <c r="AS46" s="215"/>
      <c r="AT46" s="216">
        <v>3.9669102232369502</v>
      </c>
      <c r="AU46" s="210">
        <v>2.35267946822841</v>
      </c>
      <c r="AV46" s="210">
        <v>1.75092274534479</v>
      </c>
      <c r="AW46" s="210">
        <v>3.2508236121228502</v>
      </c>
      <c r="AX46" s="210">
        <v>5.0160669973458001</v>
      </c>
      <c r="AY46" s="217">
        <v>3.1853383373809199</v>
      </c>
      <c r="AZ46" s="210"/>
      <c r="BA46" s="218">
        <v>6.1079397720447499</v>
      </c>
      <c r="BB46" s="219">
        <v>5.3724867614710297</v>
      </c>
      <c r="BC46" s="220">
        <v>5.7401906184897804</v>
      </c>
      <c r="BD46" s="210"/>
      <c r="BE46" s="221">
        <v>3.9840289744862099</v>
      </c>
    </row>
    <row r="47" spans="1:64" x14ac:dyDescent="0.25">
      <c r="A47" s="20" t="s">
        <v>107</v>
      </c>
      <c r="B47" s="2" t="s">
        <v>19</v>
      </c>
      <c r="D47" s="24" t="s">
        <v>89</v>
      </c>
      <c r="E47" s="27" t="s">
        <v>90</v>
      </c>
      <c r="G47" s="237">
        <v>118.258444404607</v>
      </c>
      <c r="H47" s="232">
        <v>125.52342726104</v>
      </c>
      <c r="I47" s="232">
        <v>131.09772465735699</v>
      </c>
      <c r="J47" s="232">
        <v>129.57499520552301</v>
      </c>
      <c r="K47" s="232">
        <v>129.244123972778</v>
      </c>
      <c r="L47" s="238">
        <v>127.274731359193</v>
      </c>
      <c r="M47" s="232"/>
      <c r="N47" s="239">
        <v>153.028243939795</v>
      </c>
      <c r="O47" s="240">
        <v>150.808837078983</v>
      </c>
      <c r="P47" s="241">
        <v>151.91927641952901</v>
      </c>
      <c r="Q47" s="232"/>
      <c r="R47" s="242">
        <v>135.15088769574899</v>
      </c>
      <c r="S47" s="215"/>
      <c r="T47" s="216">
        <v>3.5867087795943999</v>
      </c>
      <c r="U47" s="210">
        <v>5.68962312466223</v>
      </c>
      <c r="V47" s="210">
        <v>7.0532354898448704</v>
      </c>
      <c r="W47" s="210">
        <v>7.8155785612692599</v>
      </c>
      <c r="X47" s="210">
        <v>8.7920395307280597</v>
      </c>
      <c r="Y47" s="217">
        <v>6.8342366435654398</v>
      </c>
      <c r="Z47" s="210"/>
      <c r="AA47" s="218">
        <v>17.055636456663098</v>
      </c>
      <c r="AB47" s="219">
        <v>20.1188820894081</v>
      </c>
      <c r="AC47" s="220">
        <v>18.375484341664102</v>
      </c>
      <c r="AD47" s="210"/>
      <c r="AE47" s="221">
        <v>11.030520210505401</v>
      </c>
      <c r="AG47" s="237">
        <v>115.776543078524</v>
      </c>
      <c r="AH47" s="232">
        <v>122.325352978871</v>
      </c>
      <c r="AI47" s="232">
        <v>125.865434612633</v>
      </c>
      <c r="AJ47" s="232">
        <v>125.55746799116901</v>
      </c>
      <c r="AK47" s="232">
        <v>125.85482208945299</v>
      </c>
      <c r="AL47" s="238">
        <v>123.53555535978001</v>
      </c>
      <c r="AM47" s="232"/>
      <c r="AN47" s="239">
        <v>146.28610115364</v>
      </c>
      <c r="AO47" s="240">
        <v>147.396613304488</v>
      </c>
      <c r="AP47" s="241">
        <v>146.83824308543299</v>
      </c>
      <c r="AQ47" s="232"/>
      <c r="AR47" s="242">
        <v>130.91360139383801</v>
      </c>
      <c r="AS47" s="215"/>
      <c r="AT47" s="216">
        <v>3.4828732816866301</v>
      </c>
      <c r="AU47" s="210">
        <v>3.7131168576645899</v>
      </c>
      <c r="AV47" s="210">
        <v>3.2999002362618199</v>
      </c>
      <c r="AW47" s="210">
        <v>4.0422253004700197</v>
      </c>
      <c r="AX47" s="210">
        <v>4.2053557721936103</v>
      </c>
      <c r="AY47" s="217">
        <v>3.7850543972894601</v>
      </c>
      <c r="AZ47" s="210"/>
      <c r="BA47" s="218">
        <v>5.5262071618452504</v>
      </c>
      <c r="BB47" s="219">
        <v>5.9667216121628996</v>
      </c>
      <c r="BC47" s="220">
        <v>5.7459315406876401</v>
      </c>
      <c r="BD47" s="210"/>
      <c r="BE47" s="221">
        <v>4.37389472319843</v>
      </c>
    </row>
    <row r="48" spans="1:64" x14ac:dyDescent="0.25">
      <c r="A48" s="20" t="s">
        <v>108</v>
      </c>
      <c r="B48" s="2" t="s">
        <v>20</v>
      </c>
      <c r="D48" s="24" t="s">
        <v>89</v>
      </c>
      <c r="E48" s="27" t="s">
        <v>90</v>
      </c>
      <c r="G48" s="237">
        <v>84.9720337060444</v>
      </c>
      <c r="H48" s="232">
        <v>87.812052980132407</v>
      </c>
      <c r="I48" s="232">
        <v>90.684821475800007</v>
      </c>
      <c r="J48" s="232">
        <v>90.514843418429606</v>
      </c>
      <c r="K48" s="232">
        <v>92.147082186639906</v>
      </c>
      <c r="L48" s="238">
        <v>89.451191271492704</v>
      </c>
      <c r="M48" s="232"/>
      <c r="N48" s="239">
        <v>108.80570768977</v>
      </c>
      <c r="O48" s="240">
        <v>107.820733744394</v>
      </c>
      <c r="P48" s="241">
        <v>108.31804540282501</v>
      </c>
      <c r="Q48" s="232"/>
      <c r="R48" s="242">
        <v>95.683526461986901</v>
      </c>
      <c r="S48" s="215"/>
      <c r="T48" s="216">
        <v>2.6240278960295802</v>
      </c>
      <c r="U48" s="210">
        <v>4.41793672227287</v>
      </c>
      <c r="V48" s="210">
        <v>4.2357982827137004</v>
      </c>
      <c r="W48" s="210">
        <v>4.9554089461483599</v>
      </c>
      <c r="X48" s="210">
        <v>7.4578997513625103</v>
      </c>
      <c r="Y48" s="217">
        <v>4.9127717496037597</v>
      </c>
      <c r="Z48" s="210"/>
      <c r="AA48" s="218">
        <v>15.461323967295099</v>
      </c>
      <c r="AB48" s="219">
        <v>18.322718517408699</v>
      </c>
      <c r="AC48" s="220">
        <v>16.785420977903499</v>
      </c>
      <c r="AD48" s="210"/>
      <c r="AE48" s="221">
        <v>9.4804989411110103</v>
      </c>
      <c r="AG48" s="237">
        <v>83.311231505657005</v>
      </c>
      <c r="AH48" s="232">
        <v>86.452861732871398</v>
      </c>
      <c r="AI48" s="232">
        <v>88.610035399120804</v>
      </c>
      <c r="AJ48" s="232">
        <v>89.325507609668705</v>
      </c>
      <c r="AK48" s="232">
        <v>90.045765001773404</v>
      </c>
      <c r="AL48" s="238">
        <v>87.763868434621401</v>
      </c>
      <c r="AM48" s="232"/>
      <c r="AN48" s="239">
        <v>104.20925688539999</v>
      </c>
      <c r="AO48" s="240">
        <v>104.165200581818</v>
      </c>
      <c r="AP48" s="241">
        <v>104.187237541347</v>
      </c>
      <c r="AQ48" s="232"/>
      <c r="AR48" s="242">
        <v>93.0845571385168</v>
      </c>
      <c r="AS48" s="215"/>
      <c r="AT48" s="216">
        <v>2.3551637852396099</v>
      </c>
      <c r="AU48" s="210">
        <v>3.5384651659767301</v>
      </c>
      <c r="AV48" s="210">
        <v>3.16206881943272</v>
      </c>
      <c r="AW48" s="210">
        <v>3.68185216942598</v>
      </c>
      <c r="AX48" s="210">
        <v>3.7660945196548798</v>
      </c>
      <c r="AY48" s="217">
        <v>3.3947646085832899</v>
      </c>
      <c r="AZ48" s="210"/>
      <c r="BA48" s="218">
        <v>5.0044113916404198</v>
      </c>
      <c r="BB48" s="219">
        <v>4.80716565936034</v>
      </c>
      <c r="BC48" s="220">
        <v>4.9059734316486701</v>
      </c>
      <c r="BD48" s="210"/>
      <c r="BE48" s="221">
        <v>3.9918634802339299</v>
      </c>
    </row>
    <row r="49" spans="1:57" x14ac:dyDescent="0.25">
      <c r="A49" s="21" t="s">
        <v>109</v>
      </c>
      <c r="B49" s="2" t="s">
        <v>21</v>
      </c>
      <c r="D49" s="24" t="s">
        <v>89</v>
      </c>
      <c r="E49" s="27" t="s">
        <v>90</v>
      </c>
      <c r="G49" s="237">
        <v>63.2900809222104</v>
      </c>
      <c r="H49" s="232">
        <v>63.0974332929582</v>
      </c>
      <c r="I49" s="232">
        <v>63.779668524926997</v>
      </c>
      <c r="J49" s="232">
        <v>64.073480042739405</v>
      </c>
      <c r="K49" s="232">
        <v>64.536059361505195</v>
      </c>
      <c r="L49" s="238">
        <v>63.775482232161202</v>
      </c>
      <c r="M49" s="232"/>
      <c r="N49" s="239">
        <v>74.882894595448704</v>
      </c>
      <c r="O49" s="240">
        <v>75.647638236347305</v>
      </c>
      <c r="P49" s="241">
        <v>75.266916644937893</v>
      </c>
      <c r="Q49" s="232"/>
      <c r="R49" s="242">
        <v>67.511758417440703</v>
      </c>
      <c r="S49" s="215"/>
      <c r="T49" s="216">
        <v>-1.52455943994952E-2</v>
      </c>
      <c r="U49" s="210">
        <v>-0.49015797791088001</v>
      </c>
      <c r="V49" s="210">
        <v>9.2195109187912599E-2</v>
      </c>
      <c r="W49" s="210">
        <v>0.64455856771050701</v>
      </c>
      <c r="X49" s="210">
        <v>0.50668123367368301</v>
      </c>
      <c r="Y49" s="217">
        <v>0.16875019923080201</v>
      </c>
      <c r="Z49" s="210"/>
      <c r="AA49" s="218">
        <v>5.7533524510236704</v>
      </c>
      <c r="AB49" s="219">
        <v>7.3704645833571902</v>
      </c>
      <c r="AC49" s="220">
        <v>6.5562764572303402</v>
      </c>
      <c r="AD49" s="210"/>
      <c r="AE49" s="221">
        <v>2.6708476118568298</v>
      </c>
      <c r="AG49" s="237">
        <v>62.783648285304203</v>
      </c>
      <c r="AH49" s="232">
        <v>63.032145621915902</v>
      </c>
      <c r="AI49" s="232">
        <v>63.435772031022701</v>
      </c>
      <c r="AJ49" s="232">
        <v>63.804694061190098</v>
      </c>
      <c r="AK49" s="232">
        <v>64.368415181250398</v>
      </c>
      <c r="AL49" s="238">
        <v>63.508751537471703</v>
      </c>
      <c r="AM49" s="232"/>
      <c r="AN49" s="239">
        <v>72.499223455334302</v>
      </c>
      <c r="AO49" s="240">
        <v>73.800541724992001</v>
      </c>
      <c r="AP49" s="241">
        <v>73.152342584154894</v>
      </c>
      <c r="AQ49" s="232"/>
      <c r="AR49" s="242">
        <v>66.614520380307994</v>
      </c>
      <c r="AS49" s="215"/>
      <c r="AT49" s="216">
        <v>0.99313231734634499</v>
      </c>
      <c r="AU49" s="210">
        <v>1.0504958301369201</v>
      </c>
      <c r="AV49" s="210">
        <v>0.98962035248742097</v>
      </c>
      <c r="AW49" s="210">
        <v>1.3776183975763401</v>
      </c>
      <c r="AX49" s="210">
        <v>1.2224861733006001</v>
      </c>
      <c r="AY49" s="217">
        <v>1.1349290468100499</v>
      </c>
      <c r="AZ49" s="210"/>
      <c r="BA49" s="218">
        <v>0.64305904267113401</v>
      </c>
      <c r="BB49" s="219">
        <v>0.81266416567201005</v>
      </c>
      <c r="BC49" s="220">
        <v>0.72872456702473598</v>
      </c>
      <c r="BD49" s="210"/>
      <c r="BE49" s="221">
        <v>0.96106571144511799</v>
      </c>
    </row>
    <row r="50" spans="1:57" x14ac:dyDescent="0.25">
      <c r="A50" s="33" t="s">
        <v>47</v>
      </c>
      <c r="B50" t="s">
        <v>47</v>
      </c>
      <c r="D50" s="24" t="s">
        <v>89</v>
      </c>
      <c r="E50" s="27" t="s">
        <v>90</v>
      </c>
      <c r="G50" s="237">
        <v>116.800050904977</v>
      </c>
      <c r="H50" s="232">
        <v>119.65733720447901</v>
      </c>
      <c r="I50" s="232">
        <v>120.60515781062701</v>
      </c>
      <c r="J50" s="232">
        <v>117.89243253968201</v>
      </c>
      <c r="K50" s="232">
        <v>121.132205576362</v>
      </c>
      <c r="L50" s="238">
        <v>119.348613528651</v>
      </c>
      <c r="M50" s="232"/>
      <c r="N50" s="239">
        <v>145.22494853849301</v>
      </c>
      <c r="O50" s="240">
        <v>146.665692746536</v>
      </c>
      <c r="P50" s="241">
        <v>145.94900880606099</v>
      </c>
      <c r="Q50" s="232"/>
      <c r="R50" s="242">
        <v>127.22644771955299</v>
      </c>
      <c r="S50" s="215"/>
      <c r="T50" s="216">
        <v>-1.0901101936828601</v>
      </c>
      <c r="U50" s="210">
        <v>-6.7484338904075596</v>
      </c>
      <c r="V50" s="210">
        <v>-6.1980005566446597</v>
      </c>
      <c r="W50" s="210">
        <v>-4.3865042911116898</v>
      </c>
      <c r="X50" s="210">
        <v>-1.90130642278145</v>
      </c>
      <c r="Y50" s="217">
        <v>-4.3182301151920797</v>
      </c>
      <c r="Z50" s="210"/>
      <c r="AA50" s="218">
        <v>4.19688096037991</v>
      </c>
      <c r="AB50" s="219">
        <v>5.1486638938044402</v>
      </c>
      <c r="AC50" s="220">
        <v>4.67655325339316</v>
      </c>
      <c r="AD50" s="210"/>
      <c r="AE50" s="221">
        <v>-1.1942556365489601</v>
      </c>
      <c r="AG50" s="237">
        <v>123.876830902054</v>
      </c>
      <c r="AH50" s="232">
        <v>121.096899165202</v>
      </c>
      <c r="AI50" s="232">
        <v>124.851674876847</v>
      </c>
      <c r="AJ50" s="232">
        <v>122.57476064101201</v>
      </c>
      <c r="AK50" s="232">
        <v>125.857048551959</v>
      </c>
      <c r="AL50" s="238">
        <v>123.65411171936</v>
      </c>
      <c r="AM50" s="232"/>
      <c r="AN50" s="239">
        <v>152.872579057591</v>
      </c>
      <c r="AO50" s="240">
        <v>156.371173562058</v>
      </c>
      <c r="AP50" s="241">
        <v>154.654237410071</v>
      </c>
      <c r="AQ50" s="232"/>
      <c r="AR50" s="242">
        <v>133.04852806976501</v>
      </c>
      <c r="AS50" s="215"/>
      <c r="AT50" s="216">
        <v>3.27620442552558</v>
      </c>
      <c r="AU50" s="210">
        <v>-0.22777208269871299</v>
      </c>
      <c r="AV50" s="210">
        <v>1.19867966299596</v>
      </c>
      <c r="AW50" s="210">
        <v>0.47917835017227101</v>
      </c>
      <c r="AX50" s="210">
        <v>-0.84594004089760699</v>
      </c>
      <c r="AY50" s="217">
        <v>0.66777122953035895</v>
      </c>
      <c r="AZ50" s="210"/>
      <c r="BA50" s="218">
        <v>3.0332393984435</v>
      </c>
      <c r="BB50" s="219">
        <v>2.1932051200595599</v>
      </c>
      <c r="BC50" s="220">
        <v>2.6064206960959702</v>
      </c>
      <c r="BD50" s="210"/>
      <c r="BE50" s="221">
        <v>1.27003172393543</v>
      </c>
    </row>
    <row r="51" spans="1:57" x14ac:dyDescent="0.25">
      <c r="A51" s="109" t="s">
        <v>52</v>
      </c>
      <c r="B51" t="s">
        <v>52</v>
      </c>
      <c r="D51" s="24" t="s">
        <v>89</v>
      </c>
      <c r="E51" s="27" t="s">
        <v>90</v>
      </c>
      <c r="G51" s="237">
        <v>92.947429065743904</v>
      </c>
      <c r="H51" s="232">
        <v>96.387772151898702</v>
      </c>
      <c r="I51" s="232">
        <v>99.652226306117001</v>
      </c>
      <c r="J51" s="232">
        <v>95.676611413043403</v>
      </c>
      <c r="K51" s="232">
        <v>97.4554370407904</v>
      </c>
      <c r="L51" s="238">
        <v>96.616434763156406</v>
      </c>
      <c r="M51" s="232"/>
      <c r="N51" s="239">
        <v>115.404801504387</v>
      </c>
      <c r="O51" s="240">
        <v>116.483100042034</v>
      </c>
      <c r="P51" s="241">
        <v>115.942369027661</v>
      </c>
      <c r="Q51" s="232"/>
      <c r="R51" s="242">
        <v>103.341930355515</v>
      </c>
      <c r="S51" s="215"/>
      <c r="T51" s="216">
        <v>-7.8870093741375902</v>
      </c>
      <c r="U51" s="210">
        <v>-6.96706067389872</v>
      </c>
      <c r="V51" s="210">
        <v>-5.0174052529322202</v>
      </c>
      <c r="W51" s="210">
        <v>-6.4352914552697396</v>
      </c>
      <c r="X51" s="210">
        <v>-3.3114075236979601</v>
      </c>
      <c r="Y51" s="217">
        <v>-5.77012207345172</v>
      </c>
      <c r="Z51" s="210"/>
      <c r="AA51" s="218">
        <v>2.7940877300167699</v>
      </c>
      <c r="AB51" s="219">
        <v>7.1809035793921696</v>
      </c>
      <c r="AC51" s="220">
        <v>4.8016895764593599</v>
      </c>
      <c r="AD51" s="210"/>
      <c r="AE51" s="221">
        <v>-1.5831719335489001</v>
      </c>
      <c r="AG51" s="237">
        <v>90.435005398596303</v>
      </c>
      <c r="AH51" s="232">
        <v>95.301478081411801</v>
      </c>
      <c r="AI51" s="232">
        <v>98.130784708249394</v>
      </c>
      <c r="AJ51" s="232">
        <v>96.988723062077796</v>
      </c>
      <c r="AK51" s="232">
        <v>98.714252807919195</v>
      </c>
      <c r="AL51" s="238">
        <v>96.268620420996896</v>
      </c>
      <c r="AM51" s="232"/>
      <c r="AN51" s="239">
        <v>114.100905332343</v>
      </c>
      <c r="AO51" s="240">
        <v>113.025705230667</v>
      </c>
      <c r="AP51" s="241">
        <v>113.573807722445</v>
      </c>
      <c r="AQ51" s="232"/>
      <c r="AR51" s="242">
        <v>102.15043880755999</v>
      </c>
      <c r="AS51" s="215"/>
      <c r="AT51" s="216">
        <v>-1.7495275326461499</v>
      </c>
      <c r="AU51" s="210">
        <v>-1.00282686592742</v>
      </c>
      <c r="AV51" s="210">
        <v>-0.65512891442227195</v>
      </c>
      <c r="AW51" s="210">
        <v>-1.4215464310486901</v>
      </c>
      <c r="AX51" s="210">
        <v>0.26280727343031901</v>
      </c>
      <c r="AY51" s="217">
        <v>-0.79898053529181901</v>
      </c>
      <c r="AZ51" s="210"/>
      <c r="BA51" s="218">
        <v>-1.3034165880453501</v>
      </c>
      <c r="BB51" s="219">
        <v>-0.30719775386730902</v>
      </c>
      <c r="BC51" s="220">
        <v>-0.82349941943154703</v>
      </c>
      <c r="BD51" s="210"/>
      <c r="BE51" s="221">
        <v>-0.83982150727111804</v>
      </c>
    </row>
    <row r="52" spans="1:57" x14ac:dyDescent="0.25">
      <c r="A52" s="110" t="s">
        <v>59</v>
      </c>
      <c r="B52" t="s">
        <v>59</v>
      </c>
      <c r="D52" s="24" t="s">
        <v>89</v>
      </c>
      <c r="E52" s="27" t="s">
        <v>90</v>
      </c>
      <c r="G52" s="243">
        <v>99.898677130044803</v>
      </c>
      <c r="H52" s="244">
        <v>112.693652743652</v>
      </c>
      <c r="I52" s="244">
        <v>117.223660572337</v>
      </c>
      <c r="J52" s="244">
        <v>112.98567814184899</v>
      </c>
      <c r="K52" s="244">
        <v>111.940602762662</v>
      </c>
      <c r="L52" s="245">
        <v>111.608598163229</v>
      </c>
      <c r="M52" s="232"/>
      <c r="N52" s="246">
        <v>115.122817883511</v>
      </c>
      <c r="O52" s="247">
        <v>115.253681110643</v>
      </c>
      <c r="P52" s="248">
        <v>115.187420560747</v>
      </c>
      <c r="Q52" s="232"/>
      <c r="R52" s="249">
        <v>112.66209390474999</v>
      </c>
      <c r="S52" s="215"/>
      <c r="T52" s="222">
        <v>2.6065329883041199</v>
      </c>
      <c r="U52" s="223">
        <v>8.2204897264928807</v>
      </c>
      <c r="V52" s="223">
        <v>12.071142764739299</v>
      </c>
      <c r="W52" s="223">
        <v>8.3755927100530094</v>
      </c>
      <c r="X52" s="223">
        <v>7.7523416321097498</v>
      </c>
      <c r="Y52" s="224">
        <v>8.2897532497621498</v>
      </c>
      <c r="Z52" s="210"/>
      <c r="AA52" s="225">
        <v>17.005121864853798</v>
      </c>
      <c r="AB52" s="226">
        <v>14.2596223958002</v>
      </c>
      <c r="AC52" s="227">
        <v>15.682338828957</v>
      </c>
      <c r="AD52" s="210"/>
      <c r="AE52" s="228">
        <v>10.263532282613999</v>
      </c>
      <c r="AG52" s="243">
        <v>100.213168501007</v>
      </c>
      <c r="AH52" s="244">
        <v>108.108866571018</v>
      </c>
      <c r="AI52" s="244">
        <v>111.48688986585501</v>
      </c>
      <c r="AJ52" s="244">
        <v>108.98326510067101</v>
      </c>
      <c r="AK52" s="244">
        <v>111.83991448182699</v>
      </c>
      <c r="AL52" s="245">
        <v>108.590793727266</v>
      </c>
      <c r="AM52" s="232"/>
      <c r="AN52" s="246">
        <v>115.613222271419</v>
      </c>
      <c r="AO52" s="247">
        <v>117.576228002213</v>
      </c>
      <c r="AP52" s="248">
        <v>116.59477945652699</v>
      </c>
      <c r="AQ52" s="232"/>
      <c r="AR52" s="249">
        <v>111.018104293242</v>
      </c>
      <c r="AS52" s="215"/>
      <c r="AT52" s="222">
        <v>1.0409600354631801</v>
      </c>
      <c r="AU52" s="223">
        <v>0.68536427627158103</v>
      </c>
      <c r="AV52" s="223">
        <v>3.9983529724901401</v>
      </c>
      <c r="AW52" s="223">
        <v>1.4405636842859599</v>
      </c>
      <c r="AX52" s="223">
        <v>1.7602218091355399</v>
      </c>
      <c r="AY52" s="224">
        <v>1.91321981471123</v>
      </c>
      <c r="AZ52" s="210"/>
      <c r="BA52" s="225">
        <v>1.28902317825045</v>
      </c>
      <c r="BB52" s="226">
        <v>1.30430386378882</v>
      </c>
      <c r="BC52" s="227">
        <v>1.3041244553014799</v>
      </c>
      <c r="BD52" s="210"/>
      <c r="BE52" s="228">
        <v>1.7366839449190601</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BR52"/>
  <sheetViews>
    <sheetView zoomScale="85" zoomScaleNormal="85" workbookViewId="0">
      <pane xSplit="2" ySplit="5" topLeftCell="C6" activePane="bottomRight" state="frozen"/>
      <selection activeCell="AG42" sqref="AG42:BE54"/>
      <selection pane="topRight" activeCell="AG42" sqref="AG42:BE54"/>
      <selection pane="bottomLeft" activeCell="AG42" sqref="AG42:BE54"/>
      <selection pane="bottomRight" activeCell="AG42" sqref="AG42:BE54"/>
    </sheetView>
  </sheetViews>
  <sheetFormatPr defaultColWidth="9.1796875" defaultRowHeight="12.5" x14ac:dyDescent="0.25"/>
  <cols>
    <col min="1" max="1" width="20.54296875" customWidth="1"/>
    <col min="2" max="2" width="25.453125" customWidth="1"/>
    <col min="3" max="3" width="4.1796875" customWidth="1"/>
    <col min="4" max="4" width="5.7265625" customWidth="1"/>
    <col min="6" max="6" width="3.54296875" customWidth="1"/>
    <col min="13" max="13" width="5.453125" customWidth="1"/>
    <col min="17" max="17" width="5.453125" customWidth="1"/>
    <col min="19" max="19" width="4.54296875" customWidth="1"/>
    <col min="26" max="26" width="3.81640625" customWidth="1"/>
    <col min="30" max="30" width="3.81640625" customWidth="1"/>
    <col min="32" max="32" width="4.54296875" customWidth="1"/>
  </cols>
  <sheetData>
    <row r="1" spans="1:57" x14ac:dyDescent="0.25">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4" x14ac:dyDescent="0.3">
      <c r="C2" s="2"/>
      <c r="D2" s="278" t="s">
        <v>77</v>
      </c>
      <c r="E2" s="279"/>
      <c r="G2" s="272" t="s">
        <v>114</v>
      </c>
      <c r="H2" s="273"/>
      <c r="I2" s="273"/>
      <c r="J2" s="273"/>
      <c r="K2" s="273"/>
      <c r="L2" s="273"/>
      <c r="M2" s="273"/>
      <c r="N2" s="273"/>
      <c r="O2" s="273"/>
      <c r="P2" s="273"/>
      <c r="Q2" s="273"/>
      <c r="R2" s="273"/>
      <c r="T2" s="272" t="s">
        <v>115</v>
      </c>
      <c r="U2" s="273"/>
      <c r="V2" s="273"/>
      <c r="W2" s="273"/>
      <c r="X2" s="273"/>
      <c r="Y2" s="273"/>
      <c r="Z2" s="273"/>
      <c r="AA2" s="273"/>
      <c r="AB2" s="273"/>
      <c r="AC2" s="273"/>
      <c r="AD2" s="273"/>
      <c r="AE2" s="273"/>
      <c r="AF2" s="3"/>
      <c r="AG2" s="272" t="s">
        <v>116</v>
      </c>
      <c r="AH2" s="273"/>
      <c r="AI2" s="273"/>
      <c r="AJ2" s="273"/>
      <c r="AK2" s="273"/>
      <c r="AL2" s="273"/>
      <c r="AM2" s="273"/>
      <c r="AN2" s="273"/>
      <c r="AO2" s="273"/>
      <c r="AP2" s="273"/>
      <c r="AQ2" s="273"/>
      <c r="AR2" s="273"/>
      <c r="AT2" s="272" t="s">
        <v>117</v>
      </c>
      <c r="AU2" s="273"/>
      <c r="AV2" s="273"/>
      <c r="AW2" s="273"/>
      <c r="AX2" s="273"/>
      <c r="AY2" s="273"/>
      <c r="AZ2" s="273"/>
      <c r="BA2" s="273"/>
      <c r="BB2" s="273"/>
      <c r="BC2" s="273"/>
      <c r="BD2" s="273"/>
      <c r="BE2" s="273"/>
    </row>
    <row r="3" spans="1:57" ht="13" x14ac:dyDescent="0.25">
      <c r="A3" s="31"/>
      <c r="B3" s="31"/>
      <c r="C3" s="2"/>
      <c r="D3" s="280" t="s">
        <v>82</v>
      </c>
      <c r="E3" s="282" t="s">
        <v>83</v>
      </c>
      <c r="F3" s="4"/>
      <c r="G3" s="270" t="s">
        <v>63</v>
      </c>
      <c r="H3" s="266" t="s">
        <v>64</v>
      </c>
      <c r="I3" s="266" t="s">
        <v>84</v>
      </c>
      <c r="J3" s="266" t="s">
        <v>66</v>
      </c>
      <c r="K3" s="266" t="s">
        <v>85</v>
      </c>
      <c r="L3" s="268" t="s">
        <v>86</v>
      </c>
      <c r="M3" s="4"/>
      <c r="N3" s="270" t="s">
        <v>68</v>
      </c>
      <c r="O3" s="266" t="s">
        <v>69</v>
      </c>
      <c r="P3" s="268" t="s">
        <v>87</v>
      </c>
      <c r="Q3" s="2"/>
      <c r="R3" s="274" t="s">
        <v>88</v>
      </c>
      <c r="S3" s="2"/>
      <c r="T3" s="270" t="s">
        <v>63</v>
      </c>
      <c r="U3" s="266" t="s">
        <v>64</v>
      </c>
      <c r="V3" s="266" t="s">
        <v>84</v>
      </c>
      <c r="W3" s="266" t="s">
        <v>66</v>
      </c>
      <c r="X3" s="266" t="s">
        <v>85</v>
      </c>
      <c r="Y3" s="268" t="s">
        <v>86</v>
      </c>
      <c r="Z3" s="2"/>
      <c r="AA3" s="270" t="s">
        <v>68</v>
      </c>
      <c r="AB3" s="266" t="s">
        <v>69</v>
      </c>
      <c r="AC3" s="268" t="s">
        <v>87</v>
      </c>
      <c r="AD3" s="1"/>
      <c r="AE3" s="276" t="s">
        <v>88</v>
      </c>
      <c r="AF3" s="36"/>
      <c r="AG3" s="270" t="s">
        <v>63</v>
      </c>
      <c r="AH3" s="266" t="s">
        <v>64</v>
      </c>
      <c r="AI3" s="266" t="s">
        <v>84</v>
      </c>
      <c r="AJ3" s="266" t="s">
        <v>66</v>
      </c>
      <c r="AK3" s="266" t="s">
        <v>85</v>
      </c>
      <c r="AL3" s="268" t="s">
        <v>86</v>
      </c>
      <c r="AM3" s="4"/>
      <c r="AN3" s="270" t="s">
        <v>68</v>
      </c>
      <c r="AO3" s="266" t="s">
        <v>69</v>
      </c>
      <c r="AP3" s="268" t="s">
        <v>87</v>
      </c>
      <c r="AQ3" s="2"/>
      <c r="AR3" s="274" t="s">
        <v>88</v>
      </c>
      <c r="AS3" s="2"/>
      <c r="AT3" s="270" t="s">
        <v>63</v>
      </c>
      <c r="AU3" s="266" t="s">
        <v>64</v>
      </c>
      <c r="AV3" s="266" t="s">
        <v>84</v>
      </c>
      <c r="AW3" s="266" t="s">
        <v>66</v>
      </c>
      <c r="AX3" s="266" t="s">
        <v>85</v>
      </c>
      <c r="AY3" s="268" t="s">
        <v>86</v>
      </c>
      <c r="AZ3" s="2"/>
      <c r="BA3" s="270" t="s">
        <v>68</v>
      </c>
      <c r="BB3" s="266" t="s">
        <v>69</v>
      </c>
      <c r="BC3" s="268" t="s">
        <v>87</v>
      </c>
      <c r="BD3" s="1"/>
      <c r="BE3" s="276" t="s">
        <v>88</v>
      </c>
    </row>
    <row r="4" spans="1:57" ht="13" x14ac:dyDescent="0.25">
      <c r="A4" s="31"/>
      <c r="B4" s="31"/>
      <c r="C4" s="2"/>
      <c r="D4" s="281"/>
      <c r="E4" s="283"/>
      <c r="F4" s="4"/>
      <c r="G4" s="287"/>
      <c r="H4" s="285"/>
      <c r="I4" s="285"/>
      <c r="J4" s="285"/>
      <c r="K4" s="285"/>
      <c r="L4" s="286"/>
      <c r="M4" s="4"/>
      <c r="N4" s="287"/>
      <c r="O4" s="285"/>
      <c r="P4" s="286"/>
      <c r="Q4" s="2"/>
      <c r="R4" s="288"/>
      <c r="S4" s="2"/>
      <c r="T4" s="287"/>
      <c r="U4" s="285"/>
      <c r="V4" s="285"/>
      <c r="W4" s="285"/>
      <c r="X4" s="285"/>
      <c r="Y4" s="286"/>
      <c r="Z4" s="2"/>
      <c r="AA4" s="287"/>
      <c r="AB4" s="285"/>
      <c r="AC4" s="286"/>
      <c r="AD4" s="1"/>
      <c r="AE4" s="284"/>
      <c r="AF4" s="37"/>
      <c r="AG4" s="287"/>
      <c r="AH4" s="285"/>
      <c r="AI4" s="285"/>
      <c r="AJ4" s="285"/>
      <c r="AK4" s="285"/>
      <c r="AL4" s="286"/>
      <c r="AM4" s="4"/>
      <c r="AN4" s="287"/>
      <c r="AO4" s="285"/>
      <c r="AP4" s="286"/>
      <c r="AQ4" s="2"/>
      <c r="AR4" s="288"/>
      <c r="AS4" s="2"/>
      <c r="AT4" s="287"/>
      <c r="AU4" s="285"/>
      <c r="AV4" s="285"/>
      <c r="AW4" s="285"/>
      <c r="AX4" s="285"/>
      <c r="AY4" s="286"/>
      <c r="AZ4" s="2"/>
      <c r="BA4" s="287"/>
      <c r="BB4" s="285"/>
      <c r="BC4" s="286"/>
      <c r="BD4" s="1"/>
      <c r="BE4" s="284"/>
    </row>
    <row r="5" spans="1:57" ht="14" x14ac:dyDescent="0.3">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ht="13" x14ac:dyDescent="0.3">
      <c r="A6" s="18" t="s">
        <v>13</v>
      </c>
      <c r="B6" s="2" t="str">
        <f>TRIM(A6)</f>
        <v>United States</v>
      </c>
      <c r="C6" s="8"/>
      <c r="D6" s="22" t="s">
        <v>89</v>
      </c>
      <c r="E6" s="25" t="s">
        <v>90</v>
      </c>
      <c r="F6" s="2"/>
      <c r="G6" s="229">
        <v>76.171638333416297</v>
      </c>
      <c r="H6" s="230">
        <v>100.07459037799801</v>
      </c>
      <c r="I6" s="230">
        <v>115.327761811584</v>
      </c>
      <c r="J6" s="230">
        <v>115.585441235381</v>
      </c>
      <c r="K6" s="230">
        <v>107.290813670826</v>
      </c>
      <c r="L6" s="231">
        <v>102.889513533841</v>
      </c>
      <c r="M6" s="232"/>
      <c r="N6" s="233">
        <v>128.04907159342099</v>
      </c>
      <c r="O6" s="234">
        <v>135.46761711683399</v>
      </c>
      <c r="P6" s="235">
        <v>131.75834075684199</v>
      </c>
      <c r="Q6" s="232"/>
      <c r="R6" s="236">
        <v>111.138032645021</v>
      </c>
      <c r="S6" s="215"/>
      <c r="T6" s="207">
        <v>1.0883025847691199</v>
      </c>
      <c r="U6" s="208">
        <v>6.5671190183365704</v>
      </c>
      <c r="V6" s="208">
        <v>10.188684823388</v>
      </c>
      <c r="W6" s="208">
        <v>13.477949304285501</v>
      </c>
      <c r="X6" s="208">
        <v>14.556420595035</v>
      </c>
      <c r="Y6" s="209">
        <v>9.5884110493338497</v>
      </c>
      <c r="Z6" s="210"/>
      <c r="AA6" s="211">
        <v>17.609977147357199</v>
      </c>
      <c r="AB6" s="212">
        <v>34.875704661914199</v>
      </c>
      <c r="AC6" s="213">
        <v>25.894885244460301</v>
      </c>
      <c r="AD6" s="210"/>
      <c r="AE6" s="214">
        <v>14.6171409432381</v>
      </c>
      <c r="AG6" s="229">
        <v>76.736319533052693</v>
      </c>
      <c r="AH6" s="230">
        <v>97.740700345615494</v>
      </c>
      <c r="AI6" s="230">
        <v>110.142990660496</v>
      </c>
      <c r="AJ6" s="230">
        <v>110.423176975836</v>
      </c>
      <c r="AK6" s="230">
        <v>105.462287048448</v>
      </c>
      <c r="AL6" s="231">
        <v>100.103290420273</v>
      </c>
      <c r="AM6" s="232"/>
      <c r="AN6" s="233">
        <v>125.30246528695901</v>
      </c>
      <c r="AO6" s="234">
        <v>125.73889583399099</v>
      </c>
      <c r="AP6" s="235">
        <v>125.520677542396</v>
      </c>
      <c r="AQ6" s="232"/>
      <c r="AR6" s="236">
        <v>107.36805530186599</v>
      </c>
      <c r="AS6" s="215"/>
      <c r="AT6" s="207">
        <v>1.03734661303021</v>
      </c>
      <c r="AU6" s="208">
        <v>2.7740759741758398</v>
      </c>
      <c r="AV6" s="208">
        <v>3.50528246900774</v>
      </c>
      <c r="AW6" s="208">
        <v>5.0084127520867803</v>
      </c>
      <c r="AX6" s="208">
        <v>6.4048580052627404</v>
      </c>
      <c r="AY6" s="209">
        <v>3.8942472275734499</v>
      </c>
      <c r="AZ6" s="210"/>
      <c r="BA6" s="211">
        <v>5.9554490189856804</v>
      </c>
      <c r="BB6" s="212">
        <v>5.52540610528738</v>
      </c>
      <c r="BC6" s="213">
        <v>5.7396152154623499</v>
      </c>
      <c r="BD6" s="210"/>
      <c r="BE6" s="214">
        <v>4.5037637772330701</v>
      </c>
    </row>
    <row r="7" spans="1:57" x14ac:dyDescent="0.25">
      <c r="A7" s="19" t="s">
        <v>91</v>
      </c>
      <c r="B7" s="2" t="str">
        <f>TRIM(A7)</f>
        <v>Virginia</v>
      </c>
      <c r="C7" s="9"/>
      <c r="D7" s="23" t="s">
        <v>89</v>
      </c>
      <c r="E7" s="26" t="s">
        <v>90</v>
      </c>
      <c r="F7" s="2"/>
      <c r="G7" s="237">
        <v>69.258140314398503</v>
      </c>
      <c r="H7" s="232">
        <v>97.306235630661405</v>
      </c>
      <c r="I7" s="232">
        <v>111.47862379874</v>
      </c>
      <c r="J7" s="232">
        <v>109.721753750701</v>
      </c>
      <c r="K7" s="232">
        <v>103.11457210358699</v>
      </c>
      <c r="L7" s="238">
        <v>98.175865119617796</v>
      </c>
      <c r="M7" s="232"/>
      <c r="N7" s="239">
        <v>122.414618819528</v>
      </c>
      <c r="O7" s="240">
        <v>120.197846566919</v>
      </c>
      <c r="P7" s="241">
        <v>121.306232693224</v>
      </c>
      <c r="Q7" s="232"/>
      <c r="R7" s="242">
        <v>104.784541569219</v>
      </c>
      <c r="S7" s="215"/>
      <c r="T7" s="216">
        <v>5.8432108659318001</v>
      </c>
      <c r="U7" s="210">
        <v>16.253549214820701</v>
      </c>
      <c r="V7" s="210">
        <v>19.3519794420064</v>
      </c>
      <c r="W7" s="210">
        <v>22.5711218330989</v>
      </c>
      <c r="X7" s="210">
        <v>28.182688364086999</v>
      </c>
      <c r="Y7" s="217">
        <v>19.001080941635198</v>
      </c>
      <c r="Z7" s="210"/>
      <c r="AA7" s="218">
        <v>32.878175819793597</v>
      </c>
      <c r="AB7" s="219">
        <v>48.434192243192399</v>
      </c>
      <c r="AC7" s="220">
        <v>40.155260319439599</v>
      </c>
      <c r="AD7" s="210"/>
      <c r="AE7" s="221">
        <v>25.254203537814298</v>
      </c>
      <c r="AG7" s="237">
        <v>64.895905900928199</v>
      </c>
      <c r="AH7" s="232">
        <v>88.504609774695496</v>
      </c>
      <c r="AI7" s="232">
        <v>100.366602297841</v>
      </c>
      <c r="AJ7" s="232">
        <v>100.257378507265</v>
      </c>
      <c r="AK7" s="232">
        <v>94.374043927525406</v>
      </c>
      <c r="AL7" s="238">
        <v>89.682917899708102</v>
      </c>
      <c r="AM7" s="232"/>
      <c r="AN7" s="239">
        <v>112.308060186513</v>
      </c>
      <c r="AO7" s="240">
        <v>113.13786030816</v>
      </c>
      <c r="AP7" s="241">
        <v>112.722960247337</v>
      </c>
      <c r="AQ7" s="232"/>
      <c r="AR7" s="242">
        <v>96.267760943252796</v>
      </c>
      <c r="AS7" s="215"/>
      <c r="AT7" s="216">
        <v>5.0986632282102198</v>
      </c>
      <c r="AU7" s="210">
        <v>7.6811678072522804</v>
      </c>
      <c r="AV7" s="210">
        <v>7.9611431607974099</v>
      </c>
      <c r="AW7" s="210">
        <v>10.198770249767099</v>
      </c>
      <c r="AX7" s="210">
        <v>10.872061033876101</v>
      </c>
      <c r="AY7" s="217">
        <v>8.5727411726282394</v>
      </c>
      <c r="AZ7" s="210"/>
      <c r="BA7" s="218">
        <v>8.4656205723608196</v>
      </c>
      <c r="BB7" s="219">
        <v>8.0990065281818993</v>
      </c>
      <c r="BC7" s="220">
        <v>8.2813285436717692</v>
      </c>
      <c r="BD7" s="210"/>
      <c r="BE7" s="221">
        <v>8.4767172046393107</v>
      </c>
    </row>
    <row r="8" spans="1:57" x14ac:dyDescent="0.25">
      <c r="A8" s="20" t="s">
        <v>40</v>
      </c>
      <c r="B8" s="2" t="str">
        <f t="shared" ref="B8:B43" si="0">TRIM(A8)</f>
        <v>Norfolk/Virginia Beach, VA</v>
      </c>
      <c r="C8" s="2"/>
      <c r="D8" s="23" t="s">
        <v>89</v>
      </c>
      <c r="E8" s="26" t="s">
        <v>90</v>
      </c>
      <c r="F8" s="2"/>
      <c r="G8" s="237">
        <v>59.443727661060798</v>
      </c>
      <c r="H8" s="232">
        <v>71.383203536869303</v>
      </c>
      <c r="I8" s="232">
        <v>78.622098721862798</v>
      </c>
      <c r="J8" s="232">
        <v>78.647783428201805</v>
      </c>
      <c r="K8" s="232">
        <v>89.052804369987001</v>
      </c>
      <c r="L8" s="238">
        <v>75.429923543596303</v>
      </c>
      <c r="M8" s="232"/>
      <c r="N8" s="239">
        <v>129.150362338939</v>
      </c>
      <c r="O8" s="240">
        <v>129.803879653298</v>
      </c>
      <c r="P8" s="241">
        <v>129.477120996119</v>
      </c>
      <c r="Q8" s="232"/>
      <c r="R8" s="242">
        <v>90.871979958602793</v>
      </c>
      <c r="S8" s="215"/>
      <c r="T8" s="216">
        <v>-11.7055111613486</v>
      </c>
      <c r="U8" s="210">
        <v>-14.6696971552528</v>
      </c>
      <c r="V8" s="210">
        <v>-12.447076304372199</v>
      </c>
      <c r="W8" s="210">
        <v>-14.6494165260881</v>
      </c>
      <c r="X8" s="210">
        <v>1.6806918338316199</v>
      </c>
      <c r="Y8" s="217">
        <v>-10.3106652936491</v>
      </c>
      <c r="Z8" s="210"/>
      <c r="AA8" s="218">
        <v>17.192992082653401</v>
      </c>
      <c r="AB8" s="219">
        <v>35.6580328473866</v>
      </c>
      <c r="AC8" s="220">
        <v>25.7744658796091</v>
      </c>
      <c r="AD8" s="210"/>
      <c r="AE8" s="221">
        <v>1.5500520401056099</v>
      </c>
      <c r="AG8" s="237">
        <v>59.610028397712803</v>
      </c>
      <c r="AH8" s="232">
        <v>69.5006277864738</v>
      </c>
      <c r="AI8" s="232">
        <v>74.337494289927804</v>
      </c>
      <c r="AJ8" s="232">
        <v>78.319903807195203</v>
      </c>
      <c r="AK8" s="232">
        <v>86.967582234382405</v>
      </c>
      <c r="AL8" s="238">
        <v>73.747081267270005</v>
      </c>
      <c r="AM8" s="232"/>
      <c r="AN8" s="239">
        <v>117.52695117592199</v>
      </c>
      <c r="AO8" s="240">
        <v>117.684617614261</v>
      </c>
      <c r="AP8" s="241">
        <v>117.60578439509101</v>
      </c>
      <c r="AQ8" s="232"/>
      <c r="AR8" s="242">
        <v>86.278069829609507</v>
      </c>
      <c r="AS8" s="215"/>
      <c r="AT8" s="216">
        <v>10.5440748121006</v>
      </c>
      <c r="AU8" s="210">
        <v>10.027877083163601</v>
      </c>
      <c r="AV8" s="210">
        <v>7.4560457799214399</v>
      </c>
      <c r="AW8" s="210">
        <v>9.5299224787906702</v>
      </c>
      <c r="AX8" s="210">
        <v>16.122858335363802</v>
      </c>
      <c r="AY8" s="217">
        <v>10.840819415708401</v>
      </c>
      <c r="AZ8" s="210"/>
      <c r="BA8" s="218">
        <v>13.770478770362301</v>
      </c>
      <c r="BB8" s="219">
        <v>11.9933799723444</v>
      </c>
      <c r="BC8" s="220">
        <v>12.8743395901387</v>
      </c>
      <c r="BD8" s="210"/>
      <c r="BE8" s="221">
        <v>11.623129195735901</v>
      </c>
    </row>
    <row r="9" spans="1:57" x14ac:dyDescent="0.25">
      <c r="A9" s="20" t="s">
        <v>92</v>
      </c>
      <c r="B9" s="2" t="s">
        <v>56</v>
      </c>
      <c r="C9" s="2"/>
      <c r="D9" s="23" t="s">
        <v>89</v>
      </c>
      <c r="E9" s="26" t="s">
        <v>90</v>
      </c>
      <c r="F9" s="2"/>
      <c r="G9" s="237">
        <v>57.270032324369303</v>
      </c>
      <c r="H9" s="232">
        <v>96.938385832812102</v>
      </c>
      <c r="I9" s="232">
        <v>105.52409648113399</v>
      </c>
      <c r="J9" s="232">
        <v>93.5510405920366</v>
      </c>
      <c r="K9" s="232">
        <v>92.123098928496901</v>
      </c>
      <c r="L9" s="238">
        <v>89.081330831769804</v>
      </c>
      <c r="M9" s="232"/>
      <c r="N9" s="239">
        <v>109.245233483427</v>
      </c>
      <c r="O9" s="240">
        <v>98.439504256827107</v>
      </c>
      <c r="P9" s="241">
        <v>103.842368870127</v>
      </c>
      <c r="Q9" s="232"/>
      <c r="R9" s="242">
        <v>93.298770271300498</v>
      </c>
      <c r="S9" s="215"/>
      <c r="T9" s="216">
        <v>8.7667785494426305</v>
      </c>
      <c r="U9" s="210">
        <v>29.970067739408499</v>
      </c>
      <c r="V9" s="210">
        <v>24.389968849582399</v>
      </c>
      <c r="W9" s="210">
        <v>14.977214457283001</v>
      </c>
      <c r="X9" s="210">
        <v>31.000276776243599</v>
      </c>
      <c r="Y9" s="217">
        <v>22.445164263389898</v>
      </c>
      <c r="Z9" s="210"/>
      <c r="AA9" s="218">
        <v>41.4436764457446</v>
      </c>
      <c r="AB9" s="219">
        <v>47.459928054600802</v>
      </c>
      <c r="AC9" s="220">
        <v>44.232885724834297</v>
      </c>
      <c r="AD9" s="210"/>
      <c r="AE9" s="221">
        <v>28.623902950967999</v>
      </c>
      <c r="AG9" s="237">
        <v>51.8601765509693</v>
      </c>
      <c r="AH9" s="232">
        <v>76.594765429435</v>
      </c>
      <c r="AI9" s="232">
        <v>85.975854909318301</v>
      </c>
      <c r="AJ9" s="232">
        <v>81.900467036689506</v>
      </c>
      <c r="AK9" s="232">
        <v>82.0442856191369</v>
      </c>
      <c r="AL9" s="238">
        <v>75.675109909109807</v>
      </c>
      <c r="AM9" s="232"/>
      <c r="AN9" s="239">
        <v>103.305068729414</v>
      </c>
      <c r="AO9" s="240">
        <v>103.125505168855</v>
      </c>
      <c r="AP9" s="241">
        <v>103.215286949134</v>
      </c>
      <c r="AQ9" s="232"/>
      <c r="AR9" s="242">
        <v>83.543731920545497</v>
      </c>
      <c r="AS9" s="215"/>
      <c r="AT9" s="216">
        <v>3.9585622629715398</v>
      </c>
      <c r="AU9" s="210">
        <v>10.9505675391129</v>
      </c>
      <c r="AV9" s="210">
        <v>9.82495102777367</v>
      </c>
      <c r="AW9" s="210">
        <v>5.86023040218394</v>
      </c>
      <c r="AX9" s="210">
        <v>2.6924251065012399</v>
      </c>
      <c r="AY9" s="217">
        <v>6.7471036900987</v>
      </c>
      <c r="AZ9" s="210"/>
      <c r="BA9" s="218">
        <v>3.4665145609294998</v>
      </c>
      <c r="BB9" s="219">
        <v>2.7614313908561798</v>
      </c>
      <c r="BC9" s="220">
        <v>3.11307430910967</v>
      </c>
      <c r="BD9" s="210"/>
      <c r="BE9" s="221">
        <v>5.4361254260349803</v>
      </c>
    </row>
    <row r="10" spans="1:57" x14ac:dyDescent="0.25">
      <c r="A10" s="20" t="s">
        <v>93</v>
      </c>
      <c r="B10" s="2" t="str">
        <f t="shared" si="0"/>
        <v>Virginia Area</v>
      </c>
      <c r="C10" s="2"/>
      <c r="D10" s="23" t="s">
        <v>89</v>
      </c>
      <c r="E10" s="26" t="s">
        <v>90</v>
      </c>
      <c r="F10" s="2"/>
      <c r="G10" s="237">
        <v>47.133417980794597</v>
      </c>
      <c r="H10" s="232">
        <v>59.714647507562802</v>
      </c>
      <c r="I10" s="232">
        <v>65.774285150598402</v>
      </c>
      <c r="J10" s="232">
        <v>69.7576062080757</v>
      </c>
      <c r="K10" s="232">
        <v>80.670327940725102</v>
      </c>
      <c r="L10" s="238">
        <v>64.610056957551294</v>
      </c>
      <c r="M10" s="232"/>
      <c r="N10" s="239">
        <v>124.780755880539</v>
      </c>
      <c r="O10" s="240">
        <v>123.14018148180701</v>
      </c>
      <c r="P10" s="241">
        <v>123.960468681173</v>
      </c>
      <c r="Q10" s="232"/>
      <c r="R10" s="242">
        <v>81.567317450014798</v>
      </c>
      <c r="S10" s="215"/>
      <c r="T10" s="216">
        <v>-18.903208967486901</v>
      </c>
      <c r="U10" s="210">
        <v>-16.453997345925298</v>
      </c>
      <c r="V10" s="210">
        <v>-17.365889748566602</v>
      </c>
      <c r="W10" s="210">
        <v>-4.1130562930802199</v>
      </c>
      <c r="X10" s="210">
        <v>5.4451847023592697</v>
      </c>
      <c r="Y10" s="217">
        <v>-9.8748958524084198</v>
      </c>
      <c r="Z10" s="210"/>
      <c r="AA10" s="218">
        <v>29.3541842711805</v>
      </c>
      <c r="AB10" s="219">
        <v>52.5639211118228</v>
      </c>
      <c r="AC10" s="220">
        <v>39.927416575736601</v>
      </c>
      <c r="AD10" s="210"/>
      <c r="AE10" s="221">
        <v>6.5991118336674299</v>
      </c>
      <c r="AG10" s="237">
        <v>47.587361896838601</v>
      </c>
      <c r="AH10" s="232">
        <v>61.574253769780299</v>
      </c>
      <c r="AI10" s="232">
        <v>66.867163119609501</v>
      </c>
      <c r="AJ10" s="232">
        <v>69.609206878770905</v>
      </c>
      <c r="AK10" s="232">
        <v>75.436484983903497</v>
      </c>
      <c r="AL10" s="238">
        <v>64.227001828498999</v>
      </c>
      <c r="AM10" s="232"/>
      <c r="AN10" s="239">
        <v>109.126989051461</v>
      </c>
      <c r="AO10" s="240">
        <v>109.522599387703</v>
      </c>
      <c r="AP10" s="241">
        <v>109.324794219582</v>
      </c>
      <c r="AQ10" s="232"/>
      <c r="AR10" s="242">
        <v>77.128564906333395</v>
      </c>
      <c r="AS10" s="215"/>
      <c r="AT10" s="216">
        <v>-0.98769736121018203</v>
      </c>
      <c r="AU10" s="210">
        <v>2.6769893799221198</v>
      </c>
      <c r="AV10" s="210">
        <v>1.0300883952206099</v>
      </c>
      <c r="AW10" s="210">
        <v>6.1815581052519004</v>
      </c>
      <c r="AX10" s="210">
        <v>7.2655666727051296</v>
      </c>
      <c r="AY10" s="217">
        <v>3.5534616505505299</v>
      </c>
      <c r="AZ10" s="210"/>
      <c r="BA10" s="218">
        <v>4.7010185301120897</v>
      </c>
      <c r="BB10" s="219">
        <v>7.1712778009511799</v>
      </c>
      <c r="BC10" s="220">
        <v>5.9239820614847103</v>
      </c>
      <c r="BD10" s="210"/>
      <c r="BE10" s="221">
        <v>4.5183906123740902</v>
      </c>
    </row>
    <row r="11" spans="1:57" x14ac:dyDescent="0.25">
      <c r="A11" s="33" t="s">
        <v>94</v>
      </c>
      <c r="B11" s="2" t="str">
        <f t="shared" si="0"/>
        <v>Washington, DC</v>
      </c>
      <c r="C11" s="2"/>
      <c r="D11" s="23" t="s">
        <v>89</v>
      </c>
      <c r="E11" s="26" t="s">
        <v>90</v>
      </c>
      <c r="F11" s="2"/>
      <c r="G11" s="237">
        <v>132.119047298655</v>
      </c>
      <c r="H11" s="232">
        <v>197.15811574320799</v>
      </c>
      <c r="I11" s="232">
        <v>248.90027760544501</v>
      </c>
      <c r="J11" s="232">
        <v>234.92411557354799</v>
      </c>
      <c r="K11" s="232">
        <v>181.78141783947399</v>
      </c>
      <c r="L11" s="238">
        <v>198.976594812066</v>
      </c>
      <c r="M11" s="232"/>
      <c r="N11" s="239">
        <v>149.67107799425801</v>
      </c>
      <c r="O11" s="240">
        <v>145.19438620099001</v>
      </c>
      <c r="P11" s="241">
        <v>147.43273209762401</v>
      </c>
      <c r="Q11" s="232"/>
      <c r="R11" s="242">
        <v>184.249776893654</v>
      </c>
      <c r="S11" s="215"/>
      <c r="T11" s="216">
        <v>39.347169698263798</v>
      </c>
      <c r="U11" s="210">
        <v>52.693141175814503</v>
      </c>
      <c r="V11" s="210">
        <v>72.266041939508796</v>
      </c>
      <c r="W11" s="210">
        <v>76.345430782280701</v>
      </c>
      <c r="X11" s="210">
        <v>73.559673229261804</v>
      </c>
      <c r="Y11" s="217">
        <v>64.070686898208905</v>
      </c>
      <c r="Z11" s="210"/>
      <c r="AA11" s="218">
        <v>37.239106322124101</v>
      </c>
      <c r="AB11" s="219">
        <v>41.892906598540499</v>
      </c>
      <c r="AC11" s="220">
        <v>39.491902862636699</v>
      </c>
      <c r="AD11" s="210"/>
      <c r="AE11" s="221">
        <v>57.717239191293601</v>
      </c>
      <c r="AG11" s="237">
        <v>115.35973104199</v>
      </c>
      <c r="AH11" s="232">
        <v>166.34575755522101</v>
      </c>
      <c r="AI11" s="232">
        <v>197.72626506234801</v>
      </c>
      <c r="AJ11" s="232">
        <v>188.17904198098699</v>
      </c>
      <c r="AK11" s="232">
        <v>152.85007736374101</v>
      </c>
      <c r="AL11" s="238">
        <v>164.09312918486799</v>
      </c>
      <c r="AM11" s="232"/>
      <c r="AN11" s="239">
        <v>147.841789915465</v>
      </c>
      <c r="AO11" s="240">
        <v>149.98351587187099</v>
      </c>
      <c r="AP11" s="241">
        <v>148.912652893668</v>
      </c>
      <c r="AQ11" s="232"/>
      <c r="AR11" s="242">
        <v>159.75515957431</v>
      </c>
      <c r="AS11" s="215"/>
      <c r="AT11" s="216">
        <v>4.0419259898272104</v>
      </c>
      <c r="AU11" s="210">
        <v>4.94607808432764</v>
      </c>
      <c r="AV11" s="210">
        <v>6.0993269466153404</v>
      </c>
      <c r="AW11" s="210">
        <v>9.2936417088195302</v>
      </c>
      <c r="AX11" s="210">
        <v>11.057146250105101</v>
      </c>
      <c r="AY11" s="217">
        <v>7.1721655872122598</v>
      </c>
      <c r="AZ11" s="210"/>
      <c r="BA11" s="218">
        <v>7.8043500753891202</v>
      </c>
      <c r="BB11" s="219">
        <v>3.3038600932940101</v>
      </c>
      <c r="BC11" s="220">
        <v>5.48996129082132</v>
      </c>
      <c r="BD11" s="210"/>
      <c r="BE11" s="221">
        <v>6.7185763954914002</v>
      </c>
    </row>
    <row r="12" spans="1:57" x14ac:dyDescent="0.25">
      <c r="A12" s="20" t="s">
        <v>95</v>
      </c>
      <c r="B12" s="2" t="str">
        <f t="shared" si="0"/>
        <v>Arlington, VA</v>
      </c>
      <c r="C12" s="2"/>
      <c r="D12" s="23" t="s">
        <v>89</v>
      </c>
      <c r="E12" s="26" t="s">
        <v>90</v>
      </c>
      <c r="F12" s="2"/>
      <c r="G12" s="237">
        <v>161.28798842105201</v>
      </c>
      <c r="H12" s="232">
        <v>246.91144210526301</v>
      </c>
      <c r="I12" s="232">
        <v>279.33395052631499</v>
      </c>
      <c r="J12" s="232">
        <v>271.74529368421003</v>
      </c>
      <c r="K12" s="232">
        <v>214.83222210526301</v>
      </c>
      <c r="L12" s="238">
        <v>234.82217936842099</v>
      </c>
      <c r="M12" s="232"/>
      <c r="N12" s="239">
        <v>161.34220736842099</v>
      </c>
      <c r="O12" s="240">
        <v>154.05492210526299</v>
      </c>
      <c r="P12" s="241">
        <v>157.698564736842</v>
      </c>
      <c r="Q12" s="232"/>
      <c r="R12" s="242">
        <v>212.786860902255</v>
      </c>
      <c r="S12" s="215"/>
      <c r="T12" s="216">
        <v>59.602859196752</v>
      </c>
      <c r="U12" s="210">
        <v>79.155666512607894</v>
      </c>
      <c r="V12" s="210">
        <v>83.254176833595693</v>
      </c>
      <c r="W12" s="210">
        <v>83.121855638966395</v>
      </c>
      <c r="X12" s="210">
        <v>99.397308854718105</v>
      </c>
      <c r="Y12" s="217">
        <v>81.346174651806194</v>
      </c>
      <c r="Z12" s="210"/>
      <c r="AA12" s="218">
        <v>64.354957766086798</v>
      </c>
      <c r="AB12" s="219">
        <v>76.817619232419304</v>
      </c>
      <c r="AC12" s="220">
        <v>70.215002583065896</v>
      </c>
      <c r="AD12" s="210"/>
      <c r="AE12" s="221">
        <v>78.869357783333598</v>
      </c>
      <c r="AG12" s="237">
        <v>140.115366842105</v>
      </c>
      <c r="AH12" s="232">
        <v>206.57050078947299</v>
      </c>
      <c r="AI12" s="232">
        <v>234.572358947368</v>
      </c>
      <c r="AJ12" s="232">
        <v>228.51940999999999</v>
      </c>
      <c r="AK12" s="232">
        <v>188.99988526315701</v>
      </c>
      <c r="AL12" s="238">
        <v>199.75550436842099</v>
      </c>
      <c r="AM12" s="232"/>
      <c r="AN12" s="239">
        <v>163.51372131578901</v>
      </c>
      <c r="AO12" s="240">
        <v>162.00804263157801</v>
      </c>
      <c r="AP12" s="241">
        <v>162.76088197368401</v>
      </c>
      <c r="AQ12" s="232"/>
      <c r="AR12" s="242">
        <v>189.185612255639</v>
      </c>
      <c r="AS12" s="215"/>
      <c r="AT12" s="216">
        <v>2.2003085439291499</v>
      </c>
      <c r="AU12" s="210">
        <v>5.3278477034513898</v>
      </c>
      <c r="AV12" s="210">
        <v>6.0613259646338102</v>
      </c>
      <c r="AW12" s="210">
        <v>10.6806727068657</v>
      </c>
      <c r="AX12" s="210">
        <v>15.56107774739</v>
      </c>
      <c r="AY12" s="217">
        <v>8.0455609622037407</v>
      </c>
      <c r="AZ12" s="210"/>
      <c r="BA12" s="218">
        <v>15.320290112252801</v>
      </c>
      <c r="BB12" s="219">
        <v>10.6829412294375</v>
      </c>
      <c r="BC12" s="220">
        <v>12.9647602794984</v>
      </c>
      <c r="BD12" s="210"/>
      <c r="BE12" s="221">
        <v>9.2145918529346797</v>
      </c>
    </row>
    <row r="13" spans="1:57" x14ac:dyDescent="0.25">
      <c r="A13" s="20" t="s">
        <v>37</v>
      </c>
      <c r="B13" s="2" t="str">
        <f t="shared" si="0"/>
        <v>Suburban Virginia Area</v>
      </c>
      <c r="C13" s="2"/>
      <c r="D13" s="23" t="s">
        <v>89</v>
      </c>
      <c r="E13" s="26" t="s">
        <v>90</v>
      </c>
      <c r="F13" s="2"/>
      <c r="G13" s="237">
        <v>79.045965140902396</v>
      </c>
      <c r="H13" s="232">
        <v>123.812945105065</v>
      </c>
      <c r="I13" s="232">
        <v>143.34152142042601</v>
      </c>
      <c r="J13" s="232">
        <v>150.81233708577699</v>
      </c>
      <c r="K13" s="232">
        <v>129.16661487236399</v>
      </c>
      <c r="L13" s="238">
        <v>125.235876724907</v>
      </c>
      <c r="M13" s="232"/>
      <c r="N13" s="239">
        <v>169.40451878864701</v>
      </c>
      <c r="O13" s="240">
        <v>153.16742791985601</v>
      </c>
      <c r="P13" s="241">
        <v>161.28597335425201</v>
      </c>
      <c r="Q13" s="232"/>
      <c r="R13" s="242">
        <v>135.535904333291</v>
      </c>
      <c r="S13" s="215"/>
      <c r="T13" s="216">
        <v>11.013835617689899</v>
      </c>
      <c r="U13" s="210">
        <v>25.461747411608599</v>
      </c>
      <c r="V13" s="210">
        <v>33.4195471507077</v>
      </c>
      <c r="W13" s="210">
        <v>39.857718573131898</v>
      </c>
      <c r="X13" s="210">
        <v>43.887282537020802</v>
      </c>
      <c r="Y13" s="217">
        <v>31.8471726608091</v>
      </c>
      <c r="Z13" s="210"/>
      <c r="AA13" s="218">
        <v>81.337769991193696</v>
      </c>
      <c r="AB13" s="219">
        <v>67.342870149222804</v>
      </c>
      <c r="AC13" s="220">
        <v>74.411835826822397</v>
      </c>
      <c r="AD13" s="210"/>
      <c r="AE13" s="221">
        <v>43.777081005316298</v>
      </c>
      <c r="AG13" s="237">
        <v>76.2094185952419</v>
      </c>
      <c r="AH13" s="232">
        <v>111.039251901602</v>
      </c>
      <c r="AI13" s="232">
        <v>125.744662566758</v>
      </c>
      <c r="AJ13" s="232">
        <v>124.282018483909</v>
      </c>
      <c r="AK13" s="232">
        <v>108.46496950403601</v>
      </c>
      <c r="AL13" s="238">
        <v>109.138697261959</v>
      </c>
      <c r="AM13" s="232"/>
      <c r="AN13" s="239">
        <v>132.17452024855899</v>
      </c>
      <c r="AO13" s="240">
        <v>130.391910618606</v>
      </c>
      <c r="AP13" s="241">
        <v>131.283215433583</v>
      </c>
      <c r="AQ13" s="232"/>
      <c r="AR13" s="242">
        <v>115.456909451014</v>
      </c>
      <c r="AS13" s="215"/>
      <c r="AT13" s="216">
        <v>6.7287055177482102</v>
      </c>
      <c r="AU13" s="210">
        <v>10.877447330127399</v>
      </c>
      <c r="AV13" s="210">
        <v>11.857622502673699</v>
      </c>
      <c r="AW13" s="210">
        <v>10.7689988855719</v>
      </c>
      <c r="AX13" s="210">
        <v>12.005977331533201</v>
      </c>
      <c r="AY13" s="217">
        <v>10.6875503830782</v>
      </c>
      <c r="AZ13" s="210"/>
      <c r="BA13" s="218">
        <v>23.156825387263002</v>
      </c>
      <c r="BB13" s="219">
        <v>16.790197153762598</v>
      </c>
      <c r="BC13" s="220">
        <v>19.9106476407187</v>
      </c>
      <c r="BD13" s="210"/>
      <c r="BE13" s="221">
        <v>13.515487551607601</v>
      </c>
    </row>
    <row r="14" spans="1:57" x14ac:dyDescent="0.25">
      <c r="A14" s="20" t="s">
        <v>96</v>
      </c>
      <c r="B14" s="2" t="str">
        <f t="shared" si="0"/>
        <v>Alexandria, VA</v>
      </c>
      <c r="C14" s="2"/>
      <c r="D14" s="23" t="s">
        <v>89</v>
      </c>
      <c r="E14" s="26" t="s">
        <v>90</v>
      </c>
      <c r="F14" s="2"/>
      <c r="G14" s="237">
        <v>99.642476234639403</v>
      </c>
      <c r="H14" s="232">
        <v>139.78501159285801</v>
      </c>
      <c r="I14" s="232">
        <v>181.06900301414299</v>
      </c>
      <c r="J14" s="232">
        <v>180.827798516114</v>
      </c>
      <c r="K14" s="232">
        <v>151.302804312543</v>
      </c>
      <c r="L14" s="238">
        <v>150.525418734059</v>
      </c>
      <c r="M14" s="232"/>
      <c r="N14" s="239">
        <v>128.53755506607899</v>
      </c>
      <c r="O14" s="240">
        <v>138.20361233480099</v>
      </c>
      <c r="P14" s="241">
        <v>133.37058370043999</v>
      </c>
      <c r="Q14" s="232"/>
      <c r="R14" s="242">
        <v>145.624037295882</v>
      </c>
      <c r="S14" s="215"/>
      <c r="T14" s="216">
        <v>38.821281352198298</v>
      </c>
      <c r="U14" s="210">
        <v>59.833905623296303</v>
      </c>
      <c r="V14" s="210">
        <v>88.270792333991196</v>
      </c>
      <c r="W14" s="210">
        <v>96.382401424454798</v>
      </c>
      <c r="X14" s="210">
        <v>88.171271124722196</v>
      </c>
      <c r="Y14" s="217">
        <v>75.890558398419799</v>
      </c>
      <c r="Z14" s="210"/>
      <c r="AA14" s="218">
        <v>53.493531680058901</v>
      </c>
      <c r="AB14" s="219">
        <v>68.851068941210997</v>
      </c>
      <c r="AC14" s="220">
        <v>61.084567593906499</v>
      </c>
      <c r="AD14" s="210"/>
      <c r="AE14" s="221">
        <v>71.759482233578296</v>
      </c>
      <c r="AG14" s="237">
        <v>98.121763273823305</v>
      </c>
      <c r="AH14" s="232">
        <v>133.59279011129101</v>
      </c>
      <c r="AI14" s="232">
        <v>157.89910590076499</v>
      </c>
      <c r="AJ14" s="232">
        <v>157.24687978205401</v>
      </c>
      <c r="AK14" s="232">
        <v>133.41097872710401</v>
      </c>
      <c r="AL14" s="238">
        <v>136.054303559007</v>
      </c>
      <c r="AM14" s="232"/>
      <c r="AN14" s="239">
        <v>122.78934181544101</v>
      </c>
      <c r="AO14" s="240">
        <v>131.027722582888</v>
      </c>
      <c r="AP14" s="241">
        <v>126.90853219916499</v>
      </c>
      <c r="AQ14" s="232"/>
      <c r="AR14" s="242">
        <v>133.441226027624</v>
      </c>
      <c r="AS14" s="215"/>
      <c r="AT14" s="216">
        <v>4.5404999313681804</v>
      </c>
      <c r="AU14" s="210">
        <v>3.8976422776955202</v>
      </c>
      <c r="AV14" s="210">
        <v>11.629877530758099</v>
      </c>
      <c r="AW14" s="210">
        <v>23.3736993324809</v>
      </c>
      <c r="AX14" s="210">
        <v>20.586365165118998</v>
      </c>
      <c r="AY14" s="217">
        <v>13.005458891617099</v>
      </c>
      <c r="AZ14" s="210"/>
      <c r="BA14" s="218">
        <v>7.94427818355752</v>
      </c>
      <c r="BB14" s="219">
        <v>7.9255521127679698</v>
      </c>
      <c r="BC14" s="220">
        <v>7.9346104319005004</v>
      </c>
      <c r="BD14" s="210"/>
      <c r="BE14" s="221">
        <v>11.5810040423251</v>
      </c>
    </row>
    <row r="15" spans="1:57" x14ac:dyDescent="0.25">
      <c r="A15" s="20" t="s">
        <v>36</v>
      </c>
      <c r="B15" s="2" t="str">
        <f t="shared" si="0"/>
        <v>Fairfax/Tysons Corner, VA</v>
      </c>
      <c r="C15" s="2"/>
      <c r="D15" s="23" t="s">
        <v>89</v>
      </c>
      <c r="E15" s="26" t="s">
        <v>90</v>
      </c>
      <c r="F15" s="2"/>
      <c r="G15" s="237">
        <v>97.137541593949905</v>
      </c>
      <c r="H15" s="232">
        <v>171.885595113438</v>
      </c>
      <c r="I15" s="232">
        <v>203.57809540430401</v>
      </c>
      <c r="J15" s="232">
        <v>185.108517742873</v>
      </c>
      <c r="K15" s="232">
        <v>128.08221291448501</v>
      </c>
      <c r="L15" s="238">
        <v>157.15839255380999</v>
      </c>
      <c r="M15" s="232"/>
      <c r="N15" s="239">
        <v>102.991919720767</v>
      </c>
      <c r="O15" s="240">
        <v>108.731700988947</v>
      </c>
      <c r="P15" s="241">
        <v>105.861810354857</v>
      </c>
      <c r="Q15" s="232"/>
      <c r="R15" s="242">
        <v>142.50222621125201</v>
      </c>
      <c r="S15" s="215"/>
      <c r="T15" s="216">
        <v>29.216025448272099</v>
      </c>
      <c r="U15" s="210">
        <v>60.145138991774601</v>
      </c>
      <c r="V15" s="210">
        <v>61.714261336144901</v>
      </c>
      <c r="W15" s="210">
        <v>58.734521148912002</v>
      </c>
      <c r="X15" s="210">
        <v>48.654254029386699</v>
      </c>
      <c r="Y15" s="217">
        <v>53.7243414174647</v>
      </c>
      <c r="Z15" s="210"/>
      <c r="AA15" s="218">
        <v>19.177445347178299</v>
      </c>
      <c r="AB15" s="219">
        <v>26.705190244538699</v>
      </c>
      <c r="AC15" s="220">
        <v>22.9281129090086</v>
      </c>
      <c r="AD15" s="210"/>
      <c r="AE15" s="221">
        <v>45.962967172503298</v>
      </c>
      <c r="AG15" s="237">
        <v>87.200719895287904</v>
      </c>
      <c r="AH15" s="232">
        <v>140.5600849331</v>
      </c>
      <c r="AI15" s="232">
        <v>175.49363118091901</v>
      </c>
      <c r="AJ15" s="232">
        <v>164.63709075043599</v>
      </c>
      <c r="AK15" s="232">
        <v>114.6175858057</v>
      </c>
      <c r="AL15" s="238">
        <v>136.501822513089</v>
      </c>
      <c r="AM15" s="232"/>
      <c r="AN15" s="239">
        <v>102.769120418848</v>
      </c>
      <c r="AO15" s="240">
        <v>109.148493891797</v>
      </c>
      <c r="AP15" s="241">
        <v>105.95880715532201</v>
      </c>
      <c r="AQ15" s="232"/>
      <c r="AR15" s="242">
        <v>127.77524669658401</v>
      </c>
      <c r="AS15" s="215"/>
      <c r="AT15" s="216">
        <v>11.1367502878438</v>
      </c>
      <c r="AU15" s="210">
        <v>9.9598850440513509</v>
      </c>
      <c r="AV15" s="210">
        <v>8.8414223856699401</v>
      </c>
      <c r="AW15" s="210">
        <v>6.63297853199402</v>
      </c>
      <c r="AX15" s="210">
        <v>4.4162813423250897</v>
      </c>
      <c r="AY15" s="217">
        <v>8.0441175919615802</v>
      </c>
      <c r="AZ15" s="210"/>
      <c r="BA15" s="218">
        <v>3.3575083879771999</v>
      </c>
      <c r="BB15" s="219">
        <v>3.2639841775620599</v>
      </c>
      <c r="BC15" s="220">
        <v>3.3093174525312401</v>
      </c>
      <c r="BD15" s="210"/>
      <c r="BE15" s="221">
        <v>6.8834842295548597</v>
      </c>
    </row>
    <row r="16" spans="1:57" x14ac:dyDescent="0.25">
      <c r="A16" s="20" t="s">
        <v>38</v>
      </c>
      <c r="B16" s="2" t="str">
        <f t="shared" si="0"/>
        <v>I-95 Fredericksburg, VA</v>
      </c>
      <c r="C16" s="2"/>
      <c r="D16" s="23" t="s">
        <v>89</v>
      </c>
      <c r="E16" s="26" t="s">
        <v>90</v>
      </c>
      <c r="F16" s="2"/>
      <c r="G16" s="237">
        <v>59.674828996704903</v>
      </c>
      <c r="H16" s="232">
        <v>70.428831950914599</v>
      </c>
      <c r="I16" s="232">
        <v>80.3835507328712</v>
      </c>
      <c r="J16" s="232">
        <v>83.605891375979994</v>
      </c>
      <c r="K16" s="232">
        <v>81.970707874105202</v>
      </c>
      <c r="L16" s="238">
        <v>75.212762186115199</v>
      </c>
      <c r="M16" s="232"/>
      <c r="N16" s="239">
        <v>92.926615157368403</v>
      </c>
      <c r="O16" s="240">
        <v>92.9710805590273</v>
      </c>
      <c r="P16" s="241">
        <v>92.948847858197894</v>
      </c>
      <c r="Q16" s="232"/>
      <c r="R16" s="242">
        <v>80.280215235281702</v>
      </c>
      <c r="S16" s="215"/>
      <c r="T16" s="216">
        <v>16.480335805174299</v>
      </c>
      <c r="U16" s="210">
        <v>19.224629074564099</v>
      </c>
      <c r="V16" s="210">
        <v>19.7606835129221</v>
      </c>
      <c r="W16" s="210">
        <v>30.055583012266801</v>
      </c>
      <c r="X16" s="210">
        <v>28.0148421621527</v>
      </c>
      <c r="Y16" s="217">
        <v>23.000721970340599</v>
      </c>
      <c r="Z16" s="210"/>
      <c r="AA16" s="218">
        <v>23.623521313099999</v>
      </c>
      <c r="AB16" s="219">
        <v>43.367238856780602</v>
      </c>
      <c r="AC16" s="220">
        <v>32.767713748854298</v>
      </c>
      <c r="AD16" s="210"/>
      <c r="AE16" s="221">
        <v>26.068633481993299</v>
      </c>
      <c r="AG16" s="237">
        <v>54.384911089648902</v>
      </c>
      <c r="AH16" s="232">
        <v>69.216569139870401</v>
      </c>
      <c r="AI16" s="232">
        <v>79.537002897397997</v>
      </c>
      <c r="AJ16" s="232">
        <v>80.934153789342105</v>
      </c>
      <c r="AK16" s="232">
        <v>76.4220682308828</v>
      </c>
      <c r="AL16" s="238">
        <v>72.098941029428403</v>
      </c>
      <c r="AM16" s="232"/>
      <c r="AN16" s="239">
        <v>91.6540603340529</v>
      </c>
      <c r="AO16" s="240">
        <v>92.680169583001899</v>
      </c>
      <c r="AP16" s="241">
        <v>92.167114958527407</v>
      </c>
      <c r="AQ16" s="232"/>
      <c r="AR16" s="242">
        <v>77.832705009170994</v>
      </c>
      <c r="AS16" s="215"/>
      <c r="AT16" s="216">
        <v>7.7955275003008797</v>
      </c>
      <c r="AU16" s="210">
        <v>17.1794253817793</v>
      </c>
      <c r="AV16" s="210">
        <v>21.256109581111001</v>
      </c>
      <c r="AW16" s="210">
        <v>19.363057184774199</v>
      </c>
      <c r="AX16" s="210">
        <v>16.7056749708944</v>
      </c>
      <c r="AY16" s="217">
        <v>16.891911149675799</v>
      </c>
      <c r="AZ16" s="210"/>
      <c r="BA16" s="218">
        <v>9.43902204529725</v>
      </c>
      <c r="BB16" s="219">
        <v>9.9309476459475299</v>
      </c>
      <c r="BC16" s="220">
        <v>9.6858024661576501</v>
      </c>
      <c r="BD16" s="210"/>
      <c r="BE16" s="221">
        <v>14.350766047167101</v>
      </c>
    </row>
    <row r="17" spans="1:70" x14ac:dyDescent="0.25">
      <c r="A17" s="20" t="s">
        <v>97</v>
      </c>
      <c r="B17" s="2" t="str">
        <f t="shared" si="0"/>
        <v>Dulles Airport Area, VA</v>
      </c>
      <c r="C17" s="2"/>
      <c r="D17" s="23" t="s">
        <v>89</v>
      </c>
      <c r="E17" s="26" t="s">
        <v>90</v>
      </c>
      <c r="F17" s="2"/>
      <c r="G17" s="237">
        <v>79.868657231313506</v>
      </c>
      <c r="H17" s="232">
        <v>138.489756744803</v>
      </c>
      <c r="I17" s="232">
        <v>173.31850508624501</v>
      </c>
      <c r="J17" s="232">
        <v>169.17693852277699</v>
      </c>
      <c r="K17" s="232">
        <v>125.06018310482</v>
      </c>
      <c r="L17" s="238">
        <v>137.182808137992</v>
      </c>
      <c r="M17" s="232"/>
      <c r="N17" s="239">
        <v>99.828300751879596</v>
      </c>
      <c r="O17" s="240">
        <v>99.078011499336498</v>
      </c>
      <c r="P17" s="241">
        <v>99.453156125608103</v>
      </c>
      <c r="Q17" s="232"/>
      <c r="R17" s="242">
        <v>126.402907563025</v>
      </c>
      <c r="S17" s="215"/>
      <c r="T17" s="216">
        <v>21.4406661945049</v>
      </c>
      <c r="U17" s="210">
        <v>36.039735345915602</v>
      </c>
      <c r="V17" s="210">
        <v>41.497216808516598</v>
      </c>
      <c r="W17" s="210">
        <v>58.517720765602199</v>
      </c>
      <c r="X17" s="210">
        <v>67.807188572981303</v>
      </c>
      <c r="Y17" s="217">
        <v>45.5341368386255</v>
      </c>
      <c r="Z17" s="210"/>
      <c r="AA17" s="218">
        <v>60.623340847077102</v>
      </c>
      <c r="AB17" s="219">
        <v>68.775966159122007</v>
      </c>
      <c r="AC17" s="220">
        <v>64.5833995600252</v>
      </c>
      <c r="AD17" s="210"/>
      <c r="AE17" s="221">
        <v>49.421900539765197</v>
      </c>
      <c r="AG17" s="237">
        <v>74.4405968597965</v>
      </c>
      <c r="AH17" s="232">
        <v>122.43329080053</v>
      </c>
      <c r="AI17" s="232">
        <v>149.79436554621799</v>
      </c>
      <c r="AJ17" s="232">
        <v>145.457914197257</v>
      </c>
      <c r="AK17" s="232">
        <v>107.704898053958</v>
      </c>
      <c r="AL17" s="238">
        <v>119.96621309155201</v>
      </c>
      <c r="AM17" s="232"/>
      <c r="AN17" s="239">
        <v>89.556605263157806</v>
      </c>
      <c r="AO17" s="240">
        <v>87.917321539141895</v>
      </c>
      <c r="AP17" s="241">
        <v>88.736963401149893</v>
      </c>
      <c r="AQ17" s="232"/>
      <c r="AR17" s="242">
        <v>111.04357032286499</v>
      </c>
      <c r="AS17" s="215"/>
      <c r="AT17" s="216">
        <v>8.4201698058599401</v>
      </c>
      <c r="AU17" s="210">
        <v>9.8504703963493192</v>
      </c>
      <c r="AV17" s="210">
        <v>12.704369143855599</v>
      </c>
      <c r="AW17" s="210">
        <v>15.5097808702431</v>
      </c>
      <c r="AX17" s="210">
        <v>12.4243801489334</v>
      </c>
      <c r="AY17" s="217">
        <v>12.169958946764</v>
      </c>
      <c r="AZ17" s="210"/>
      <c r="BA17" s="218">
        <v>7.65314259666272</v>
      </c>
      <c r="BB17" s="219">
        <v>5.8817968555458497</v>
      </c>
      <c r="BC17" s="220">
        <v>6.7683035750455502</v>
      </c>
      <c r="BD17" s="210"/>
      <c r="BE17" s="221">
        <v>10.889055727593901</v>
      </c>
    </row>
    <row r="18" spans="1:70" x14ac:dyDescent="0.25">
      <c r="A18" s="20" t="s">
        <v>45</v>
      </c>
      <c r="B18" s="2" t="str">
        <f t="shared" si="0"/>
        <v>Williamsburg, VA</v>
      </c>
      <c r="C18" s="2"/>
      <c r="D18" s="23" t="s">
        <v>89</v>
      </c>
      <c r="E18" s="26" t="s">
        <v>90</v>
      </c>
      <c r="F18" s="2"/>
      <c r="G18" s="237">
        <v>50.210438815060897</v>
      </c>
      <c r="H18" s="232">
        <v>59.163866279069701</v>
      </c>
      <c r="I18" s="232">
        <v>66.513867663344399</v>
      </c>
      <c r="J18" s="232">
        <v>71.118750000000006</v>
      </c>
      <c r="K18" s="232">
        <v>77.924962624584694</v>
      </c>
      <c r="L18" s="238">
        <v>64.986377076411898</v>
      </c>
      <c r="M18" s="232"/>
      <c r="N18" s="239">
        <v>127.111625138427</v>
      </c>
      <c r="O18" s="240">
        <v>131.896508859357</v>
      </c>
      <c r="P18" s="241">
        <v>129.504066998892</v>
      </c>
      <c r="Q18" s="232"/>
      <c r="R18" s="242">
        <v>83.420002768549196</v>
      </c>
      <c r="S18" s="215"/>
      <c r="T18" s="216">
        <v>-45.101022207820499</v>
      </c>
      <c r="U18" s="210">
        <v>-51.3708937951669</v>
      </c>
      <c r="V18" s="210">
        <v>-46.176661032106402</v>
      </c>
      <c r="W18" s="210">
        <v>-43.195803066094001</v>
      </c>
      <c r="X18" s="210">
        <v>-37.241802719272499</v>
      </c>
      <c r="Y18" s="217">
        <v>-44.557316057852802</v>
      </c>
      <c r="Z18" s="210"/>
      <c r="AA18" s="218">
        <v>-10.6187024596281</v>
      </c>
      <c r="AB18" s="219">
        <v>15.5512769018234</v>
      </c>
      <c r="AC18" s="220">
        <v>1.0336790755299901</v>
      </c>
      <c r="AD18" s="210"/>
      <c r="AE18" s="221">
        <v>-30.683549499249601</v>
      </c>
      <c r="AG18" s="237">
        <v>66.912251522702107</v>
      </c>
      <c r="AH18" s="232">
        <v>77.662225567552596</v>
      </c>
      <c r="AI18" s="232">
        <v>80.160944075304499</v>
      </c>
      <c r="AJ18" s="232">
        <v>84.596891265227001</v>
      </c>
      <c r="AK18" s="232">
        <v>97.134412721483898</v>
      </c>
      <c r="AL18" s="238">
        <v>81.293345030454006</v>
      </c>
      <c r="AM18" s="232"/>
      <c r="AN18" s="239">
        <v>132.80947016888101</v>
      </c>
      <c r="AO18" s="240">
        <v>133.88421511627899</v>
      </c>
      <c r="AP18" s="241">
        <v>133.34684264257999</v>
      </c>
      <c r="AQ18" s="232"/>
      <c r="AR18" s="242">
        <v>96.1657729196329</v>
      </c>
      <c r="AS18" s="215"/>
      <c r="AT18" s="216">
        <v>7.8999280923667197</v>
      </c>
      <c r="AU18" s="210">
        <v>4.3359522740095899</v>
      </c>
      <c r="AV18" s="210">
        <v>5.3097098440007402</v>
      </c>
      <c r="AW18" s="210">
        <v>6.7068583718123396</v>
      </c>
      <c r="AX18" s="210">
        <v>9.2432388642403591</v>
      </c>
      <c r="AY18" s="217">
        <v>6.7466040764439699</v>
      </c>
      <c r="AZ18" s="210"/>
      <c r="BA18" s="218">
        <v>6.3196473246524301</v>
      </c>
      <c r="BB18" s="219">
        <v>6.7146699164612604</v>
      </c>
      <c r="BC18" s="220">
        <v>6.5175883328658202</v>
      </c>
      <c r="BD18" s="210"/>
      <c r="BE18" s="221">
        <v>6.6514229199487103</v>
      </c>
    </row>
    <row r="19" spans="1:70" x14ac:dyDescent="0.25">
      <c r="A19" s="20" t="s">
        <v>98</v>
      </c>
      <c r="B19" s="2" t="str">
        <f t="shared" si="0"/>
        <v>Virginia Beach, VA</v>
      </c>
      <c r="C19" s="2"/>
      <c r="D19" s="23" t="s">
        <v>89</v>
      </c>
      <c r="E19" s="26" t="s">
        <v>90</v>
      </c>
      <c r="F19" s="2"/>
      <c r="G19" s="237">
        <v>69.050121459968594</v>
      </c>
      <c r="H19" s="232">
        <v>75.729337095761295</v>
      </c>
      <c r="I19" s="232">
        <v>85.504622817896305</v>
      </c>
      <c r="J19" s="232">
        <v>79.539927590266799</v>
      </c>
      <c r="K19" s="232">
        <v>97.628217786499206</v>
      </c>
      <c r="L19" s="238">
        <v>81.490445350078403</v>
      </c>
      <c r="M19" s="232"/>
      <c r="N19" s="239">
        <v>156.609639481946</v>
      </c>
      <c r="O19" s="240">
        <v>161.99306008634201</v>
      </c>
      <c r="P19" s="241">
        <v>159.30134978414401</v>
      </c>
      <c r="Q19" s="232"/>
      <c r="R19" s="242">
        <v>103.72213233124</v>
      </c>
      <c r="S19" s="215"/>
      <c r="T19" s="216">
        <v>-9.1728504436238598</v>
      </c>
      <c r="U19" s="210">
        <v>-15.1662087493923</v>
      </c>
      <c r="V19" s="210">
        <v>-13.6648275841799</v>
      </c>
      <c r="W19" s="210">
        <v>-15.908171091010701</v>
      </c>
      <c r="X19" s="210">
        <v>8.3923986019895302</v>
      </c>
      <c r="Y19" s="217">
        <v>-9.2505272722072398</v>
      </c>
      <c r="Z19" s="210"/>
      <c r="AA19" s="218">
        <v>16.514022788933399</v>
      </c>
      <c r="AB19" s="219">
        <v>26.068755248055599</v>
      </c>
      <c r="AC19" s="220">
        <v>21.183871904597101</v>
      </c>
      <c r="AD19" s="210"/>
      <c r="AE19" s="221">
        <v>1.98915040352039</v>
      </c>
      <c r="AG19" s="237">
        <v>64.778916259811595</v>
      </c>
      <c r="AH19" s="232">
        <v>70.182679244505394</v>
      </c>
      <c r="AI19" s="232">
        <v>77.232342117346903</v>
      </c>
      <c r="AJ19" s="232">
        <v>83.145557470565095</v>
      </c>
      <c r="AK19" s="232">
        <v>100.875304307299</v>
      </c>
      <c r="AL19" s="238">
        <v>79.242959879905797</v>
      </c>
      <c r="AM19" s="232"/>
      <c r="AN19" s="239">
        <v>145.56249304356299</v>
      </c>
      <c r="AO19" s="240">
        <v>147.12768972135001</v>
      </c>
      <c r="AP19" s="241">
        <v>146.34509138245599</v>
      </c>
      <c r="AQ19" s="232"/>
      <c r="AR19" s="242">
        <v>98.414997452063204</v>
      </c>
      <c r="AS19" s="215"/>
      <c r="AT19" s="216">
        <v>14.3351198921233</v>
      </c>
      <c r="AU19" s="210">
        <v>12.953818371016901</v>
      </c>
      <c r="AV19" s="210">
        <v>8.8890187543549395</v>
      </c>
      <c r="AW19" s="210">
        <v>12.786892163314301</v>
      </c>
      <c r="AX19" s="210">
        <v>23.8873981133939</v>
      </c>
      <c r="AY19" s="217">
        <v>14.8905745822673</v>
      </c>
      <c r="AZ19" s="210"/>
      <c r="BA19" s="218">
        <v>15.396759568783001</v>
      </c>
      <c r="BB19" s="219">
        <v>9.8035534082615605</v>
      </c>
      <c r="BC19" s="220">
        <v>12.5157544570613</v>
      </c>
      <c r="BD19" s="210"/>
      <c r="BE19" s="221">
        <v>13.869462337007599</v>
      </c>
    </row>
    <row r="20" spans="1:70" x14ac:dyDescent="0.25">
      <c r="A20" s="33" t="s">
        <v>99</v>
      </c>
      <c r="B20" s="2" t="str">
        <f t="shared" si="0"/>
        <v>Norfolk/Portsmouth, VA</v>
      </c>
      <c r="C20" s="2"/>
      <c r="D20" s="23" t="s">
        <v>89</v>
      </c>
      <c r="E20" s="26" t="s">
        <v>90</v>
      </c>
      <c r="F20" s="2"/>
      <c r="G20" s="237">
        <v>63.148347484493399</v>
      </c>
      <c r="H20" s="232">
        <v>86.780945933838694</v>
      </c>
      <c r="I20" s="232">
        <v>95.574217057201906</v>
      </c>
      <c r="J20" s="232">
        <v>100.433049844934</v>
      </c>
      <c r="K20" s="232">
        <v>118.19314388352799</v>
      </c>
      <c r="L20" s="238">
        <v>92.825940840799404</v>
      </c>
      <c r="M20" s="232"/>
      <c r="N20" s="239">
        <v>138.91065546175</v>
      </c>
      <c r="O20" s="240">
        <v>119.869780203308</v>
      </c>
      <c r="P20" s="241">
        <v>129.390217832529</v>
      </c>
      <c r="Q20" s="232"/>
      <c r="R20" s="242">
        <v>103.27287712415</v>
      </c>
      <c r="S20" s="215"/>
      <c r="T20" s="216">
        <v>10.3552629088852</v>
      </c>
      <c r="U20" s="210">
        <v>25.869688496342299</v>
      </c>
      <c r="V20" s="210">
        <v>21.3200079351396</v>
      </c>
      <c r="W20" s="210">
        <v>-5.41607422287872</v>
      </c>
      <c r="X20" s="210">
        <v>18.3949384565381</v>
      </c>
      <c r="Y20" s="217">
        <v>12.937906116245101</v>
      </c>
      <c r="Z20" s="210"/>
      <c r="AA20" s="218">
        <v>48.970429727419202</v>
      </c>
      <c r="AB20" s="219">
        <v>62.658403713405598</v>
      </c>
      <c r="AC20" s="220">
        <v>55.012816801128103</v>
      </c>
      <c r="AD20" s="210"/>
      <c r="AE20" s="221">
        <v>25.092299670394802</v>
      </c>
      <c r="AG20" s="237">
        <v>59.566094349698503</v>
      </c>
      <c r="AH20" s="232">
        <v>72.541184052540899</v>
      </c>
      <c r="AI20" s="232">
        <v>78.471184539190304</v>
      </c>
      <c r="AJ20" s="232">
        <v>85.293226772331806</v>
      </c>
      <c r="AK20" s="232">
        <v>90.586848225514601</v>
      </c>
      <c r="AL20" s="238">
        <v>77.291340707690097</v>
      </c>
      <c r="AM20" s="232"/>
      <c r="AN20" s="239">
        <v>108.89565265742</v>
      </c>
      <c r="AO20" s="240">
        <v>103.200494220001</v>
      </c>
      <c r="AP20" s="241">
        <v>106.048073438711</v>
      </c>
      <c r="AQ20" s="232"/>
      <c r="AR20" s="242">
        <v>85.5072467514089</v>
      </c>
      <c r="AS20" s="215"/>
      <c r="AT20" s="216">
        <v>1.59416285671549</v>
      </c>
      <c r="AU20" s="210">
        <v>6.7537776709017496</v>
      </c>
      <c r="AV20" s="210">
        <v>2.8280101874288701</v>
      </c>
      <c r="AW20" s="210">
        <v>1.0267058667075799</v>
      </c>
      <c r="AX20" s="210">
        <v>10.175470687069399</v>
      </c>
      <c r="AY20" s="217">
        <v>4.5768499439388597</v>
      </c>
      <c r="AZ20" s="210"/>
      <c r="BA20" s="218">
        <v>16.203774210649101</v>
      </c>
      <c r="BB20" s="219">
        <v>18.956996464781302</v>
      </c>
      <c r="BC20" s="220">
        <v>17.5273204364231</v>
      </c>
      <c r="BD20" s="210"/>
      <c r="BE20" s="221">
        <v>8.82569121561448</v>
      </c>
    </row>
    <row r="21" spans="1:70" x14ac:dyDescent="0.25">
      <c r="A21" s="34" t="s">
        <v>42</v>
      </c>
      <c r="B21" s="2" t="str">
        <f t="shared" si="0"/>
        <v>Newport News/Hampton, VA</v>
      </c>
      <c r="C21" s="2"/>
      <c r="D21" s="23" t="s">
        <v>89</v>
      </c>
      <c r="E21" s="26" t="s">
        <v>90</v>
      </c>
      <c r="F21" s="2"/>
      <c r="G21" s="237">
        <v>46.537004017793002</v>
      </c>
      <c r="H21" s="232">
        <v>55.779797173195497</v>
      </c>
      <c r="I21" s="232">
        <v>58.259201922800898</v>
      </c>
      <c r="J21" s="232">
        <v>59.468638642559903</v>
      </c>
      <c r="K21" s="232">
        <v>63.234470928397101</v>
      </c>
      <c r="L21" s="238">
        <v>56.655822536949302</v>
      </c>
      <c r="M21" s="232"/>
      <c r="N21" s="239">
        <v>95.184036791505207</v>
      </c>
      <c r="O21" s="240">
        <v>102.531356579136</v>
      </c>
      <c r="P21" s="241">
        <v>98.857696685320704</v>
      </c>
      <c r="Q21" s="232"/>
      <c r="R21" s="242">
        <v>68.713500865055394</v>
      </c>
      <c r="S21" s="215"/>
      <c r="T21" s="216">
        <v>7.9846127948126799</v>
      </c>
      <c r="U21" s="210">
        <v>3.4526431552006098</v>
      </c>
      <c r="V21" s="210">
        <v>0.108259692909115</v>
      </c>
      <c r="W21" s="210">
        <v>7.75253845923858</v>
      </c>
      <c r="X21" s="210">
        <v>15.900218651051199</v>
      </c>
      <c r="Y21" s="217">
        <v>6.9140092729521596</v>
      </c>
      <c r="Z21" s="210"/>
      <c r="AA21" s="218">
        <v>22.8240999854915</v>
      </c>
      <c r="AB21" s="219">
        <v>67.560550995074294</v>
      </c>
      <c r="AC21" s="220">
        <v>42.562464402590997</v>
      </c>
      <c r="AD21" s="210"/>
      <c r="AE21" s="221">
        <v>19.162277299888402</v>
      </c>
      <c r="AG21" s="237">
        <v>44.883174171330097</v>
      </c>
      <c r="AH21" s="232">
        <v>54.562843173338997</v>
      </c>
      <c r="AI21" s="232">
        <v>56.774722223417903</v>
      </c>
      <c r="AJ21" s="232">
        <v>58.075499451140701</v>
      </c>
      <c r="AK21" s="232">
        <v>59.430303375663598</v>
      </c>
      <c r="AL21" s="238">
        <v>54.745308478978302</v>
      </c>
      <c r="AM21" s="232"/>
      <c r="AN21" s="239">
        <v>82.255037684746696</v>
      </c>
      <c r="AO21" s="240">
        <v>83.530167570670102</v>
      </c>
      <c r="AP21" s="241">
        <v>82.892602627708399</v>
      </c>
      <c r="AQ21" s="232"/>
      <c r="AR21" s="242">
        <v>62.787392521472597</v>
      </c>
      <c r="AS21" s="215"/>
      <c r="AT21" s="216">
        <v>11.492811208053499</v>
      </c>
      <c r="AU21" s="210">
        <v>13.1801254689359</v>
      </c>
      <c r="AV21" s="210">
        <v>7.7483561448838003</v>
      </c>
      <c r="AW21" s="210">
        <v>12.631678826166</v>
      </c>
      <c r="AX21" s="210">
        <v>13.2720795605128</v>
      </c>
      <c r="AY21" s="217">
        <v>11.6401116208123</v>
      </c>
      <c r="AZ21" s="210"/>
      <c r="BA21" s="218">
        <v>16.006878239340299</v>
      </c>
      <c r="BB21" s="219">
        <v>18.143610460337701</v>
      </c>
      <c r="BC21" s="220">
        <v>17.073712196849002</v>
      </c>
      <c r="BD21" s="210"/>
      <c r="BE21" s="221">
        <v>13.629384020135801</v>
      </c>
    </row>
    <row r="22" spans="1:70" x14ac:dyDescent="0.25">
      <c r="A22" s="35" t="s">
        <v>100</v>
      </c>
      <c r="B22" s="2" t="str">
        <f t="shared" si="0"/>
        <v>Chesapeake/Suffolk, VA</v>
      </c>
      <c r="C22" s="2"/>
      <c r="D22" s="24" t="s">
        <v>89</v>
      </c>
      <c r="E22" s="27" t="s">
        <v>90</v>
      </c>
      <c r="F22" s="2"/>
      <c r="G22" s="243">
        <v>61.601881768983503</v>
      </c>
      <c r="H22" s="244">
        <v>80.223790867579893</v>
      </c>
      <c r="I22" s="244">
        <v>85.945866210045594</v>
      </c>
      <c r="J22" s="244">
        <v>87.144586166074703</v>
      </c>
      <c r="K22" s="244">
        <v>85.997535819381</v>
      </c>
      <c r="L22" s="245">
        <v>80.182732166412904</v>
      </c>
      <c r="M22" s="232"/>
      <c r="N22" s="246">
        <v>102.930039015728</v>
      </c>
      <c r="O22" s="247">
        <v>99.787376086588793</v>
      </c>
      <c r="P22" s="248">
        <v>101.35870755115801</v>
      </c>
      <c r="Q22" s="232"/>
      <c r="R22" s="249">
        <v>86.233010847768796</v>
      </c>
      <c r="S22" s="215"/>
      <c r="T22" s="222">
        <v>9.3755345231347302</v>
      </c>
      <c r="U22" s="223">
        <v>10.9740112095594</v>
      </c>
      <c r="V22" s="223">
        <v>14.753533962375901</v>
      </c>
      <c r="W22" s="223">
        <v>16.266857092924099</v>
      </c>
      <c r="X22" s="223">
        <v>36.935918104509497</v>
      </c>
      <c r="Y22" s="224">
        <v>17.4798550427296</v>
      </c>
      <c r="Z22" s="210"/>
      <c r="AA22" s="225">
        <v>41.123590161703</v>
      </c>
      <c r="AB22" s="226">
        <v>54.570012649597501</v>
      </c>
      <c r="AC22" s="227">
        <v>47.437129948211599</v>
      </c>
      <c r="AD22" s="210"/>
      <c r="AE22" s="228">
        <v>26.083301894298099</v>
      </c>
      <c r="AG22" s="243">
        <v>56.952087087772703</v>
      </c>
      <c r="AH22" s="244">
        <v>72.680447488584406</v>
      </c>
      <c r="AI22" s="244">
        <v>77.626843869440194</v>
      </c>
      <c r="AJ22" s="244">
        <v>77.268460502283105</v>
      </c>
      <c r="AK22" s="244">
        <v>73.483683075426995</v>
      </c>
      <c r="AL22" s="245">
        <v>71.602304404701499</v>
      </c>
      <c r="AM22" s="232"/>
      <c r="AN22" s="246">
        <v>88.495430251141499</v>
      </c>
      <c r="AO22" s="247">
        <v>88.928457559614401</v>
      </c>
      <c r="AP22" s="248">
        <v>88.711943905377893</v>
      </c>
      <c r="AQ22" s="232"/>
      <c r="AR22" s="249">
        <v>76.490772833466195</v>
      </c>
      <c r="AS22" s="215"/>
      <c r="AT22" s="222">
        <v>15.086813312722001</v>
      </c>
      <c r="AU22" s="223">
        <v>13.4606994602412</v>
      </c>
      <c r="AV22" s="223">
        <v>12.0060111699499</v>
      </c>
      <c r="AW22" s="223">
        <v>13.3822200864825</v>
      </c>
      <c r="AX22" s="223">
        <v>17.221970064328602</v>
      </c>
      <c r="AY22" s="224">
        <v>14.1304403463879</v>
      </c>
      <c r="AZ22" s="210"/>
      <c r="BA22" s="225">
        <v>18.162632721434498</v>
      </c>
      <c r="BB22" s="226">
        <v>16.820543062837199</v>
      </c>
      <c r="BC22" s="227">
        <v>17.486117566828799</v>
      </c>
      <c r="BD22" s="210"/>
      <c r="BE22" s="228">
        <v>15.220951437826701</v>
      </c>
    </row>
    <row r="23" spans="1:70" ht="13" x14ac:dyDescent="0.3">
      <c r="A23" s="34" t="s">
        <v>58</v>
      </c>
      <c r="B23" s="2" t="s">
        <v>58</v>
      </c>
      <c r="C23" s="8"/>
      <c r="D23" s="22" t="s">
        <v>89</v>
      </c>
      <c r="E23" s="25" t="s">
        <v>90</v>
      </c>
      <c r="F23" s="2"/>
      <c r="G23" s="229">
        <v>92.306929587000596</v>
      </c>
      <c r="H23" s="230">
        <v>215.46516926201701</v>
      </c>
      <c r="I23" s="230">
        <v>227.88017941773799</v>
      </c>
      <c r="J23" s="230">
        <v>170.477237643872</v>
      </c>
      <c r="K23" s="230">
        <v>196.86305348679701</v>
      </c>
      <c r="L23" s="231">
        <v>180.59851387948501</v>
      </c>
      <c r="M23" s="232"/>
      <c r="N23" s="233">
        <v>213.042318889641</v>
      </c>
      <c r="O23" s="234">
        <v>172.18215978334399</v>
      </c>
      <c r="P23" s="235">
        <v>192.612239336492</v>
      </c>
      <c r="Q23" s="232"/>
      <c r="R23" s="236">
        <v>184.031006867201</v>
      </c>
      <c r="S23" s="215"/>
      <c r="T23" s="207">
        <v>20.868660521399601</v>
      </c>
      <c r="U23" s="208">
        <v>60.041590730924</v>
      </c>
      <c r="V23" s="208">
        <v>38.913754276218299</v>
      </c>
      <c r="W23" s="208">
        <v>13.998235753145201</v>
      </c>
      <c r="X23" s="208">
        <v>61.490692992365297</v>
      </c>
      <c r="Y23" s="209">
        <v>39.6757287663117</v>
      </c>
      <c r="Z23" s="210"/>
      <c r="AA23" s="211">
        <v>53.333833460046101</v>
      </c>
      <c r="AB23" s="212">
        <v>62.051226205403601</v>
      </c>
      <c r="AC23" s="213">
        <v>57.111436913707102</v>
      </c>
      <c r="AD23" s="210"/>
      <c r="AE23" s="214">
        <v>44.470133553679702</v>
      </c>
      <c r="AF23" s="38"/>
      <c r="AG23" s="229">
        <v>74.805308056871993</v>
      </c>
      <c r="AH23" s="230">
        <v>130.34721902505001</v>
      </c>
      <c r="AI23" s="230">
        <v>150.85081922816499</v>
      </c>
      <c r="AJ23" s="230">
        <v>136.82517264725701</v>
      </c>
      <c r="AK23" s="230">
        <v>128.54364336492799</v>
      </c>
      <c r="AL23" s="231">
        <v>124.27443246445399</v>
      </c>
      <c r="AM23" s="232"/>
      <c r="AN23" s="233">
        <v>171.366509817197</v>
      </c>
      <c r="AO23" s="234">
        <v>163.36332345971499</v>
      </c>
      <c r="AP23" s="235">
        <v>167.36491663845601</v>
      </c>
      <c r="AQ23" s="232"/>
      <c r="AR23" s="236">
        <v>136.585999371312</v>
      </c>
      <c r="AS23" s="215"/>
      <c r="AT23" s="207">
        <v>-0.86867751768125101</v>
      </c>
      <c r="AU23" s="208">
        <v>19.255930973936898</v>
      </c>
      <c r="AV23" s="208">
        <v>15.2988307066072</v>
      </c>
      <c r="AW23" s="208">
        <v>4.2094709021610397</v>
      </c>
      <c r="AX23" s="208">
        <v>-4.0358955782411599</v>
      </c>
      <c r="AY23" s="209">
        <v>6.9774973209632396</v>
      </c>
      <c r="AZ23" s="210"/>
      <c r="BA23" s="211">
        <v>-1.7905346352953599</v>
      </c>
      <c r="BB23" s="212">
        <v>-5.6461406325071097</v>
      </c>
      <c r="BC23" s="213">
        <v>-3.7108409538791798</v>
      </c>
      <c r="BD23" s="210"/>
      <c r="BE23" s="214">
        <v>2.9756764346036801</v>
      </c>
      <c r="BF23" s="38"/>
      <c r="BG23" s="39"/>
      <c r="BH23" s="39"/>
      <c r="BI23" s="39"/>
      <c r="BJ23" s="39"/>
      <c r="BK23" s="39"/>
      <c r="BL23" s="39"/>
      <c r="BM23" s="39"/>
      <c r="BN23" s="39"/>
      <c r="BO23" s="39"/>
      <c r="BP23" s="39"/>
      <c r="BQ23" s="39"/>
      <c r="BR23" s="39"/>
    </row>
    <row r="24" spans="1:70" x14ac:dyDescent="0.25">
      <c r="A24" s="34" t="s">
        <v>101</v>
      </c>
      <c r="B24" s="2" t="str">
        <f t="shared" si="0"/>
        <v>Richmond North/Glen Allen, VA</v>
      </c>
      <c r="C24" s="9"/>
      <c r="D24" s="23" t="s">
        <v>89</v>
      </c>
      <c r="E24" s="26" t="s">
        <v>90</v>
      </c>
      <c r="F24" s="2"/>
      <c r="G24" s="237">
        <v>50.655967558983598</v>
      </c>
      <c r="H24" s="232">
        <v>87.177637250453699</v>
      </c>
      <c r="I24" s="232">
        <v>98.9207191470054</v>
      </c>
      <c r="J24" s="232">
        <v>91.297538566243105</v>
      </c>
      <c r="K24" s="232">
        <v>83.184050589836602</v>
      </c>
      <c r="L24" s="238">
        <v>82.247182622504496</v>
      </c>
      <c r="M24" s="232"/>
      <c r="N24" s="239">
        <v>109.74279491833001</v>
      </c>
      <c r="O24" s="240">
        <v>95.535850725952798</v>
      </c>
      <c r="P24" s="241">
        <v>102.639322822141</v>
      </c>
      <c r="Q24" s="232"/>
      <c r="R24" s="242">
        <v>88.0735083938294</v>
      </c>
      <c r="S24" s="215"/>
      <c r="T24" s="216">
        <v>5.51143062567537</v>
      </c>
      <c r="U24" s="210">
        <v>29.7053463730843</v>
      </c>
      <c r="V24" s="210">
        <v>24.801505532505399</v>
      </c>
      <c r="W24" s="210">
        <v>18.183783242143502</v>
      </c>
      <c r="X24" s="210">
        <v>30.563324875404099</v>
      </c>
      <c r="Y24" s="217">
        <v>22.593567744357799</v>
      </c>
      <c r="Z24" s="210"/>
      <c r="AA24" s="218">
        <v>44.8175815741997</v>
      </c>
      <c r="AB24" s="219">
        <v>52.1774211880848</v>
      </c>
      <c r="AC24" s="220">
        <v>48.152221137566599</v>
      </c>
      <c r="AD24" s="210"/>
      <c r="AE24" s="221">
        <v>30.064759455687302</v>
      </c>
      <c r="AF24" s="38"/>
      <c r="AG24" s="237">
        <v>45.543987352540803</v>
      </c>
      <c r="AH24" s="232">
        <v>71.866077586206799</v>
      </c>
      <c r="AI24" s="232">
        <v>83.827305467332096</v>
      </c>
      <c r="AJ24" s="232">
        <v>78.880662999092493</v>
      </c>
      <c r="AK24" s="232">
        <v>76.878132089382902</v>
      </c>
      <c r="AL24" s="238">
        <v>71.399233098910997</v>
      </c>
      <c r="AM24" s="232"/>
      <c r="AN24" s="239">
        <v>101.944862749546</v>
      </c>
      <c r="AO24" s="240">
        <v>102.309399954627</v>
      </c>
      <c r="AP24" s="241">
        <v>102.12713135208701</v>
      </c>
      <c r="AQ24" s="232"/>
      <c r="AR24" s="242">
        <v>80.178632599818499</v>
      </c>
      <c r="AS24" s="215"/>
      <c r="AT24" s="216">
        <v>6.82986008946345</v>
      </c>
      <c r="AU24" s="210">
        <v>13.293409718089199</v>
      </c>
      <c r="AV24" s="210">
        <v>11.8320781979111</v>
      </c>
      <c r="AW24" s="210">
        <v>8.1288040982911909</v>
      </c>
      <c r="AX24" s="210">
        <v>2.9361418198174198</v>
      </c>
      <c r="AY24" s="217">
        <v>8.6217388713750402</v>
      </c>
      <c r="AZ24" s="210"/>
      <c r="BA24" s="218">
        <v>2.7815749472281799</v>
      </c>
      <c r="BB24" s="219">
        <v>2.9613577877837098</v>
      </c>
      <c r="BC24" s="220">
        <v>2.8715482497240901</v>
      </c>
      <c r="BD24" s="210"/>
      <c r="BE24" s="221">
        <v>6.4561687946923199</v>
      </c>
      <c r="BF24" s="38"/>
      <c r="BG24" s="39"/>
      <c r="BH24" s="39"/>
      <c r="BI24" s="39"/>
      <c r="BJ24" s="39"/>
      <c r="BK24" s="39"/>
      <c r="BL24" s="39"/>
      <c r="BM24" s="39"/>
      <c r="BN24" s="39"/>
      <c r="BO24" s="39"/>
      <c r="BP24" s="39"/>
      <c r="BQ24" s="39"/>
      <c r="BR24" s="39"/>
    </row>
    <row r="25" spans="1:70" x14ac:dyDescent="0.25">
      <c r="A25" s="34" t="s">
        <v>61</v>
      </c>
      <c r="B25" s="2" t="str">
        <f t="shared" si="0"/>
        <v>Richmond West/Midlothian, VA</v>
      </c>
      <c r="C25" s="2"/>
      <c r="D25" s="23" t="s">
        <v>89</v>
      </c>
      <c r="E25" s="26" t="s">
        <v>90</v>
      </c>
      <c r="F25" s="2"/>
      <c r="G25" s="237">
        <v>42.575997344374599</v>
      </c>
      <c r="H25" s="232">
        <v>63.297235436893203</v>
      </c>
      <c r="I25" s="232">
        <v>70.222027784123298</v>
      </c>
      <c r="J25" s="232">
        <v>66.597485922329994</v>
      </c>
      <c r="K25" s="232">
        <v>67.260600656767494</v>
      </c>
      <c r="L25" s="238">
        <v>61.990669428897696</v>
      </c>
      <c r="M25" s="232"/>
      <c r="N25" s="239">
        <v>86.314473186750405</v>
      </c>
      <c r="O25" s="240">
        <v>81.437032581381999</v>
      </c>
      <c r="P25" s="241">
        <v>83.875752884066202</v>
      </c>
      <c r="Q25" s="232"/>
      <c r="R25" s="242">
        <v>68.243550416088695</v>
      </c>
      <c r="S25" s="215"/>
      <c r="T25" s="216">
        <v>7.1872908223491399</v>
      </c>
      <c r="U25" s="210">
        <v>13.035901114431001</v>
      </c>
      <c r="V25" s="210">
        <v>19.524373787874701</v>
      </c>
      <c r="W25" s="210">
        <v>19.694651622803999</v>
      </c>
      <c r="X25" s="210">
        <v>29.587260604587101</v>
      </c>
      <c r="Y25" s="217">
        <v>18.29693301571</v>
      </c>
      <c r="Z25" s="210"/>
      <c r="AA25" s="218">
        <v>47.626028854233098</v>
      </c>
      <c r="AB25" s="219">
        <v>30.0910754720794</v>
      </c>
      <c r="AC25" s="220">
        <v>38.559345512335803</v>
      </c>
      <c r="AD25" s="210"/>
      <c r="AE25" s="221">
        <v>24.7006296455395</v>
      </c>
      <c r="AF25" s="38"/>
      <c r="AG25" s="237">
        <v>40.973606125071299</v>
      </c>
      <c r="AH25" s="232">
        <v>53.533558138206701</v>
      </c>
      <c r="AI25" s="232">
        <v>58.237120124214698</v>
      </c>
      <c r="AJ25" s="232">
        <v>55.654403333809199</v>
      </c>
      <c r="AK25" s="232">
        <v>65.061400756710398</v>
      </c>
      <c r="AL25" s="238">
        <v>54.692017695602502</v>
      </c>
      <c r="AM25" s="232"/>
      <c r="AN25" s="239">
        <v>91.321968196744706</v>
      </c>
      <c r="AO25" s="240">
        <v>94.600790305539604</v>
      </c>
      <c r="AP25" s="241">
        <v>92.961379251142205</v>
      </c>
      <c r="AQ25" s="232"/>
      <c r="AR25" s="242">
        <v>65.626120997185197</v>
      </c>
      <c r="AS25" s="215"/>
      <c r="AT25" s="216">
        <v>7.9237024406033196</v>
      </c>
      <c r="AU25" s="210">
        <v>6.9528677430478201</v>
      </c>
      <c r="AV25" s="210">
        <v>6.6856417279293501</v>
      </c>
      <c r="AW25" s="210">
        <v>2.7856433531243199</v>
      </c>
      <c r="AX25" s="210">
        <v>-1.2486091509801001</v>
      </c>
      <c r="AY25" s="217">
        <v>4.12114204689804</v>
      </c>
      <c r="AZ25" s="210"/>
      <c r="BA25" s="218">
        <v>6.1654641251442497</v>
      </c>
      <c r="BB25" s="219">
        <v>4.2374665806270997</v>
      </c>
      <c r="BC25" s="220">
        <v>5.1756355569481798</v>
      </c>
      <c r="BD25" s="210"/>
      <c r="BE25" s="221">
        <v>4.5453622203313202</v>
      </c>
      <c r="BF25" s="38"/>
      <c r="BG25" s="39"/>
      <c r="BH25" s="39"/>
      <c r="BI25" s="39"/>
      <c r="BJ25" s="39"/>
      <c r="BK25" s="39"/>
      <c r="BL25" s="39"/>
      <c r="BM25" s="39"/>
      <c r="BN25" s="39"/>
      <c r="BO25" s="39"/>
      <c r="BP25" s="39"/>
      <c r="BQ25" s="39"/>
      <c r="BR25" s="39"/>
    </row>
    <row r="26" spans="1:70" x14ac:dyDescent="0.25">
      <c r="A26" s="20" t="s">
        <v>57</v>
      </c>
      <c r="B26" s="2" t="str">
        <f t="shared" si="0"/>
        <v>Petersburg/Chester, VA</v>
      </c>
      <c r="C26" s="2"/>
      <c r="D26" s="23" t="s">
        <v>89</v>
      </c>
      <c r="E26" s="26" t="s">
        <v>90</v>
      </c>
      <c r="F26" s="2"/>
      <c r="G26" s="237">
        <v>56.5330445289541</v>
      </c>
      <c r="H26" s="232">
        <v>73.147831581676698</v>
      </c>
      <c r="I26" s="232">
        <v>76.905803422644695</v>
      </c>
      <c r="J26" s="232">
        <v>74.281760224719093</v>
      </c>
      <c r="K26" s="232">
        <v>67.712317078651594</v>
      </c>
      <c r="L26" s="238">
        <v>69.716151367329203</v>
      </c>
      <c r="M26" s="232"/>
      <c r="N26" s="239">
        <v>76.142561797752805</v>
      </c>
      <c r="O26" s="240">
        <v>77.969033967156406</v>
      </c>
      <c r="P26" s="241">
        <v>77.055797882454598</v>
      </c>
      <c r="Q26" s="232"/>
      <c r="R26" s="242">
        <v>71.813193228793594</v>
      </c>
      <c r="S26" s="215"/>
      <c r="T26" s="216">
        <v>4.8144224340843698</v>
      </c>
      <c r="U26" s="210">
        <v>10.271468134718001</v>
      </c>
      <c r="V26" s="210">
        <v>9.4331046093774003</v>
      </c>
      <c r="W26" s="210">
        <v>5.4030280317186197</v>
      </c>
      <c r="X26" s="210">
        <v>4.1777782065993998</v>
      </c>
      <c r="Y26" s="217">
        <v>6.9206734203820197</v>
      </c>
      <c r="Z26" s="210"/>
      <c r="AA26" s="218">
        <v>14.827951735300701</v>
      </c>
      <c r="AB26" s="219">
        <v>31.138286813769</v>
      </c>
      <c r="AC26" s="220">
        <v>22.538642350024801</v>
      </c>
      <c r="AD26" s="210"/>
      <c r="AE26" s="221">
        <v>11.268339033642</v>
      </c>
      <c r="AF26" s="38"/>
      <c r="AG26" s="237">
        <v>54.6702343863439</v>
      </c>
      <c r="AH26" s="232">
        <v>70.004885605012902</v>
      </c>
      <c r="AI26" s="232">
        <v>73.690508267070001</v>
      </c>
      <c r="AJ26" s="232">
        <v>73.692290216076003</v>
      </c>
      <c r="AK26" s="232">
        <v>75.027018171996502</v>
      </c>
      <c r="AL26" s="238">
        <v>69.4169873292999</v>
      </c>
      <c r="AM26" s="232"/>
      <c r="AN26" s="239">
        <v>85.028089602419996</v>
      </c>
      <c r="AO26" s="240">
        <v>85.058434109766594</v>
      </c>
      <c r="AP26" s="241">
        <v>85.043261856093295</v>
      </c>
      <c r="AQ26" s="232"/>
      <c r="AR26" s="242">
        <v>73.881637194098005</v>
      </c>
      <c r="AS26" s="215"/>
      <c r="AT26" s="216">
        <v>4.7139631940945304</v>
      </c>
      <c r="AU26" s="210">
        <v>7.1390765451318599</v>
      </c>
      <c r="AV26" s="210">
        <v>5.6617246698113197</v>
      </c>
      <c r="AW26" s="210">
        <v>6.8768330639350603</v>
      </c>
      <c r="AX26" s="210">
        <v>12.261496021953</v>
      </c>
      <c r="AY26" s="217">
        <v>7.4506662836482898</v>
      </c>
      <c r="AZ26" s="210"/>
      <c r="BA26" s="218">
        <v>13.2703663935538</v>
      </c>
      <c r="BB26" s="219">
        <v>13.982608291822901</v>
      </c>
      <c r="BC26" s="220">
        <v>13.6254347445684</v>
      </c>
      <c r="BD26" s="210"/>
      <c r="BE26" s="221">
        <v>9.4125381993183694</v>
      </c>
      <c r="BF26" s="38"/>
      <c r="BG26" s="39"/>
      <c r="BH26" s="39"/>
      <c r="BI26" s="39"/>
      <c r="BJ26" s="39"/>
      <c r="BK26" s="39"/>
      <c r="BL26" s="39"/>
      <c r="BM26" s="39"/>
      <c r="BN26" s="39"/>
      <c r="BO26" s="39"/>
      <c r="BP26" s="39"/>
      <c r="BQ26" s="39"/>
      <c r="BR26" s="39"/>
    </row>
    <row r="27" spans="1:70" x14ac:dyDescent="0.25">
      <c r="A27" s="20" t="s">
        <v>102</v>
      </c>
      <c r="B27" s="41" t="s">
        <v>48</v>
      </c>
      <c r="C27" s="2"/>
      <c r="D27" s="23" t="s">
        <v>89</v>
      </c>
      <c r="E27" s="26" t="s">
        <v>90</v>
      </c>
      <c r="F27" s="2"/>
      <c r="G27" s="237">
        <v>42.646890350426403</v>
      </c>
      <c r="H27" s="232">
        <v>53.400314458945601</v>
      </c>
      <c r="I27" s="232">
        <v>57.343079847908697</v>
      </c>
      <c r="J27" s="232">
        <v>59.392227931353403</v>
      </c>
      <c r="K27" s="232">
        <v>63.732126194635697</v>
      </c>
      <c r="L27" s="238">
        <v>55.302927756653901</v>
      </c>
      <c r="M27" s="232"/>
      <c r="N27" s="239">
        <v>89.9464083855718</v>
      </c>
      <c r="O27" s="240">
        <v>90.544435309834498</v>
      </c>
      <c r="P27" s="241">
        <v>90.245421847703199</v>
      </c>
      <c r="Q27" s="232"/>
      <c r="R27" s="242">
        <v>65.2864974969537</v>
      </c>
      <c r="S27" s="215"/>
      <c r="T27" s="216">
        <v>-14.335246677245999</v>
      </c>
      <c r="U27" s="210">
        <v>-17.850176971660801</v>
      </c>
      <c r="V27" s="210">
        <v>-15.2117286055443</v>
      </c>
      <c r="W27" s="210">
        <v>-9.5707130513352805</v>
      </c>
      <c r="X27" s="210">
        <v>-1.80199600214097</v>
      </c>
      <c r="Y27" s="217">
        <v>-11.6560133153513</v>
      </c>
      <c r="Z27" s="210"/>
      <c r="AA27" s="218">
        <v>10.2556981603447</v>
      </c>
      <c r="AB27" s="219">
        <v>30.470532992147099</v>
      </c>
      <c r="AC27" s="220">
        <v>19.547613889814698</v>
      </c>
      <c r="AD27" s="210"/>
      <c r="AE27" s="221">
        <v>-1.5023227912716199</v>
      </c>
      <c r="AF27" s="38"/>
      <c r="AG27" s="237">
        <v>46.520987954298697</v>
      </c>
      <c r="AH27" s="232">
        <v>59.077201054645002</v>
      </c>
      <c r="AI27" s="232">
        <v>62.210164400558298</v>
      </c>
      <c r="AJ27" s="232">
        <v>63.366328308207699</v>
      </c>
      <c r="AK27" s="232">
        <v>65.949466821285895</v>
      </c>
      <c r="AL27" s="238">
        <v>59.431260662577102</v>
      </c>
      <c r="AM27" s="232"/>
      <c r="AN27" s="239">
        <v>85.753278701198198</v>
      </c>
      <c r="AO27" s="240">
        <v>86.113815745393595</v>
      </c>
      <c r="AP27" s="241">
        <v>85.933547223295903</v>
      </c>
      <c r="AQ27" s="232"/>
      <c r="AR27" s="242">
        <v>67.013307345232505</v>
      </c>
      <c r="AS27" s="215"/>
      <c r="AT27" s="216">
        <v>4.5779112690329802</v>
      </c>
      <c r="AU27" s="210">
        <v>6.9584940578788297</v>
      </c>
      <c r="AV27" s="210">
        <v>8.9860236650956793</v>
      </c>
      <c r="AW27" s="210">
        <v>11.9971561306224</v>
      </c>
      <c r="AX27" s="210">
        <v>16.323841337182099</v>
      </c>
      <c r="AY27" s="217">
        <v>10.012483017015001</v>
      </c>
      <c r="AZ27" s="210"/>
      <c r="BA27" s="218">
        <v>8.6325562965811908</v>
      </c>
      <c r="BB27" s="219">
        <v>10.3378480739051</v>
      </c>
      <c r="BC27" s="220">
        <v>9.4803505454880206</v>
      </c>
      <c r="BD27" s="210"/>
      <c r="BE27" s="221">
        <v>9.8163341251356204</v>
      </c>
      <c r="BF27" s="38"/>
      <c r="BG27" s="39"/>
      <c r="BH27" s="39"/>
      <c r="BI27" s="39"/>
      <c r="BJ27" s="39"/>
      <c r="BK27" s="39"/>
      <c r="BL27" s="39"/>
      <c r="BM27" s="39"/>
      <c r="BN27" s="39"/>
      <c r="BO27" s="39"/>
      <c r="BP27" s="39"/>
      <c r="BQ27" s="39"/>
      <c r="BR27" s="39"/>
    </row>
    <row r="28" spans="1:70" x14ac:dyDescent="0.25">
      <c r="A28" s="20" t="s">
        <v>53</v>
      </c>
      <c r="B28" s="2" t="str">
        <f t="shared" si="0"/>
        <v>Roanoke, VA</v>
      </c>
      <c r="C28" s="2"/>
      <c r="D28" s="23" t="s">
        <v>89</v>
      </c>
      <c r="E28" s="26" t="s">
        <v>90</v>
      </c>
      <c r="F28" s="2"/>
      <c r="G28" s="237">
        <v>44.591089041095799</v>
      </c>
      <c r="H28" s="232">
        <v>58.745756849315001</v>
      </c>
      <c r="I28" s="232">
        <v>68.859467465753397</v>
      </c>
      <c r="J28" s="232">
        <v>77.255599315068395</v>
      </c>
      <c r="K28" s="232">
        <v>79.028969178082093</v>
      </c>
      <c r="L28" s="238">
        <v>65.696176369862997</v>
      </c>
      <c r="M28" s="232"/>
      <c r="N28" s="239">
        <v>112.70995719178001</v>
      </c>
      <c r="O28" s="240">
        <v>111.199422945205</v>
      </c>
      <c r="P28" s="241">
        <v>111.95469006849299</v>
      </c>
      <c r="Q28" s="232"/>
      <c r="R28" s="242">
        <v>78.912894569471604</v>
      </c>
      <c r="S28" s="215"/>
      <c r="T28" s="216">
        <v>-14.6574587873616</v>
      </c>
      <c r="U28" s="210">
        <v>-24.1830416835131</v>
      </c>
      <c r="V28" s="210">
        <v>-19.405785866168699</v>
      </c>
      <c r="W28" s="210">
        <v>13.334956230244201</v>
      </c>
      <c r="X28" s="210">
        <v>36.760883566639997</v>
      </c>
      <c r="Y28" s="217">
        <v>-3.70656291527543</v>
      </c>
      <c r="Z28" s="210"/>
      <c r="AA28" s="218">
        <v>84.347973526746003</v>
      </c>
      <c r="AB28" s="219">
        <v>114.238390605539</v>
      </c>
      <c r="AC28" s="220">
        <v>98.072219456570295</v>
      </c>
      <c r="AD28" s="210"/>
      <c r="AE28" s="221">
        <v>21.626534215419198</v>
      </c>
      <c r="AF28" s="38"/>
      <c r="AG28" s="237">
        <v>42.834854880136902</v>
      </c>
      <c r="AH28" s="232">
        <v>58.627750856164297</v>
      </c>
      <c r="AI28" s="232">
        <v>64.947580907534203</v>
      </c>
      <c r="AJ28" s="232">
        <v>69.323194349315003</v>
      </c>
      <c r="AK28" s="232">
        <v>67.206717037671197</v>
      </c>
      <c r="AL28" s="238">
        <v>60.588019606164302</v>
      </c>
      <c r="AM28" s="232"/>
      <c r="AN28" s="239">
        <v>84.473483732876701</v>
      </c>
      <c r="AO28" s="240">
        <v>83.129284674657498</v>
      </c>
      <c r="AP28" s="241">
        <v>83.8013842037671</v>
      </c>
      <c r="AQ28" s="232"/>
      <c r="AR28" s="242">
        <v>67.220409491193706</v>
      </c>
      <c r="AS28" s="215"/>
      <c r="AT28" s="216">
        <v>-4.5349136417746697E-2</v>
      </c>
      <c r="AU28" s="210">
        <v>-3.6731634067688299</v>
      </c>
      <c r="AV28" s="210">
        <v>-6.5450903730214502</v>
      </c>
      <c r="AW28" s="210">
        <v>2.6487753055087202</v>
      </c>
      <c r="AX28" s="210">
        <v>4.5884711842157602</v>
      </c>
      <c r="AY28" s="217">
        <v>-0.67747005563667295</v>
      </c>
      <c r="AZ28" s="210"/>
      <c r="BA28" s="218">
        <v>-4.8380022496283503</v>
      </c>
      <c r="BB28" s="219">
        <v>-2.2906342622771798</v>
      </c>
      <c r="BC28" s="220">
        <v>-3.5913528365976899</v>
      </c>
      <c r="BD28" s="210"/>
      <c r="BE28" s="221">
        <v>-1.7353476150307501</v>
      </c>
      <c r="BF28" s="38"/>
      <c r="BG28" s="39"/>
      <c r="BH28" s="39"/>
      <c r="BI28" s="39"/>
      <c r="BJ28" s="39"/>
      <c r="BK28" s="39"/>
      <c r="BL28" s="39"/>
      <c r="BM28" s="39"/>
      <c r="BN28" s="39"/>
      <c r="BO28" s="39"/>
      <c r="BP28" s="39"/>
      <c r="BQ28" s="39"/>
      <c r="BR28" s="39"/>
    </row>
    <row r="29" spans="1:70" x14ac:dyDescent="0.25">
      <c r="A29" s="20" t="s">
        <v>54</v>
      </c>
      <c r="B29" s="2" t="str">
        <f t="shared" si="0"/>
        <v>Charlottesville, VA</v>
      </c>
      <c r="C29" s="2"/>
      <c r="D29" s="23" t="s">
        <v>89</v>
      </c>
      <c r="E29" s="26" t="s">
        <v>90</v>
      </c>
      <c r="F29" s="2"/>
      <c r="G29" s="237">
        <v>69.763530291697805</v>
      </c>
      <c r="H29" s="232">
        <v>88.116485077310301</v>
      </c>
      <c r="I29" s="232">
        <v>99.352360661632503</v>
      </c>
      <c r="J29" s="232">
        <v>114.668121179431</v>
      </c>
      <c r="K29" s="232">
        <v>160.52211794318501</v>
      </c>
      <c r="L29" s="238">
        <v>106.484523030651</v>
      </c>
      <c r="M29" s="232"/>
      <c r="N29" s="239">
        <v>284.83478309648399</v>
      </c>
      <c r="O29" s="240">
        <v>285.343451757666</v>
      </c>
      <c r="P29" s="241">
        <v>285.089117427075</v>
      </c>
      <c r="Q29" s="232"/>
      <c r="R29" s="242">
        <v>157.51440714391501</v>
      </c>
      <c r="S29" s="215"/>
      <c r="T29" s="216">
        <v>-35.851253303962501</v>
      </c>
      <c r="U29" s="210">
        <v>-20.5149636442979</v>
      </c>
      <c r="V29" s="210">
        <v>-28.8500483994737</v>
      </c>
      <c r="W29" s="210">
        <v>7.4766253457097598</v>
      </c>
      <c r="X29" s="210">
        <v>3.5864616834867902</v>
      </c>
      <c r="Y29" s="217">
        <v>-14.250627789408201</v>
      </c>
      <c r="Z29" s="210"/>
      <c r="AA29" s="218">
        <v>27.8326843284839</v>
      </c>
      <c r="AB29" s="219">
        <v>54.557451549892903</v>
      </c>
      <c r="AC29" s="220">
        <v>39.9422971226033</v>
      </c>
      <c r="AD29" s="210"/>
      <c r="AE29" s="221">
        <v>7.2210487468659101</v>
      </c>
      <c r="AF29" s="38"/>
      <c r="AG29" s="237">
        <v>70.644260160274698</v>
      </c>
      <c r="AH29" s="232">
        <v>89.3444977993815</v>
      </c>
      <c r="AI29" s="232">
        <v>98.337533965351099</v>
      </c>
      <c r="AJ29" s="232">
        <v>103.402027354379</v>
      </c>
      <c r="AK29" s="232">
        <v>126.765932031432</v>
      </c>
      <c r="AL29" s="238">
        <v>97.769548378957893</v>
      </c>
      <c r="AM29" s="232"/>
      <c r="AN29" s="239">
        <v>231.399751355006</v>
      </c>
      <c r="AO29" s="240">
        <v>255.600481159694</v>
      </c>
      <c r="AP29" s="241">
        <v>243.50011625734999</v>
      </c>
      <c r="AQ29" s="232"/>
      <c r="AR29" s="242">
        <v>139.58795393068499</v>
      </c>
      <c r="AS29" s="215"/>
      <c r="AT29" s="216">
        <v>-10.2117951559272</v>
      </c>
      <c r="AU29" s="210">
        <v>-1.27685267397466</v>
      </c>
      <c r="AV29" s="210">
        <v>-5.0798708846127401</v>
      </c>
      <c r="AW29" s="210">
        <v>7.4991974510952204</v>
      </c>
      <c r="AX29" s="210">
        <v>0.39940421712907598</v>
      </c>
      <c r="AY29" s="217">
        <v>-1.2886284814229401</v>
      </c>
      <c r="AZ29" s="210"/>
      <c r="BA29" s="218">
        <v>8.0853223632337894</v>
      </c>
      <c r="BB29" s="219">
        <v>16.107643289019801</v>
      </c>
      <c r="BC29" s="220">
        <v>12.1523789035246</v>
      </c>
      <c r="BD29" s="210"/>
      <c r="BE29" s="221">
        <v>5.1272137675470901</v>
      </c>
      <c r="BF29" s="38"/>
      <c r="BG29" s="39"/>
      <c r="BH29" s="39"/>
      <c r="BI29" s="39"/>
      <c r="BJ29" s="39"/>
      <c r="BK29" s="39"/>
      <c r="BL29" s="39"/>
      <c r="BM29" s="39"/>
      <c r="BN29" s="39"/>
      <c r="BO29" s="39"/>
      <c r="BP29" s="39"/>
      <c r="BQ29" s="39"/>
      <c r="BR29" s="39"/>
    </row>
    <row r="30" spans="1:70" x14ac:dyDescent="0.25">
      <c r="A30" s="20" t="s">
        <v>103</v>
      </c>
      <c r="B30" t="s">
        <v>55</v>
      </c>
      <c r="C30" s="2"/>
      <c r="D30" s="23" t="s">
        <v>89</v>
      </c>
      <c r="E30" s="26" t="s">
        <v>90</v>
      </c>
      <c r="F30" s="2"/>
      <c r="G30" s="237">
        <v>113.21334160805399</v>
      </c>
      <c r="H30" s="232">
        <v>67.225952282443799</v>
      </c>
      <c r="I30" s="232">
        <v>74.118543649151803</v>
      </c>
      <c r="J30" s="232">
        <v>76.368698110605393</v>
      </c>
      <c r="K30" s="232">
        <v>68.851085367535504</v>
      </c>
      <c r="L30" s="238">
        <v>79.955524203558099</v>
      </c>
      <c r="M30" s="232"/>
      <c r="N30" s="239">
        <v>83.153031306026705</v>
      </c>
      <c r="O30" s="240">
        <v>81.658782236932794</v>
      </c>
      <c r="P30" s="241">
        <v>82.405906771479707</v>
      </c>
      <c r="Q30" s="232"/>
      <c r="R30" s="242">
        <v>80.655633508678605</v>
      </c>
      <c r="S30" s="215"/>
      <c r="T30" s="216">
        <v>3.8409784406303298</v>
      </c>
      <c r="U30" s="210">
        <v>-2.2886613593229801</v>
      </c>
      <c r="V30" s="210">
        <v>1.29370186334296</v>
      </c>
      <c r="W30" s="210">
        <v>2.2142871504382602</v>
      </c>
      <c r="X30" s="210">
        <v>2.1250721873235601</v>
      </c>
      <c r="Y30" s="217">
        <v>1.69072109693937</v>
      </c>
      <c r="Z30" s="210"/>
      <c r="AA30" s="218">
        <v>16.106373073425999</v>
      </c>
      <c r="AB30" s="219">
        <v>45.011066253992396</v>
      </c>
      <c r="AC30" s="220">
        <v>28.829605327557999</v>
      </c>
      <c r="AD30" s="210"/>
      <c r="AE30" s="221">
        <v>8.3538178882720793</v>
      </c>
      <c r="AF30" s="38"/>
      <c r="AG30" s="237">
        <v>59.770667149358701</v>
      </c>
      <c r="AH30" s="232">
        <v>63.097585850227503</v>
      </c>
      <c r="AI30" s="232">
        <v>72.499852089366897</v>
      </c>
      <c r="AJ30" s="232">
        <v>72.547954764859995</v>
      </c>
      <c r="AK30" s="232">
        <v>69.952856847331404</v>
      </c>
      <c r="AL30" s="238">
        <v>67.5737833402289</v>
      </c>
      <c r="AM30" s="232"/>
      <c r="AN30" s="239">
        <v>91.518405737139702</v>
      </c>
      <c r="AO30" s="240">
        <v>96.966092607916096</v>
      </c>
      <c r="AP30" s="241">
        <v>94.242249172527906</v>
      </c>
      <c r="AQ30" s="232"/>
      <c r="AR30" s="242">
        <v>75.193345006599998</v>
      </c>
      <c r="AS30" s="215"/>
      <c r="AT30" s="216">
        <v>-7.4914117520579904</v>
      </c>
      <c r="AU30" s="210">
        <v>-6.1471157474111804</v>
      </c>
      <c r="AV30" s="210">
        <v>-2.3819170497236</v>
      </c>
      <c r="AW30" s="210">
        <v>-4.1069093206110798</v>
      </c>
      <c r="AX30" s="210">
        <v>-8.6323316623927209</v>
      </c>
      <c r="AY30" s="217">
        <v>-5.7093598641296399</v>
      </c>
      <c r="AZ30" s="210"/>
      <c r="BA30" s="218">
        <v>-9.4378558312337599</v>
      </c>
      <c r="BB30" s="219">
        <v>-2.25243308627851</v>
      </c>
      <c r="BC30" s="220">
        <v>-5.8784313561549402</v>
      </c>
      <c r="BD30" s="210"/>
      <c r="BE30" s="221">
        <v>-5.7699732767312399</v>
      </c>
      <c r="BF30" s="38"/>
      <c r="BG30" s="39"/>
      <c r="BH30" s="39"/>
      <c r="BI30" s="39"/>
      <c r="BJ30" s="39"/>
      <c r="BK30" s="39"/>
      <c r="BL30" s="39"/>
      <c r="BM30" s="39"/>
      <c r="BN30" s="39"/>
      <c r="BO30" s="39"/>
      <c r="BP30" s="39"/>
      <c r="BQ30" s="39"/>
      <c r="BR30" s="39"/>
    </row>
    <row r="31" spans="1:70" x14ac:dyDescent="0.25">
      <c r="A31" s="20" t="s">
        <v>51</v>
      </c>
      <c r="B31" s="2" t="str">
        <f t="shared" si="0"/>
        <v>Staunton &amp; Harrisonburg, VA</v>
      </c>
      <c r="C31" s="2"/>
      <c r="D31" s="23" t="s">
        <v>89</v>
      </c>
      <c r="E31" s="26" t="s">
        <v>90</v>
      </c>
      <c r="F31" s="2"/>
      <c r="G31" s="237">
        <v>45.214420351715802</v>
      </c>
      <c r="H31" s="232">
        <v>53.200848557281802</v>
      </c>
      <c r="I31" s="232">
        <v>57.823751067099103</v>
      </c>
      <c r="J31" s="232">
        <v>62.742895680382397</v>
      </c>
      <c r="K31" s="232">
        <v>81.677797507256201</v>
      </c>
      <c r="L31" s="238">
        <v>60.131942632747098</v>
      </c>
      <c r="M31" s="232"/>
      <c r="N31" s="239">
        <v>118.451067099197</v>
      </c>
      <c r="O31" s="240">
        <v>101.462709578282</v>
      </c>
      <c r="P31" s="241">
        <v>109.95688833873901</v>
      </c>
      <c r="Q31" s="232"/>
      <c r="R31" s="242">
        <v>74.367641405887895</v>
      </c>
      <c r="S31" s="215"/>
      <c r="T31" s="216">
        <v>-8.7427668409565307</v>
      </c>
      <c r="U31" s="210">
        <v>-15.645596336316499</v>
      </c>
      <c r="V31" s="210">
        <v>-17.265985652303499</v>
      </c>
      <c r="W31" s="210">
        <v>-14.927038388188301</v>
      </c>
      <c r="X31" s="210">
        <v>6.14809345784961</v>
      </c>
      <c r="Y31" s="217">
        <v>-9.7671864309675698</v>
      </c>
      <c r="Z31" s="210"/>
      <c r="AA31" s="218">
        <v>24.297427283571</v>
      </c>
      <c r="AB31" s="219">
        <v>33.295406466987998</v>
      </c>
      <c r="AC31" s="220">
        <v>28.2930735155363</v>
      </c>
      <c r="AD31" s="210"/>
      <c r="AE31" s="221">
        <v>3.1615740421041298</v>
      </c>
      <c r="AF31" s="38"/>
      <c r="AG31" s="237">
        <v>46.495554397846597</v>
      </c>
      <c r="AH31" s="232">
        <v>56.594873230875997</v>
      </c>
      <c r="AI31" s="232">
        <v>59.3754697403837</v>
      </c>
      <c r="AJ31" s="232">
        <v>66.164651112737204</v>
      </c>
      <c r="AK31" s="232">
        <v>77.514577073737598</v>
      </c>
      <c r="AL31" s="238">
        <v>61.2652004949638</v>
      </c>
      <c r="AM31" s="232"/>
      <c r="AN31" s="239">
        <v>105.35943265464201</v>
      </c>
      <c r="AO31" s="240">
        <v>98.072962420903096</v>
      </c>
      <c r="AP31" s="241">
        <v>101.716197537772</v>
      </c>
      <c r="AQ31" s="232"/>
      <c r="AR31" s="242">
        <v>72.8647846641896</v>
      </c>
      <c r="AS31" s="215"/>
      <c r="AT31" s="216">
        <v>11.306590383431001</v>
      </c>
      <c r="AU31" s="210">
        <v>6.85042270508443</v>
      </c>
      <c r="AV31" s="210">
        <v>2.4985735927146302</v>
      </c>
      <c r="AW31" s="210">
        <v>9.8739868669019693</v>
      </c>
      <c r="AX31" s="210">
        <v>15.3012784530515</v>
      </c>
      <c r="AY31" s="217">
        <v>9.3577863366884806</v>
      </c>
      <c r="AZ31" s="210"/>
      <c r="BA31" s="218">
        <v>21.376838163957299</v>
      </c>
      <c r="BB31" s="219">
        <v>18.190910163041199</v>
      </c>
      <c r="BC31" s="220">
        <v>19.819763211585201</v>
      </c>
      <c r="BD31" s="210"/>
      <c r="BE31" s="221">
        <v>13.371528640497599</v>
      </c>
      <c r="BF31" s="38"/>
      <c r="BG31" s="39"/>
      <c r="BH31" s="39"/>
      <c r="BI31" s="39"/>
      <c r="BJ31" s="39"/>
      <c r="BK31" s="39"/>
      <c r="BL31" s="39"/>
      <c r="BM31" s="39"/>
      <c r="BN31" s="39"/>
      <c r="BO31" s="39"/>
      <c r="BP31" s="39"/>
      <c r="BQ31" s="39"/>
      <c r="BR31" s="39"/>
    </row>
    <row r="32" spans="1:70" x14ac:dyDescent="0.25">
      <c r="A32" s="20" t="s">
        <v>50</v>
      </c>
      <c r="B32" s="2" t="str">
        <f t="shared" si="0"/>
        <v>Blacksburg &amp; Wytheville, VA</v>
      </c>
      <c r="C32" s="2"/>
      <c r="D32" s="23" t="s">
        <v>89</v>
      </c>
      <c r="E32" s="26" t="s">
        <v>90</v>
      </c>
      <c r="F32" s="2"/>
      <c r="G32" s="237">
        <v>41.8008908331676</v>
      </c>
      <c r="H32" s="232">
        <v>43.963992841519101</v>
      </c>
      <c r="I32" s="232">
        <v>46.516520182938898</v>
      </c>
      <c r="J32" s="232">
        <v>52.466025054682802</v>
      </c>
      <c r="K32" s="232">
        <v>60.825746669317901</v>
      </c>
      <c r="L32" s="238">
        <v>49.114635116325303</v>
      </c>
      <c r="M32" s="232"/>
      <c r="N32" s="239">
        <v>129.68186717041101</v>
      </c>
      <c r="O32" s="240">
        <v>133.05634718631899</v>
      </c>
      <c r="P32" s="241">
        <v>131.369107178365</v>
      </c>
      <c r="Q32" s="232"/>
      <c r="R32" s="242">
        <v>72.615912848336706</v>
      </c>
      <c r="S32" s="215"/>
      <c r="T32" s="216">
        <v>-31.8231158833675</v>
      </c>
      <c r="U32" s="210">
        <v>-25.1347801669876</v>
      </c>
      <c r="V32" s="210">
        <v>-31.568141084334702</v>
      </c>
      <c r="W32" s="210">
        <v>-24.975919474253502</v>
      </c>
      <c r="X32" s="210">
        <v>-17.8657196031001</v>
      </c>
      <c r="Y32" s="217">
        <v>-26.032234044340601</v>
      </c>
      <c r="Z32" s="210"/>
      <c r="AA32" s="218">
        <v>41.763981500408804</v>
      </c>
      <c r="AB32" s="219">
        <v>84.018986552568705</v>
      </c>
      <c r="AC32" s="220">
        <v>60.418416558779001</v>
      </c>
      <c r="AD32" s="210"/>
      <c r="AE32" s="221">
        <v>2.5269214156664801</v>
      </c>
      <c r="AF32" s="38"/>
      <c r="AG32" s="237">
        <v>41.860902750296702</v>
      </c>
      <c r="AH32" s="232">
        <v>50.7733780174119</v>
      </c>
      <c r="AI32" s="232">
        <v>53.237737435694399</v>
      </c>
      <c r="AJ32" s="232">
        <v>57.8547401566993</v>
      </c>
      <c r="AK32" s="232">
        <v>63.380892095606399</v>
      </c>
      <c r="AL32" s="238">
        <v>53.414403644285898</v>
      </c>
      <c r="AM32" s="232"/>
      <c r="AN32" s="239">
        <v>106.898988892194</v>
      </c>
      <c r="AO32" s="240">
        <v>103.015686799563</v>
      </c>
      <c r="AP32" s="241">
        <v>104.957337845879</v>
      </c>
      <c r="AQ32" s="232"/>
      <c r="AR32" s="242">
        <v>68.125324317821494</v>
      </c>
      <c r="AS32" s="215"/>
      <c r="AT32" s="216">
        <v>-12.632483555887401</v>
      </c>
      <c r="AU32" s="210">
        <v>-0.327625471858703</v>
      </c>
      <c r="AV32" s="210">
        <v>-8.2583215351133106</v>
      </c>
      <c r="AW32" s="210">
        <v>-5.4311306723474404</v>
      </c>
      <c r="AX32" s="210">
        <v>-6.5358241476428001</v>
      </c>
      <c r="AY32" s="217">
        <v>-6.5474478377245999</v>
      </c>
      <c r="AZ32" s="210"/>
      <c r="BA32" s="218">
        <v>-13.693174170616301</v>
      </c>
      <c r="BB32" s="219">
        <v>-14.5497532322648</v>
      </c>
      <c r="BC32" s="220">
        <v>-14.1156760008489</v>
      </c>
      <c r="BD32" s="210"/>
      <c r="BE32" s="221">
        <v>-10.0199840000672</v>
      </c>
      <c r="BF32" s="38"/>
      <c r="BG32" s="39"/>
      <c r="BH32" s="39"/>
      <c r="BI32" s="39"/>
      <c r="BJ32" s="39"/>
      <c r="BK32" s="39"/>
      <c r="BL32" s="39"/>
      <c r="BM32" s="39"/>
      <c r="BN32" s="39"/>
      <c r="BO32" s="39"/>
      <c r="BP32" s="39"/>
      <c r="BQ32" s="39"/>
      <c r="BR32" s="39"/>
    </row>
    <row r="33" spans="1:70" x14ac:dyDescent="0.25">
      <c r="A33" s="20" t="s">
        <v>49</v>
      </c>
      <c r="B33" s="2" t="str">
        <f t="shared" si="0"/>
        <v>Lynchburg, VA</v>
      </c>
      <c r="C33" s="2"/>
      <c r="D33" s="23" t="s">
        <v>89</v>
      </c>
      <c r="E33" s="26" t="s">
        <v>90</v>
      </c>
      <c r="F33" s="2"/>
      <c r="G33" s="237">
        <v>42.381115107913601</v>
      </c>
      <c r="H33" s="232">
        <v>62.1704316546762</v>
      </c>
      <c r="I33" s="232">
        <v>70.051972422062306</v>
      </c>
      <c r="J33" s="232">
        <v>70.378980815347703</v>
      </c>
      <c r="K33" s="232">
        <v>73.582631894484393</v>
      </c>
      <c r="L33" s="238">
        <v>63.713026378896799</v>
      </c>
      <c r="M33" s="232"/>
      <c r="N33" s="239">
        <v>107.23548561151</v>
      </c>
      <c r="O33" s="240">
        <v>107.013138489208</v>
      </c>
      <c r="P33" s="241">
        <v>107.12431205035899</v>
      </c>
      <c r="Q33" s="232"/>
      <c r="R33" s="242">
        <v>76.116250856457597</v>
      </c>
      <c r="S33" s="215"/>
      <c r="T33" s="216">
        <v>-5.6061286594037902</v>
      </c>
      <c r="U33" s="210">
        <v>-4.9043861450663897</v>
      </c>
      <c r="V33" s="210">
        <v>-0.64647672828012603</v>
      </c>
      <c r="W33" s="210">
        <v>13.764924315044899</v>
      </c>
      <c r="X33" s="210">
        <v>29.641926181349</v>
      </c>
      <c r="Y33" s="217">
        <v>6.3995489700500698</v>
      </c>
      <c r="Z33" s="210"/>
      <c r="AA33" s="218">
        <v>53.490868961173099</v>
      </c>
      <c r="AB33" s="219">
        <v>72.099288081513805</v>
      </c>
      <c r="AC33" s="220">
        <v>62.253692243130999</v>
      </c>
      <c r="AD33" s="210"/>
      <c r="AE33" s="221">
        <v>23.4937313011954</v>
      </c>
      <c r="AF33" s="38"/>
      <c r="AG33" s="237">
        <v>40.7781864508393</v>
      </c>
      <c r="AH33" s="232">
        <v>60.225021732613897</v>
      </c>
      <c r="AI33" s="232">
        <v>67.293086031174994</v>
      </c>
      <c r="AJ33" s="232">
        <v>67.379042266187</v>
      </c>
      <c r="AK33" s="232">
        <v>74.462136540767304</v>
      </c>
      <c r="AL33" s="238">
        <v>62.027494604316502</v>
      </c>
      <c r="AM33" s="232"/>
      <c r="AN33" s="239">
        <v>97.7219791666666</v>
      </c>
      <c r="AO33" s="240">
        <v>87.404512140287693</v>
      </c>
      <c r="AP33" s="241">
        <v>92.563245653477196</v>
      </c>
      <c r="AQ33" s="232"/>
      <c r="AR33" s="242">
        <v>70.751994904076696</v>
      </c>
      <c r="AS33" s="215"/>
      <c r="AT33" s="216">
        <v>3.42148810923758</v>
      </c>
      <c r="AU33" s="210">
        <v>3.4904716235377702</v>
      </c>
      <c r="AV33" s="210">
        <v>4.8325931886384499</v>
      </c>
      <c r="AW33" s="210">
        <v>8.1965459915037897</v>
      </c>
      <c r="AX33" s="210">
        <v>9.5188262372143502</v>
      </c>
      <c r="AY33" s="217">
        <v>6.2221028551003297</v>
      </c>
      <c r="AZ33" s="210"/>
      <c r="BA33" s="218">
        <v>3.3346456270699498</v>
      </c>
      <c r="BB33" s="219">
        <v>6.71044775403759</v>
      </c>
      <c r="BC33" s="220">
        <v>4.9014574698304303</v>
      </c>
      <c r="BD33" s="210"/>
      <c r="BE33" s="221">
        <v>5.74625606088747</v>
      </c>
      <c r="BF33" s="38"/>
      <c r="BG33" s="39"/>
      <c r="BH33" s="39"/>
      <c r="BI33" s="39"/>
      <c r="BJ33" s="39"/>
      <c r="BK33" s="39"/>
      <c r="BL33" s="39"/>
      <c r="BM33" s="39"/>
      <c r="BN33" s="39"/>
      <c r="BO33" s="39"/>
      <c r="BP33" s="39"/>
      <c r="BQ33" s="39"/>
      <c r="BR33" s="39"/>
    </row>
    <row r="34" spans="1:70" x14ac:dyDescent="0.25">
      <c r="A34" s="20" t="s">
        <v>23</v>
      </c>
      <c r="B34" s="2" t="str">
        <f t="shared" si="0"/>
        <v>Central Virginia</v>
      </c>
      <c r="C34" s="2"/>
      <c r="D34" s="23" t="s">
        <v>89</v>
      </c>
      <c r="E34" s="26" t="s">
        <v>90</v>
      </c>
      <c r="F34" s="2"/>
      <c r="G34" s="237">
        <v>57.629070921153001</v>
      </c>
      <c r="H34" s="232">
        <v>90.787858862208594</v>
      </c>
      <c r="I34" s="232">
        <v>99.744076498561597</v>
      </c>
      <c r="J34" s="232">
        <v>93.720388950859999</v>
      </c>
      <c r="K34" s="232">
        <v>100.40139904890501</v>
      </c>
      <c r="L34" s="238">
        <v>88.456558856337594</v>
      </c>
      <c r="M34" s="232"/>
      <c r="N34" s="239">
        <v>136.57494275817501</v>
      </c>
      <c r="O34" s="240">
        <v>129.608969060059</v>
      </c>
      <c r="P34" s="241">
        <v>133.09195590911699</v>
      </c>
      <c r="Q34" s="232"/>
      <c r="R34" s="242">
        <v>101.20952944284601</v>
      </c>
      <c r="S34" s="215"/>
      <c r="T34" s="216">
        <v>-4.09486941822568</v>
      </c>
      <c r="U34" s="210">
        <v>15.0195870050867</v>
      </c>
      <c r="V34" s="210">
        <v>9.6168651182400602</v>
      </c>
      <c r="W34" s="210">
        <v>13.3084910999111</v>
      </c>
      <c r="X34" s="210">
        <v>22.7965950759524</v>
      </c>
      <c r="Y34" s="217">
        <v>12.1149398319901</v>
      </c>
      <c r="Z34" s="210"/>
      <c r="AA34" s="218">
        <v>37.692685557957802</v>
      </c>
      <c r="AB34" s="219">
        <v>53.373166954049701</v>
      </c>
      <c r="AC34" s="220">
        <v>44.906258057686401</v>
      </c>
      <c r="AD34" s="210"/>
      <c r="AE34" s="221">
        <v>22.533007781737801</v>
      </c>
      <c r="AF34" s="38"/>
      <c r="AG34" s="237">
        <v>53.835274374981502</v>
      </c>
      <c r="AH34" s="232">
        <v>76.689857107099698</v>
      </c>
      <c r="AI34" s="232">
        <v>85.622984481286196</v>
      </c>
      <c r="AJ34" s="232">
        <v>83.569783755971997</v>
      </c>
      <c r="AK34" s="232">
        <v>88.053085336273398</v>
      </c>
      <c r="AL34" s="238">
        <v>77.559397211333504</v>
      </c>
      <c r="AM34" s="232"/>
      <c r="AN34" s="239">
        <v>122.384390518191</v>
      </c>
      <c r="AO34" s="240">
        <v>125.458077324513</v>
      </c>
      <c r="AP34" s="241">
        <v>123.921233921352</v>
      </c>
      <c r="AQ34" s="232"/>
      <c r="AR34" s="242">
        <v>90.814571874986797</v>
      </c>
      <c r="AS34" s="215"/>
      <c r="AT34" s="216">
        <v>1.53066255942124</v>
      </c>
      <c r="AU34" s="210">
        <v>8.1338558191073194</v>
      </c>
      <c r="AV34" s="210">
        <v>6.9888971723309297</v>
      </c>
      <c r="AW34" s="210">
        <v>7.1619738584258101</v>
      </c>
      <c r="AX34" s="210">
        <v>3.7972683636464599</v>
      </c>
      <c r="AY34" s="217">
        <v>5.7317124162746396</v>
      </c>
      <c r="AZ34" s="210"/>
      <c r="BA34" s="218">
        <v>5.5862644500188399</v>
      </c>
      <c r="BB34" s="219">
        <v>8.1915539232506998</v>
      </c>
      <c r="BC34" s="220">
        <v>6.8891891327046499</v>
      </c>
      <c r="BD34" s="210"/>
      <c r="BE34" s="221">
        <v>6.1936052662059797</v>
      </c>
      <c r="BF34" s="38"/>
      <c r="BG34" s="39"/>
      <c r="BH34" s="39"/>
      <c r="BI34" s="39"/>
      <c r="BJ34" s="39"/>
      <c r="BK34" s="39"/>
      <c r="BL34" s="39"/>
      <c r="BM34" s="39"/>
      <c r="BN34" s="39"/>
      <c r="BO34" s="39"/>
      <c r="BP34" s="39"/>
      <c r="BQ34" s="39"/>
      <c r="BR34" s="39"/>
    </row>
    <row r="35" spans="1:70" x14ac:dyDescent="0.25">
      <c r="A35" s="20" t="s">
        <v>24</v>
      </c>
      <c r="B35" s="2" t="str">
        <f t="shared" si="0"/>
        <v>Chesapeake Bay</v>
      </c>
      <c r="C35" s="2"/>
      <c r="D35" s="23" t="s">
        <v>89</v>
      </c>
      <c r="E35" s="26" t="s">
        <v>90</v>
      </c>
      <c r="F35" s="2"/>
      <c r="G35" s="237">
        <v>41.816833463643398</v>
      </c>
      <c r="H35" s="232">
        <v>59.308709929632499</v>
      </c>
      <c r="I35" s="232">
        <v>65.755465207193097</v>
      </c>
      <c r="J35" s="232">
        <v>69.062986708365898</v>
      </c>
      <c r="K35" s="232">
        <v>57.158217357310299</v>
      </c>
      <c r="L35" s="238">
        <v>58.620442533229003</v>
      </c>
      <c r="M35" s="232"/>
      <c r="N35" s="239">
        <v>80.168334636434693</v>
      </c>
      <c r="O35" s="240">
        <v>86.094933541829505</v>
      </c>
      <c r="P35" s="241">
        <v>83.131634089132106</v>
      </c>
      <c r="Q35" s="232"/>
      <c r="R35" s="242">
        <v>65.623640120629901</v>
      </c>
      <c r="S35" s="215"/>
      <c r="T35" s="216">
        <v>-27.409597796054999</v>
      </c>
      <c r="U35" s="210">
        <v>-19.565242517306899</v>
      </c>
      <c r="V35" s="210">
        <v>-12.1849931064669</v>
      </c>
      <c r="W35" s="210">
        <v>-5.8140886327833599</v>
      </c>
      <c r="X35" s="210">
        <v>-17.097279379828699</v>
      </c>
      <c r="Y35" s="217">
        <v>-15.894529288301101</v>
      </c>
      <c r="Z35" s="210"/>
      <c r="AA35" s="218">
        <v>-1.72119438280304</v>
      </c>
      <c r="AB35" s="219">
        <v>15.5064284329661</v>
      </c>
      <c r="AC35" s="220">
        <v>6.5044152228726899</v>
      </c>
      <c r="AD35" s="210"/>
      <c r="AE35" s="221">
        <v>-8.9649557927341306</v>
      </c>
      <c r="AF35" s="38"/>
      <c r="AG35" s="237">
        <v>41.797455043002302</v>
      </c>
      <c r="AH35" s="232">
        <v>59.286108287724701</v>
      </c>
      <c r="AI35" s="232">
        <v>64.599554339327497</v>
      </c>
      <c r="AJ35" s="232">
        <v>67.545946051602797</v>
      </c>
      <c r="AK35" s="232">
        <v>61.658485144644203</v>
      </c>
      <c r="AL35" s="238">
        <v>58.977509773260302</v>
      </c>
      <c r="AM35" s="232"/>
      <c r="AN35" s="239">
        <v>86.923266223612103</v>
      </c>
      <c r="AO35" s="240">
        <v>87.469716575449496</v>
      </c>
      <c r="AP35" s="241">
        <v>87.1964913995308</v>
      </c>
      <c r="AQ35" s="232"/>
      <c r="AR35" s="242">
        <v>67.040075952194698</v>
      </c>
      <c r="AS35" s="215"/>
      <c r="AT35" s="216">
        <v>-11.9890311737184</v>
      </c>
      <c r="AU35" s="210">
        <v>-2.5188136626637099</v>
      </c>
      <c r="AV35" s="210">
        <v>-3.0166345659435798</v>
      </c>
      <c r="AW35" s="210">
        <v>4.9596792282836804</v>
      </c>
      <c r="AX35" s="210">
        <v>3.8166997067775799</v>
      </c>
      <c r="AY35" s="217">
        <v>-1.2644342247646301</v>
      </c>
      <c r="AZ35" s="210"/>
      <c r="BA35" s="218">
        <v>6.8739504854059001</v>
      </c>
      <c r="BB35" s="219">
        <v>7.3582422553549804</v>
      </c>
      <c r="BC35" s="220">
        <v>7.1163077287761798</v>
      </c>
      <c r="BD35" s="210"/>
      <c r="BE35" s="221">
        <v>1.69229385982187</v>
      </c>
      <c r="BF35" s="38"/>
      <c r="BG35" s="39"/>
      <c r="BH35" s="39"/>
      <c r="BI35" s="39"/>
      <c r="BJ35" s="39"/>
      <c r="BK35" s="39"/>
      <c r="BL35" s="39"/>
      <c r="BM35" s="39"/>
      <c r="BN35" s="39"/>
      <c r="BO35" s="39"/>
      <c r="BP35" s="39"/>
      <c r="BQ35" s="39"/>
      <c r="BR35" s="39"/>
    </row>
    <row r="36" spans="1:70" x14ac:dyDescent="0.25">
      <c r="A36" s="20" t="s">
        <v>25</v>
      </c>
      <c r="B36" s="2" t="str">
        <f t="shared" si="0"/>
        <v>Coastal Virginia - Eastern Shore</v>
      </c>
      <c r="C36" s="2"/>
      <c r="D36" s="23" t="s">
        <v>89</v>
      </c>
      <c r="E36" s="26" t="s">
        <v>90</v>
      </c>
      <c r="F36" s="2"/>
      <c r="G36" s="237">
        <v>40.179131897711898</v>
      </c>
      <c r="H36" s="232">
        <v>49.064737550471001</v>
      </c>
      <c r="I36" s="232">
        <v>54.246675639300101</v>
      </c>
      <c r="J36" s="232">
        <v>59.663384925975699</v>
      </c>
      <c r="K36" s="232">
        <v>62.9211843876177</v>
      </c>
      <c r="L36" s="238">
        <v>53.215022880215301</v>
      </c>
      <c r="M36" s="232"/>
      <c r="N36" s="239">
        <v>87.572698519515399</v>
      </c>
      <c r="O36" s="240">
        <v>90.175397039030898</v>
      </c>
      <c r="P36" s="241">
        <v>88.874047779273198</v>
      </c>
      <c r="Q36" s="232"/>
      <c r="R36" s="242">
        <v>63.403315708517503</v>
      </c>
      <c r="S36" s="215"/>
      <c r="T36" s="216">
        <v>-12.9918927634975</v>
      </c>
      <c r="U36" s="210">
        <v>-18.5191286186163</v>
      </c>
      <c r="V36" s="210">
        <v>-14.4080937675594</v>
      </c>
      <c r="W36" s="210">
        <v>-7.3257660694429099</v>
      </c>
      <c r="X36" s="210">
        <v>-7.97486270913745</v>
      </c>
      <c r="Y36" s="217">
        <v>-12.0490618773352</v>
      </c>
      <c r="Z36" s="210"/>
      <c r="AA36" s="218">
        <v>2.2465751573400099</v>
      </c>
      <c r="AB36" s="219">
        <v>28.069437005620799</v>
      </c>
      <c r="AC36" s="220">
        <v>13.897373566422401</v>
      </c>
      <c r="AD36" s="210"/>
      <c r="AE36" s="221">
        <v>-3.2193289428757401</v>
      </c>
      <c r="AF36" s="38"/>
      <c r="AG36" s="237">
        <v>37.951278104462098</v>
      </c>
      <c r="AH36" s="232">
        <v>49.850802490487702</v>
      </c>
      <c r="AI36" s="232">
        <v>55.023408855067402</v>
      </c>
      <c r="AJ36" s="232">
        <v>57.901925635340199</v>
      </c>
      <c r="AK36" s="232">
        <v>58.328081187105496</v>
      </c>
      <c r="AL36" s="238">
        <v>51.8462269537699</v>
      </c>
      <c r="AM36" s="232"/>
      <c r="AN36" s="239">
        <v>77.147977144806404</v>
      </c>
      <c r="AO36" s="240">
        <v>75.779508783899004</v>
      </c>
      <c r="AP36" s="241">
        <v>76.463742964352704</v>
      </c>
      <c r="AQ36" s="232"/>
      <c r="AR36" s="242">
        <v>58.921696161576499</v>
      </c>
      <c r="AS36" s="215"/>
      <c r="AT36" s="216">
        <v>0.94090837957381901</v>
      </c>
      <c r="AU36" s="210">
        <v>2.29297875225617</v>
      </c>
      <c r="AV36" s="210">
        <v>4.0115304707364201</v>
      </c>
      <c r="AW36" s="210">
        <v>6.0420005413318396</v>
      </c>
      <c r="AX36" s="210">
        <v>9.2145061080307702</v>
      </c>
      <c r="AY36" s="217">
        <v>4.7752324197841398</v>
      </c>
      <c r="AZ36" s="210"/>
      <c r="BA36" s="218">
        <v>2.8327426093112198</v>
      </c>
      <c r="BB36" s="219">
        <v>4.9588990457071898</v>
      </c>
      <c r="BC36" s="220">
        <v>3.8754321795950899</v>
      </c>
      <c r="BD36" s="210"/>
      <c r="BE36" s="221">
        <v>4.4632458783774203</v>
      </c>
      <c r="BF36" s="38"/>
      <c r="BG36" s="39"/>
      <c r="BH36" s="39"/>
      <c r="BI36" s="39"/>
      <c r="BJ36" s="39"/>
      <c r="BK36" s="39"/>
      <c r="BL36" s="39"/>
      <c r="BM36" s="39"/>
      <c r="BN36" s="39"/>
      <c r="BO36" s="39"/>
      <c r="BP36" s="39"/>
      <c r="BQ36" s="39"/>
      <c r="BR36" s="39"/>
    </row>
    <row r="37" spans="1:70" x14ac:dyDescent="0.25">
      <c r="A37" s="20" t="s">
        <v>26</v>
      </c>
      <c r="B37" s="2" t="str">
        <f t="shared" si="0"/>
        <v>Coastal Virginia - Hampton Roads</v>
      </c>
      <c r="C37" s="2"/>
      <c r="D37" s="23" t="s">
        <v>89</v>
      </c>
      <c r="E37" s="26" t="s">
        <v>90</v>
      </c>
      <c r="F37" s="2"/>
      <c r="G37" s="237">
        <v>59.247707951583301</v>
      </c>
      <c r="H37" s="232">
        <v>71.217453480269398</v>
      </c>
      <c r="I37" s="232">
        <v>78.441345652566596</v>
      </c>
      <c r="J37" s="232">
        <v>78.422017188427404</v>
      </c>
      <c r="K37" s="232">
        <v>88.814410405966896</v>
      </c>
      <c r="L37" s="238">
        <v>75.228586935762706</v>
      </c>
      <c r="M37" s="232"/>
      <c r="N37" s="239">
        <v>128.68773014684999</v>
      </c>
      <c r="O37" s="240">
        <v>129.36679717139299</v>
      </c>
      <c r="P37" s="241">
        <v>129.02726365912099</v>
      </c>
      <c r="Q37" s="232"/>
      <c r="R37" s="242">
        <v>90.599637428151098</v>
      </c>
      <c r="S37" s="215"/>
      <c r="T37" s="216">
        <v>-11.673192966117799</v>
      </c>
      <c r="U37" s="210">
        <v>-14.4398255374038</v>
      </c>
      <c r="V37" s="210">
        <v>-12.2679799174118</v>
      </c>
      <c r="W37" s="210">
        <v>-14.5803201118524</v>
      </c>
      <c r="X37" s="210">
        <v>1.7671238801146301</v>
      </c>
      <c r="Y37" s="217">
        <v>-10.186573205484001</v>
      </c>
      <c r="Z37" s="210"/>
      <c r="AA37" s="218">
        <v>17.101565433870601</v>
      </c>
      <c r="AB37" s="219">
        <v>35.650353903505199</v>
      </c>
      <c r="AC37" s="220">
        <v>25.7196153321756</v>
      </c>
      <c r="AD37" s="210"/>
      <c r="AE37" s="221">
        <v>1.6233401591685399</v>
      </c>
      <c r="AF37" s="38"/>
      <c r="AG37" s="237">
        <v>59.449934512749003</v>
      </c>
      <c r="AH37" s="232">
        <v>69.363862586455994</v>
      </c>
      <c r="AI37" s="232">
        <v>74.177454900898098</v>
      </c>
      <c r="AJ37" s="232">
        <v>78.086519194786703</v>
      </c>
      <c r="AK37" s="232">
        <v>86.716925737144294</v>
      </c>
      <c r="AL37" s="238">
        <v>73.558893743644802</v>
      </c>
      <c r="AM37" s="232"/>
      <c r="AN37" s="239">
        <v>117.057608168268</v>
      </c>
      <c r="AO37" s="240">
        <v>117.300609910316</v>
      </c>
      <c r="AP37" s="241">
        <v>117.179109039292</v>
      </c>
      <c r="AQ37" s="232"/>
      <c r="AR37" s="242">
        <v>86.021743476112803</v>
      </c>
      <c r="AS37" s="215"/>
      <c r="AT37" s="216">
        <v>10.5407801507138</v>
      </c>
      <c r="AU37" s="210">
        <v>10.2718332028301</v>
      </c>
      <c r="AV37" s="210">
        <v>7.7015789654157603</v>
      </c>
      <c r="AW37" s="210">
        <v>9.6395485670605598</v>
      </c>
      <c r="AX37" s="210">
        <v>16.1803321930038</v>
      </c>
      <c r="AY37" s="217">
        <v>10.975121638099999</v>
      </c>
      <c r="AZ37" s="210"/>
      <c r="BA37" s="218">
        <v>13.722565520575399</v>
      </c>
      <c r="BB37" s="219">
        <v>12.0257693045083</v>
      </c>
      <c r="BC37" s="220">
        <v>12.8669109508843</v>
      </c>
      <c r="BD37" s="210"/>
      <c r="BE37" s="221">
        <v>11.7029345776062</v>
      </c>
      <c r="BF37" s="38"/>
      <c r="BG37" s="39"/>
      <c r="BH37" s="39"/>
      <c r="BI37" s="39"/>
      <c r="BJ37" s="39"/>
      <c r="BK37" s="39"/>
      <c r="BL37" s="39"/>
      <c r="BM37" s="39"/>
      <c r="BN37" s="39"/>
      <c r="BO37" s="39"/>
      <c r="BP37" s="39"/>
      <c r="BQ37" s="39"/>
      <c r="BR37" s="39"/>
    </row>
    <row r="38" spans="1:70" x14ac:dyDescent="0.25">
      <c r="A38" s="19" t="s">
        <v>27</v>
      </c>
      <c r="B38" s="2" t="str">
        <f t="shared" si="0"/>
        <v>Northern Virginia</v>
      </c>
      <c r="C38" s="2"/>
      <c r="D38" s="23" t="s">
        <v>89</v>
      </c>
      <c r="E38" s="26" t="s">
        <v>90</v>
      </c>
      <c r="F38" s="2"/>
      <c r="G38" s="237">
        <v>96.357639133201005</v>
      </c>
      <c r="H38" s="232">
        <v>149.43159586810799</v>
      </c>
      <c r="I38" s="232">
        <v>178.212975223623</v>
      </c>
      <c r="J38" s="232">
        <v>173.835824319772</v>
      </c>
      <c r="K38" s="232">
        <v>137.75784366929901</v>
      </c>
      <c r="L38" s="238">
        <v>147.119175642801</v>
      </c>
      <c r="M38" s="232"/>
      <c r="N38" s="239">
        <v>119.809444777124</v>
      </c>
      <c r="O38" s="240">
        <v>121.294504659605</v>
      </c>
      <c r="P38" s="241">
        <v>120.551974718365</v>
      </c>
      <c r="Q38" s="232"/>
      <c r="R38" s="242">
        <v>139.52854680724701</v>
      </c>
      <c r="S38" s="215"/>
      <c r="T38" s="216">
        <v>33.109482629031803</v>
      </c>
      <c r="U38" s="210">
        <v>51.505057622559598</v>
      </c>
      <c r="V38" s="210">
        <v>58.753741702562301</v>
      </c>
      <c r="W38" s="210">
        <v>64.478143750200502</v>
      </c>
      <c r="X38" s="210">
        <v>66.198998416797707</v>
      </c>
      <c r="Y38" s="217">
        <v>55.894380725857701</v>
      </c>
      <c r="Z38" s="210"/>
      <c r="AA38" s="218">
        <v>46.877348338584099</v>
      </c>
      <c r="AB38" s="219">
        <v>58.503551663148002</v>
      </c>
      <c r="AC38" s="220">
        <v>52.504900320628103</v>
      </c>
      <c r="AD38" s="210"/>
      <c r="AE38" s="221">
        <v>55.043738818114598</v>
      </c>
      <c r="AF38" s="38"/>
      <c r="AG38" s="237">
        <v>88.406661197127704</v>
      </c>
      <c r="AH38" s="232">
        <v>131.14404858072399</v>
      </c>
      <c r="AI38" s="232">
        <v>154.833351424884</v>
      </c>
      <c r="AJ38" s="232">
        <v>150.94003577574901</v>
      </c>
      <c r="AK38" s="232">
        <v>121.489971987354</v>
      </c>
      <c r="AL38" s="238">
        <v>129.36178859173299</v>
      </c>
      <c r="AM38" s="232"/>
      <c r="AN38" s="239">
        <v>114.353952682479</v>
      </c>
      <c r="AO38" s="240">
        <v>116.62735652287699</v>
      </c>
      <c r="AP38" s="241">
        <v>115.49065460267801</v>
      </c>
      <c r="AQ38" s="232"/>
      <c r="AR38" s="242">
        <v>125.399242804582</v>
      </c>
      <c r="AS38" s="215"/>
      <c r="AT38" s="216">
        <v>5.9475161032170298</v>
      </c>
      <c r="AU38" s="210">
        <v>8.2068408207265993</v>
      </c>
      <c r="AV38" s="210">
        <v>10.5036148058809</v>
      </c>
      <c r="AW38" s="210">
        <v>13.475106396520101</v>
      </c>
      <c r="AX38" s="210">
        <v>13.491001780848</v>
      </c>
      <c r="AY38" s="217">
        <v>10.599557088739999</v>
      </c>
      <c r="AZ38" s="210"/>
      <c r="BA38" s="218">
        <v>10.2240739645295</v>
      </c>
      <c r="BB38" s="219">
        <v>8.5957931936240204</v>
      </c>
      <c r="BC38" s="220">
        <v>9.3958633620972094</v>
      </c>
      <c r="BD38" s="210"/>
      <c r="BE38" s="221">
        <v>10.2807732532521</v>
      </c>
      <c r="BF38" s="38"/>
      <c r="BG38" s="39"/>
      <c r="BH38" s="39"/>
      <c r="BI38" s="39"/>
      <c r="BJ38" s="39"/>
      <c r="BK38" s="39"/>
      <c r="BL38" s="39"/>
      <c r="BM38" s="39"/>
      <c r="BN38" s="39"/>
      <c r="BO38" s="39"/>
      <c r="BP38" s="39"/>
      <c r="BQ38" s="39"/>
      <c r="BR38" s="39"/>
    </row>
    <row r="39" spans="1:70" x14ac:dyDescent="0.25">
      <c r="A39" s="21" t="s">
        <v>28</v>
      </c>
      <c r="B39" s="2" t="str">
        <f t="shared" si="0"/>
        <v>Shenandoah Valley</v>
      </c>
      <c r="C39" s="2"/>
      <c r="D39" s="24" t="s">
        <v>89</v>
      </c>
      <c r="E39" s="27" t="s">
        <v>90</v>
      </c>
      <c r="F39" s="2"/>
      <c r="G39" s="243">
        <v>42.617155069105998</v>
      </c>
      <c r="H39" s="244">
        <v>52.269385635535599</v>
      </c>
      <c r="I39" s="244">
        <v>57.381883837980297</v>
      </c>
      <c r="J39" s="244">
        <v>57.487822161859803</v>
      </c>
      <c r="K39" s="244">
        <v>68.949705999840205</v>
      </c>
      <c r="L39" s="245">
        <v>55.741190540864402</v>
      </c>
      <c r="M39" s="232"/>
      <c r="N39" s="246">
        <v>99.552231365343104</v>
      </c>
      <c r="O39" s="247">
        <v>91.754707997123901</v>
      </c>
      <c r="P39" s="248">
        <v>95.653469681233503</v>
      </c>
      <c r="Q39" s="232"/>
      <c r="R39" s="249">
        <v>67.144698866684095</v>
      </c>
      <c r="S39" s="215"/>
      <c r="T39" s="222">
        <v>-12.5764921618001</v>
      </c>
      <c r="U39" s="223">
        <v>-14.164607254061901</v>
      </c>
      <c r="V39" s="223">
        <v>-13.4260845482736</v>
      </c>
      <c r="W39" s="223">
        <v>-15.7694646296074</v>
      </c>
      <c r="X39" s="223">
        <v>-1.3012162758153001</v>
      </c>
      <c r="Y39" s="224">
        <v>-11.249451924573</v>
      </c>
      <c r="Z39" s="210"/>
      <c r="AA39" s="225">
        <v>15.9159143383983</v>
      </c>
      <c r="AB39" s="226">
        <v>32.640446396016102</v>
      </c>
      <c r="AC39" s="227">
        <v>23.377142883643199</v>
      </c>
      <c r="AD39" s="210"/>
      <c r="AE39" s="228">
        <v>0.19640071778830301</v>
      </c>
      <c r="AF39" s="38"/>
      <c r="AG39" s="243">
        <v>42.095649661381202</v>
      </c>
      <c r="AH39" s="244">
        <v>53.393863746565302</v>
      </c>
      <c r="AI39" s="244">
        <v>58.177541013415201</v>
      </c>
      <c r="AJ39" s="244">
        <v>61.271420723240603</v>
      </c>
      <c r="AK39" s="244">
        <v>67.542290664681104</v>
      </c>
      <c r="AL39" s="245">
        <v>56.5190849266843</v>
      </c>
      <c r="AM39" s="232"/>
      <c r="AN39" s="246">
        <v>92.573051737669203</v>
      </c>
      <c r="AO39" s="247">
        <v>87.114047451351198</v>
      </c>
      <c r="AP39" s="248">
        <v>89.843549594510193</v>
      </c>
      <c r="AQ39" s="232"/>
      <c r="AR39" s="249">
        <v>66.061456024801004</v>
      </c>
      <c r="AS39" s="215"/>
      <c r="AT39" s="222">
        <v>5.2489280827282903</v>
      </c>
      <c r="AU39" s="223">
        <v>6.47061500318343</v>
      </c>
      <c r="AV39" s="223">
        <v>5.0246060987677303</v>
      </c>
      <c r="AW39" s="223">
        <v>7.2232397504231702</v>
      </c>
      <c r="AX39" s="223">
        <v>12.053142012832399</v>
      </c>
      <c r="AY39" s="224">
        <v>7.4444365117334996</v>
      </c>
      <c r="AZ39" s="210"/>
      <c r="BA39" s="225">
        <v>12.5423613797547</v>
      </c>
      <c r="BB39" s="226">
        <v>11.97900188405</v>
      </c>
      <c r="BC39" s="227">
        <v>12.268533055031799</v>
      </c>
      <c r="BD39" s="210"/>
      <c r="BE39" s="228">
        <v>9.2888742947178802</v>
      </c>
      <c r="BF39" s="38"/>
      <c r="BG39" s="39"/>
      <c r="BH39" s="39"/>
      <c r="BI39" s="39"/>
      <c r="BJ39" s="39"/>
      <c r="BK39" s="39"/>
      <c r="BL39" s="39"/>
      <c r="BM39" s="39"/>
      <c r="BN39" s="39"/>
      <c r="BO39" s="39"/>
      <c r="BP39" s="39"/>
      <c r="BQ39" s="39"/>
      <c r="BR39" s="39"/>
    </row>
    <row r="40" spans="1:70" ht="13" x14ac:dyDescent="0.3">
      <c r="A40" s="18" t="s">
        <v>29</v>
      </c>
      <c r="B40" s="2" t="str">
        <f t="shared" si="0"/>
        <v>Southern Virginia</v>
      </c>
      <c r="C40" s="8"/>
      <c r="D40" s="22" t="s">
        <v>89</v>
      </c>
      <c r="E40" s="25" t="s">
        <v>90</v>
      </c>
      <c r="F40" s="2"/>
      <c r="G40" s="229">
        <v>47.405514884233703</v>
      </c>
      <c r="H40" s="230">
        <v>67.934648291069394</v>
      </c>
      <c r="I40" s="230">
        <v>72.144222712238104</v>
      </c>
      <c r="J40" s="230">
        <v>72.295153252480702</v>
      </c>
      <c r="K40" s="230">
        <v>68.476160970231504</v>
      </c>
      <c r="L40" s="231">
        <v>65.651140022050697</v>
      </c>
      <c r="M40" s="232"/>
      <c r="N40" s="233">
        <v>80.574085997794896</v>
      </c>
      <c r="O40" s="234">
        <v>82.589757442116806</v>
      </c>
      <c r="P40" s="235">
        <v>81.581921719955801</v>
      </c>
      <c r="Q40" s="232"/>
      <c r="R40" s="236">
        <v>70.202791935737906</v>
      </c>
      <c r="S40" s="215"/>
      <c r="T40" s="207">
        <v>-4.0683245019311602</v>
      </c>
      <c r="U40" s="208">
        <v>-0.23775042230597901</v>
      </c>
      <c r="V40" s="208">
        <v>-4.1573833849084396</v>
      </c>
      <c r="W40" s="208">
        <v>5.6598664687857596</v>
      </c>
      <c r="X40" s="208">
        <v>9.0670697842152492</v>
      </c>
      <c r="Y40" s="209">
        <v>1.3159384387150701</v>
      </c>
      <c r="Z40" s="210"/>
      <c r="AA40" s="211">
        <v>16.2811283461293</v>
      </c>
      <c r="AB40" s="212">
        <v>31.916861512455402</v>
      </c>
      <c r="AC40" s="213">
        <v>23.702763588840298</v>
      </c>
      <c r="AD40" s="210"/>
      <c r="AE40" s="214">
        <v>7.7929546509804704</v>
      </c>
      <c r="AF40" s="38"/>
      <c r="AG40" s="229">
        <v>46.994350606394697</v>
      </c>
      <c r="AH40" s="230">
        <v>64.614677508268997</v>
      </c>
      <c r="AI40" s="230">
        <v>70.906130650496095</v>
      </c>
      <c r="AJ40" s="230">
        <v>70.979201764057294</v>
      </c>
      <c r="AK40" s="230">
        <v>69.470398015435507</v>
      </c>
      <c r="AL40" s="231">
        <v>64.592951708930499</v>
      </c>
      <c r="AM40" s="232"/>
      <c r="AN40" s="233">
        <v>82.490281146637201</v>
      </c>
      <c r="AO40" s="234">
        <v>88.054876515986706</v>
      </c>
      <c r="AP40" s="235">
        <v>85.272578831312003</v>
      </c>
      <c r="AQ40" s="232"/>
      <c r="AR40" s="236">
        <v>70.501416601039494</v>
      </c>
      <c r="AS40" s="215"/>
      <c r="AT40" s="207">
        <v>-6.3163194409551799</v>
      </c>
      <c r="AU40" s="208">
        <v>0.87865118437521805</v>
      </c>
      <c r="AV40" s="208">
        <v>0.42128974470621899</v>
      </c>
      <c r="AW40" s="208">
        <v>0.90901692563134895</v>
      </c>
      <c r="AX40" s="208">
        <v>4.4172057782829901</v>
      </c>
      <c r="AY40" s="209">
        <v>0.39480107959954303</v>
      </c>
      <c r="AZ40" s="210"/>
      <c r="BA40" s="211">
        <v>0.76806353871185296</v>
      </c>
      <c r="BB40" s="212">
        <v>1.8133280435857799</v>
      </c>
      <c r="BC40" s="213">
        <v>1.3050541612412601</v>
      </c>
      <c r="BD40" s="210"/>
      <c r="BE40" s="214">
        <v>0.70750721357359403</v>
      </c>
      <c r="BF40" s="38"/>
    </row>
    <row r="41" spans="1:70" x14ac:dyDescent="0.25">
      <c r="A41" s="19" t="s">
        <v>30</v>
      </c>
      <c r="B41" s="2" t="str">
        <f t="shared" si="0"/>
        <v>Southwest Virginia - Blue Ridge Highlands</v>
      </c>
      <c r="C41" s="9"/>
      <c r="D41" s="23" t="s">
        <v>89</v>
      </c>
      <c r="E41" s="26" t="s">
        <v>90</v>
      </c>
      <c r="F41" s="2"/>
      <c r="G41" s="237">
        <v>75.511019389953503</v>
      </c>
      <c r="H41" s="232">
        <v>52.101451411724597</v>
      </c>
      <c r="I41" s="232">
        <v>56.160697357977</v>
      </c>
      <c r="J41" s="232">
        <v>61.3485735344143</v>
      </c>
      <c r="K41" s="232">
        <v>66.2357024605964</v>
      </c>
      <c r="L41" s="238">
        <v>62.271488830933201</v>
      </c>
      <c r="M41" s="232"/>
      <c r="N41" s="239">
        <v>115.95964962013799</v>
      </c>
      <c r="O41" s="240">
        <v>117.620322031976</v>
      </c>
      <c r="P41" s="241">
        <v>116.78998582605701</v>
      </c>
      <c r="Q41" s="232"/>
      <c r="R41" s="242">
        <v>77.848202258111499</v>
      </c>
      <c r="S41" s="215"/>
      <c r="T41" s="216">
        <v>-7.5817808884417301</v>
      </c>
      <c r="U41" s="210">
        <v>-16.855649342857301</v>
      </c>
      <c r="V41" s="210">
        <v>-17.979136041998299</v>
      </c>
      <c r="W41" s="210">
        <v>-14.533245839407</v>
      </c>
      <c r="X41" s="210">
        <v>-10.8096623802422</v>
      </c>
      <c r="Y41" s="217">
        <v>-13.243067579836699</v>
      </c>
      <c r="Z41" s="210"/>
      <c r="AA41" s="218">
        <v>27.043779362847701</v>
      </c>
      <c r="AB41" s="219">
        <v>54.008404222430201</v>
      </c>
      <c r="AC41" s="220">
        <v>39.327612848684403</v>
      </c>
      <c r="AD41" s="210"/>
      <c r="AE41" s="221">
        <v>3.4954334413924801</v>
      </c>
      <c r="AF41" s="38"/>
      <c r="AG41" s="237">
        <v>53.77730269109</v>
      </c>
      <c r="AH41" s="232">
        <v>56.161792175486198</v>
      </c>
      <c r="AI41" s="232">
        <v>60.476629918588799</v>
      </c>
      <c r="AJ41" s="232">
        <v>64.373918926569601</v>
      </c>
      <c r="AK41" s="232">
        <v>69.118437128460599</v>
      </c>
      <c r="AL41" s="238">
        <v>60.778242165403299</v>
      </c>
      <c r="AM41" s="232"/>
      <c r="AN41" s="239">
        <v>107.69126733850401</v>
      </c>
      <c r="AO41" s="240">
        <v>107.853289361943</v>
      </c>
      <c r="AP41" s="241">
        <v>107.772278350223</v>
      </c>
      <c r="AQ41" s="232"/>
      <c r="AR41" s="242">
        <v>74.196969914966502</v>
      </c>
      <c r="AS41" s="215"/>
      <c r="AT41" s="216">
        <v>-2.5818230203931298</v>
      </c>
      <c r="AU41" s="210">
        <v>1.23317579450265</v>
      </c>
      <c r="AV41" s="210">
        <v>-2.4419397297024301</v>
      </c>
      <c r="AW41" s="210">
        <v>-1.3114471739884701</v>
      </c>
      <c r="AX41" s="210">
        <v>-5.0128464408364399</v>
      </c>
      <c r="AY41" s="217">
        <v>-2.1665300946330399</v>
      </c>
      <c r="AZ41" s="210"/>
      <c r="BA41" s="218">
        <v>-9.5133883245009407</v>
      </c>
      <c r="BB41" s="219">
        <v>-7.6053020021800499</v>
      </c>
      <c r="BC41" s="220">
        <v>-8.5685820729690398</v>
      </c>
      <c r="BD41" s="210"/>
      <c r="BE41" s="221">
        <v>-4.9208766099241199</v>
      </c>
      <c r="BF41" s="38"/>
    </row>
    <row r="42" spans="1:70" x14ac:dyDescent="0.25">
      <c r="A42" s="20" t="s">
        <v>31</v>
      </c>
      <c r="B42" s="2" t="str">
        <f t="shared" si="0"/>
        <v>Southwest Virginia - Heart of Appalachia</v>
      </c>
      <c r="C42" s="2"/>
      <c r="D42" s="23" t="s">
        <v>89</v>
      </c>
      <c r="E42" s="26" t="s">
        <v>90</v>
      </c>
      <c r="F42" s="2"/>
      <c r="G42" s="237">
        <v>39.2625487465181</v>
      </c>
      <c r="H42" s="232">
        <v>54.186009749303601</v>
      </c>
      <c r="I42" s="232">
        <v>51.903795264623902</v>
      </c>
      <c r="J42" s="232">
        <v>54.581552924790998</v>
      </c>
      <c r="K42" s="232">
        <v>47.6123189415041</v>
      </c>
      <c r="L42" s="238">
        <v>49.509245125348102</v>
      </c>
      <c r="M42" s="232"/>
      <c r="N42" s="239">
        <v>57.077708913648998</v>
      </c>
      <c r="O42" s="240">
        <v>54.473481894150403</v>
      </c>
      <c r="P42" s="241">
        <v>55.7755954038997</v>
      </c>
      <c r="Q42" s="232"/>
      <c r="R42" s="242">
        <v>51.29963091922</v>
      </c>
      <c r="S42" s="215"/>
      <c r="T42" s="216">
        <v>-6.9337766429575796</v>
      </c>
      <c r="U42" s="210">
        <v>16.4236126564019</v>
      </c>
      <c r="V42" s="210">
        <v>-6.4862194104847397</v>
      </c>
      <c r="W42" s="210">
        <v>2.1220747381930298</v>
      </c>
      <c r="X42" s="210">
        <v>7.1698782484873496</v>
      </c>
      <c r="Y42" s="217">
        <v>2.2461616358818599</v>
      </c>
      <c r="Z42" s="210"/>
      <c r="AA42" s="218">
        <v>30.801974743715199</v>
      </c>
      <c r="AB42" s="219">
        <v>42.023399192819802</v>
      </c>
      <c r="AC42" s="220">
        <v>36.051277682632303</v>
      </c>
      <c r="AD42" s="210"/>
      <c r="AE42" s="221">
        <v>10.7983024528492</v>
      </c>
      <c r="AF42" s="38"/>
      <c r="AG42" s="237">
        <v>36.363852085524002</v>
      </c>
      <c r="AH42" s="232">
        <v>53.352853137048697</v>
      </c>
      <c r="AI42" s="232">
        <v>53.641296880476602</v>
      </c>
      <c r="AJ42" s="232">
        <v>55.1369641921397</v>
      </c>
      <c r="AK42" s="232">
        <v>47.9360524017467</v>
      </c>
      <c r="AL42" s="238">
        <v>49.289197003640403</v>
      </c>
      <c r="AM42" s="232"/>
      <c r="AN42" s="239">
        <v>54.594861135371097</v>
      </c>
      <c r="AO42" s="240">
        <v>49.035289082969399</v>
      </c>
      <c r="AP42" s="241">
        <v>51.815075109170301</v>
      </c>
      <c r="AQ42" s="232"/>
      <c r="AR42" s="242">
        <v>50.011904393023102</v>
      </c>
      <c r="AS42" s="215"/>
      <c r="AT42" s="216">
        <v>-1.96908049641654</v>
      </c>
      <c r="AU42" s="210">
        <v>9.5400677311391195</v>
      </c>
      <c r="AV42" s="210">
        <v>1.1198958003753701</v>
      </c>
      <c r="AW42" s="210">
        <v>7.33177876074478</v>
      </c>
      <c r="AX42" s="210">
        <v>3.2344200436946</v>
      </c>
      <c r="AY42" s="217">
        <v>4.0833678994569196</v>
      </c>
      <c r="AZ42" s="210"/>
      <c r="BA42" s="218">
        <v>-0.61562391949710005</v>
      </c>
      <c r="BB42" s="219">
        <v>-5.2800925372772802</v>
      </c>
      <c r="BC42" s="220">
        <v>-2.8786941707472402</v>
      </c>
      <c r="BD42" s="210"/>
      <c r="BE42" s="221">
        <v>1.90838390680706</v>
      </c>
      <c r="BF42" s="38"/>
    </row>
    <row r="43" spans="1:70" x14ac:dyDescent="0.25">
      <c r="A43" s="21" t="s">
        <v>32</v>
      </c>
      <c r="B43" s="2" t="str">
        <f t="shared" si="0"/>
        <v>Virginia Mountains</v>
      </c>
      <c r="C43" s="2"/>
      <c r="D43" s="24" t="s">
        <v>89</v>
      </c>
      <c r="E43" s="27" t="s">
        <v>90</v>
      </c>
      <c r="F43" s="2"/>
      <c r="G43" s="237">
        <v>45.969078420912197</v>
      </c>
      <c r="H43" s="232">
        <v>58.988095492131201</v>
      </c>
      <c r="I43" s="232">
        <v>67.796116297679305</v>
      </c>
      <c r="J43" s="232">
        <v>74.3796559082421</v>
      </c>
      <c r="K43" s="232">
        <v>82.330110696185599</v>
      </c>
      <c r="L43" s="238">
        <v>65.892611363030099</v>
      </c>
      <c r="M43" s="232"/>
      <c r="N43" s="239">
        <v>121.50867964790601</v>
      </c>
      <c r="O43" s="240">
        <v>119.49603894371801</v>
      </c>
      <c r="P43" s="241">
        <v>120.502359295812</v>
      </c>
      <c r="Q43" s="232"/>
      <c r="R43" s="242">
        <v>81.495396486682097</v>
      </c>
      <c r="S43" s="215"/>
      <c r="T43" s="216">
        <v>-19.763004360721901</v>
      </c>
      <c r="U43" s="210">
        <v>-30.392647992714</v>
      </c>
      <c r="V43" s="210">
        <v>-25.2299502173991</v>
      </c>
      <c r="W43" s="210">
        <v>0.33933582118461703</v>
      </c>
      <c r="X43" s="210">
        <v>23.3688124753929</v>
      </c>
      <c r="Y43" s="217">
        <v>-11.8072451372927</v>
      </c>
      <c r="Z43" s="210"/>
      <c r="AA43" s="218">
        <v>54.040870650275302</v>
      </c>
      <c r="AB43" s="219">
        <v>76.768345457022093</v>
      </c>
      <c r="AC43" s="220">
        <v>64.529492039248396</v>
      </c>
      <c r="AD43" s="210"/>
      <c r="AE43" s="221">
        <v>9.6942172272247404</v>
      </c>
      <c r="AF43" s="38"/>
      <c r="AG43" s="237">
        <v>50.311583427922798</v>
      </c>
      <c r="AH43" s="232">
        <v>65.010026039927794</v>
      </c>
      <c r="AI43" s="232">
        <v>70.521864191760599</v>
      </c>
      <c r="AJ43" s="232">
        <v>73.183737029993594</v>
      </c>
      <c r="AK43" s="232">
        <v>76.326843158842905</v>
      </c>
      <c r="AL43" s="238">
        <v>67.072759999465902</v>
      </c>
      <c r="AM43" s="232"/>
      <c r="AN43" s="239">
        <v>98.541702532279004</v>
      </c>
      <c r="AO43" s="240">
        <v>97.566540219530907</v>
      </c>
      <c r="AP43" s="241">
        <v>98.054121375904899</v>
      </c>
      <c r="AQ43" s="232"/>
      <c r="AR43" s="242">
        <v>75.926982989597306</v>
      </c>
      <c r="AS43" s="215"/>
      <c r="AT43" s="216">
        <v>3.3304246865673699</v>
      </c>
      <c r="AU43" s="210">
        <v>-0.61993343524156597</v>
      </c>
      <c r="AV43" s="210">
        <v>-0.33172147103176403</v>
      </c>
      <c r="AW43" s="210">
        <v>6.5763175977322197</v>
      </c>
      <c r="AX43" s="210">
        <v>11.5531913315727</v>
      </c>
      <c r="AY43" s="217">
        <v>4.1627107031185897</v>
      </c>
      <c r="AZ43" s="210"/>
      <c r="BA43" s="218">
        <v>1.1274671854626299</v>
      </c>
      <c r="BB43" s="219">
        <v>3.1707569851125301</v>
      </c>
      <c r="BC43" s="220">
        <v>2.1338146564653302</v>
      </c>
      <c r="BD43" s="210"/>
      <c r="BE43" s="221">
        <v>3.4056759599266</v>
      </c>
      <c r="BF43" s="38"/>
    </row>
    <row r="44" spans="1:70" x14ac:dyDescent="0.25">
      <c r="A44" s="20" t="s">
        <v>104</v>
      </c>
      <c r="B44" s="2" t="s">
        <v>16</v>
      </c>
      <c r="D44" s="24" t="s">
        <v>89</v>
      </c>
      <c r="E44" s="27" t="s">
        <v>90</v>
      </c>
      <c r="G44" s="237">
        <v>130.92750821827701</v>
      </c>
      <c r="H44" s="232">
        <v>210.94758492220001</v>
      </c>
      <c r="I44" s="232">
        <v>242.453543721236</v>
      </c>
      <c r="J44" s="232">
        <v>230.769177763686</v>
      </c>
      <c r="K44" s="232">
        <v>225.003853307968</v>
      </c>
      <c r="L44" s="238">
        <v>208.02033358667299</v>
      </c>
      <c r="M44" s="232"/>
      <c r="N44" s="239">
        <v>323.85598182202398</v>
      </c>
      <c r="O44" s="240">
        <v>306.82912776682002</v>
      </c>
      <c r="P44" s="241">
        <v>315.34255479442203</v>
      </c>
      <c r="Q44" s="232"/>
      <c r="R44" s="242">
        <v>238.68382536031601</v>
      </c>
      <c r="S44" s="215"/>
      <c r="T44" s="216">
        <v>-12.3800395720457</v>
      </c>
      <c r="U44" s="210">
        <v>6.8079369232628197</v>
      </c>
      <c r="V44" s="210">
        <v>15.589437168909001</v>
      </c>
      <c r="W44" s="210">
        <v>13.9957778178052</v>
      </c>
      <c r="X44" s="210">
        <v>12.8004747039711</v>
      </c>
      <c r="Y44" s="217">
        <v>8.5033226376233806</v>
      </c>
      <c r="Z44" s="210"/>
      <c r="AA44" s="218">
        <v>26.771583290053801</v>
      </c>
      <c r="AB44" s="219">
        <v>24.710313570505701</v>
      </c>
      <c r="AC44" s="220">
        <v>25.760329581970399</v>
      </c>
      <c r="AD44" s="210"/>
      <c r="AE44" s="221">
        <v>14.4306040266823</v>
      </c>
      <c r="AF44" s="38"/>
      <c r="AG44" s="237">
        <v>138.84791420118299</v>
      </c>
      <c r="AH44" s="232">
        <v>188.422670392285</v>
      </c>
      <c r="AI44" s="232">
        <v>215.08939787420499</v>
      </c>
      <c r="AJ44" s="232">
        <v>208.30522946174099</v>
      </c>
      <c r="AK44" s="232">
        <v>201.28108386172801</v>
      </c>
      <c r="AL44" s="238">
        <v>190.38925915822799</v>
      </c>
      <c r="AM44" s="232"/>
      <c r="AN44" s="239">
        <v>278.384336240077</v>
      </c>
      <c r="AO44" s="240">
        <v>282.47162174008298</v>
      </c>
      <c r="AP44" s="241">
        <v>280.42797899008002</v>
      </c>
      <c r="AQ44" s="232"/>
      <c r="AR44" s="242">
        <v>216.11460768161501</v>
      </c>
      <c r="AS44" s="215"/>
      <c r="AT44" s="216">
        <v>9.6671265269376505</v>
      </c>
      <c r="AU44" s="210">
        <v>9.5984428725014102</v>
      </c>
      <c r="AV44" s="210">
        <v>15.9084293096212</v>
      </c>
      <c r="AW44" s="210">
        <v>14.7371838789847</v>
      </c>
      <c r="AX44" s="210">
        <v>8.1460106612985808</v>
      </c>
      <c r="AY44" s="217">
        <v>11.761288393769499</v>
      </c>
      <c r="AZ44" s="210"/>
      <c r="BA44" s="218">
        <v>13.799385814390799</v>
      </c>
      <c r="BB44" s="219">
        <v>10.3251043089743</v>
      </c>
      <c r="BC44" s="220">
        <v>12.022661563161099</v>
      </c>
      <c r="BD44" s="210"/>
      <c r="BE44" s="221">
        <v>11.858047428280701</v>
      </c>
    </row>
    <row r="45" spans="1:70" x14ac:dyDescent="0.25">
      <c r="A45" s="20" t="s">
        <v>105</v>
      </c>
      <c r="B45" s="2" t="s">
        <v>17</v>
      </c>
      <c r="D45" s="24" t="s">
        <v>89</v>
      </c>
      <c r="E45" s="27" t="s">
        <v>90</v>
      </c>
      <c r="G45" s="237">
        <v>109.743298847961</v>
      </c>
      <c r="H45" s="232">
        <v>174.303630178182</v>
      </c>
      <c r="I45" s="232">
        <v>205.66938801593801</v>
      </c>
      <c r="J45" s="232">
        <v>196.627970077437</v>
      </c>
      <c r="K45" s="232">
        <v>165.82964213216999</v>
      </c>
      <c r="L45" s="238">
        <v>170.43478585033799</v>
      </c>
      <c r="M45" s="232"/>
      <c r="N45" s="239">
        <v>174.194685463089</v>
      </c>
      <c r="O45" s="240">
        <v>176.11539601333899</v>
      </c>
      <c r="P45" s="241">
        <v>175.15504073821401</v>
      </c>
      <c r="Q45" s="232"/>
      <c r="R45" s="242">
        <v>171.78343010401599</v>
      </c>
      <c r="S45" s="215"/>
      <c r="T45" s="216">
        <v>13.8062964730253</v>
      </c>
      <c r="U45" s="210">
        <v>29.959161723050102</v>
      </c>
      <c r="V45" s="210">
        <v>33.537979990266201</v>
      </c>
      <c r="W45" s="210">
        <v>35.897884938126602</v>
      </c>
      <c r="X45" s="210">
        <v>37.607408363147798</v>
      </c>
      <c r="Y45" s="217">
        <v>31.151164625767599</v>
      </c>
      <c r="Z45" s="210"/>
      <c r="AA45" s="218">
        <v>28.681822317206699</v>
      </c>
      <c r="AB45" s="219">
        <v>44.965412458122302</v>
      </c>
      <c r="AC45" s="220">
        <v>36.3836305709588</v>
      </c>
      <c r="AD45" s="210"/>
      <c r="AE45" s="221">
        <v>32.633583695186097</v>
      </c>
      <c r="AF45" s="38"/>
      <c r="AG45" s="237">
        <v>97.327607657786601</v>
      </c>
      <c r="AH45" s="232">
        <v>149.409752682999</v>
      </c>
      <c r="AI45" s="232">
        <v>177.27756309103401</v>
      </c>
      <c r="AJ45" s="232">
        <v>172.51794169418</v>
      </c>
      <c r="AK45" s="232">
        <v>146.79002530677499</v>
      </c>
      <c r="AL45" s="238">
        <v>148.69174707079199</v>
      </c>
      <c r="AM45" s="232"/>
      <c r="AN45" s="239">
        <v>157.93779261677199</v>
      </c>
      <c r="AO45" s="240">
        <v>163.99896063381499</v>
      </c>
      <c r="AP45" s="241">
        <v>160.96837662529299</v>
      </c>
      <c r="AQ45" s="232"/>
      <c r="AR45" s="242">
        <v>152.203540157513</v>
      </c>
      <c r="AS45" s="215"/>
      <c r="AT45" s="216">
        <v>-3.3593772412654399</v>
      </c>
      <c r="AU45" s="210">
        <v>2.84101652608275</v>
      </c>
      <c r="AV45" s="210">
        <v>5.3797086685520199</v>
      </c>
      <c r="AW45" s="210">
        <v>7.2948534047691904</v>
      </c>
      <c r="AX45" s="210">
        <v>7.1321013329599996</v>
      </c>
      <c r="AY45" s="217">
        <v>4.40352073606961</v>
      </c>
      <c r="AZ45" s="210"/>
      <c r="BA45" s="218">
        <v>2.5911858749552201</v>
      </c>
      <c r="BB45" s="219">
        <v>2.8065954201391801</v>
      </c>
      <c r="BC45" s="220">
        <v>2.7008055101186899</v>
      </c>
      <c r="BD45" s="210"/>
      <c r="BE45" s="221">
        <v>3.8843501056279699</v>
      </c>
    </row>
    <row r="46" spans="1:70" x14ac:dyDescent="0.25">
      <c r="A46" s="20" t="s">
        <v>106</v>
      </c>
      <c r="B46" s="2" t="s">
        <v>18</v>
      </c>
      <c r="D46" s="24" t="s">
        <v>89</v>
      </c>
      <c r="E46" s="27" t="s">
        <v>90</v>
      </c>
      <c r="G46" s="237">
        <v>87.806686960498396</v>
      </c>
      <c r="H46" s="232">
        <v>124.342133138969</v>
      </c>
      <c r="I46" s="232">
        <v>145.174920253815</v>
      </c>
      <c r="J46" s="232">
        <v>142.36177528154099</v>
      </c>
      <c r="K46" s="232">
        <v>133.758305322128</v>
      </c>
      <c r="L46" s="238">
        <v>126.68876419139001</v>
      </c>
      <c r="M46" s="232"/>
      <c r="N46" s="239">
        <v>145.401834733893</v>
      </c>
      <c r="O46" s="240">
        <v>139.822829989138</v>
      </c>
      <c r="P46" s="241">
        <v>142.612332361516</v>
      </c>
      <c r="Q46" s="232"/>
      <c r="R46" s="242">
        <v>131.23835509713999</v>
      </c>
      <c r="S46" s="215"/>
      <c r="T46" s="216">
        <v>11.289986169331399</v>
      </c>
      <c r="U46" s="210">
        <v>21.392843021803198</v>
      </c>
      <c r="V46" s="210">
        <v>25.470958906830301</v>
      </c>
      <c r="W46" s="210">
        <v>28.453040325503501</v>
      </c>
      <c r="X46" s="210">
        <v>40.329006425204497</v>
      </c>
      <c r="Y46" s="217">
        <v>25.888599802920599</v>
      </c>
      <c r="Z46" s="210"/>
      <c r="AA46" s="218">
        <v>37.023509939068298</v>
      </c>
      <c r="AB46" s="219">
        <v>52.757691365156397</v>
      </c>
      <c r="AC46" s="220">
        <v>44.310178942693902</v>
      </c>
      <c r="AD46" s="210"/>
      <c r="AE46" s="221">
        <v>31.083860857596498</v>
      </c>
      <c r="AF46" s="38"/>
      <c r="AG46" s="237">
        <v>81.104802135139707</v>
      </c>
      <c r="AH46" s="232">
        <v>111.310070170925</v>
      </c>
      <c r="AI46" s="232">
        <v>127.948553206997</v>
      </c>
      <c r="AJ46" s="232">
        <v>127.41906298233501</v>
      </c>
      <c r="AK46" s="232">
        <v>120.09111580346401</v>
      </c>
      <c r="AL46" s="238">
        <v>113.574720859772</v>
      </c>
      <c r="AM46" s="232"/>
      <c r="AN46" s="239">
        <v>136.14534299434001</v>
      </c>
      <c r="AO46" s="240">
        <v>134.66574386897599</v>
      </c>
      <c r="AP46" s="241">
        <v>135.405543431658</v>
      </c>
      <c r="AQ46" s="232"/>
      <c r="AR46" s="242">
        <v>119.81209873745399</v>
      </c>
      <c r="AS46" s="215"/>
      <c r="AT46" s="216">
        <v>9.7154117998589609</v>
      </c>
      <c r="AU46" s="210">
        <v>7.9596210264411598</v>
      </c>
      <c r="AV46" s="210">
        <v>7.3718198293603203</v>
      </c>
      <c r="AW46" s="210">
        <v>10.1963782645145</v>
      </c>
      <c r="AX46" s="210">
        <v>14.8162959059283</v>
      </c>
      <c r="AY46" s="217">
        <v>9.9649369791870992</v>
      </c>
      <c r="AZ46" s="210"/>
      <c r="BA46" s="218">
        <v>10.829010905789801</v>
      </c>
      <c r="BB46" s="219">
        <v>9.4166442050291899</v>
      </c>
      <c r="BC46" s="220">
        <v>10.122157290394201</v>
      </c>
      <c r="BD46" s="210"/>
      <c r="BE46" s="221">
        <v>10.015689491222201</v>
      </c>
    </row>
    <row r="47" spans="1:70" x14ac:dyDescent="0.25">
      <c r="A47" s="20" t="s">
        <v>107</v>
      </c>
      <c r="B47" s="2" t="s">
        <v>19</v>
      </c>
      <c r="D47" s="24" t="s">
        <v>89</v>
      </c>
      <c r="E47" s="27" t="s">
        <v>90</v>
      </c>
      <c r="G47" s="237">
        <v>65.188514007609001</v>
      </c>
      <c r="H47" s="232">
        <v>89.250698157023507</v>
      </c>
      <c r="I47" s="232">
        <v>100.193665941993</v>
      </c>
      <c r="J47" s="232">
        <v>100.150286575423</v>
      </c>
      <c r="K47" s="232">
        <v>99.466696724146402</v>
      </c>
      <c r="L47" s="238">
        <v>90.849972281239104</v>
      </c>
      <c r="M47" s="232"/>
      <c r="N47" s="239">
        <v>128.35273259548299</v>
      </c>
      <c r="O47" s="240">
        <v>126.323544394485</v>
      </c>
      <c r="P47" s="241">
        <v>127.33813849498399</v>
      </c>
      <c r="Q47" s="232"/>
      <c r="R47" s="242">
        <v>101.275162628023</v>
      </c>
      <c r="S47" s="215"/>
      <c r="T47" s="216">
        <v>0.70667966532178506</v>
      </c>
      <c r="U47" s="210">
        <v>7.2006057122631599</v>
      </c>
      <c r="V47" s="210">
        <v>7.5319379654003002</v>
      </c>
      <c r="W47" s="210">
        <v>12.680233956195201</v>
      </c>
      <c r="X47" s="210">
        <v>19.935265809066198</v>
      </c>
      <c r="Y47" s="217">
        <v>9.9941679050009107</v>
      </c>
      <c r="Z47" s="210"/>
      <c r="AA47" s="218">
        <v>34.374420146495702</v>
      </c>
      <c r="AB47" s="219">
        <v>60.292423161470303</v>
      </c>
      <c r="AC47" s="220">
        <v>46.091204058005701</v>
      </c>
      <c r="AD47" s="210"/>
      <c r="AE47" s="221">
        <v>20.708709253055002</v>
      </c>
      <c r="AF47" s="38"/>
      <c r="AG47" s="237">
        <v>62.012646836556399</v>
      </c>
      <c r="AH47" s="232">
        <v>85.136287677002898</v>
      </c>
      <c r="AI47" s="232">
        <v>93.731304153916597</v>
      </c>
      <c r="AJ47" s="232">
        <v>94.986447564558503</v>
      </c>
      <c r="AK47" s="232">
        <v>93.810203247255203</v>
      </c>
      <c r="AL47" s="238">
        <v>85.940344611125397</v>
      </c>
      <c r="AM47" s="232"/>
      <c r="AN47" s="239">
        <v>118.431345477037</v>
      </c>
      <c r="AO47" s="240">
        <v>117.999342260708</v>
      </c>
      <c r="AP47" s="241">
        <v>118.215343868872</v>
      </c>
      <c r="AQ47" s="232"/>
      <c r="AR47" s="242">
        <v>95.167569923979698</v>
      </c>
      <c r="AS47" s="215"/>
      <c r="AT47" s="216">
        <v>8.6357573028692904</v>
      </c>
      <c r="AU47" s="210">
        <v>12.7457402930124</v>
      </c>
      <c r="AV47" s="210">
        <v>9.8555534937697509</v>
      </c>
      <c r="AW47" s="210">
        <v>12.2920412744699</v>
      </c>
      <c r="AX47" s="210">
        <v>11.6353010921645</v>
      </c>
      <c r="AY47" s="217">
        <v>11.1649821052162</v>
      </c>
      <c r="AZ47" s="210"/>
      <c r="BA47" s="218">
        <v>9.6672562356261196</v>
      </c>
      <c r="BB47" s="219">
        <v>10.528488303718699</v>
      </c>
      <c r="BC47" s="220">
        <v>10.0954012407954</v>
      </c>
      <c r="BD47" s="210"/>
      <c r="BE47" s="221">
        <v>10.788946088651601</v>
      </c>
    </row>
    <row r="48" spans="1:70" x14ac:dyDescent="0.25">
      <c r="A48" s="20" t="s">
        <v>108</v>
      </c>
      <c r="B48" s="2" t="s">
        <v>20</v>
      </c>
      <c r="D48" s="24" t="s">
        <v>89</v>
      </c>
      <c r="E48" s="27" t="s">
        <v>90</v>
      </c>
      <c r="G48" s="237">
        <v>44.855639007698798</v>
      </c>
      <c r="H48" s="232">
        <v>52.743569717707402</v>
      </c>
      <c r="I48" s="232">
        <v>58.6619863130881</v>
      </c>
      <c r="J48" s="232">
        <v>60.205146706586802</v>
      </c>
      <c r="K48" s="232">
        <v>63.013154405474701</v>
      </c>
      <c r="L48" s="238">
        <v>55.895899230111198</v>
      </c>
      <c r="M48" s="232"/>
      <c r="N48" s="239">
        <v>84.666477331052107</v>
      </c>
      <c r="O48" s="240">
        <v>82.272108212147103</v>
      </c>
      <c r="P48" s="241">
        <v>83.469292771599598</v>
      </c>
      <c r="Q48" s="232"/>
      <c r="R48" s="242">
        <v>63.774011670536403</v>
      </c>
      <c r="S48" s="215"/>
      <c r="T48" s="216">
        <v>0.401999162973117</v>
      </c>
      <c r="U48" s="210">
        <v>2.4271850387015999</v>
      </c>
      <c r="V48" s="210">
        <v>4.86168102416653</v>
      </c>
      <c r="W48" s="210">
        <v>9.0942034389543593</v>
      </c>
      <c r="X48" s="210">
        <v>20.111790263389299</v>
      </c>
      <c r="Y48" s="217">
        <v>7.59122626213634</v>
      </c>
      <c r="Z48" s="210"/>
      <c r="AA48" s="218">
        <v>41.488542426165701</v>
      </c>
      <c r="AB48" s="219">
        <v>55.513810790906199</v>
      </c>
      <c r="AC48" s="220">
        <v>48.069732037356999</v>
      </c>
      <c r="AD48" s="210"/>
      <c r="AE48" s="221">
        <v>19.842586444734501</v>
      </c>
      <c r="AF48" s="38"/>
      <c r="AG48" s="237">
        <v>42.946924712115703</v>
      </c>
      <c r="AH48" s="232">
        <v>51.449306513982897</v>
      </c>
      <c r="AI48" s="232">
        <v>56.419870639006902</v>
      </c>
      <c r="AJ48" s="232">
        <v>58.650085607104998</v>
      </c>
      <c r="AK48" s="232">
        <v>59.6917569228467</v>
      </c>
      <c r="AL48" s="238">
        <v>53.830516394003098</v>
      </c>
      <c r="AM48" s="232"/>
      <c r="AN48" s="239">
        <v>76.630841215385701</v>
      </c>
      <c r="AO48" s="240">
        <v>76.537214402513698</v>
      </c>
      <c r="AP48" s="241">
        <v>76.584027808949699</v>
      </c>
      <c r="AQ48" s="232"/>
      <c r="AR48" s="242">
        <v>60.330120437788999</v>
      </c>
      <c r="AS48" s="215"/>
      <c r="AT48" s="216">
        <v>3.5076258374565699</v>
      </c>
      <c r="AU48" s="210">
        <v>6.18354574812553</v>
      </c>
      <c r="AV48" s="210">
        <v>7.3882137834455603</v>
      </c>
      <c r="AW48" s="210">
        <v>9.8839590176106604</v>
      </c>
      <c r="AX48" s="210">
        <v>10.753474627568099</v>
      </c>
      <c r="AY48" s="217">
        <v>7.7710559657529297</v>
      </c>
      <c r="AZ48" s="210"/>
      <c r="BA48" s="218">
        <v>10.7598889722204</v>
      </c>
      <c r="BB48" s="219">
        <v>11.182251688804801</v>
      </c>
      <c r="BC48" s="220">
        <v>10.9705393579939</v>
      </c>
      <c r="BD48" s="210"/>
      <c r="BE48" s="221">
        <v>8.9100876507428399</v>
      </c>
    </row>
    <row r="49" spans="1:57" x14ac:dyDescent="0.25">
      <c r="A49" s="21" t="s">
        <v>109</v>
      </c>
      <c r="B49" s="2" t="s">
        <v>21</v>
      </c>
      <c r="D49" s="24" t="s">
        <v>89</v>
      </c>
      <c r="E49" s="27" t="s">
        <v>90</v>
      </c>
      <c r="G49" s="237">
        <v>31.900491421981702</v>
      </c>
      <c r="H49" s="232">
        <v>33.887420707294702</v>
      </c>
      <c r="I49" s="232">
        <v>34.878062322954499</v>
      </c>
      <c r="J49" s="232">
        <v>36.349797099263697</v>
      </c>
      <c r="K49" s="232">
        <v>37.119826922735697</v>
      </c>
      <c r="L49" s="238">
        <v>34.827119694845997</v>
      </c>
      <c r="M49" s="232"/>
      <c r="N49" s="239">
        <v>49.040667952925801</v>
      </c>
      <c r="O49" s="240">
        <v>49.970970111475701</v>
      </c>
      <c r="P49" s="241">
        <v>49.505819032200797</v>
      </c>
      <c r="Q49" s="232"/>
      <c r="R49" s="242">
        <v>39.021033791233101</v>
      </c>
      <c r="S49" s="215"/>
      <c r="T49" s="216">
        <v>-1.1486766514795499</v>
      </c>
      <c r="U49" s="210">
        <v>-0.35635917992544902</v>
      </c>
      <c r="V49" s="210">
        <v>-1.0991813355249</v>
      </c>
      <c r="W49" s="210">
        <v>2.8499463392956201</v>
      </c>
      <c r="X49" s="210">
        <v>4.3713250348318899</v>
      </c>
      <c r="Y49" s="217">
        <v>0.97556561250107698</v>
      </c>
      <c r="Z49" s="210"/>
      <c r="AA49" s="218">
        <v>16.955491344853002</v>
      </c>
      <c r="AB49" s="219">
        <v>25.220924841294799</v>
      </c>
      <c r="AC49" s="220">
        <v>20.9859570320804</v>
      </c>
      <c r="AD49" s="210"/>
      <c r="AE49" s="221">
        <v>7.4154300562435296</v>
      </c>
      <c r="AG49" s="237">
        <v>31.6836447445428</v>
      </c>
      <c r="AH49" s="232">
        <v>33.698717937425101</v>
      </c>
      <c r="AI49" s="232">
        <v>34.814063204409997</v>
      </c>
      <c r="AJ49" s="232">
        <v>36.113755817769203</v>
      </c>
      <c r="AK49" s="232">
        <v>36.943771893038402</v>
      </c>
      <c r="AL49" s="238">
        <v>34.650651935173897</v>
      </c>
      <c r="AM49" s="232"/>
      <c r="AN49" s="239">
        <v>46.804788357809599</v>
      </c>
      <c r="AO49" s="240">
        <v>48.006543028506798</v>
      </c>
      <c r="AP49" s="241">
        <v>47.405665693158198</v>
      </c>
      <c r="AQ49" s="232"/>
      <c r="AR49" s="242">
        <v>38.294653017265901</v>
      </c>
      <c r="AS49" s="215"/>
      <c r="AT49" s="216">
        <v>3.0416284423734701</v>
      </c>
      <c r="AU49" s="210">
        <v>4.2800687780260098</v>
      </c>
      <c r="AV49" s="210">
        <v>3.50105449268953</v>
      </c>
      <c r="AW49" s="210">
        <v>5.47612682470342</v>
      </c>
      <c r="AX49" s="210">
        <v>4.5106744946695603</v>
      </c>
      <c r="AY49" s="217">
        <v>4.1881413313950997</v>
      </c>
      <c r="AZ49" s="210"/>
      <c r="BA49" s="218">
        <v>2.7812119352000901</v>
      </c>
      <c r="BB49" s="219">
        <v>2.9187490115179902</v>
      </c>
      <c r="BC49" s="220">
        <v>2.85080615616446</v>
      </c>
      <c r="BD49" s="210"/>
      <c r="BE49" s="221">
        <v>3.7099368449090599</v>
      </c>
    </row>
    <row r="50" spans="1:57" x14ac:dyDescent="0.25">
      <c r="A50" s="33" t="s">
        <v>47</v>
      </c>
      <c r="B50" t="s">
        <v>47</v>
      </c>
      <c r="D50" s="24" t="s">
        <v>89</v>
      </c>
      <c r="E50" s="27" t="s">
        <v>90</v>
      </c>
      <c r="G50" s="237">
        <v>57.314041076880301</v>
      </c>
      <c r="H50" s="232">
        <v>80.0704524007771</v>
      </c>
      <c r="I50" s="232">
        <v>83.7842658895364</v>
      </c>
      <c r="J50" s="232">
        <v>82.4559894532334</v>
      </c>
      <c r="K50" s="232">
        <v>80.788423535942201</v>
      </c>
      <c r="L50" s="238">
        <v>76.882634471273903</v>
      </c>
      <c r="M50" s="232"/>
      <c r="N50" s="239">
        <v>97.904912572855906</v>
      </c>
      <c r="O50" s="240">
        <v>99.893868998057101</v>
      </c>
      <c r="P50" s="241">
        <v>98.899390785456504</v>
      </c>
      <c r="Q50" s="232"/>
      <c r="R50" s="242">
        <v>83.173136275326101</v>
      </c>
      <c r="S50" s="215"/>
      <c r="T50" s="216">
        <v>-2.27535930321317</v>
      </c>
      <c r="U50" s="210">
        <v>-4.1265146032553401</v>
      </c>
      <c r="V50" s="210">
        <v>-5.2013735545269402</v>
      </c>
      <c r="W50" s="210">
        <v>2.0030437963194898</v>
      </c>
      <c r="X50" s="210">
        <v>12.6891991422023</v>
      </c>
      <c r="Y50" s="217">
        <v>0.349388138755309</v>
      </c>
      <c r="Z50" s="210"/>
      <c r="AA50" s="218">
        <v>18.318483714383799</v>
      </c>
      <c r="AB50" s="219">
        <v>26.386485235222001</v>
      </c>
      <c r="AC50" s="220">
        <v>22.260015222517001</v>
      </c>
      <c r="AD50" s="210"/>
      <c r="AE50" s="221">
        <v>6.8553119359803398</v>
      </c>
      <c r="AG50" s="237">
        <v>57.743862753261098</v>
      </c>
      <c r="AH50" s="232">
        <v>76.4964036913683</v>
      </c>
      <c r="AI50" s="232">
        <v>84.412622814321296</v>
      </c>
      <c r="AJ50" s="232">
        <v>83.323961282264705</v>
      </c>
      <c r="AK50" s="232">
        <v>82.018415209547499</v>
      </c>
      <c r="AL50" s="238">
        <v>76.799053150152602</v>
      </c>
      <c r="AM50" s="232"/>
      <c r="AN50" s="239">
        <v>101.299828615043</v>
      </c>
      <c r="AO50" s="240">
        <v>107.524169442131</v>
      </c>
      <c r="AP50" s="241">
        <v>104.411999028587</v>
      </c>
      <c r="AQ50" s="232"/>
      <c r="AR50" s="242">
        <v>84.688466258276804</v>
      </c>
      <c r="AS50" s="215"/>
      <c r="AT50" s="216">
        <v>-1.1401651406846101</v>
      </c>
      <c r="AU50" s="210">
        <v>0.82987011812942402</v>
      </c>
      <c r="AV50" s="210">
        <v>1.88179416922828</v>
      </c>
      <c r="AW50" s="210">
        <v>2.3451218232442201</v>
      </c>
      <c r="AX50" s="210">
        <v>5.0624574943089202</v>
      </c>
      <c r="AY50" s="217">
        <v>1.9606717246037599</v>
      </c>
      <c r="AZ50" s="210"/>
      <c r="BA50" s="218">
        <v>2.2259699615582398</v>
      </c>
      <c r="BB50" s="219">
        <v>2.3513694750518099</v>
      </c>
      <c r="BC50" s="220">
        <v>2.2905001875632398</v>
      </c>
      <c r="BD50" s="210"/>
      <c r="BE50" s="221">
        <v>2.0766127608279099</v>
      </c>
    </row>
    <row r="51" spans="1:57" x14ac:dyDescent="0.25">
      <c r="A51" s="109" t="s">
        <v>52</v>
      </c>
      <c r="B51" t="s">
        <v>52</v>
      </c>
      <c r="D51" s="24" t="s">
        <v>89</v>
      </c>
      <c r="E51" s="27" t="s">
        <v>90</v>
      </c>
      <c r="G51" s="237">
        <v>40.333043543543504</v>
      </c>
      <c r="H51" s="232">
        <v>51.450229729729699</v>
      </c>
      <c r="I51" s="232">
        <v>56.993292792792701</v>
      </c>
      <c r="J51" s="232">
        <v>52.866355855855801</v>
      </c>
      <c r="K51" s="232">
        <v>57.7562477477477</v>
      </c>
      <c r="L51" s="238">
        <v>51.879833933933902</v>
      </c>
      <c r="M51" s="232"/>
      <c r="N51" s="239">
        <v>82.932039039038997</v>
      </c>
      <c r="O51" s="240">
        <v>83.217205705705695</v>
      </c>
      <c r="P51" s="241">
        <v>83.074622372372303</v>
      </c>
      <c r="Q51" s="232"/>
      <c r="R51" s="242">
        <v>60.792630630630597</v>
      </c>
      <c r="S51" s="215"/>
      <c r="T51" s="216">
        <v>-16.0903434853238</v>
      </c>
      <c r="U51" s="210">
        <v>-12.8574271794079</v>
      </c>
      <c r="V51" s="210">
        <v>-9.82334041993421</v>
      </c>
      <c r="W51" s="210">
        <v>-16.823122381070501</v>
      </c>
      <c r="X51" s="210">
        <v>-9.4923567438990801</v>
      </c>
      <c r="Y51" s="217">
        <v>-12.860636840574101</v>
      </c>
      <c r="Z51" s="210"/>
      <c r="AA51" s="218">
        <v>6.5207882073544603</v>
      </c>
      <c r="AB51" s="219">
        <v>31.559900179200699</v>
      </c>
      <c r="AC51" s="220">
        <v>17.7449075959025</v>
      </c>
      <c r="AD51" s="210"/>
      <c r="AE51" s="221">
        <v>-3.0183267455836398</v>
      </c>
      <c r="AG51" s="237">
        <v>38.239790366763003</v>
      </c>
      <c r="AH51" s="232">
        <v>50.607526641977103</v>
      </c>
      <c r="AI51" s="232">
        <v>57.134797067492997</v>
      </c>
      <c r="AJ51" s="232">
        <v>56.975651878164904</v>
      </c>
      <c r="AK51" s="232">
        <v>58.787616582268903</v>
      </c>
      <c r="AL51" s="238">
        <v>52.3680836587654</v>
      </c>
      <c r="AM51" s="232"/>
      <c r="AN51" s="239">
        <v>81.347883002040604</v>
      </c>
      <c r="AO51" s="240">
        <v>77.493211775375997</v>
      </c>
      <c r="AP51" s="241">
        <v>79.4205473887083</v>
      </c>
      <c r="AQ51" s="232"/>
      <c r="AR51" s="242">
        <v>60.104793575998599</v>
      </c>
      <c r="AS51" s="215"/>
      <c r="AT51" s="216">
        <v>-0.57296355755373896</v>
      </c>
      <c r="AU51" s="210">
        <v>6.06816211735359</v>
      </c>
      <c r="AV51" s="210">
        <v>7.3603650478775302</v>
      </c>
      <c r="AW51" s="210">
        <v>4.5373123701376796</v>
      </c>
      <c r="AX51" s="210">
        <v>8.2510082620705294</v>
      </c>
      <c r="AY51" s="217">
        <v>5.4578295706549502</v>
      </c>
      <c r="AZ51" s="210"/>
      <c r="BA51" s="218">
        <v>3.8252601359893599</v>
      </c>
      <c r="BB51" s="219">
        <v>5.6582004547416496</v>
      </c>
      <c r="BC51" s="220">
        <v>4.7114773695667296</v>
      </c>
      <c r="BD51" s="210"/>
      <c r="BE51" s="221">
        <v>5.1597909307613001</v>
      </c>
    </row>
    <row r="52" spans="1:57" x14ac:dyDescent="0.25">
      <c r="A52" s="110" t="s">
        <v>59</v>
      </c>
      <c r="B52" t="s">
        <v>59</v>
      </c>
      <c r="D52" s="24" t="s">
        <v>89</v>
      </c>
      <c r="E52" s="27" t="s">
        <v>90</v>
      </c>
      <c r="G52" s="243">
        <v>60.867226775956198</v>
      </c>
      <c r="H52" s="244">
        <v>93.988353825136599</v>
      </c>
      <c r="I52" s="244">
        <v>100.72907445355099</v>
      </c>
      <c r="J52" s="244">
        <v>93.035679644808695</v>
      </c>
      <c r="K52" s="244">
        <v>91.334050546447997</v>
      </c>
      <c r="L52" s="245">
        <v>87.990877049180298</v>
      </c>
      <c r="M52" s="232"/>
      <c r="N52" s="246">
        <v>95.857045765027294</v>
      </c>
      <c r="O52" s="247">
        <v>93.5648907103825</v>
      </c>
      <c r="P52" s="248">
        <v>94.710968237704904</v>
      </c>
      <c r="Q52" s="232"/>
      <c r="R52" s="249">
        <v>89.910903103044404</v>
      </c>
      <c r="S52" s="215"/>
      <c r="T52" s="222">
        <v>8.6264470863816101</v>
      </c>
      <c r="U52" s="223">
        <v>29.4628886487458</v>
      </c>
      <c r="V52" s="223">
        <v>29.336905395255201</v>
      </c>
      <c r="W52" s="223">
        <v>25.165441471454901</v>
      </c>
      <c r="X52" s="223">
        <v>31.729939332703399</v>
      </c>
      <c r="Y52" s="224">
        <v>25.637413791675201</v>
      </c>
      <c r="Z52" s="210"/>
      <c r="AA52" s="225">
        <v>60.273063689124101</v>
      </c>
      <c r="AB52" s="226">
        <v>67.703812461452998</v>
      </c>
      <c r="AC52" s="227">
        <v>63.859337796743603</v>
      </c>
      <c r="AD52" s="210"/>
      <c r="AE52" s="228">
        <v>35.123618403674101</v>
      </c>
      <c r="AG52" s="243">
        <v>55.197673326502702</v>
      </c>
      <c r="AH52" s="244">
        <v>77.204795081967205</v>
      </c>
      <c r="AI52" s="244">
        <v>84.443323087431594</v>
      </c>
      <c r="AJ52" s="244">
        <v>83.1890701844262</v>
      </c>
      <c r="AK52" s="244">
        <v>84.863500683060096</v>
      </c>
      <c r="AL52" s="245">
        <v>76.979672472677507</v>
      </c>
      <c r="AM52" s="232"/>
      <c r="AN52" s="246">
        <v>89.177753586065506</v>
      </c>
      <c r="AO52" s="247">
        <v>90.7019484289617</v>
      </c>
      <c r="AP52" s="248">
        <v>89.939851007513596</v>
      </c>
      <c r="AQ52" s="232"/>
      <c r="AR52" s="249">
        <v>80.682580625487901</v>
      </c>
      <c r="AS52" s="215"/>
      <c r="AT52" s="222">
        <v>-2.0788427213977401</v>
      </c>
      <c r="AU52" s="223">
        <v>3.0871453671017899</v>
      </c>
      <c r="AV52" s="223">
        <v>7.27909425697435</v>
      </c>
      <c r="AW52" s="223">
        <v>5.3881036386947603</v>
      </c>
      <c r="AX52" s="223">
        <v>5.0272935692786298</v>
      </c>
      <c r="AY52" s="224">
        <v>4.0725206885122498</v>
      </c>
      <c r="AZ52" s="210"/>
      <c r="BA52" s="225">
        <v>3.9665037466356701</v>
      </c>
      <c r="BB52" s="226">
        <v>5.8183779634058999</v>
      </c>
      <c r="BC52" s="227">
        <v>4.8921129754276897</v>
      </c>
      <c r="BD52" s="210"/>
      <c r="BE52" s="228">
        <v>4.3225399775072502</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5" tint="-0.249977111117893"/>
    <outlinePr summaryBelow="0" summaryRight="0"/>
    <pageSetUpPr autoPageBreaks="0" fitToPage="1"/>
  </sheetPr>
  <dimension ref="A1:AX58"/>
  <sheetViews>
    <sheetView showGridLines="0" zoomScaleNormal="100" zoomScaleSheetLayoutView="100" workbookViewId="0">
      <selection activeCell="U13" sqref="U13"/>
    </sheetView>
  </sheetViews>
  <sheetFormatPr defaultRowHeight="12.5" x14ac:dyDescent="0.25"/>
  <cols>
    <col min="1" max="1" width="1.7265625" customWidth="1"/>
    <col min="2" max="3" width="8.7265625" customWidth="1"/>
    <col min="4" max="4" width="5.7265625" customWidth="1"/>
    <col min="5" max="5" width="6" customWidth="1"/>
    <col min="6" max="6" width="5.453125" customWidth="1"/>
    <col min="7" max="7" width="6.1796875" customWidth="1"/>
    <col min="8" max="8" width="5.54296875" customWidth="1"/>
    <col min="9" max="9" width="4.1796875" customWidth="1"/>
    <col min="10" max="10" width="4.81640625" customWidth="1"/>
    <col min="11" max="12" width="4.7265625" customWidth="1"/>
    <col min="13" max="13" width="6.7265625" customWidth="1"/>
    <col min="14" max="14" width="4.7265625" customWidth="1"/>
    <col min="16" max="16" width="5.7265625" customWidth="1"/>
    <col min="17" max="17" width="6" customWidth="1"/>
    <col min="18" max="18" width="5.453125" customWidth="1"/>
    <col min="19" max="19" width="6.1796875" customWidth="1"/>
    <col min="20" max="20" width="5.54296875" customWidth="1"/>
    <col min="21" max="21" width="4.1796875" customWidth="1"/>
    <col min="22" max="22" width="4.81640625" customWidth="1"/>
    <col min="23" max="23" width="8.7265625" customWidth="1"/>
    <col min="24" max="24" width="4.7265625" customWidth="1"/>
    <col min="257" max="257" width="1.7265625" customWidth="1"/>
    <col min="258" max="259" width="8.7265625" customWidth="1"/>
    <col min="260" max="260" width="5.7265625" customWidth="1"/>
    <col min="261" max="261" width="6" customWidth="1"/>
    <col min="262" max="262" width="5.453125" customWidth="1"/>
    <col min="263" max="263" width="6.1796875" customWidth="1"/>
    <col min="264" max="264" width="5.54296875" customWidth="1"/>
    <col min="265" max="265" width="4.1796875" customWidth="1"/>
    <col min="266" max="266" width="4.81640625" customWidth="1"/>
    <col min="267" max="268" width="4.7265625" customWidth="1"/>
    <col min="269" max="269" width="6.7265625" customWidth="1"/>
    <col min="270" max="270" width="4.7265625" customWidth="1"/>
    <col min="272" max="272" width="5.7265625" customWidth="1"/>
    <col min="273" max="273" width="6" customWidth="1"/>
    <col min="274" max="274" width="5.453125" customWidth="1"/>
    <col min="275" max="275" width="6.1796875" customWidth="1"/>
    <col min="276" max="276" width="5.54296875" customWidth="1"/>
    <col min="277" max="277" width="4.1796875" customWidth="1"/>
    <col min="278" max="278" width="4.81640625" customWidth="1"/>
    <col min="279" max="279" width="8.7265625" customWidth="1"/>
    <col min="280" max="280" width="4.7265625" customWidth="1"/>
    <col min="513" max="513" width="1.7265625" customWidth="1"/>
    <col min="514" max="515" width="8.7265625" customWidth="1"/>
    <col min="516" max="516" width="5.7265625" customWidth="1"/>
    <col min="517" max="517" width="6" customWidth="1"/>
    <col min="518" max="518" width="5.453125" customWidth="1"/>
    <col min="519" max="519" width="6.1796875" customWidth="1"/>
    <col min="520" max="520" width="5.54296875" customWidth="1"/>
    <col min="521" max="521" width="4.1796875" customWidth="1"/>
    <col min="522" max="522" width="4.81640625" customWidth="1"/>
    <col min="523" max="524" width="4.7265625" customWidth="1"/>
    <col min="525" max="525" width="6.7265625" customWidth="1"/>
    <col min="526" max="526" width="4.7265625" customWidth="1"/>
    <col min="528" max="528" width="5.7265625" customWidth="1"/>
    <col min="529" max="529" width="6" customWidth="1"/>
    <col min="530" max="530" width="5.453125" customWidth="1"/>
    <col min="531" max="531" width="6.1796875" customWidth="1"/>
    <col min="532" max="532" width="5.54296875" customWidth="1"/>
    <col min="533" max="533" width="4.1796875" customWidth="1"/>
    <col min="534" max="534" width="4.81640625" customWidth="1"/>
    <col min="535" max="535" width="8.7265625" customWidth="1"/>
    <col min="536" max="536" width="4.7265625" customWidth="1"/>
    <col min="769" max="769" width="1.7265625" customWidth="1"/>
    <col min="770" max="771" width="8.7265625" customWidth="1"/>
    <col min="772" max="772" width="5.7265625" customWidth="1"/>
    <col min="773" max="773" width="6" customWidth="1"/>
    <col min="774" max="774" width="5.453125" customWidth="1"/>
    <col min="775" max="775" width="6.1796875" customWidth="1"/>
    <col min="776" max="776" width="5.54296875" customWidth="1"/>
    <col min="777" max="777" width="4.1796875" customWidth="1"/>
    <col min="778" max="778" width="4.81640625" customWidth="1"/>
    <col min="779" max="780" width="4.7265625" customWidth="1"/>
    <col min="781" max="781" width="6.7265625" customWidth="1"/>
    <col min="782" max="782" width="4.7265625" customWidth="1"/>
    <col min="784" max="784" width="5.7265625" customWidth="1"/>
    <col min="785" max="785" width="6" customWidth="1"/>
    <col min="786" max="786" width="5.453125" customWidth="1"/>
    <col min="787" max="787" width="6.1796875" customWidth="1"/>
    <col min="788" max="788" width="5.54296875" customWidth="1"/>
    <col min="789" max="789" width="4.1796875" customWidth="1"/>
    <col min="790" max="790" width="4.81640625" customWidth="1"/>
    <col min="791" max="791" width="8.7265625" customWidth="1"/>
    <col min="792" max="792" width="4.7265625" customWidth="1"/>
    <col min="1025" max="1025" width="1.7265625" customWidth="1"/>
    <col min="1026" max="1027" width="8.7265625" customWidth="1"/>
    <col min="1028" max="1028" width="5.7265625" customWidth="1"/>
    <col min="1029" max="1029" width="6" customWidth="1"/>
    <col min="1030" max="1030" width="5.453125" customWidth="1"/>
    <col min="1031" max="1031" width="6.1796875" customWidth="1"/>
    <col min="1032" max="1032" width="5.54296875" customWidth="1"/>
    <col min="1033" max="1033" width="4.1796875" customWidth="1"/>
    <col min="1034" max="1034" width="4.81640625" customWidth="1"/>
    <col min="1035" max="1036" width="4.7265625" customWidth="1"/>
    <col min="1037" max="1037" width="6.7265625" customWidth="1"/>
    <col min="1038" max="1038" width="4.7265625" customWidth="1"/>
    <col min="1040" max="1040" width="5.7265625" customWidth="1"/>
    <col min="1041" max="1041" width="6" customWidth="1"/>
    <col min="1042" max="1042" width="5.453125" customWidth="1"/>
    <col min="1043" max="1043" width="6.1796875" customWidth="1"/>
    <col min="1044" max="1044" width="5.54296875" customWidth="1"/>
    <col min="1045" max="1045" width="4.1796875" customWidth="1"/>
    <col min="1046" max="1046" width="4.81640625" customWidth="1"/>
    <col min="1047" max="1047" width="8.7265625" customWidth="1"/>
    <col min="1048" max="1048" width="4.7265625" customWidth="1"/>
    <col min="1281" max="1281" width="1.7265625" customWidth="1"/>
    <col min="1282" max="1283" width="8.7265625" customWidth="1"/>
    <col min="1284" max="1284" width="5.7265625" customWidth="1"/>
    <col min="1285" max="1285" width="6" customWidth="1"/>
    <col min="1286" max="1286" width="5.453125" customWidth="1"/>
    <col min="1287" max="1287" width="6.1796875" customWidth="1"/>
    <col min="1288" max="1288" width="5.54296875" customWidth="1"/>
    <col min="1289" max="1289" width="4.1796875" customWidth="1"/>
    <col min="1290" max="1290" width="4.81640625" customWidth="1"/>
    <col min="1291" max="1292" width="4.7265625" customWidth="1"/>
    <col min="1293" max="1293" width="6.7265625" customWidth="1"/>
    <col min="1294" max="1294" width="4.7265625" customWidth="1"/>
    <col min="1296" max="1296" width="5.7265625" customWidth="1"/>
    <col min="1297" max="1297" width="6" customWidth="1"/>
    <col min="1298" max="1298" width="5.453125" customWidth="1"/>
    <col min="1299" max="1299" width="6.1796875" customWidth="1"/>
    <col min="1300" max="1300" width="5.54296875" customWidth="1"/>
    <col min="1301" max="1301" width="4.1796875" customWidth="1"/>
    <col min="1302" max="1302" width="4.81640625" customWidth="1"/>
    <col min="1303" max="1303" width="8.7265625" customWidth="1"/>
    <col min="1304" max="1304" width="4.7265625" customWidth="1"/>
    <col min="1537" max="1537" width="1.7265625" customWidth="1"/>
    <col min="1538" max="1539" width="8.7265625" customWidth="1"/>
    <col min="1540" max="1540" width="5.7265625" customWidth="1"/>
    <col min="1541" max="1541" width="6" customWidth="1"/>
    <col min="1542" max="1542" width="5.453125" customWidth="1"/>
    <col min="1543" max="1543" width="6.1796875" customWidth="1"/>
    <col min="1544" max="1544" width="5.54296875" customWidth="1"/>
    <col min="1545" max="1545" width="4.1796875" customWidth="1"/>
    <col min="1546" max="1546" width="4.81640625" customWidth="1"/>
    <col min="1547" max="1548" width="4.7265625" customWidth="1"/>
    <col min="1549" max="1549" width="6.7265625" customWidth="1"/>
    <col min="1550" max="1550" width="4.7265625" customWidth="1"/>
    <col min="1552" max="1552" width="5.7265625" customWidth="1"/>
    <col min="1553" max="1553" width="6" customWidth="1"/>
    <col min="1554" max="1554" width="5.453125" customWidth="1"/>
    <col min="1555" max="1555" width="6.1796875" customWidth="1"/>
    <col min="1556" max="1556" width="5.54296875" customWidth="1"/>
    <col min="1557" max="1557" width="4.1796875" customWidth="1"/>
    <col min="1558" max="1558" width="4.81640625" customWidth="1"/>
    <col min="1559" max="1559" width="8.7265625" customWidth="1"/>
    <col min="1560" max="1560" width="4.7265625" customWidth="1"/>
    <col min="1793" max="1793" width="1.7265625" customWidth="1"/>
    <col min="1794" max="1795" width="8.7265625" customWidth="1"/>
    <col min="1796" max="1796" width="5.7265625" customWidth="1"/>
    <col min="1797" max="1797" width="6" customWidth="1"/>
    <col min="1798" max="1798" width="5.453125" customWidth="1"/>
    <col min="1799" max="1799" width="6.1796875" customWidth="1"/>
    <col min="1800" max="1800" width="5.54296875" customWidth="1"/>
    <col min="1801" max="1801" width="4.1796875" customWidth="1"/>
    <col min="1802" max="1802" width="4.81640625" customWidth="1"/>
    <col min="1803" max="1804" width="4.7265625" customWidth="1"/>
    <col min="1805" max="1805" width="6.7265625" customWidth="1"/>
    <col min="1806" max="1806" width="4.7265625" customWidth="1"/>
    <col min="1808" max="1808" width="5.7265625" customWidth="1"/>
    <col min="1809" max="1809" width="6" customWidth="1"/>
    <col min="1810" max="1810" width="5.453125" customWidth="1"/>
    <col min="1811" max="1811" width="6.1796875" customWidth="1"/>
    <col min="1812" max="1812" width="5.54296875" customWidth="1"/>
    <col min="1813" max="1813" width="4.1796875" customWidth="1"/>
    <col min="1814" max="1814" width="4.81640625" customWidth="1"/>
    <col min="1815" max="1815" width="8.7265625" customWidth="1"/>
    <col min="1816" max="1816" width="4.7265625" customWidth="1"/>
    <col min="2049" max="2049" width="1.7265625" customWidth="1"/>
    <col min="2050" max="2051" width="8.7265625" customWidth="1"/>
    <col min="2052" max="2052" width="5.7265625" customWidth="1"/>
    <col min="2053" max="2053" width="6" customWidth="1"/>
    <col min="2054" max="2054" width="5.453125" customWidth="1"/>
    <col min="2055" max="2055" width="6.1796875" customWidth="1"/>
    <col min="2056" max="2056" width="5.54296875" customWidth="1"/>
    <col min="2057" max="2057" width="4.1796875" customWidth="1"/>
    <col min="2058" max="2058" width="4.81640625" customWidth="1"/>
    <col min="2059" max="2060" width="4.7265625" customWidth="1"/>
    <col min="2061" max="2061" width="6.7265625" customWidth="1"/>
    <col min="2062" max="2062" width="4.7265625" customWidth="1"/>
    <col min="2064" max="2064" width="5.7265625" customWidth="1"/>
    <col min="2065" max="2065" width="6" customWidth="1"/>
    <col min="2066" max="2066" width="5.453125" customWidth="1"/>
    <col min="2067" max="2067" width="6.1796875" customWidth="1"/>
    <col min="2068" max="2068" width="5.54296875" customWidth="1"/>
    <col min="2069" max="2069" width="4.1796875" customWidth="1"/>
    <col min="2070" max="2070" width="4.81640625" customWidth="1"/>
    <col min="2071" max="2071" width="8.7265625" customWidth="1"/>
    <col min="2072" max="2072" width="4.7265625" customWidth="1"/>
    <col min="2305" max="2305" width="1.7265625" customWidth="1"/>
    <col min="2306" max="2307" width="8.7265625" customWidth="1"/>
    <col min="2308" max="2308" width="5.7265625" customWidth="1"/>
    <col min="2309" max="2309" width="6" customWidth="1"/>
    <col min="2310" max="2310" width="5.453125" customWidth="1"/>
    <col min="2311" max="2311" width="6.1796875" customWidth="1"/>
    <col min="2312" max="2312" width="5.54296875" customWidth="1"/>
    <col min="2313" max="2313" width="4.1796875" customWidth="1"/>
    <col min="2314" max="2314" width="4.81640625" customWidth="1"/>
    <col min="2315" max="2316" width="4.7265625" customWidth="1"/>
    <col min="2317" max="2317" width="6.7265625" customWidth="1"/>
    <col min="2318" max="2318" width="4.7265625" customWidth="1"/>
    <col min="2320" max="2320" width="5.7265625" customWidth="1"/>
    <col min="2321" max="2321" width="6" customWidth="1"/>
    <col min="2322" max="2322" width="5.453125" customWidth="1"/>
    <col min="2323" max="2323" width="6.1796875" customWidth="1"/>
    <col min="2324" max="2324" width="5.54296875" customWidth="1"/>
    <col min="2325" max="2325" width="4.1796875" customWidth="1"/>
    <col min="2326" max="2326" width="4.81640625" customWidth="1"/>
    <col min="2327" max="2327" width="8.7265625" customWidth="1"/>
    <col min="2328" max="2328" width="4.7265625" customWidth="1"/>
    <col min="2561" max="2561" width="1.7265625" customWidth="1"/>
    <col min="2562" max="2563" width="8.7265625" customWidth="1"/>
    <col min="2564" max="2564" width="5.7265625" customWidth="1"/>
    <col min="2565" max="2565" width="6" customWidth="1"/>
    <col min="2566" max="2566" width="5.453125" customWidth="1"/>
    <col min="2567" max="2567" width="6.1796875" customWidth="1"/>
    <col min="2568" max="2568" width="5.54296875" customWidth="1"/>
    <col min="2569" max="2569" width="4.1796875" customWidth="1"/>
    <col min="2570" max="2570" width="4.81640625" customWidth="1"/>
    <col min="2571" max="2572" width="4.7265625" customWidth="1"/>
    <col min="2573" max="2573" width="6.7265625" customWidth="1"/>
    <col min="2574" max="2574" width="4.7265625" customWidth="1"/>
    <col min="2576" max="2576" width="5.7265625" customWidth="1"/>
    <col min="2577" max="2577" width="6" customWidth="1"/>
    <col min="2578" max="2578" width="5.453125" customWidth="1"/>
    <col min="2579" max="2579" width="6.1796875" customWidth="1"/>
    <col min="2580" max="2580" width="5.54296875" customWidth="1"/>
    <col min="2581" max="2581" width="4.1796875" customWidth="1"/>
    <col min="2582" max="2582" width="4.81640625" customWidth="1"/>
    <col min="2583" max="2583" width="8.7265625" customWidth="1"/>
    <col min="2584" max="2584" width="4.7265625" customWidth="1"/>
    <col min="2817" max="2817" width="1.7265625" customWidth="1"/>
    <col min="2818" max="2819" width="8.7265625" customWidth="1"/>
    <col min="2820" max="2820" width="5.7265625" customWidth="1"/>
    <col min="2821" max="2821" width="6" customWidth="1"/>
    <col min="2822" max="2822" width="5.453125" customWidth="1"/>
    <col min="2823" max="2823" width="6.1796875" customWidth="1"/>
    <col min="2824" max="2824" width="5.54296875" customWidth="1"/>
    <col min="2825" max="2825" width="4.1796875" customWidth="1"/>
    <col min="2826" max="2826" width="4.81640625" customWidth="1"/>
    <col min="2827" max="2828" width="4.7265625" customWidth="1"/>
    <col min="2829" max="2829" width="6.7265625" customWidth="1"/>
    <col min="2830" max="2830" width="4.7265625" customWidth="1"/>
    <col min="2832" max="2832" width="5.7265625" customWidth="1"/>
    <col min="2833" max="2833" width="6" customWidth="1"/>
    <col min="2834" max="2834" width="5.453125" customWidth="1"/>
    <col min="2835" max="2835" width="6.1796875" customWidth="1"/>
    <col min="2836" max="2836" width="5.54296875" customWidth="1"/>
    <col min="2837" max="2837" width="4.1796875" customWidth="1"/>
    <col min="2838" max="2838" width="4.81640625" customWidth="1"/>
    <col min="2839" max="2839" width="8.7265625" customWidth="1"/>
    <col min="2840" max="2840" width="4.7265625" customWidth="1"/>
    <col min="3073" max="3073" width="1.7265625" customWidth="1"/>
    <col min="3074" max="3075" width="8.7265625" customWidth="1"/>
    <col min="3076" max="3076" width="5.7265625" customWidth="1"/>
    <col min="3077" max="3077" width="6" customWidth="1"/>
    <col min="3078" max="3078" width="5.453125" customWidth="1"/>
    <col min="3079" max="3079" width="6.1796875" customWidth="1"/>
    <col min="3080" max="3080" width="5.54296875" customWidth="1"/>
    <col min="3081" max="3081" width="4.1796875" customWidth="1"/>
    <col min="3082" max="3082" width="4.81640625" customWidth="1"/>
    <col min="3083" max="3084" width="4.7265625" customWidth="1"/>
    <col min="3085" max="3085" width="6.7265625" customWidth="1"/>
    <col min="3086" max="3086" width="4.7265625" customWidth="1"/>
    <col min="3088" max="3088" width="5.7265625" customWidth="1"/>
    <col min="3089" max="3089" width="6" customWidth="1"/>
    <col min="3090" max="3090" width="5.453125" customWidth="1"/>
    <col min="3091" max="3091" width="6.1796875" customWidth="1"/>
    <col min="3092" max="3092" width="5.54296875" customWidth="1"/>
    <col min="3093" max="3093" width="4.1796875" customWidth="1"/>
    <col min="3094" max="3094" width="4.81640625" customWidth="1"/>
    <col min="3095" max="3095" width="8.7265625" customWidth="1"/>
    <col min="3096" max="3096" width="4.7265625" customWidth="1"/>
    <col min="3329" max="3329" width="1.7265625" customWidth="1"/>
    <col min="3330" max="3331" width="8.7265625" customWidth="1"/>
    <col min="3332" max="3332" width="5.7265625" customWidth="1"/>
    <col min="3333" max="3333" width="6" customWidth="1"/>
    <col min="3334" max="3334" width="5.453125" customWidth="1"/>
    <col min="3335" max="3335" width="6.1796875" customWidth="1"/>
    <col min="3336" max="3336" width="5.54296875" customWidth="1"/>
    <col min="3337" max="3337" width="4.1796875" customWidth="1"/>
    <col min="3338" max="3338" width="4.81640625" customWidth="1"/>
    <col min="3339" max="3340" width="4.7265625" customWidth="1"/>
    <col min="3341" max="3341" width="6.7265625" customWidth="1"/>
    <col min="3342" max="3342" width="4.7265625" customWidth="1"/>
    <col min="3344" max="3344" width="5.7265625" customWidth="1"/>
    <col min="3345" max="3345" width="6" customWidth="1"/>
    <col min="3346" max="3346" width="5.453125" customWidth="1"/>
    <col min="3347" max="3347" width="6.1796875" customWidth="1"/>
    <col min="3348" max="3348" width="5.54296875" customWidth="1"/>
    <col min="3349" max="3349" width="4.1796875" customWidth="1"/>
    <col min="3350" max="3350" width="4.81640625" customWidth="1"/>
    <col min="3351" max="3351" width="8.7265625" customWidth="1"/>
    <col min="3352" max="3352" width="4.7265625" customWidth="1"/>
    <col min="3585" max="3585" width="1.7265625" customWidth="1"/>
    <col min="3586" max="3587" width="8.7265625" customWidth="1"/>
    <col min="3588" max="3588" width="5.7265625" customWidth="1"/>
    <col min="3589" max="3589" width="6" customWidth="1"/>
    <col min="3590" max="3590" width="5.453125" customWidth="1"/>
    <col min="3591" max="3591" width="6.1796875" customWidth="1"/>
    <col min="3592" max="3592" width="5.54296875" customWidth="1"/>
    <col min="3593" max="3593" width="4.1796875" customWidth="1"/>
    <col min="3594" max="3594" width="4.81640625" customWidth="1"/>
    <col min="3595" max="3596" width="4.7265625" customWidth="1"/>
    <col min="3597" max="3597" width="6.7265625" customWidth="1"/>
    <col min="3598" max="3598" width="4.7265625" customWidth="1"/>
    <col min="3600" max="3600" width="5.7265625" customWidth="1"/>
    <col min="3601" max="3601" width="6" customWidth="1"/>
    <col min="3602" max="3602" width="5.453125" customWidth="1"/>
    <col min="3603" max="3603" width="6.1796875" customWidth="1"/>
    <col min="3604" max="3604" width="5.54296875" customWidth="1"/>
    <col min="3605" max="3605" width="4.1796875" customWidth="1"/>
    <col min="3606" max="3606" width="4.81640625" customWidth="1"/>
    <col min="3607" max="3607" width="8.7265625" customWidth="1"/>
    <col min="3608" max="3608" width="4.7265625" customWidth="1"/>
    <col min="3841" max="3841" width="1.7265625" customWidth="1"/>
    <col min="3842" max="3843" width="8.7265625" customWidth="1"/>
    <col min="3844" max="3844" width="5.7265625" customWidth="1"/>
    <col min="3845" max="3845" width="6" customWidth="1"/>
    <col min="3846" max="3846" width="5.453125" customWidth="1"/>
    <col min="3847" max="3847" width="6.1796875" customWidth="1"/>
    <col min="3848" max="3848" width="5.54296875" customWidth="1"/>
    <col min="3849" max="3849" width="4.1796875" customWidth="1"/>
    <col min="3850" max="3850" width="4.81640625" customWidth="1"/>
    <col min="3851" max="3852" width="4.7265625" customWidth="1"/>
    <col min="3853" max="3853" width="6.7265625" customWidth="1"/>
    <col min="3854" max="3854" width="4.7265625" customWidth="1"/>
    <col min="3856" max="3856" width="5.7265625" customWidth="1"/>
    <col min="3857" max="3857" width="6" customWidth="1"/>
    <col min="3858" max="3858" width="5.453125" customWidth="1"/>
    <col min="3859" max="3859" width="6.1796875" customWidth="1"/>
    <col min="3860" max="3860" width="5.54296875" customWidth="1"/>
    <col min="3861" max="3861" width="4.1796875" customWidth="1"/>
    <col min="3862" max="3862" width="4.81640625" customWidth="1"/>
    <col min="3863" max="3863" width="8.7265625" customWidth="1"/>
    <col min="3864" max="3864" width="4.7265625" customWidth="1"/>
    <col min="4097" max="4097" width="1.7265625" customWidth="1"/>
    <col min="4098" max="4099" width="8.7265625" customWidth="1"/>
    <col min="4100" max="4100" width="5.7265625" customWidth="1"/>
    <col min="4101" max="4101" width="6" customWidth="1"/>
    <col min="4102" max="4102" width="5.453125" customWidth="1"/>
    <col min="4103" max="4103" width="6.1796875" customWidth="1"/>
    <col min="4104" max="4104" width="5.54296875" customWidth="1"/>
    <col min="4105" max="4105" width="4.1796875" customWidth="1"/>
    <col min="4106" max="4106" width="4.81640625" customWidth="1"/>
    <col min="4107" max="4108" width="4.7265625" customWidth="1"/>
    <col min="4109" max="4109" width="6.7265625" customWidth="1"/>
    <col min="4110" max="4110" width="4.7265625" customWidth="1"/>
    <col min="4112" max="4112" width="5.7265625" customWidth="1"/>
    <col min="4113" max="4113" width="6" customWidth="1"/>
    <col min="4114" max="4114" width="5.453125" customWidth="1"/>
    <col min="4115" max="4115" width="6.1796875" customWidth="1"/>
    <col min="4116" max="4116" width="5.54296875" customWidth="1"/>
    <col min="4117" max="4117" width="4.1796875" customWidth="1"/>
    <col min="4118" max="4118" width="4.81640625" customWidth="1"/>
    <col min="4119" max="4119" width="8.7265625" customWidth="1"/>
    <col min="4120" max="4120" width="4.7265625" customWidth="1"/>
    <col min="4353" max="4353" width="1.7265625" customWidth="1"/>
    <col min="4354" max="4355" width="8.7265625" customWidth="1"/>
    <col min="4356" max="4356" width="5.7265625" customWidth="1"/>
    <col min="4357" max="4357" width="6" customWidth="1"/>
    <col min="4358" max="4358" width="5.453125" customWidth="1"/>
    <col min="4359" max="4359" width="6.1796875" customWidth="1"/>
    <col min="4360" max="4360" width="5.54296875" customWidth="1"/>
    <col min="4361" max="4361" width="4.1796875" customWidth="1"/>
    <col min="4362" max="4362" width="4.81640625" customWidth="1"/>
    <col min="4363" max="4364" width="4.7265625" customWidth="1"/>
    <col min="4365" max="4365" width="6.7265625" customWidth="1"/>
    <col min="4366" max="4366" width="4.7265625" customWidth="1"/>
    <col min="4368" max="4368" width="5.7265625" customWidth="1"/>
    <col min="4369" max="4369" width="6" customWidth="1"/>
    <col min="4370" max="4370" width="5.453125" customWidth="1"/>
    <col min="4371" max="4371" width="6.1796875" customWidth="1"/>
    <col min="4372" max="4372" width="5.54296875" customWidth="1"/>
    <col min="4373" max="4373" width="4.1796875" customWidth="1"/>
    <col min="4374" max="4374" width="4.81640625" customWidth="1"/>
    <col min="4375" max="4375" width="8.7265625" customWidth="1"/>
    <col min="4376" max="4376" width="4.7265625" customWidth="1"/>
    <col min="4609" max="4609" width="1.7265625" customWidth="1"/>
    <col min="4610" max="4611" width="8.7265625" customWidth="1"/>
    <col min="4612" max="4612" width="5.7265625" customWidth="1"/>
    <col min="4613" max="4613" width="6" customWidth="1"/>
    <col min="4614" max="4614" width="5.453125" customWidth="1"/>
    <col min="4615" max="4615" width="6.1796875" customWidth="1"/>
    <col min="4616" max="4616" width="5.54296875" customWidth="1"/>
    <col min="4617" max="4617" width="4.1796875" customWidth="1"/>
    <col min="4618" max="4618" width="4.81640625" customWidth="1"/>
    <col min="4619" max="4620" width="4.7265625" customWidth="1"/>
    <col min="4621" max="4621" width="6.7265625" customWidth="1"/>
    <col min="4622" max="4622" width="4.7265625" customWidth="1"/>
    <col min="4624" max="4624" width="5.7265625" customWidth="1"/>
    <col min="4625" max="4625" width="6" customWidth="1"/>
    <col min="4626" max="4626" width="5.453125" customWidth="1"/>
    <col min="4627" max="4627" width="6.1796875" customWidth="1"/>
    <col min="4628" max="4628" width="5.54296875" customWidth="1"/>
    <col min="4629" max="4629" width="4.1796875" customWidth="1"/>
    <col min="4630" max="4630" width="4.81640625" customWidth="1"/>
    <col min="4631" max="4631" width="8.7265625" customWidth="1"/>
    <col min="4632" max="4632" width="4.7265625" customWidth="1"/>
    <col min="4865" max="4865" width="1.7265625" customWidth="1"/>
    <col min="4866" max="4867" width="8.7265625" customWidth="1"/>
    <col min="4868" max="4868" width="5.7265625" customWidth="1"/>
    <col min="4869" max="4869" width="6" customWidth="1"/>
    <col min="4870" max="4870" width="5.453125" customWidth="1"/>
    <col min="4871" max="4871" width="6.1796875" customWidth="1"/>
    <col min="4872" max="4872" width="5.54296875" customWidth="1"/>
    <col min="4873" max="4873" width="4.1796875" customWidth="1"/>
    <col min="4874" max="4874" width="4.81640625" customWidth="1"/>
    <col min="4875" max="4876" width="4.7265625" customWidth="1"/>
    <col min="4877" max="4877" width="6.7265625" customWidth="1"/>
    <col min="4878" max="4878" width="4.7265625" customWidth="1"/>
    <col min="4880" max="4880" width="5.7265625" customWidth="1"/>
    <col min="4881" max="4881" width="6" customWidth="1"/>
    <col min="4882" max="4882" width="5.453125" customWidth="1"/>
    <col min="4883" max="4883" width="6.1796875" customWidth="1"/>
    <col min="4884" max="4884" width="5.54296875" customWidth="1"/>
    <col min="4885" max="4885" width="4.1796875" customWidth="1"/>
    <col min="4886" max="4886" width="4.81640625" customWidth="1"/>
    <col min="4887" max="4887" width="8.7265625" customWidth="1"/>
    <col min="4888" max="4888" width="4.7265625" customWidth="1"/>
    <col min="5121" max="5121" width="1.7265625" customWidth="1"/>
    <col min="5122" max="5123" width="8.7265625" customWidth="1"/>
    <col min="5124" max="5124" width="5.7265625" customWidth="1"/>
    <col min="5125" max="5125" width="6" customWidth="1"/>
    <col min="5126" max="5126" width="5.453125" customWidth="1"/>
    <col min="5127" max="5127" width="6.1796875" customWidth="1"/>
    <col min="5128" max="5128" width="5.54296875" customWidth="1"/>
    <col min="5129" max="5129" width="4.1796875" customWidth="1"/>
    <col min="5130" max="5130" width="4.81640625" customWidth="1"/>
    <col min="5131" max="5132" width="4.7265625" customWidth="1"/>
    <col min="5133" max="5133" width="6.7265625" customWidth="1"/>
    <col min="5134" max="5134" width="4.7265625" customWidth="1"/>
    <col min="5136" max="5136" width="5.7265625" customWidth="1"/>
    <col min="5137" max="5137" width="6" customWidth="1"/>
    <col min="5138" max="5138" width="5.453125" customWidth="1"/>
    <col min="5139" max="5139" width="6.1796875" customWidth="1"/>
    <col min="5140" max="5140" width="5.54296875" customWidth="1"/>
    <col min="5141" max="5141" width="4.1796875" customWidth="1"/>
    <col min="5142" max="5142" width="4.81640625" customWidth="1"/>
    <col min="5143" max="5143" width="8.7265625" customWidth="1"/>
    <col min="5144" max="5144" width="4.7265625" customWidth="1"/>
    <col min="5377" max="5377" width="1.7265625" customWidth="1"/>
    <col min="5378" max="5379" width="8.7265625" customWidth="1"/>
    <col min="5380" max="5380" width="5.7265625" customWidth="1"/>
    <col min="5381" max="5381" width="6" customWidth="1"/>
    <col min="5382" max="5382" width="5.453125" customWidth="1"/>
    <col min="5383" max="5383" width="6.1796875" customWidth="1"/>
    <col min="5384" max="5384" width="5.54296875" customWidth="1"/>
    <col min="5385" max="5385" width="4.1796875" customWidth="1"/>
    <col min="5386" max="5386" width="4.81640625" customWidth="1"/>
    <col min="5387" max="5388" width="4.7265625" customWidth="1"/>
    <col min="5389" max="5389" width="6.7265625" customWidth="1"/>
    <col min="5390" max="5390" width="4.7265625" customWidth="1"/>
    <col min="5392" max="5392" width="5.7265625" customWidth="1"/>
    <col min="5393" max="5393" width="6" customWidth="1"/>
    <col min="5394" max="5394" width="5.453125" customWidth="1"/>
    <col min="5395" max="5395" width="6.1796875" customWidth="1"/>
    <col min="5396" max="5396" width="5.54296875" customWidth="1"/>
    <col min="5397" max="5397" width="4.1796875" customWidth="1"/>
    <col min="5398" max="5398" width="4.81640625" customWidth="1"/>
    <col min="5399" max="5399" width="8.7265625" customWidth="1"/>
    <col min="5400" max="5400" width="4.7265625" customWidth="1"/>
    <col min="5633" max="5633" width="1.7265625" customWidth="1"/>
    <col min="5634" max="5635" width="8.7265625" customWidth="1"/>
    <col min="5636" max="5636" width="5.7265625" customWidth="1"/>
    <col min="5637" max="5637" width="6" customWidth="1"/>
    <col min="5638" max="5638" width="5.453125" customWidth="1"/>
    <col min="5639" max="5639" width="6.1796875" customWidth="1"/>
    <col min="5640" max="5640" width="5.54296875" customWidth="1"/>
    <col min="5641" max="5641" width="4.1796875" customWidth="1"/>
    <col min="5642" max="5642" width="4.81640625" customWidth="1"/>
    <col min="5643" max="5644" width="4.7265625" customWidth="1"/>
    <col min="5645" max="5645" width="6.7265625" customWidth="1"/>
    <col min="5646" max="5646" width="4.7265625" customWidth="1"/>
    <col min="5648" max="5648" width="5.7265625" customWidth="1"/>
    <col min="5649" max="5649" width="6" customWidth="1"/>
    <col min="5650" max="5650" width="5.453125" customWidth="1"/>
    <col min="5651" max="5651" width="6.1796875" customWidth="1"/>
    <col min="5652" max="5652" width="5.54296875" customWidth="1"/>
    <col min="5653" max="5653" width="4.1796875" customWidth="1"/>
    <col min="5654" max="5654" width="4.81640625" customWidth="1"/>
    <col min="5655" max="5655" width="8.7265625" customWidth="1"/>
    <col min="5656" max="5656" width="4.7265625" customWidth="1"/>
    <col min="5889" max="5889" width="1.7265625" customWidth="1"/>
    <col min="5890" max="5891" width="8.7265625" customWidth="1"/>
    <col min="5892" max="5892" width="5.7265625" customWidth="1"/>
    <col min="5893" max="5893" width="6" customWidth="1"/>
    <col min="5894" max="5894" width="5.453125" customWidth="1"/>
    <col min="5895" max="5895" width="6.1796875" customWidth="1"/>
    <col min="5896" max="5896" width="5.54296875" customWidth="1"/>
    <col min="5897" max="5897" width="4.1796875" customWidth="1"/>
    <col min="5898" max="5898" width="4.81640625" customWidth="1"/>
    <col min="5899" max="5900" width="4.7265625" customWidth="1"/>
    <col min="5901" max="5901" width="6.7265625" customWidth="1"/>
    <col min="5902" max="5902" width="4.7265625" customWidth="1"/>
    <col min="5904" max="5904" width="5.7265625" customWidth="1"/>
    <col min="5905" max="5905" width="6" customWidth="1"/>
    <col min="5906" max="5906" width="5.453125" customWidth="1"/>
    <col min="5907" max="5907" width="6.1796875" customWidth="1"/>
    <col min="5908" max="5908" width="5.54296875" customWidth="1"/>
    <col min="5909" max="5909" width="4.1796875" customWidth="1"/>
    <col min="5910" max="5910" width="4.81640625" customWidth="1"/>
    <col min="5911" max="5911" width="8.7265625" customWidth="1"/>
    <col min="5912" max="5912" width="4.7265625" customWidth="1"/>
    <col min="6145" max="6145" width="1.7265625" customWidth="1"/>
    <col min="6146" max="6147" width="8.7265625" customWidth="1"/>
    <col min="6148" max="6148" width="5.7265625" customWidth="1"/>
    <col min="6149" max="6149" width="6" customWidth="1"/>
    <col min="6150" max="6150" width="5.453125" customWidth="1"/>
    <col min="6151" max="6151" width="6.1796875" customWidth="1"/>
    <col min="6152" max="6152" width="5.54296875" customWidth="1"/>
    <col min="6153" max="6153" width="4.1796875" customWidth="1"/>
    <col min="6154" max="6154" width="4.81640625" customWidth="1"/>
    <col min="6155" max="6156" width="4.7265625" customWidth="1"/>
    <col min="6157" max="6157" width="6.7265625" customWidth="1"/>
    <col min="6158" max="6158" width="4.7265625" customWidth="1"/>
    <col min="6160" max="6160" width="5.7265625" customWidth="1"/>
    <col min="6161" max="6161" width="6" customWidth="1"/>
    <col min="6162" max="6162" width="5.453125" customWidth="1"/>
    <col min="6163" max="6163" width="6.1796875" customWidth="1"/>
    <col min="6164" max="6164" width="5.54296875" customWidth="1"/>
    <col min="6165" max="6165" width="4.1796875" customWidth="1"/>
    <col min="6166" max="6166" width="4.81640625" customWidth="1"/>
    <col min="6167" max="6167" width="8.7265625" customWidth="1"/>
    <col min="6168" max="6168" width="4.7265625" customWidth="1"/>
    <col min="6401" max="6401" width="1.7265625" customWidth="1"/>
    <col min="6402" max="6403" width="8.7265625" customWidth="1"/>
    <col min="6404" max="6404" width="5.7265625" customWidth="1"/>
    <col min="6405" max="6405" width="6" customWidth="1"/>
    <col min="6406" max="6406" width="5.453125" customWidth="1"/>
    <col min="6407" max="6407" width="6.1796875" customWidth="1"/>
    <col min="6408" max="6408" width="5.54296875" customWidth="1"/>
    <col min="6409" max="6409" width="4.1796875" customWidth="1"/>
    <col min="6410" max="6410" width="4.81640625" customWidth="1"/>
    <col min="6411" max="6412" width="4.7265625" customWidth="1"/>
    <col min="6413" max="6413" width="6.7265625" customWidth="1"/>
    <col min="6414" max="6414" width="4.7265625" customWidth="1"/>
    <col min="6416" max="6416" width="5.7265625" customWidth="1"/>
    <col min="6417" max="6417" width="6" customWidth="1"/>
    <col min="6418" max="6418" width="5.453125" customWidth="1"/>
    <col min="6419" max="6419" width="6.1796875" customWidth="1"/>
    <col min="6420" max="6420" width="5.54296875" customWidth="1"/>
    <col min="6421" max="6421" width="4.1796875" customWidth="1"/>
    <col min="6422" max="6422" width="4.81640625" customWidth="1"/>
    <col min="6423" max="6423" width="8.7265625" customWidth="1"/>
    <col min="6424" max="6424" width="4.7265625" customWidth="1"/>
    <col min="6657" max="6657" width="1.7265625" customWidth="1"/>
    <col min="6658" max="6659" width="8.7265625" customWidth="1"/>
    <col min="6660" max="6660" width="5.7265625" customWidth="1"/>
    <col min="6661" max="6661" width="6" customWidth="1"/>
    <col min="6662" max="6662" width="5.453125" customWidth="1"/>
    <col min="6663" max="6663" width="6.1796875" customWidth="1"/>
    <col min="6664" max="6664" width="5.54296875" customWidth="1"/>
    <col min="6665" max="6665" width="4.1796875" customWidth="1"/>
    <col min="6666" max="6666" width="4.81640625" customWidth="1"/>
    <col min="6667" max="6668" width="4.7265625" customWidth="1"/>
    <col min="6669" max="6669" width="6.7265625" customWidth="1"/>
    <col min="6670" max="6670" width="4.7265625" customWidth="1"/>
    <col min="6672" max="6672" width="5.7265625" customWidth="1"/>
    <col min="6673" max="6673" width="6" customWidth="1"/>
    <col min="6674" max="6674" width="5.453125" customWidth="1"/>
    <col min="6675" max="6675" width="6.1796875" customWidth="1"/>
    <col min="6676" max="6676" width="5.54296875" customWidth="1"/>
    <col min="6677" max="6677" width="4.1796875" customWidth="1"/>
    <col min="6678" max="6678" width="4.81640625" customWidth="1"/>
    <col min="6679" max="6679" width="8.7265625" customWidth="1"/>
    <col min="6680" max="6680" width="4.7265625" customWidth="1"/>
    <col min="6913" max="6913" width="1.7265625" customWidth="1"/>
    <col min="6914" max="6915" width="8.7265625" customWidth="1"/>
    <col min="6916" max="6916" width="5.7265625" customWidth="1"/>
    <col min="6917" max="6917" width="6" customWidth="1"/>
    <col min="6918" max="6918" width="5.453125" customWidth="1"/>
    <col min="6919" max="6919" width="6.1796875" customWidth="1"/>
    <col min="6920" max="6920" width="5.54296875" customWidth="1"/>
    <col min="6921" max="6921" width="4.1796875" customWidth="1"/>
    <col min="6922" max="6922" width="4.81640625" customWidth="1"/>
    <col min="6923" max="6924" width="4.7265625" customWidth="1"/>
    <col min="6925" max="6925" width="6.7265625" customWidth="1"/>
    <col min="6926" max="6926" width="4.7265625" customWidth="1"/>
    <col min="6928" max="6928" width="5.7265625" customWidth="1"/>
    <col min="6929" max="6929" width="6" customWidth="1"/>
    <col min="6930" max="6930" width="5.453125" customWidth="1"/>
    <col min="6931" max="6931" width="6.1796875" customWidth="1"/>
    <col min="6932" max="6932" width="5.54296875" customWidth="1"/>
    <col min="6933" max="6933" width="4.1796875" customWidth="1"/>
    <col min="6934" max="6934" width="4.81640625" customWidth="1"/>
    <col min="6935" max="6935" width="8.7265625" customWidth="1"/>
    <col min="6936" max="6936" width="4.7265625" customWidth="1"/>
    <col min="7169" max="7169" width="1.7265625" customWidth="1"/>
    <col min="7170" max="7171" width="8.7265625" customWidth="1"/>
    <col min="7172" max="7172" width="5.7265625" customWidth="1"/>
    <col min="7173" max="7173" width="6" customWidth="1"/>
    <col min="7174" max="7174" width="5.453125" customWidth="1"/>
    <col min="7175" max="7175" width="6.1796875" customWidth="1"/>
    <col min="7176" max="7176" width="5.54296875" customWidth="1"/>
    <col min="7177" max="7177" width="4.1796875" customWidth="1"/>
    <col min="7178" max="7178" width="4.81640625" customWidth="1"/>
    <col min="7179" max="7180" width="4.7265625" customWidth="1"/>
    <col min="7181" max="7181" width="6.7265625" customWidth="1"/>
    <col min="7182" max="7182" width="4.7265625" customWidth="1"/>
    <col min="7184" max="7184" width="5.7265625" customWidth="1"/>
    <col min="7185" max="7185" width="6" customWidth="1"/>
    <col min="7186" max="7186" width="5.453125" customWidth="1"/>
    <col min="7187" max="7187" width="6.1796875" customWidth="1"/>
    <col min="7188" max="7188" width="5.54296875" customWidth="1"/>
    <col min="7189" max="7189" width="4.1796875" customWidth="1"/>
    <col min="7190" max="7190" width="4.81640625" customWidth="1"/>
    <col min="7191" max="7191" width="8.7265625" customWidth="1"/>
    <col min="7192" max="7192" width="4.7265625" customWidth="1"/>
    <col min="7425" max="7425" width="1.7265625" customWidth="1"/>
    <col min="7426" max="7427" width="8.7265625" customWidth="1"/>
    <col min="7428" max="7428" width="5.7265625" customWidth="1"/>
    <col min="7429" max="7429" width="6" customWidth="1"/>
    <col min="7430" max="7430" width="5.453125" customWidth="1"/>
    <col min="7431" max="7431" width="6.1796875" customWidth="1"/>
    <col min="7432" max="7432" width="5.54296875" customWidth="1"/>
    <col min="7433" max="7433" width="4.1796875" customWidth="1"/>
    <col min="7434" max="7434" width="4.81640625" customWidth="1"/>
    <col min="7435" max="7436" width="4.7265625" customWidth="1"/>
    <col min="7437" max="7437" width="6.7265625" customWidth="1"/>
    <col min="7438" max="7438" width="4.7265625" customWidth="1"/>
    <col min="7440" max="7440" width="5.7265625" customWidth="1"/>
    <col min="7441" max="7441" width="6" customWidth="1"/>
    <col min="7442" max="7442" width="5.453125" customWidth="1"/>
    <col min="7443" max="7443" width="6.1796875" customWidth="1"/>
    <col min="7444" max="7444" width="5.54296875" customWidth="1"/>
    <col min="7445" max="7445" width="4.1796875" customWidth="1"/>
    <col min="7446" max="7446" width="4.81640625" customWidth="1"/>
    <col min="7447" max="7447" width="8.7265625" customWidth="1"/>
    <col min="7448" max="7448" width="4.7265625" customWidth="1"/>
    <col min="7681" max="7681" width="1.7265625" customWidth="1"/>
    <col min="7682" max="7683" width="8.7265625" customWidth="1"/>
    <col min="7684" max="7684" width="5.7265625" customWidth="1"/>
    <col min="7685" max="7685" width="6" customWidth="1"/>
    <col min="7686" max="7686" width="5.453125" customWidth="1"/>
    <col min="7687" max="7687" width="6.1796875" customWidth="1"/>
    <col min="7688" max="7688" width="5.54296875" customWidth="1"/>
    <col min="7689" max="7689" width="4.1796875" customWidth="1"/>
    <col min="7690" max="7690" width="4.81640625" customWidth="1"/>
    <col min="7691" max="7692" width="4.7265625" customWidth="1"/>
    <col min="7693" max="7693" width="6.7265625" customWidth="1"/>
    <col min="7694" max="7694" width="4.7265625" customWidth="1"/>
    <col min="7696" max="7696" width="5.7265625" customWidth="1"/>
    <col min="7697" max="7697" width="6" customWidth="1"/>
    <col min="7698" max="7698" width="5.453125" customWidth="1"/>
    <col min="7699" max="7699" width="6.1796875" customWidth="1"/>
    <col min="7700" max="7700" width="5.54296875" customWidth="1"/>
    <col min="7701" max="7701" width="4.1796875" customWidth="1"/>
    <col min="7702" max="7702" width="4.81640625" customWidth="1"/>
    <col min="7703" max="7703" width="8.7265625" customWidth="1"/>
    <col min="7704" max="7704" width="4.7265625" customWidth="1"/>
    <col min="7937" max="7937" width="1.7265625" customWidth="1"/>
    <col min="7938" max="7939" width="8.7265625" customWidth="1"/>
    <col min="7940" max="7940" width="5.7265625" customWidth="1"/>
    <col min="7941" max="7941" width="6" customWidth="1"/>
    <col min="7942" max="7942" width="5.453125" customWidth="1"/>
    <col min="7943" max="7943" width="6.1796875" customWidth="1"/>
    <col min="7944" max="7944" width="5.54296875" customWidth="1"/>
    <col min="7945" max="7945" width="4.1796875" customWidth="1"/>
    <col min="7946" max="7946" width="4.81640625" customWidth="1"/>
    <col min="7947" max="7948" width="4.7265625" customWidth="1"/>
    <col min="7949" max="7949" width="6.7265625" customWidth="1"/>
    <col min="7950" max="7950" width="4.7265625" customWidth="1"/>
    <col min="7952" max="7952" width="5.7265625" customWidth="1"/>
    <col min="7953" max="7953" width="6" customWidth="1"/>
    <col min="7954" max="7954" width="5.453125" customWidth="1"/>
    <col min="7955" max="7955" width="6.1796875" customWidth="1"/>
    <col min="7956" max="7956" width="5.54296875" customWidth="1"/>
    <col min="7957" max="7957" width="4.1796875" customWidth="1"/>
    <col min="7958" max="7958" width="4.81640625" customWidth="1"/>
    <col min="7959" max="7959" width="8.7265625" customWidth="1"/>
    <col min="7960" max="7960" width="4.7265625" customWidth="1"/>
    <col min="8193" max="8193" width="1.7265625" customWidth="1"/>
    <col min="8194" max="8195" width="8.7265625" customWidth="1"/>
    <col min="8196" max="8196" width="5.7265625" customWidth="1"/>
    <col min="8197" max="8197" width="6" customWidth="1"/>
    <col min="8198" max="8198" width="5.453125" customWidth="1"/>
    <col min="8199" max="8199" width="6.1796875" customWidth="1"/>
    <col min="8200" max="8200" width="5.54296875" customWidth="1"/>
    <col min="8201" max="8201" width="4.1796875" customWidth="1"/>
    <col min="8202" max="8202" width="4.81640625" customWidth="1"/>
    <col min="8203" max="8204" width="4.7265625" customWidth="1"/>
    <col min="8205" max="8205" width="6.7265625" customWidth="1"/>
    <col min="8206" max="8206" width="4.7265625" customWidth="1"/>
    <col min="8208" max="8208" width="5.7265625" customWidth="1"/>
    <col min="8209" max="8209" width="6" customWidth="1"/>
    <col min="8210" max="8210" width="5.453125" customWidth="1"/>
    <col min="8211" max="8211" width="6.1796875" customWidth="1"/>
    <col min="8212" max="8212" width="5.54296875" customWidth="1"/>
    <col min="8213" max="8213" width="4.1796875" customWidth="1"/>
    <col min="8214" max="8214" width="4.81640625" customWidth="1"/>
    <col min="8215" max="8215" width="8.7265625" customWidth="1"/>
    <col min="8216" max="8216" width="4.7265625" customWidth="1"/>
    <col min="8449" max="8449" width="1.7265625" customWidth="1"/>
    <col min="8450" max="8451" width="8.7265625" customWidth="1"/>
    <col min="8452" max="8452" width="5.7265625" customWidth="1"/>
    <col min="8453" max="8453" width="6" customWidth="1"/>
    <col min="8454" max="8454" width="5.453125" customWidth="1"/>
    <col min="8455" max="8455" width="6.1796875" customWidth="1"/>
    <col min="8456" max="8456" width="5.54296875" customWidth="1"/>
    <col min="8457" max="8457" width="4.1796875" customWidth="1"/>
    <col min="8458" max="8458" width="4.81640625" customWidth="1"/>
    <col min="8459" max="8460" width="4.7265625" customWidth="1"/>
    <col min="8461" max="8461" width="6.7265625" customWidth="1"/>
    <col min="8462" max="8462" width="4.7265625" customWidth="1"/>
    <col min="8464" max="8464" width="5.7265625" customWidth="1"/>
    <col min="8465" max="8465" width="6" customWidth="1"/>
    <col min="8466" max="8466" width="5.453125" customWidth="1"/>
    <col min="8467" max="8467" width="6.1796875" customWidth="1"/>
    <col min="8468" max="8468" width="5.54296875" customWidth="1"/>
    <col min="8469" max="8469" width="4.1796875" customWidth="1"/>
    <col min="8470" max="8470" width="4.81640625" customWidth="1"/>
    <col min="8471" max="8471" width="8.7265625" customWidth="1"/>
    <col min="8472" max="8472" width="4.7265625" customWidth="1"/>
    <col min="8705" max="8705" width="1.7265625" customWidth="1"/>
    <col min="8706" max="8707" width="8.7265625" customWidth="1"/>
    <col min="8708" max="8708" width="5.7265625" customWidth="1"/>
    <col min="8709" max="8709" width="6" customWidth="1"/>
    <col min="8710" max="8710" width="5.453125" customWidth="1"/>
    <col min="8711" max="8711" width="6.1796875" customWidth="1"/>
    <col min="8712" max="8712" width="5.54296875" customWidth="1"/>
    <col min="8713" max="8713" width="4.1796875" customWidth="1"/>
    <col min="8714" max="8714" width="4.81640625" customWidth="1"/>
    <col min="8715" max="8716" width="4.7265625" customWidth="1"/>
    <col min="8717" max="8717" width="6.7265625" customWidth="1"/>
    <col min="8718" max="8718" width="4.7265625" customWidth="1"/>
    <col min="8720" max="8720" width="5.7265625" customWidth="1"/>
    <col min="8721" max="8721" width="6" customWidth="1"/>
    <col min="8722" max="8722" width="5.453125" customWidth="1"/>
    <col min="8723" max="8723" width="6.1796875" customWidth="1"/>
    <col min="8724" max="8724" width="5.54296875" customWidth="1"/>
    <col min="8725" max="8725" width="4.1796875" customWidth="1"/>
    <col min="8726" max="8726" width="4.81640625" customWidth="1"/>
    <col min="8727" max="8727" width="8.7265625" customWidth="1"/>
    <col min="8728" max="8728" width="4.7265625" customWidth="1"/>
    <col min="8961" max="8961" width="1.7265625" customWidth="1"/>
    <col min="8962" max="8963" width="8.7265625" customWidth="1"/>
    <col min="8964" max="8964" width="5.7265625" customWidth="1"/>
    <col min="8965" max="8965" width="6" customWidth="1"/>
    <col min="8966" max="8966" width="5.453125" customWidth="1"/>
    <col min="8967" max="8967" width="6.1796875" customWidth="1"/>
    <col min="8968" max="8968" width="5.54296875" customWidth="1"/>
    <col min="8969" max="8969" width="4.1796875" customWidth="1"/>
    <col min="8970" max="8970" width="4.81640625" customWidth="1"/>
    <col min="8971" max="8972" width="4.7265625" customWidth="1"/>
    <col min="8973" max="8973" width="6.7265625" customWidth="1"/>
    <col min="8974" max="8974" width="4.7265625" customWidth="1"/>
    <col min="8976" max="8976" width="5.7265625" customWidth="1"/>
    <col min="8977" max="8977" width="6" customWidth="1"/>
    <col min="8978" max="8978" width="5.453125" customWidth="1"/>
    <col min="8979" max="8979" width="6.1796875" customWidth="1"/>
    <col min="8980" max="8980" width="5.54296875" customWidth="1"/>
    <col min="8981" max="8981" width="4.1796875" customWidth="1"/>
    <col min="8982" max="8982" width="4.81640625" customWidth="1"/>
    <col min="8983" max="8983" width="8.7265625" customWidth="1"/>
    <col min="8984" max="8984" width="4.7265625" customWidth="1"/>
    <col min="9217" max="9217" width="1.7265625" customWidth="1"/>
    <col min="9218" max="9219" width="8.7265625" customWidth="1"/>
    <col min="9220" max="9220" width="5.7265625" customWidth="1"/>
    <col min="9221" max="9221" width="6" customWidth="1"/>
    <col min="9222" max="9222" width="5.453125" customWidth="1"/>
    <col min="9223" max="9223" width="6.1796875" customWidth="1"/>
    <col min="9224" max="9224" width="5.54296875" customWidth="1"/>
    <col min="9225" max="9225" width="4.1796875" customWidth="1"/>
    <col min="9226" max="9226" width="4.81640625" customWidth="1"/>
    <col min="9227" max="9228" width="4.7265625" customWidth="1"/>
    <col min="9229" max="9229" width="6.7265625" customWidth="1"/>
    <col min="9230" max="9230" width="4.7265625" customWidth="1"/>
    <col min="9232" max="9232" width="5.7265625" customWidth="1"/>
    <col min="9233" max="9233" width="6" customWidth="1"/>
    <col min="9234" max="9234" width="5.453125" customWidth="1"/>
    <col min="9235" max="9235" width="6.1796875" customWidth="1"/>
    <col min="9236" max="9236" width="5.54296875" customWidth="1"/>
    <col min="9237" max="9237" width="4.1796875" customWidth="1"/>
    <col min="9238" max="9238" width="4.81640625" customWidth="1"/>
    <col min="9239" max="9239" width="8.7265625" customWidth="1"/>
    <col min="9240" max="9240" width="4.7265625" customWidth="1"/>
    <col min="9473" max="9473" width="1.7265625" customWidth="1"/>
    <col min="9474" max="9475" width="8.7265625" customWidth="1"/>
    <col min="9476" max="9476" width="5.7265625" customWidth="1"/>
    <col min="9477" max="9477" width="6" customWidth="1"/>
    <col min="9478" max="9478" width="5.453125" customWidth="1"/>
    <col min="9479" max="9479" width="6.1796875" customWidth="1"/>
    <col min="9480" max="9480" width="5.54296875" customWidth="1"/>
    <col min="9481" max="9481" width="4.1796875" customWidth="1"/>
    <col min="9482" max="9482" width="4.81640625" customWidth="1"/>
    <col min="9483" max="9484" width="4.7265625" customWidth="1"/>
    <col min="9485" max="9485" width="6.7265625" customWidth="1"/>
    <col min="9486" max="9486" width="4.7265625" customWidth="1"/>
    <col min="9488" max="9488" width="5.7265625" customWidth="1"/>
    <col min="9489" max="9489" width="6" customWidth="1"/>
    <col min="9490" max="9490" width="5.453125" customWidth="1"/>
    <col min="9491" max="9491" width="6.1796875" customWidth="1"/>
    <col min="9492" max="9492" width="5.54296875" customWidth="1"/>
    <col min="9493" max="9493" width="4.1796875" customWidth="1"/>
    <col min="9494" max="9494" width="4.81640625" customWidth="1"/>
    <col min="9495" max="9495" width="8.7265625" customWidth="1"/>
    <col min="9496" max="9496" width="4.7265625" customWidth="1"/>
    <col min="9729" max="9729" width="1.7265625" customWidth="1"/>
    <col min="9730" max="9731" width="8.7265625" customWidth="1"/>
    <col min="9732" max="9732" width="5.7265625" customWidth="1"/>
    <col min="9733" max="9733" width="6" customWidth="1"/>
    <col min="9734" max="9734" width="5.453125" customWidth="1"/>
    <col min="9735" max="9735" width="6.1796875" customWidth="1"/>
    <col min="9736" max="9736" width="5.54296875" customWidth="1"/>
    <col min="9737" max="9737" width="4.1796875" customWidth="1"/>
    <col min="9738" max="9738" width="4.81640625" customWidth="1"/>
    <col min="9739" max="9740" width="4.7265625" customWidth="1"/>
    <col min="9741" max="9741" width="6.7265625" customWidth="1"/>
    <col min="9742" max="9742" width="4.7265625" customWidth="1"/>
    <col min="9744" max="9744" width="5.7265625" customWidth="1"/>
    <col min="9745" max="9745" width="6" customWidth="1"/>
    <col min="9746" max="9746" width="5.453125" customWidth="1"/>
    <col min="9747" max="9747" width="6.1796875" customWidth="1"/>
    <col min="9748" max="9748" width="5.54296875" customWidth="1"/>
    <col min="9749" max="9749" width="4.1796875" customWidth="1"/>
    <col min="9750" max="9750" width="4.81640625" customWidth="1"/>
    <col min="9751" max="9751" width="8.7265625" customWidth="1"/>
    <col min="9752" max="9752" width="4.7265625" customWidth="1"/>
    <col min="9985" max="9985" width="1.7265625" customWidth="1"/>
    <col min="9986" max="9987" width="8.7265625" customWidth="1"/>
    <col min="9988" max="9988" width="5.7265625" customWidth="1"/>
    <col min="9989" max="9989" width="6" customWidth="1"/>
    <col min="9990" max="9990" width="5.453125" customWidth="1"/>
    <col min="9991" max="9991" width="6.1796875" customWidth="1"/>
    <col min="9992" max="9992" width="5.54296875" customWidth="1"/>
    <col min="9993" max="9993" width="4.1796875" customWidth="1"/>
    <col min="9994" max="9994" width="4.81640625" customWidth="1"/>
    <col min="9995" max="9996" width="4.7265625" customWidth="1"/>
    <col min="9997" max="9997" width="6.7265625" customWidth="1"/>
    <col min="9998" max="9998" width="4.7265625" customWidth="1"/>
    <col min="10000" max="10000" width="5.7265625" customWidth="1"/>
    <col min="10001" max="10001" width="6" customWidth="1"/>
    <col min="10002" max="10002" width="5.453125" customWidth="1"/>
    <col min="10003" max="10003" width="6.1796875" customWidth="1"/>
    <col min="10004" max="10004" width="5.54296875" customWidth="1"/>
    <col min="10005" max="10005" width="4.1796875" customWidth="1"/>
    <col min="10006" max="10006" width="4.81640625" customWidth="1"/>
    <col min="10007" max="10007" width="8.7265625" customWidth="1"/>
    <col min="10008" max="10008" width="4.7265625" customWidth="1"/>
    <col min="10241" max="10241" width="1.7265625" customWidth="1"/>
    <col min="10242" max="10243" width="8.7265625" customWidth="1"/>
    <col min="10244" max="10244" width="5.7265625" customWidth="1"/>
    <col min="10245" max="10245" width="6" customWidth="1"/>
    <col min="10246" max="10246" width="5.453125" customWidth="1"/>
    <col min="10247" max="10247" width="6.1796875" customWidth="1"/>
    <col min="10248" max="10248" width="5.54296875" customWidth="1"/>
    <col min="10249" max="10249" width="4.1796875" customWidth="1"/>
    <col min="10250" max="10250" width="4.81640625" customWidth="1"/>
    <col min="10251" max="10252" width="4.7265625" customWidth="1"/>
    <col min="10253" max="10253" width="6.7265625" customWidth="1"/>
    <col min="10254" max="10254" width="4.7265625" customWidth="1"/>
    <col min="10256" max="10256" width="5.7265625" customWidth="1"/>
    <col min="10257" max="10257" width="6" customWidth="1"/>
    <col min="10258" max="10258" width="5.453125" customWidth="1"/>
    <col min="10259" max="10259" width="6.1796875" customWidth="1"/>
    <col min="10260" max="10260" width="5.54296875" customWidth="1"/>
    <col min="10261" max="10261" width="4.1796875" customWidth="1"/>
    <col min="10262" max="10262" width="4.81640625" customWidth="1"/>
    <col min="10263" max="10263" width="8.7265625" customWidth="1"/>
    <col min="10264" max="10264" width="4.7265625" customWidth="1"/>
    <col min="10497" max="10497" width="1.7265625" customWidth="1"/>
    <col min="10498" max="10499" width="8.7265625" customWidth="1"/>
    <col min="10500" max="10500" width="5.7265625" customWidth="1"/>
    <col min="10501" max="10501" width="6" customWidth="1"/>
    <col min="10502" max="10502" width="5.453125" customWidth="1"/>
    <col min="10503" max="10503" width="6.1796875" customWidth="1"/>
    <col min="10504" max="10504" width="5.54296875" customWidth="1"/>
    <col min="10505" max="10505" width="4.1796875" customWidth="1"/>
    <col min="10506" max="10506" width="4.81640625" customWidth="1"/>
    <col min="10507" max="10508" width="4.7265625" customWidth="1"/>
    <col min="10509" max="10509" width="6.7265625" customWidth="1"/>
    <col min="10510" max="10510" width="4.7265625" customWidth="1"/>
    <col min="10512" max="10512" width="5.7265625" customWidth="1"/>
    <col min="10513" max="10513" width="6" customWidth="1"/>
    <col min="10514" max="10514" width="5.453125" customWidth="1"/>
    <col min="10515" max="10515" width="6.1796875" customWidth="1"/>
    <col min="10516" max="10516" width="5.54296875" customWidth="1"/>
    <col min="10517" max="10517" width="4.1796875" customWidth="1"/>
    <col min="10518" max="10518" width="4.81640625" customWidth="1"/>
    <col min="10519" max="10519" width="8.7265625" customWidth="1"/>
    <col min="10520" max="10520" width="4.7265625" customWidth="1"/>
    <col min="10753" max="10753" width="1.7265625" customWidth="1"/>
    <col min="10754" max="10755" width="8.7265625" customWidth="1"/>
    <col min="10756" max="10756" width="5.7265625" customWidth="1"/>
    <col min="10757" max="10757" width="6" customWidth="1"/>
    <col min="10758" max="10758" width="5.453125" customWidth="1"/>
    <col min="10759" max="10759" width="6.1796875" customWidth="1"/>
    <col min="10760" max="10760" width="5.54296875" customWidth="1"/>
    <col min="10761" max="10761" width="4.1796875" customWidth="1"/>
    <col min="10762" max="10762" width="4.81640625" customWidth="1"/>
    <col min="10763" max="10764" width="4.7265625" customWidth="1"/>
    <col min="10765" max="10765" width="6.7265625" customWidth="1"/>
    <col min="10766" max="10766" width="4.7265625" customWidth="1"/>
    <col min="10768" max="10768" width="5.7265625" customWidth="1"/>
    <col min="10769" max="10769" width="6" customWidth="1"/>
    <col min="10770" max="10770" width="5.453125" customWidth="1"/>
    <col min="10771" max="10771" width="6.1796875" customWidth="1"/>
    <col min="10772" max="10772" width="5.54296875" customWidth="1"/>
    <col min="10773" max="10773" width="4.1796875" customWidth="1"/>
    <col min="10774" max="10774" width="4.81640625" customWidth="1"/>
    <col min="10775" max="10775" width="8.7265625" customWidth="1"/>
    <col min="10776" max="10776" width="4.7265625" customWidth="1"/>
    <col min="11009" max="11009" width="1.7265625" customWidth="1"/>
    <col min="11010" max="11011" width="8.7265625" customWidth="1"/>
    <col min="11012" max="11012" width="5.7265625" customWidth="1"/>
    <col min="11013" max="11013" width="6" customWidth="1"/>
    <col min="11014" max="11014" width="5.453125" customWidth="1"/>
    <col min="11015" max="11015" width="6.1796875" customWidth="1"/>
    <col min="11016" max="11016" width="5.54296875" customWidth="1"/>
    <col min="11017" max="11017" width="4.1796875" customWidth="1"/>
    <col min="11018" max="11018" width="4.81640625" customWidth="1"/>
    <col min="11019" max="11020" width="4.7265625" customWidth="1"/>
    <col min="11021" max="11021" width="6.7265625" customWidth="1"/>
    <col min="11022" max="11022" width="4.7265625" customWidth="1"/>
    <col min="11024" max="11024" width="5.7265625" customWidth="1"/>
    <col min="11025" max="11025" width="6" customWidth="1"/>
    <col min="11026" max="11026" width="5.453125" customWidth="1"/>
    <col min="11027" max="11027" width="6.1796875" customWidth="1"/>
    <col min="11028" max="11028" width="5.54296875" customWidth="1"/>
    <col min="11029" max="11029" width="4.1796875" customWidth="1"/>
    <col min="11030" max="11030" width="4.81640625" customWidth="1"/>
    <col min="11031" max="11031" width="8.7265625" customWidth="1"/>
    <col min="11032" max="11032" width="4.7265625" customWidth="1"/>
    <col min="11265" max="11265" width="1.7265625" customWidth="1"/>
    <col min="11266" max="11267" width="8.7265625" customWidth="1"/>
    <col min="11268" max="11268" width="5.7265625" customWidth="1"/>
    <col min="11269" max="11269" width="6" customWidth="1"/>
    <col min="11270" max="11270" width="5.453125" customWidth="1"/>
    <col min="11271" max="11271" width="6.1796875" customWidth="1"/>
    <col min="11272" max="11272" width="5.54296875" customWidth="1"/>
    <col min="11273" max="11273" width="4.1796875" customWidth="1"/>
    <col min="11274" max="11274" width="4.81640625" customWidth="1"/>
    <col min="11275" max="11276" width="4.7265625" customWidth="1"/>
    <col min="11277" max="11277" width="6.7265625" customWidth="1"/>
    <col min="11278" max="11278" width="4.7265625" customWidth="1"/>
    <col min="11280" max="11280" width="5.7265625" customWidth="1"/>
    <col min="11281" max="11281" width="6" customWidth="1"/>
    <col min="11282" max="11282" width="5.453125" customWidth="1"/>
    <col min="11283" max="11283" width="6.1796875" customWidth="1"/>
    <col min="11284" max="11284" width="5.54296875" customWidth="1"/>
    <col min="11285" max="11285" width="4.1796875" customWidth="1"/>
    <col min="11286" max="11286" width="4.81640625" customWidth="1"/>
    <col min="11287" max="11287" width="8.7265625" customWidth="1"/>
    <col min="11288" max="11288" width="4.7265625" customWidth="1"/>
    <col min="11521" max="11521" width="1.7265625" customWidth="1"/>
    <col min="11522" max="11523" width="8.7265625" customWidth="1"/>
    <col min="11524" max="11524" width="5.7265625" customWidth="1"/>
    <col min="11525" max="11525" width="6" customWidth="1"/>
    <col min="11526" max="11526" width="5.453125" customWidth="1"/>
    <col min="11527" max="11527" width="6.1796875" customWidth="1"/>
    <col min="11528" max="11528" width="5.54296875" customWidth="1"/>
    <col min="11529" max="11529" width="4.1796875" customWidth="1"/>
    <col min="11530" max="11530" width="4.81640625" customWidth="1"/>
    <col min="11531" max="11532" width="4.7265625" customWidth="1"/>
    <col min="11533" max="11533" width="6.7265625" customWidth="1"/>
    <col min="11534" max="11534" width="4.7265625" customWidth="1"/>
    <col min="11536" max="11536" width="5.7265625" customWidth="1"/>
    <col min="11537" max="11537" width="6" customWidth="1"/>
    <col min="11538" max="11538" width="5.453125" customWidth="1"/>
    <col min="11539" max="11539" width="6.1796875" customWidth="1"/>
    <col min="11540" max="11540" width="5.54296875" customWidth="1"/>
    <col min="11541" max="11541" width="4.1796875" customWidth="1"/>
    <col min="11542" max="11542" width="4.81640625" customWidth="1"/>
    <col min="11543" max="11543" width="8.7265625" customWidth="1"/>
    <col min="11544" max="11544" width="4.7265625" customWidth="1"/>
    <col min="11777" max="11777" width="1.7265625" customWidth="1"/>
    <col min="11778" max="11779" width="8.7265625" customWidth="1"/>
    <col min="11780" max="11780" width="5.7265625" customWidth="1"/>
    <col min="11781" max="11781" width="6" customWidth="1"/>
    <col min="11782" max="11782" width="5.453125" customWidth="1"/>
    <col min="11783" max="11783" width="6.1796875" customWidth="1"/>
    <col min="11784" max="11784" width="5.54296875" customWidth="1"/>
    <col min="11785" max="11785" width="4.1796875" customWidth="1"/>
    <col min="11786" max="11786" width="4.81640625" customWidth="1"/>
    <col min="11787" max="11788" width="4.7265625" customWidth="1"/>
    <col min="11789" max="11789" width="6.7265625" customWidth="1"/>
    <col min="11790" max="11790" width="4.7265625" customWidth="1"/>
    <col min="11792" max="11792" width="5.7265625" customWidth="1"/>
    <col min="11793" max="11793" width="6" customWidth="1"/>
    <col min="11794" max="11794" width="5.453125" customWidth="1"/>
    <col min="11795" max="11795" width="6.1796875" customWidth="1"/>
    <col min="11796" max="11796" width="5.54296875" customWidth="1"/>
    <col min="11797" max="11797" width="4.1796875" customWidth="1"/>
    <col min="11798" max="11798" width="4.81640625" customWidth="1"/>
    <col min="11799" max="11799" width="8.7265625" customWidth="1"/>
    <col min="11800" max="11800" width="4.7265625" customWidth="1"/>
    <col min="12033" max="12033" width="1.7265625" customWidth="1"/>
    <col min="12034" max="12035" width="8.7265625" customWidth="1"/>
    <col min="12036" max="12036" width="5.7265625" customWidth="1"/>
    <col min="12037" max="12037" width="6" customWidth="1"/>
    <col min="12038" max="12038" width="5.453125" customWidth="1"/>
    <col min="12039" max="12039" width="6.1796875" customWidth="1"/>
    <col min="12040" max="12040" width="5.54296875" customWidth="1"/>
    <col min="12041" max="12041" width="4.1796875" customWidth="1"/>
    <col min="12042" max="12042" width="4.81640625" customWidth="1"/>
    <col min="12043" max="12044" width="4.7265625" customWidth="1"/>
    <col min="12045" max="12045" width="6.7265625" customWidth="1"/>
    <col min="12046" max="12046" width="4.7265625" customWidth="1"/>
    <col min="12048" max="12048" width="5.7265625" customWidth="1"/>
    <col min="12049" max="12049" width="6" customWidth="1"/>
    <col min="12050" max="12050" width="5.453125" customWidth="1"/>
    <col min="12051" max="12051" width="6.1796875" customWidth="1"/>
    <col min="12052" max="12052" width="5.54296875" customWidth="1"/>
    <col min="12053" max="12053" width="4.1796875" customWidth="1"/>
    <col min="12054" max="12054" width="4.81640625" customWidth="1"/>
    <col min="12055" max="12055" width="8.7265625" customWidth="1"/>
    <col min="12056" max="12056" width="4.7265625" customWidth="1"/>
    <col min="12289" max="12289" width="1.7265625" customWidth="1"/>
    <col min="12290" max="12291" width="8.7265625" customWidth="1"/>
    <col min="12292" max="12292" width="5.7265625" customWidth="1"/>
    <col min="12293" max="12293" width="6" customWidth="1"/>
    <col min="12294" max="12294" width="5.453125" customWidth="1"/>
    <col min="12295" max="12295" width="6.1796875" customWidth="1"/>
    <col min="12296" max="12296" width="5.54296875" customWidth="1"/>
    <col min="12297" max="12297" width="4.1796875" customWidth="1"/>
    <col min="12298" max="12298" width="4.81640625" customWidth="1"/>
    <col min="12299" max="12300" width="4.7265625" customWidth="1"/>
    <col min="12301" max="12301" width="6.7265625" customWidth="1"/>
    <col min="12302" max="12302" width="4.7265625" customWidth="1"/>
    <col min="12304" max="12304" width="5.7265625" customWidth="1"/>
    <col min="12305" max="12305" width="6" customWidth="1"/>
    <col min="12306" max="12306" width="5.453125" customWidth="1"/>
    <col min="12307" max="12307" width="6.1796875" customWidth="1"/>
    <col min="12308" max="12308" width="5.54296875" customWidth="1"/>
    <col min="12309" max="12309" width="4.1796875" customWidth="1"/>
    <col min="12310" max="12310" width="4.81640625" customWidth="1"/>
    <col min="12311" max="12311" width="8.7265625" customWidth="1"/>
    <col min="12312" max="12312" width="4.7265625" customWidth="1"/>
    <col min="12545" max="12545" width="1.7265625" customWidth="1"/>
    <col min="12546" max="12547" width="8.7265625" customWidth="1"/>
    <col min="12548" max="12548" width="5.7265625" customWidth="1"/>
    <col min="12549" max="12549" width="6" customWidth="1"/>
    <col min="12550" max="12550" width="5.453125" customWidth="1"/>
    <col min="12551" max="12551" width="6.1796875" customWidth="1"/>
    <col min="12552" max="12552" width="5.54296875" customWidth="1"/>
    <col min="12553" max="12553" width="4.1796875" customWidth="1"/>
    <col min="12554" max="12554" width="4.81640625" customWidth="1"/>
    <col min="12555" max="12556" width="4.7265625" customWidth="1"/>
    <col min="12557" max="12557" width="6.7265625" customWidth="1"/>
    <col min="12558" max="12558" width="4.7265625" customWidth="1"/>
    <col min="12560" max="12560" width="5.7265625" customWidth="1"/>
    <col min="12561" max="12561" width="6" customWidth="1"/>
    <col min="12562" max="12562" width="5.453125" customWidth="1"/>
    <col min="12563" max="12563" width="6.1796875" customWidth="1"/>
    <col min="12564" max="12564" width="5.54296875" customWidth="1"/>
    <col min="12565" max="12565" width="4.1796875" customWidth="1"/>
    <col min="12566" max="12566" width="4.81640625" customWidth="1"/>
    <col min="12567" max="12567" width="8.7265625" customWidth="1"/>
    <col min="12568" max="12568" width="4.7265625" customWidth="1"/>
    <col min="12801" max="12801" width="1.7265625" customWidth="1"/>
    <col min="12802" max="12803" width="8.7265625" customWidth="1"/>
    <col min="12804" max="12804" width="5.7265625" customWidth="1"/>
    <col min="12805" max="12805" width="6" customWidth="1"/>
    <col min="12806" max="12806" width="5.453125" customWidth="1"/>
    <col min="12807" max="12807" width="6.1796875" customWidth="1"/>
    <col min="12808" max="12808" width="5.54296875" customWidth="1"/>
    <col min="12809" max="12809" width="4.1796875" customWidth="1"/>
    <col min="12810" max="12810" width="4.81640625" customWidth="1"/>
    <col min="12811" max="12812" width="4.7265625" customWidth="1"/>
    <col min="12813" max="12813" width="6.7265625" customWidth="1"/>
    <col min="12814" max="12814" width="4.7265625" customWidth="1"/>
    <col min="12816" max="12816" width="5.7265625" customWidth="1"/>
    <col min="12817" max="12817" width="6" customWidth="1"/>
    <col min="12818" max="12818" width="5.453125" customWidth="1"/>
    <col min="12819" max="12819" width="6.1796875" customWidth="1"/>
    <col min="12820" max="12820" width="5.54296875" customWidth="1"/>
    <col min="12821" max="12821" width="4.1796875" customWidth="1"/>
    <col min="12822" max="12822" width="4.81640625" customWidth="1"/>
    <col min="12823" max="12823" width="8.7265625" customWidth="1"/>
    <col min="12824" max="12824" width="4.7265625" customWidth="1"/>
    <col min="13057" max="13057" width="1.7265625" customWidth="1"/>
    <col min="13058" max="13059" width="8.7265625" customWidth="1"/>
    <col min="13060" max="13060" width="5.7265625" customWidth="1"/>
    <col min="13061" max="13061" width="6" customWidth="1"/>
    <col min="13062" max="13062" width="5.453125" customWidth="1"/>
    <col min="13063" max="13063" width="6.1796875" customWidth="1"/>
    <col min="13064" max="13064" width="5.54296875" customWidth="1"/>
    <col min="13065" max="13065" width="4.1796875" customWidth="1"/>
    <col min="13066" max="13066" width="4.81640625" customWidth="1"/>
    <col min="13067" max="13068" width="4.7265625" customWidth="1"/>
    <col min="13069" max="13069" width="6.7265625" customWidth="1"/>
    <col min="13070" max="13070" width="4.7265625" customWidth="1"/>
    <col min="13072" max="13072" width="5.7265625" customWidth="1"/>
    <col min="13073" max="13073" width="6" customWidth="1"/>
    <col min="13074" max="13074" width="5.453125" customWidth="1"/>
    <col min="13075" max="13075" width="6.1796875" customWidth="1"/>
    <col min="13076" max="13076" width="5.54296875" customWidth="1"/>
    <col min="13077" max="13077" width="4.1796875" customWidth="1"/>
    <col min="13078" max="13078" width="4.81640625" customWidth="1"/>
    <col min="13079" max="13079" width="8.7265625" customWidth="1"/>
    <col min="13080" max="13080" width="4.7265625" customWidth="1"/>
    <col min="13313" max="13313" width="1.7265625" customWidth="1"/>
    <col min="13314" max="13315" width="8.7265625" customWidth="1"/>
    <col min="13316" max="13316" width="5.7265625" customWidth="1"/>
    <col min="13317" max="13317" width="6" customWidth="1"/>
    <col min="13318" max="13318" width="5.453125" customWidth="1"/>
    <col min="13319" max="13319" width="6.1796875" customWidth="1"/>
    <col min="13320" max="13320" width="5.54296875" customWidth="1"/>
    <col min="13321" max="13321" width="4.1796875" customWidth="1"/>
    <col min="13322" max="13322" width="4.81640625" customWidth="1"/>
    <col min="13323" max="13324" width="4.7265625" customWidth="1"/>
    <col min="13325" max="13325" width="6.7265625" customWidth="1"/>
    <col min="13326" max="13326" width="4.7265625" customWidth="1"/>
    <col min="13328" max="13328" width="5.7265625" customWidth="1"/>
    <col min="13329" max="13329" width="6" customWidth="1"/>
    <col min="13330" max="13330" width="5.453125" customWidth="1"/>
    <col min="13331" max="13331" width="6.1796875" customWidth="1"/>
    <col min="13332" max="13332" width="5.54296875" customWidth="1"/>
    <col min="13333" max="13333" width="4.1796875" customWidth="1"/>
    <col min="13334" max="13334" width="4.81640625" customWidth="1"/>
    <col min="13335" max="13335" width="8.7265625" customWidth="1"/>
    <col min="13336" max="13336" width="4.7265625" customWidth="1"/>
    <col min="13569" max="13569" width="1.7265625" customWidth="1"/>
    <col min="13570" max="13571" width="8.7265625" customWidth="1"/>
    <col min="13572" max="13572" width="5.7265625" customWidth="1"/>
    <col min="13573" max="13573" width="6" customWidth="1"/>
    <col min="13574" max="13574" width="5.453125" customWidth="1"/>
    <col min="13575" max="13575" width="6.1796875" customWidth="1"/>
    <col min="13576" max="13576" width="5.54296875" customWidth="1"/>
    <col min="13577" max="13577" width="4.1796875" customWidth="1"/>
    <col min="13578" max="13578" width="4.81640625" customWidth="1"/>
    <col min="13579" max="13580" width="4.7265625" customWidth="1"/>
    <col min="13581" max="13581" width="6.7265625" customWidth="1"/>
    <col min="13582" max="13582" width="4.7265625" customWidth="1"/>
    <col min="13584" max="13584" width="5.7265625" customWidth="1"/>
    <col min="13585" max="13585" width="6" customWidth="1"/>
    <col min="13586" max="13586" width="5.453125" customWidth="1"/>
    <col min="13587" max="13587" width="6.1796875" customWidth="1"/>
    <col min="13588" max="13588" width="5.54296875" customWidth="1"/>
    <col min="13589" max="13589" width="4.1796875" customWidth="1"/>
    <col min="13590" max="13590" width="4.81640625" customWidth="1"/>
    <col min="13591" max="13591" width="8.7265625" customWidth="1"/>
    <col min="13592" max="13592" width="4.7265625" customWidth="1"/>
    <col min="13825" max="13825" width="1.7265625" customWidth="1"/>
    <col min="13826" max="13827" width="8.7265625" customWidth="1"/>
    <col min="13828" max="13828" width="5.7265625" customWidth="1"/>
    <col min="13829" max="13829" width="6" customWidth="1"/>
    <col min="13830" max="13830" width="5.453125" customWidth="1"/>
    <col min="13831" max="13831" width="6.1796875" customWidth="1"/>
    <col min="13832" max="13832" width="5.54296875" customWidth="1"/>
    <col min="13833" max="13833" width="4.1796875" customWidth="1"/>
    <col min="13834" max="13834" width="4.81640625" customWidth="1"/>
    <col min="13835" max="13836" width="4.7265625" customWidth="1"/>
    <col min="13837" max="13837" width="6.7265625" customWidth="1"/>
    <col min="13838" max="13838" width="4.7265625" customWidth="1"/>
    <col min="13840" max="13840" width="5.7265625" customWidth="1"/>
    <col min="13841" max="13841" width="6" customWidth="1"/>
    <col min="13842" max="13842" width="5.453125" customWidth="1"/>
    <col min="13843" max="13843" width="6.1796875" customWidth="1"/>
    <col min="13844" max="13844" width="5.54296875" customWidth="1"/>
    <col min="13845" max="13845" width="4.1796875" customWidth="1"/>
    <col min="13846" max="13846" width="4.81640625" customWidth="1"/>
    <col min="13847" max="13847" width="8.7265625" customWidth="1"/>
    <col min="13848" max="13848" width="4.7265625" customWidth="1"/>
    <col min="14081" max="14081" width="1.7265625" customWidth="1"/>
    <col min="14082" max="14083" width="8.7265625" customWidth="1"/>
    <col min="14084" max="14084" width="5.7265625" customWidth="1"/>
    <col min="14085" max="14085" width="6" customWidth="1"/>
    <col min="14086" max="14086" width="5.453125" customWidth="1"/>
    <col min="14087" max="14087" width="6.1796875" customWidth="1"/>
    <col min="14088" max="14088" width="5.54296875" customWidth="1"/>
    <col min="14089" max="14089" width="4.1796875" customWidth="1"/>
    <col min="14090" max="14090" width="4.81640625" customWidth="1"/>
    <col min="14091" max="14092" width="4.7265625" customWidth="1"/>
    <col min="14093" max="14093" width="6.7265625" customWidth="1"/>
    <col min="14094" max="14094" width="4.7265625" customWidth="1"/>
    <col min="14096" max="14096" width="5.7265625" customWidth="1"/>
    <col min="14097" max="14097" width="6" customWidth="1"/>
    <col min="14098" max="14098" width="5.453125" customWidth="1"/>
    <col min="14099" max="14099" width="6.1796875" customWidth="1"/>
    <col min="14100" max="14100" width="5.54296875" customWidth="1"/>
    <col min="14101" max="14101" width="4.1796875" customWidth="1"/>
    <col min="14102" max="14102" width="4.81640625" customWidth="1"/>
    <col min="14103" max="14103" width="8.7265625" customWidth="1"/>
    <col min="14104" max="14104" width="4.7265625" customWidth="1"/>
    <col min="14337" max="14337" width="1.7265625" customWidth="1"/>
    <col min="14338" max="14339" width="8.7265625" customWidth="1"/>
    <col min="14340" max="14340" width="5.7265625" customWidth="1"/>
    <col min="14341" max="14341" width="6" customWidth="1"/>
    <col min="14342" max="14342" width="5.453125" customWidth="1"/>
    <col min="14343" max="14343" width="6.1796875" customWidth="1"/>
    <col min="14344" max="14344" width="5.54296875" customWidth="1"/>
    <col min="14345" max="14345" width="4.1796875" customWidth="1"/>
    <col min="14346" max="14346" width="4.81640625" customWidth="1"/>
    <col min="14347" max="14348" width="4.7265625" customWidth="1"/>
    <col min="14349" max="14349" width="6.7265625" customWidth="1"/>
    <col min="14350" max="14350" width="4.7265625" customWidth="1"/>
    <col min="14352" max="14352" width="5.7265625" customWidth="1"/>
    <col min="14353" max="14353" width="6" customWidth="1"/>
    <col min="14354" max="14354" width="5.453125" customWidth="1"/>
    <col min="14355" max="14355" width="6.1796875" customWidth="1"/>
    <col min="14356" max="14356" width="5.54296875" customWidth="1"/>
    <col min="14357" max="14357" width="4.1796875" customWidth="1"/>
    <col min="14358" max="14358" width="4.81640625" customWidth="1"/>
    <col min="14359" max="14359" width="8.7265625" customWidth="1"/>
    <col min="14360" max="14360" width="4.7265625" customWidth="1"/>
    <col min="14593" max="14593" width="1.7265625" customWidth="1"/>
    <col min="14594" max="14595" width="8.7265625" customWidth="1"/>
    <col min="14596" max="14596" width="5.7265625" customWidth="1"/>
    <col min="14597" max="14597" width="6" customWidth="1"/>
    <col min="14598" max="14598" width="5.453125" customWidth="1"/>
    <col min="14599" max="14599" width="6.1796875" customWidth="1"/>
    <col min="14600" max="14600" width="5.54296875" customWidth="1"/>
    <col min="14601" max="14601" width="4.1796875" customWidth="1"/>
    <col min="14602" max="14602" width="4.81640625" customWidth="1"/>
    <col min="14603" max="14604" width="4.7265625" customWidth="1"/>
    <col min="14605" max="14605" width="6.7265625" customWidth="1"/>
    <col min="14606" max="14606" width="4.7265625" customWidth="1"/>
    <col min="14608" max="14608" width="5.7265625" customWidth="1"/>
    <col min="14609" max="14609" width="6" customWidth="1"/>
    <col min="14610" max="14610" width="5.453125" customWidth="1"/>
    <col min="14611" max="14611" width="6.1796875" customWidth="1"/>
    <col min="14612" max="14612" width="5.54296875" customWidth="1"/>
    <col min="14613" max="14613" width="4.1796875" customWidth="1"/>
    <col min="14614" max="14614" width="4.81640625" customWidth="1"/>
    <col min="14615" max="14615" width="8.7265625" customWidth="1"/>
    <col min="14616" max="14616" width="4.7265625" customWidth="1"/>
    <col min="14849" max="14849" width="1.7265625" customWidth="1"/>
    <col min="14850" max="14851" width="8.7265625" customWidth="1"/>
    <col min="14852" max="14852" width="5.7265625" customWidth="1"/>
    <col min="14853" max="14853" width="6" customWidth="1"/>
    <col min="14854" max="14854" width="5.453125" customWidth="1"/>
    <col min="14855" max="14855" width="6.1796875" customWidth="1"/>
    <col min="14856" max="14856" width="5.54296875" customWidth="1"/>
    <col min="14857" max="14857" width="4.1796875" customWidth="1"/>
    <col min="14858" max="14858" width="4.81640625" customWidth="1"/>
    <col min="14859" max="14860" width="4.7265625" customWidth="1"/>
    <col min="14861" max="14861" width="6.7265625" customWidth="1"/>
    <col min="14862" max="14862" width="4.7265625" customWidth="1"/>
    <col min="14864" max="14864" width="5.7265625" customWidth="1"/>
    <col min="14865" max="14865" width="6" customWidth="1"/>
    <col min="14866" max="14866" width="5.453125" customWidth="1"/>
    <col min="14867" max="14867" width="6.1796875" customWidth="1"/>
    <col min="14868" max="14868" width="5.54296875" customWidth="1"/>
    <col min="14869" max="14869" width="4.1796875" customWidth="1"/>
    <col min="14870" max="14870" width="4.81640625" customWidth="1"/>
    <col min="14871" max="14871" width="8.7265625" customWidth="1"/>
    <col min="14872" max="14872" width="4.7265625" customWidth="1"/>
    <col min="15105" max="15105" width="1.7265625" customWidth="1"/>
    <col min="15106" max="15107" width="8.7265625" customWidth="1"/>
    <col min="15108" max="15108" width="5.7265625" customWidth="1"/>
    <col min="15109" max="15109" width="6" customWidth="1"/>
    <col min="15110" max="15110" width="5.453125" customWidth="1"/>
    <col min="15111" max="15111" width="6.1796875" customWidth="1"/>
    <col min="15112" max="15112" width="5.54296875" customWidth="1"/>
    <col min="15113" max="15113" width="4.1796875" customWidth="1"/>
    <col min="15114" max="15114" width="4.81640625" customWidth="1"/>
    <col min="15115" max="15116" width="4.7265625" customWidth="1"/>
    <col min="15117" max="15117" width="6.7265625" customWidth="1"/>
    <col min="15118" max="15118" width="4.7265625" customWidth="1"/>
    <col min="15120" max="15120" width="5.7265625" customWidth="1"/>
    <col min="15121" max="15121" width="6" customWidth="1"/>
    <col min="15122" max="15122" width="5.453125" customWidth="1"/>
    <col min="15123" max="15123" width="6.1796875" customWidth="1"/>
    <col min="15124" max="15124" width="5.54296875" customWidth="1"/>
    <col min="15125" max="15125" width="4.1796875" customWidth="1"/>
    <col min="15126" max="15126" width="4.81640625" customWidth="1"/>
    <col min="15127" max="15127" width="8.7265625" customWidth="1"/>
    <col min="15128" max="15128" width="4.7265625" customWidth="1"/>
    <col min="15361" max="15361" width="1.7265625" customWidth="1"/>
    <col min="15362" max="15363" width="8.7265625" customWidth="1"/>
    <col min="15364" max="15364" width="5.7265625" customWidth="1"/>
    <col min="15365" max="15365" width="6" customWidth="1"/>
    <col min="15366" max="15366" width="5.453125" customWidth="1"/>
    <col min="15367" max="15367" width="6.1796875" customWidth="1"/>
    <col min="15368" max="15368" width="5.54296875" customWidth="1"/>
    <col min="15369" max="15369" width="4.1796875" customWidth="1"/>
    <col min="15370" max="15370" width="4.81640625" customWidth="1"/>
    <col min="15371" max="15372" width="4.7265625" customWidth="1"/>
    <col min="15373" max="15373" width="6.7265625" customWidth="1"/>
    <col min="15374" max="15374" width="4.7265625" customWidth="1"/>
    <col min="15376" max="15376" width="5.7265625" customWidth="1"/>
    <col min="15377" max="15377" width="6" customWidth="1"/>
    <col min="15378" max="15378" width="5.453125" customWidth="1"/>
    <col min="15379" max="15379" width="6.1796875" customWidth="1"/>
    <col min="15380" max="15380" width="5.54296875" customWidth="1"/>
    <col min="15381" max="15381" width="4.1796875" customWidth="1"/>
    <col min="15382" max="15382" width="4.81640625" customWidth="1"/>
    <col min="15383" max="15383" width="8.7265625" customWidth="1"/>
    <col min="15384" max="15384" width="4.7265625" customWidth="1"/>
    <col min="15617" max="15617" width="1.7265625" customWidth="1"/>
    <col min="15618" max="15619" width="8.7265625" customWidth="1"/>
    <col min="15620" max="15620" width="5.7265625" customWidth="1"/>
    <col min="15621" max="15621" width="6" customWidth="1"/>
    <col min="15622" max="15622" width="5.453125" customWidth="1"/>
    <col min="15623" max="15623" width="6.1796875" customWidth="1"/>
    <col min="15624" max="15624" width="5.54296875" customWidth="1"/>
    <col min="15625" max="15625" width="4.1796875" customWidth="1"/>
    <col min="15626" max="15626" width="4.81640625" customWidth="1"/>
    <col min="15627" max="15628" width="4.7265625" customWidth="1"/>
    <col min="15629" max="15629" width="6.7265625" customWidth="1"/>
    <col min="15630" max="15630" width="4.7265625" customWidth="1"/>
    <col min="15632" max="15632" width="5.7265625" customWidth="1"/>
    <col min="15633" max="15633" width="6" customWidth="1"/>
    <col min="15634" max="15634" width="5.453125" customWidth="1"/>
    <col min="15635" max="15635" width="6.1796875" customWidth="1"/>
    <col min="15636" max="15636" width="5.54296875" customWidth="1"/>
    <col min="15637" max="15637" width="4.1796875" customWidth="1"/>
    <col min="15638" max="15638" width="4.81640625" customWidth="1"/>
    <col min="15639" max="15639" width="8.7265625" customWidth="1"/>
    <col min="15640" max="15640" width="4.7265625" customWidth="1"/>
    <col min="15873" max="15873" width="1.7265625" customWidth="1"/>
    <col min="15874" max="15875" width="8.7265625" customWidth="1"/>
    <col min="15876" max="15876" width="5.7265625" customWidth="1"/>
    <col min="15877" max="15877" width="6" customWidth="1"/>
    <col min="15878" max="15878" width="5.453125" customWidth="1"/>
    <col min="15879" max="15879" width="6.1796875" customWidth="1"/>
    <col min="15880" max="15880" width="5.54296875" customWidth="1"/>
    <col min="15881" max="15881" width="4.1796875" customWidth="1"/>
    <col min="15882" max="15882" width="4.81640625" customWidth="1"/>
    <col min="15883" max="15884" width="4.7265625" customWidth="1"/>
    <col min="15885" max="15885" width="6.7265625" customWidth="1"/>
    <col min="15886" max="15886" width="4.7265625" customWidth="1"/>
    <col min="15888" max="15888" width="5.7265625" customWidth="1"/>
    <col min="15889" max="15889" width="6" customWidth="1"/>
    <col min="15890" max="15890" width="5.453125" customWidth="1"/>
    <col min="15891" max="15891" width="6.1796875" customWidth="1"/>
    <col min="15892" max="15892" width="5.54296875" customWidth="1"/>
    <col min="15893" max="15893" width="4.1796875" customWidth="1"/>
    <col min="15894" max="15894" width="4.81640625" customWidth="1"/>
    <col min="15895" max="15895" width="8.7265625" customWidth="1"/>
    <col min="15896" max="15896" width="4.7265625" customWidth="1"/>
    <col min="16129" max="16129" width="1.7265625" customWidth="1"/>
    <col min="16130" max="16131" width="8.7265625" customWidth="1"/>
    <col min="16132" max="16132" width="5.7265625" customWidth="1"/>
    <col min="16133" max="16133" width="6" customWidth="1"/>
    <col min="16134" max="16134" width="5.453125" customWidth="1"/>
    <col min="16135" max="16135" width="6.1796875" customWidth="1"/>
    <col min="16136" max="16136" width="5.54296875" customWidth="1"/>
    <col min="16137" max="16137" width="4.1796875" customWidth="1"/>
    <col min="16138" max="16138" width="4.81640625" customWidth="1"/>
    <col min="16139" max="16140" width="4.7265625" customWidth="1"/>
    <col min="16141" max="16141" width="6.7265625" customWidth="1"/>
    <col min="16142" max="16142" width="4.7265625" customWidth="1"/>
    <col min="16144" max="16144" width="5.7265625" customWidth="1"/>
    <col min="16145" max="16145" width="6" customWidth="1"/>
    <col min="16146" max="16146" width="5.453125" customWidth="1"/>
    <col min="16147" max="16147" width="6.1796875" customWidth="1"/>
    <col min="16148" max="16148" width="5.54296875" customWidth="1"/>
    <col min="16149" max="16149" width="4.1796875" customWidth="1"/>
    <col min="16150" max="16150" width="4.81640625" customWidth="1"/>
    <col min="16151" max="16151" width="8.7265625" customWidth="1"/>
    <col min="16152" max="16152" width="4.7265625" customWidth="1"/>
  </cols>
  <sheetData>
    <row r="1" spans="1:50" ht="30" customHeight="1" x14ac:dyDescent="0.45">
      <c r="A1" s="111"/>
      <c r="B1" s="112" t="s">
        <v>62</v>
      </c>
      <c r="D1" s="203"/>
      <c r="E1" s="203"/>
      <c r="F1" s="203"/>
      <c r="G1" s="203"/>
      <c r="H1" s="203"/>
      <c r="I1" s="203"/>
      <c r="J1" s="203"/>
      <c r="K1" s="203"/>
      <c r="L1" s="203"/>
      <c r="M1" s="203"/>
      <c r="N1" s="203"/>
      <c r="O1" s="203"/>
      <c r="P1" s="203"/>
      <c r="Q1" s="203"/>
      <c r="R1" s="203"/>
      <c r="S1" s="203"/>
      <c r="T1" s="203"/>
      <c r="U1" s="203"/>
      <c r="V1" s="203"/>
      <c r="W1" s="203"/>
      <c r="X1" s="203"/>
      <c r="Y1" s="204"/>
      <c r="Z1" s="204"/>
      <c r="AA1" s="204"/>
      <c r="AB1" s="204"/>
      <c r="AC1" s="204"/>
      <c r="AD1" s="204"/>
      <c r="AE1" s="204"/>
      <c r="AF1" s="204"/>
      <c r="AG1" s="204"/>
      <c r="AH1" s="204"/>
      <c r="AI1" s="204"/>
      <c r="AJ1" s="204"/>
      <c r="AK1" s="204"/>
      <c r="AL1" s="204"/>
    </row>
    <row r="2" spans="1:50" ht="15" customHeight="1" x14ac:dyDescent="0.25">
      <c r="A2" s="203"/>
      <c r="B2" t="s">
        <v>141</v>
      </c>
      <c r="C2" s="203"/>
      <c r="D2" s="203"/>
      <c r="E2" s="203"/>
      <c r="F2" s="203"/>
      <c r="G2" s="203"/>
      <c r="H2" s="203"/>
      <c r="I2" s="203"/>
      <c r="J2" s="203"/>
      <c r="K2" s="203"/>
      <c r="L2" s="203"/>
      <c r="M2" s="203"/>
      <c r="N2" s="203"/>
      <c r="O2" s="203"/>
      <c r="P2" s="203"/>
      <c r="Q2" s="203"/>
      <c r="R2" s="203"/>
      <c r="S2" s="203"/>
      <c r="T2" s="203"/>
      <c r="U2" s="203"/>
      <c r="V2" s="203"/>
      <c r="W2" s="203"/>
      <c r="X2" s="203"/>
      <c r="Y2" s="204"/>
      <c r="Z2" s="204"/>
      <c r="AA2" s="204"/>
      <c r="AB2" s="204"/>
      <c r="AC2" s="204"/>
      <c r="AD2" s="204"/>
      <c r="AE2" s="204"/>
      <c r="AF2" s="204"/>
      <c r="AG2" s="204"/>
      <c r="AH2" s="204"/>
      <c r="AI2" s="204"/>
      <c r="AJ2" s="204"/>
      <c r="AK2" s="204"/>
      <c r="AL2" s="204"/>
    </row>
    <row r="3" spans="1:50" x14ac:dyDescent="0.25">
      <c r="A3" s="203"/>
      <c r="B3" s="203"/>
      <c r="C3" s="203"/>
      <c r="D3" s="203"/>
      <c r="E3" s="203"/>
      <c r="F3" s="203"/>
      <c r="G3" s="203"/>
      <c r="H3" s="203"/>
      <c r="I3" s="203"/>
      <c r="J3" s="203"/>
      <c r="K3" s="203"/>
      <c r="L3" s="203"/>
      <c r="M3" s="203"/>
      <c r="N3" s="203"/>
      <c r="O3" s="203"/>
      <c r="P3" s="203"/>
      <c r="Q3" s="203"/>
      <c r="R3" s="203"/>
      <c r="S3" s="203"/>
      <c r="T3" s="203"/>
      <c r="U3" s="203"/>
      <c r="V3" s="203"/>
      <c r="W3" s="203"/>
      <c r="X3" s="203"/>
      <c r="Y3" s="204"/>
      <c r="Z3" s="204"/>
      <c r="AA3" s="204"/>
      <c r="AB3" s="204"/>
      <c r="AC3" s="204"/>
      <c r="AD3" s="204"/>
      <c r="AE3" s="204"/>
      <c r="AF3" s="204"/>
      <c r="AG3" s="204"/>
      <c r="AH3" s="204"/>
      <c r="AI3" s="204"/>
      <c r="AJ3" s="204"/>
      <c r="AK3" s="204"/>
      <c r="AL3" s="204"/>
    </row>
    <row r="4" spans="1:50" x14ac:dyDescent="0.25">
      <c r="A4" s="203"/>
      <c r="B4" s="203"/>
      <c r="C4" s="203"/>
      <c r="D4" s="203"/>
      <c r="E4" s="203"/>
      <c r="F4" s="203"/>
      <c r="G4" s="203"/>
      <c r="H4" s="203"/>
      <c r="I4" s="203"/>
      <c r="J4" s="203"/>
      <c r="K4" s="203"/>
      <c r="L4" s="203"/>
      <c r="M4" s="203"/>
      <c r="N4" s="203"/>
      <c r="O4" s="203"/>
      <c r="P4" s="203"/>
      <c r="Q4" s="203"/>
      <c r="R4" s="203"/>
      <c r="S4" s="203"/>
      <c r="T4" s="203"/>
      <c r="U4" s="203"/>
      <c r="V4" s="203"/>
      <c r="W4" s="203"/>
      <c r="X4" s="203"/>
      <c r="Y4" s="204"/>
      <c r="Z4" s="204"/>
      <c r="AA4" s="204"/>
      <c r="AB4" s="204"/>
      <c r="AC4" s="204"/>
      <c r="AD4" s="204"/>
      <c r="AE4" s="204"/>
      <c r="AF4" s="204"/>
      <c r="AG4" s="204"/>
      <c r="AH4" s="204"/>
      <c r="AI4" s="204"/>
      <c r="AJ4" s="204"/>
      <c r="AK4" s="204"/>
      <c r="AL4" s="204"/>
    </row>
    <row r="5" spans="1:50" x14ac:dyDescent="0.25">
      <c r="A5" s="203"/>
      <c r="B5" s="203"/>
      <c r="C5" s="203"/>
      <c r="D5" s="203"/>
      <c r="E5" s="203"/>
      <c r="F5" s="203"/>
      <c r="G5" s="203"/>
      <c r="H5" s="203"/>
      <c r="I5" s="203"/>
      <c r="J5" s="203"/>
      <c r="K5" s="203"/>
      <c r="L5" s="203"/>
      <c r="M5" s="203"/>
      <c r="N5" s="203"/>
      <c r="O5" s="203"/>
      <c r="P5" s="203"/>
      <c r="Q5" s="203"/>
      <c r="R5" s="203"/>
      <c r="S5" s="203"/>
      <c r="T5" s="203"/>
      <c r="U5" s="203"/>
      <c r="V5" s="203"/>
      <c r="W5" s="203"/>
      <c r="X5" s="203"/>
      <c r="Y5" s="204"/>
      <c r="Z5" s="204"/>
      <c r="AA5" s="204"/>
      <c r="AB5" s="204"/>
      <c r="AC5" s="204"/>
      <c r="AD5" s="204"/>
      <c r="AE5" s="204"/>
      <c r="AF5" s="204"/>
      <c r="AG5" s="204"/>
      <c r="AH5" s="204"/>
      <c r="AI5" s="204"/>
      <c r="AJ5" s="204"/>
      <c r="AK5" s="204"/>
      <c r="AL5" s="204"/>
    </row>
    <row r="6" spans="1:50" x14ac:dyDescent="0.25">
      <c r="A6" s="203"/>
      <c r="B6" s="203"/>
      <c r="C6" s="203"/>
      <c r="D6" s="203"/>
      <c r="E6" s="203"/>
      <c r="F6" s="203"/>
      <c r="G6" s="203"/>
      <c r="H6" s="203"/>
      <c r="I6" s="203"/>
      <c r="J6" s="203"/>
      <c r="K6" s="203"/>
      <c r="L6" s="203"/>
      <c r="M6" s="203"/>
      <c r="N6" s="203"/>
      <c r="O6" s="203"/>
      <c r="P6" s="203"/>
      <c r="Q6" s="203"/>
      <c r="R6" s="203"/>
      <c r="S6" s="203"/>
      <c r="T6" s="203"/>
      <c r="U6" s="203"/>
      <c r="V6" s="203"/>
      <c r="W6" s="203"/>
      <c r="X6" s="203"/>
      <c r="Y6" s="204"/>
      <c r="Z6" s="204"/>
      <c r="AA6" s="204"/>
      <c r="AB6" s="204"/>
      <c r="AC6" s="204"/>
      <c r="AD6" s="204"/>
      <c r="AE6" s="204"/>
      <c r="AF6" s="204"/>
      <c r="AG6" s="204"/>
      <c r="AH6" s="204"/>
      <c r="AI6" s="204"/>
      <c r="AJ6" s="204"/>
      <c r="AK6" s="204"/>
      <c r="AL6" s="204"/>
    </row>
    <row r="7" spans="1:50" x14ac:dyDescent="0.25">
      <c r="A7" s="203"/>
      <c r="B7" s="203"/>
      <c r="C7" s="203"/>
      <c r="D7" s="203"/>
      <c r="E7" s="203"/>
      <c r="F7" s="203"/>
      <c r="G7" s="203"/>
      <c r="H7" s="203"/>
      <c r="I7" s="203"/>
      <c r="J7" s="203"/>
      <c r="K7" s="203"/>
      <c r="L7" s="203"/>
      <c r="M7" s="203"/>
      <c r="N7" s="203"/>
      <c r="O7" s="203"/>
      <c r="P7" s="203"/>
      <c r="Q7" s="203"/>
      <c r="R7" s="203"/>
      <c r="S7" s="203"/>
      <c r="T7" s="203"/>
      <c r="U7" s="203"/>
      <c r="V7" s="203"/>
      <c r="W7" s="203"/>
      <c r="X7" s="203"/>
      <c r="Y7" s="204"/>
      <c r="Z7" s="204"/>
      <c r="AA7" s="204"/>
      <c r="AB7" s="204"/>
      <c r="AC7" s="204"/>
      <c r="AD7" s="204"/>
      <c r="AE7" s="204"/>
      <c r="AF7" s="204"/>
      <c r="AG7" s="204"/>
      <c r="AH7" s="204"/>
      <c r="AI7" s="204"/>
      <c r="AJ7" s="204"/>
      <c r="AK7" s="204"/>
      <c r="AL7" s="204"/>
    </row>
    <row r="8" spans="1:50" ht="18" customHeight="1" x14ac:dyDescent="0.35">
      <c r="A8" s="113"/>
      <c r="B8" s="203"/>
      <c r="C8" s="203"/>
      <c r="D8" s="294">
        <v>2026</v>
      </c>
      <c r="E8" s="294"/>
      <c r="F8" s="294"/>
      <c r="G8" s="294"/>
      <c r="H8" s="294"/>
      <c r="I8" s="294"/>
      <c r="J8" s="294"/>
      <c r="K8" s="113"/>
      <c r="L8" s="113"/>
      <c r="M8" s="113"/>
      <c r="N8" s="113"/>
      <c r="O8" s="203"/>
      <c r="P8" s="294">
        <v>2025</v>
      </c>
      <c r="Q8" s="294"/>
      <c r="R8" s="294"/>
      <c r="S8" s="294"/>
      <c r="T8" s="294"/>
      <c r="U8" s="294"/>
      <c r="V8" s="294"/>
      <c r="W8" s="113"/>
      <c r="X8" s="113"/>
      <c r="Y8" s="204"/>
      <c r="Z8" s="204"/>
      <c r="AA8" s="204"/>
      <c r="AB8" s="204"/>
      <c r="AC8" s="204"/>
      <c r="AD8" s="204"/>
      <c r="AE8" s="204"/>
      <c r="AF8" s="204"/>
      <c r="AG8" s="204"/>
      <c r="AH8" s="204"/>
      <c r="AI8" s="204"/>
      <c r="AJ8" s="204"/>
      <c r="AK8" s="204"/>
      <c r="AL8" s="204"/>
    </row>
    <row r="9" spans="1:50" ht="15.75" customHeight="1" x14ac:dyDescent="0.35">
      <c r="A9" s="114"/>
      <c r="B9" s="115"/>
      <c r="C9" s="115"/>
      <c r="D9" s="116" t="s">
        <v>63</v>
      </c>
      <c r="E9" s="116" t="s">
        <v>64</v>
      </c>
      <c r="F9" s="116" t="s">
        <v>65</v>
      </c>
      <c r="G9" s="116" t="s">
        <v>66</v>
      </c>
      <c r="H9" s="116" t="s">
        <v>67</v>
      </c>
      <c r="I9" s="116" t="s">
        <v>68</v>
      </c>
      <c r="J9" s="116" t="s">
        <v>69</v>
      </c>
      <c r="K9" s="114"/>
      <c r="L9" s="114"/>
      <c r="M9" s="115"/>
      <c r="N9" s="115"/>
      <c r="O9" s="115"/>
      <c r="P9" s="116" t="s">
        <v>63</v>
      </c>
      <c r="Q9" s="116" t="s">
        <v>64</v>
      </c>
      <c r="R9" s="116" t="s">
        <v>65</v>
      </c>
      <c r="S9" s="116" t="s">
        <v>66</v>
      </c>
      <c r="T9" s="116" t="s">
        <v>67</v>
      </c>
      <c r="U9" s="116" t="s">
        <v>68</v>
      </c>
      <c r="V9" s="116" t="s">
        <v>69</v>
      </c>
      <c r="W9" s="114"/>
      <c r="X9" s="114"/>
      <c r="Y9" s="117"/>
      <c r="Z9" s="117"/>
      <c r="AA9" s="117"/>
      <c r="AB9" s="117"/>
      <c r="AC9" s="117"/>
      <c r="AD9" s="117"/>
      <c r="AE9" s="117"/>
      <c r="AF9" s="117"/>
      <c r="AG9" s="117"/>
      <c r="AH9" s="117"/>
      <c r="AI9" s="117"/>
      <c r="AJ9" s="117"/>
      <c r="AK9" s="117"/>
      <c r="AL9" s="117"/>
      <c r="AM9" s="118"/>
      <c r="AN9" s="118"/>
      <c r="AO9" s="118"/>
      <c r="AP9" s="118"/>
      <c r="AQ9" s="118"/>
      <c r="AR9" s="118"/>
      <c r="AS9" s="118"/>
      <c r="AT9" s="118"/>
      <c r="AU9" s="118"/>
      <c r="AV9" s="118"/>
      <c r="AW9" s="118"/>
      <c r="AX9" s="118"/>
    </row>
    <row r="10" spans="1:50" ht="20.149999999999999" customHeight="1" x14ac:dyDescent="0.25">
      <c r="A10" s="205"/>
      <c r="B10" s="203"/>
      <c r="C10" s="119" t="s">
        <v>126</v>
      </c>
      <c r="D10" s="120">
        <v>22</v>
      </c>
      <c r="E10" s="121">
        <v>23</v>
      </c>
      <c r="F10" s="121">
        <v>24</v>
      </c>
      <c r="G10" s="121">
        <v>25</v>
      </c>
      <c r="H10" s="121">
        <v>26</v>
      </c>
      <c r="I10" s="121">
        <v>27</v>
      </c>
      <c r="J10" s="122">
        <v>28</v>
      </c>
      <c r="K10" s="205"/>
      <c r="L10" s="205"/>
      <c r="M10" s="289" t="s">
        <v>70</v>
      </c>
      <c r="N10" s="290"/>
      <c r="O10" s="119" t="s">
        <v>126</v>
      </c>
      <c r="P10" s="120">
        <v>23</v>
      </c>
      <c r="Q10" s="121">
        <v>24</v>
      </c>
      <c r="R10" s="121">
        <v>25</v>
      </c>
      <c r="S10" s="121">
        <v>26</v>
      </c>
      <c r="T10" s="121">
        <v>27</v>
      </c>
      <c r="U10" s="121">
        <v>28</v>
      </c>
      <c r="V10" s="122">
        <v>29</v>
      </c>
      <c r="W10" s="205"/>
      <c r="X10" s="205"/>
      <c r="Y10" s="204"/>
      <c r="Z10" s="204"/>
      <c r="AA10" s="204"/>
      <c r="AB10" s="204"/>
      <c r="AC10" s="204"/>
      <c r="AD10" s="204"/>
      <c r="AE10" s="204"/>
      <c r="AF10" s="204"/>
      <c r="AG10" s="204"/>
      <c r="AH10" s="204"/>
      <c r="AI10" s="204"/>
      <c r="AJ10" s="204"/>
      <c r="AK10" s="204"/>
      <c r="AL10" s="204"/>
    </row>
    <row r="11" spans="1:50" ht="20.149999999999999" customHeight="1" x14ac:dyDescent="0.25">
      <c r="A11" s="205"/>
      <c r="B11" s="203"/>
      <c r="C11" s="119" t="s">
        <v>128</v>
      </c>
      <c r="D11" s="123">
        <v>29</v>
      </c>
      <c r="E11" s="124">
        <v>30</v>
      </c>
      <c r="F11" s="124">
        <v>31</v>
      </c>
      <c r="G11" s="124">
        <v>1</v>
      </c>
      <c r="H11" s="124">
        <v>2</v>
      </c>
      <c r="I11" s="124">
        <v>3</v>
      </c>
      <c r="J11" s="125">
        <v>4</v>
      </c>
      <c r="K11" s="205"/>
      <c r="L11" s="205"/>
      <c r="M11" s="289" t="s">
        <v>70</v>
      </c>
      <c r="N11" s="290"/>
      <c r="O11" s="119" t="s">
        <v>128</v>
      </c>
      <c r="P11" s="123">
        <v>30</v>
      </c>
      <c r="Q11" s="124">
        <v>31</v>
      </c>
      <c r="R11" s="124">
        <v>1</v>
      </c>
      <c r="S11" s="124">
        <v>2</v>
      </c>
      <c r="T11" s="124">
        <v>3</v>
      </c>
      <c r="U11" s="124">
        <v>4</v>
      </c>
      <c r="V11" s="125">
        <v>5</v>
      </c>
      <c r="W11" s="205"/>
      <c r="X11" s="205"/>
      <c r="Y11" s="204"/>
      <c r="Z11" s="204"/>
      <c r="AA11" s="204"/>
      <c r="AB11" s="204"/>
      <c r="AC11" s="204"/>
      <c r="AD11" s="204"/>
      <c r="AE11" s="204"/>
      <c r="AF11" s="204"/>
      <c r="AG11" s="204"/>
      <c r="AH11" s="204"/>
      <c r="AI11" s="204"/>
      <c r="AJ11" s="204"/>
      <c r="AK11" s="204"/>
      <c r="AL11" s="204"/>
    </row>
    <row r="12" spans="1:50" ht="20.149999999999999" customHeight="1" x14ac:dyDescent="0.25">
      <c r="A12" s="205"/>
      <c r="B12" s="203"/>
      <c r="C12" s="119" t="s">
        <v>133</v>
      </c>
      <c r="D12" s="126">
        <v>5</v>
      </c>
      <c r="E12" s="127">
        <v>6</v>
      </c>
      <c r="F12" s="127">
        <v>7</v>
      </c>
      <c r="G12" s="127">
        <v>8</v>
      </c>
      <c r="H12" s="127">
        <v>9</v>
      </c>
      <c r="I12" s="127">
        <v>10</v>
      </c>
      <c r="J12" s="128">
        <v>11</v>
      </c>
      <c r="K12" s="205"/>
      <c r="L12" s="205"/>
      <c r="M12" s="289" t="s">
        <v>70</v>
      </c>
      <c r="N12" s="290"/>
      <c r="O12" s="119" t="s">
        <v>133</v>
      </c>
      <c r="P12" s="126">
        <v>6</v>
      </c>
      <c r="Q12" s="127">
        <v>7</v>
      </c>
      <c r="R12" s="127">
        <v>8</v>
      </c>
      <c r="S12" s="127">
        <v>9</v>
      </c>
      <c r="T12" s="127">
        <v>10</v>
      </c>
      <c r="U12" s="127">
        <v>11</v>
      </c>
      <c r="V12" s="128">
        <v>12</v>
      </c>
      <c r="W12" s="205"/>
      <c r="X12" s="205"/>
      <c r="Y12" s="204"/>
      <c r="Z12" s="204"/>
      <c r="AA12" s="204"/>
      <c r="AB12" s="204"/>
      <c r="AC12" s="204"/>
      <c r="AD12" s="204"/>
      <c r="AE12" s="204"/>
      <c r="AF12" s="204"/>
      <c r="AG12" s="204"/>
      <c r="AH12" s="204"/>
      <c r="AI12" s="204"/>
      <c r="AJ12" s="204"/>
      <c r="AK12" s="204"/>
      <c r="AL12" s="204"/>
    </row>
    <row r="13" spans="1:50" ht="20.149999999999999" customHeight="1" x14ac:dyDescent="0.25">
      <c r="A13" s="205"/>
      <c r="B13" s="203"/>
      <c r="C13" s="119" t="s">
        <v>133</v>
      </c>
      <c r="D13" s="129">
        <v>12</v>
      </c>
      <c r="E13" s="130">
        <v>13</v>
      </c>
      <c r="F13" s="130">
        <v>14</v>
      </c>
      <c r="G13" s="130">
        <v>15</v>
      </c>
      <c r="H13" s="130">
        <v>16</v>
      </c>
      <c r="I13" s="130">
        <v>17</v>
      </c>
      <c r="J13" s="131">
        <v>18</v>
      </c>
      <c r="K13" s="205"/>
      <c r="L13" s="205"/>
      <c r="M13" s="289" t="s">
        <v>70</v>
      </c>
      <c r="N13" s="290"/>
      <c r="O13" s="119" t="s">
        <v>133</v>
      </c>
      <c r="P13" s="129">
        <v>13</v>
      </c>
      <c r="Q13" s="130">
        <v>14</v>
      </c>
      <c r="R13" s="130">
        <v>15</v>
      </c>
      <c r="S13" s="130">
        <v>16</v>
      </c>
      <c r="T13" s="130">
        <v>17</v>
      </c>
      <c r="U13" s="130">
        <v>18</v>
      </c>
      <c r="V13" s="131">
        <v>19</v>
      </c>
      <c r="W13" s="205"/>
      <c r="X13" s="205"/>
      <c r="Y13" s="204"/>
      <c r="Z13" s="204"/>
      <c r="AA13" s="204"/>
      <c r="AB13" s="204"/>
      <c r="AC13" s="204"/>
      <c r="AD13" s="204"/>
      <c r="AE13" s="204"/>
      <c r="AF13" s="204"/>
      <c r="AG13" s="204"/>
      <c r="AH13" s="204"/>
      <c r="AI13" s="204"/>
      <c r="AJ13" s="204"/>
      <c r="AK13" s="204"/>
      <c r="AL13" s="204"/>
    </row>
    <row r="14" spans="1:50" ht="20.149999999999999" customHeight="1" x14ac:dyDescent="0.25">
      <c r="A14" s="205"/>
      <c r="B14" s="203"/>
      <c r="C14" s="119" t="s">
        <v>133</v>
      </c>
      <c r="D14" s="132">
        <v>19</v>
      </c>
      <c r="E14" s="133">
        <v>20</v>
      </c>
      <c r="F14" s="133">
        <v>21</v>
      </c>
      <c r="G14" s="133">
        <v>22</v>
      </c>
      <c r="H14" s="133">
        <v>23</v>
      </c>
      <c r="I14" s="133">
        <v>24</v>
      </c>
      <c r="J14" s="134">
        <v>25</v>
      </c>
      <c r="K14" s="205"/>
      <c r="L14" s="205"/>
      <c r="M14" s="289" t="s">
        <v>70</v>
      </c>
      <c r="N14" s="290"/>
      <c r="O14" s="119" t="s">
        <v>133</v>
      </c>
      <c r="P14" s="132">
        <v>20</v>
      </c>
      <c r="Q14" s="133">
        <v>21</v>
      </c>
      <c r="R14" s="133">
        <v>22</v>
      </c>
      <c r="S14" s="133">
        <v>23</v>
      </c>
      <c r="T14" s="133">
        <v>24</v>
      </c>
      <c r="U14" s="133">
        <v>25</v>
      </c>
      <c r="V14" s="134">
        <v>26</v>
      </c>
      <c r="W14" s="205"/>
      <c r="X14" s="205"/>
      <c r="Y14" s="204"/>
      <c r="Z14" s="204"/>
      <c r="AA14" s="204"/>
      <c r="AB14" s="204"/>
      <c r="AC14" s="204"/>
      <c r="AD14" s="204"/>
      <c r="AE14" s="204"/>
      <c r="AF14" s="204"/>
      <c r="AG14" s="204"/>
      <c r="AH14" s="204"/>
      <c r="AI14" s="204"/>
      <c r="AJ14" s="204"/>
      <c r="AK14" s="204"/>
      <c r="AL14" s="204"/>
    </row>
    <row r="15" spans="1:50" ht="20.149999999999999" customHeight="1" x14ac:dyDescent="0.25">
      <c r="A15" s="205"/>
      <c r="B15" s="203"/>
      <c r="C15" s="119" t="s">
        <v>142</v>
      </c>
      <c r="D15" s="135">
        <v>26</v>
      </c>
      <c r="E15" s="136">
        <v>27</v>
      </c>
      <c r="F15" s="136">
        <v>28</v>
      </c>
      <c r="G15" s="136">
        <v>29</v>
      </c>
      <c r="H15" s="136">
        <v>30</v>
      </c>
      <c r="I15" s="136">
        <v>1</v>
      </c>
      <c r="J15" s="137">
        <v>2</v>
      </c>
      <c r="K15" s="205"/>
      <c r="L15" s="205"/>
      <c r="M15" s="289" t="s">
        <v>70</v>
      </c>
      <c r="N15" s="290"/>
      <c r="O15" s="119" t="s">
        <v>142</v>
      </c>
      <c r="P15" s="135">
        <v>27</v>
      </c>
      <c r="Q15" s="136">
        <v>28</v>
      </c>
      <c r="R15" s="136">
        <v>29</v>
      </c>
      <c r="S15" s="136">
        <v>30</v>
      </c>
      <c r="T15" s="136">
        <v>1</v>
      </c>
      <c r="U15" s="136">
        <v>2</v>
      </c>
      <c r="V15" s="137">
        <v>3</v>
      </c>
      <c r="W15" s="205"/>
      <c r="X15" s="205"/>
      <c r="Y15" s="204"/>
      <c r="Z15" s="204"/>
      <c r="AA15" s="204"/>
      <c r="AB15" s="204"/>
      <c r="AC15" s="204"/>
      <c r="AD15" s="204"/>
      <c r="AE15" s="204"/>
      <c r="AF15" s="204"/>
      <c r="AG15" s="204"/>
      <c r="AH15" s="204"/>
      <c r="AI15" s="204"/>
      <c r="AJ15" s="204"/>
      <c r="AK15" s="204"/>
      <c r="AL15" s="204"/>
    </row>
    <row r="16" spans="1:50" x14ac:dyDescent="0.25">
      <c r="A16" s="203"/>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4"/>
      <c r="Z16" s="204"/>
      <c r="AA16" s="204"/>
      <c r="AB16" s="204"/>
      <c r="AC16" s="204"/>
      <c r="AD16" s="204"/>
      <c r="AE16" s="204"/>
      <c r="AF16" s="204"/>
      <c r="AG16" s="204"/>
      <c r="AH16" s="204"/>
      <c r="AI16" s="204"/>
      <c r="AJ16" s="204"/>
      <c r="AK16" s="204"/>
      <c r="AL16" s="204"/>
    </row>
    <row r="17" spans="1:50" x14ac:dyDescent="0.25">
      <c r="A17" s="203"/>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4"/>
      <c r="Z17" s="204"/>
      <c r="AA17" s="204"/>
      <c r="AB17" s="204"/>
      <c r="AC17" s="204"/>
      <c r="AD17" s="204"/>
      <c r="AE17" s="204"/>
      <c r="AF17" s="204"/>
      <c r="AG17" s="204"/>
      <c r="AH17" s="204"/>
      <c r="AI17" s="204"/>
      <c r="AJ17" s="204"/>
      <c r="AK17" s="204"/>
      <c r="AL17" s="204"/>
    </row>
    <row r="18" spans="1:50" ht="13" x14ac:dyDescent="0.3">
      <c r="A18" s="203"/>
      <c r="B18" s="203"/>
      <c r="C18" s="203"/>
      <c r="D18" s="295" t="s">
        <v>71</v>
      </c>
      <c r="E18" s="295"/>
      <c r="F18" s="295"/>
      <c r="G18" s="295"/>
      <c r="H18" s="295"/>
      <c r="I18" s="295"/>
      <c r="J18" s="295"/>
      <c r="K18" s="203"/>
      <c r="L18" s="203"/>
      <c r="M18" s="203"/>
      <c r="N18" s="203"/>
      <c r="O18" s="203"/>
      <c r="P18" s="295" t="s">
        <v>72</v>
      </c>
      <c r="Q18" s="295"/>
      <c r="R18" s="295"/>
      <c r="S18" s="295"/>
      <c r="T18" s="295"/>
      <c r="U18" s="295"/>
      <c r="V18" s="295"/>
      <c r="W18" s="203"/>
      <c r="X18" s="203"/>
      <c r="Y18" s="204"/>
      <c r="Z18" s="204"/>
      <c r="AA18" s="204"/>
      <c r="AB18" s="204"/>
      <c r="AC18" s="204"/>
      <c r="AD18" s="204"/>
      <c r="AE18" s="204"/>
      <c r="AF18" s="204"/>
      <c r="AG18" s="204"/>
      <c r="AH18" s="204"/>
      <c r="AI18" s="204"/>
      <c r="AJ18" s="204"/>
      <c r="AK18" s="204"/>
      <c r="AL18" s="204"/>
    </row>
    <row r="19" spans="1:50" ht="13.15" customHeight="1" x14ac:dyDescent="0.25">
      <c r="A19" s="203"/>
      <c r="B19" s="203"/>
      <c r="C19" s="291" t="s">
        <v>129</v>
      </c>
      <c r="D19" s="291"/>
      <c r="E19" s="291"/>
      <c r="F19" s="291"/>
      <c r="G19" s="203"/>
      <c r="H19" s="203" t="s">
        <v>130</v>
      </c>
      <c r="I19" s="203"/>
      <c r="J19" s="203"/>
      <c r="K19" s="203"/>
      <c r="L19" s="203"/>
      <c r="M19" s="203"/>
      <c r="N19" s="203"/>
      <c r="O19" s="291" t="s">
        <v>134</v>
      </c>
      <c r="P19" s="291"/>
      <c r="Q19" s="291"/>
      <c r="R19" s="291"/>
      <c r="S19" s="203"/>
      <c r="T19" s="203" t="s">
        <v>130</v>
      </c>
      <c r="U19" s="203"/>
      <c r="V19" s="203"/>
      <c r="W19" s="203"/>
      <c r="X19" s="203"/>
      <c r="Y19" s="204"/>
      <c r="Z19" s="204"/>
      <c r="AA19" s="204"/>
      <c r="AB19" s="204"/>
      <c r="AC19" s="204"/>
      <c r="AD19" s="204"/>
      <c r="AE19" s="204"/>
      <c r="AF19" s="204"/>
      <c r="AG19" s="204"/>
      <c r="AH19" s="204"/>
      <c r="AI19" s="204"/>
      <c r="AJ19" s="204"/>
      <c r="AK19" s="204"/>
      <c r="AL19" s="204"/>
    </row>
    <row r="20" spans="1:50" x14ac:dyDescent="0.25">
      <c r="A20" s="138"/>
      <c r="B20" s="138"/>
      <c r="C20" s="291" t="s">
        <v>131</v>
      </c>
      <c r="D20" s="291"/>
      <c r="E20" s="291"/>
      <c r="F20" s="291"/>
      <c r="G20" s="6"/>
      <c r="H20" s="6" t="s">
        <v>132</v>
      </c>
      <c r="I20" s="6"/>
      <c r="J20" s="6"/>
      <c r="K20" s="138"/>
      <c r="L20" s="138"/>
      <c r="M20" s="138"/>
      <c r="N20" s="138"/>
      <c r="O20" s="291" t="s">
        <v>135</v>
      </c>
      <c r="P20" s="291"/>
      <c r="Q20" s="291"/>
      <c r="R20" s="291"/>
      <c r="S20" s="6"/>
      <c r="T20" s="6" t="s">
        <v>132</v>
      </c>
      <c r="U20" s="6"/>
      <c r="V20" s="6"/>
      <c r="W20" s="6"/>
      <c r="X20" s="6"/>
      <c r="Y20" s="139"/>
      <c r="Z20" s="139"/>
      <c r="AA20" s="139"/>
      <c r="AB20" s="139"/>
      <c r="AC20" s="139"/>
      <c r="AD20" s="139"/>
      <c r="AE20" s="139"/>
      <c r="AF20" s="139"/>
      <c r="AG20" s="139"/>
      <c r="AH20" s="139"/>
      <c r="AI20" s="139"/>
      <c r="AJ20" s="139"/>
      <c r="AK20" s="139"/>
      <c r="AL20" s="139"/>
      <c r="AM20" s="1"/>
      <c r="AN20" s="1"/>
      <c r="AO20" s="1"/>
      <c r="AP20" s="1"/>
      <c r="AQ20" s="1"/>
      <c r="AR20" s="1"/>
      <c r="AS20" s="1"/>
      <c r="AT20" s="1"/>
      <c r="AU20" s="1"/>
      <c r="AV20" s="1"/>
      <c r="AW20" s="1"/>
      <c r="AX20" s="1"/>
    </row>
    <row r="21" spans="1:50" x14ac:dyDescent="0.25">
      <c r="A21" s="140"/>
      <c r="B21" s="140"/>
      <c r="C21" s="291" t="s">
        <v>136</v>
      </c>
      <c r="D21" s="291"/>
      <c r="E21" s="291"/>
      <c r="F21" s="291"/>
      <c r="G21" s="6"/>
      <c r="H21" s="6" t="s">
        <v>137</v>
      </c>
      <c r="I21" s="6"/>
      <c r="J21" s="6"/>
      <c r="K21" s="138"/>
      <c r="L21" s="138"/>
      <c r="M21" s="138"/>
      <c r="N21" s="138"/>
      <c r="O21" s="291" t="s">
        <v>138</v>
      </c>
      <c r="P21" s="291"/>
      <c r="Q21" s="291"/>
      <c r="R21" s="291"/>
      <c r="S21" s="141"/>
      <c r="T21" s="141" t="s">
        <v>137</v>
      </c>
      <c r="U21" s="141"/>
      <c r="V21" s="141"/>
      <c r="W21" s="141"/>
      <c r="X21" s="141"/>
      <c r="Y21" s="139"/>
      <c r="Z21" s="139"/>
      <c r="AA21" s="139"/>
      <c r="AB21" s="139"/>
      <c r="AC21" s="139"/>
      <c r="AD21" s="139"/>
      <c r="AE21" s="139"/>
      <c r="AF21" s="139"/>
      <c r="AG21" s="139"/>
      <c r="AH21" s="139"/>
      <c r="AI21" s="139"/>
      <c r="AJ21" s="139"/>
      <c r="AK21" s="139"/>
      <c r="AL21" s="139"/>
      <c r="AM21" s="1"/>
      <c r="AN21" s="1"/>
      <c r="AO21" s="1"/>
      <c r="AP21" s="1"/>
      <c r="AQ21" s="1"/>
      <c r="AR21" s="1"/>
      <c r="AS21" s="1"/>
      <c r="AT21" s="1"/>
      <c r="AU21" s="1"/>
      <c r="AV21" s="1"/>
      <c r="AW21" s="1"/>
      <c r="AX21" s="1"/>
    </row>
    <row r="22" spans="1:50" x14ac:dyDescent="0.25">
      <c r="A22" s="138"/>
      <c r="B22" s="138"/>
      <c r="C22" s="291"/>
      <c r="D22" s="291"/>
      <c r="E22" s="291"/>
      <c r="F22" s="291"/>
      <c r="G22" s="6"/>
      <c r="H22" s="6"/>
      <c r="I22" s="6"/>
      <c r="J22" s="6"/>
      <c r="K22" s="138"/>
      <c r="L22" s="138"/>
      <c r="M22" s="138"/>
      <c r="N22" s="138"/>
      <c r="O22" s="291"/>
      <c r="P22" s="291"/>
      <c r="Q22" s="291"/>
      <c r="R22" s="291"/>
      <c r="S22" s="6"/>
      <c r="T22" s="6"/>
      <c r="U22" s="6"/>
      <c r="V22" s="6"/>
      <c r="W22" s="6"/>
      <c r="X22" s="6"/>
      <c r="Y22" s="139"/>
      <c r="Z22" s="139"/>
      <c r="AA22" s="139"/>
      <c r="AB22" s="139"/>
      <c r="AC22" s="139"/>
      <c r="AD22" s="139"/>
      <c r="AE22" s="139"/>
      <c r="AF22" s="139"/>
      <c r="AG22" s="139"/>
      <c r="AH22" s="139"/>
      <c r="AI22" s="139"/>
      <c r="AJ22" s="139"/>
      <c r="AK22" s="139"/>
      <c r="AL22" s="139"/>
      <c r="AM22" s="1"/>
      <c r="AN22" s="1"/>
      <c r="AO22" s="1"/>
      <c r="AP22" s="1"/>
      <c r="AQ22" s="1"/>
      <c r="AR22" s="1"/>
      <c r="AS22" s="1"/>
      <c r="AT22" s="1"/>
      <c r="AU22" s="1"/>
      <c r="AV22" s="1"/>
      <c r="AW22" s="1"/>
      <c r="AX22" s="1"/>
    </row>
    <row r="23" spans="1:50" x14ac:dyDescent="0.25">
      <c r="A23" s="138"/>
      <c r="B23" s="138"/>
      <c r="C23" s="291"/>
      <c r="D23" s="291"/>
      <c r="E23" s="291"/>
      <c r="F23" s="291"/>
      <c r="G23" s="6"/>
      <c r="H23" s="6"/>
      <c r="I23" s="6"/>
      <c r="J23" s="138"/>
      <c r="K23" s="138"/>
      <c r="L23" s="138"/>
      <c r="M23" s="138"/>
      <c r="N23" s="138"/>
      <c r="O23" s="291"/>
      <c r="P23" s="291"/>
      <c r="Q23" s="291"/>
      <c r="R23" s="291"/>
      <c r="S23" s="6"/>
      <c r="T23" s="6"/>
      <c r="U23" s="6"/>
      <c r="V23" s="6"/>
      <c r="W23" s="6"/>
      <c r="X23" s="138"/>
      <c r="Y23" s="139"/>
      <c r="Z23" s="139"/>
      <c r="AA23" s="139"/>
      <c r="AB23" s="139"/>
      <c r="AC23" s="139"/>
      <c r="AD23" s="139"/>
      <c r="AE23" s="139"/>
      <c r="AF23" s="139"/>
      <c r="AG23" s="139"/>
      <c r="AH23" s="139"/>
      <c r="AI23" s="139"/>
      <c r="AJ23" s="139"/>
      <c r="AK23" s="139"/>
      <c r="AL23" s="139"/>
      <c r="AM23" s="1"/>
      <c r="AN23" s="1"/>
      <c r="AO23" s="1"/>
      <c r="AP23" s="1"/>
      <c r="AQ23" s="1"/>
      <c r="AR23" s="1"/>
      <c r="AS23" s="1"/>
      <c r="AT23" s="1"/>
      <c r="AU23" s="1"/>
      <c r="AV23" s="1"/>
      <c r="AW23" s="1"/>
      <c r="AX23" s="1"/>
    </row>
    <row r="24" spans="1:50" x14ac:dyDescent="0.25">
      <c r="A24" s="203"/>
      <c r="B24" s="203"/>
      <c r="C24" s="291"/>
      <c r="D24" s="291"/>
      <c r="E24" s="291"/>
      <c r="F24" s="291"/>
      <c r="G24" s="6"/>
      <c r="H24" s="6"/>
      <c r="I24" s="6"/>
      <c r="J24" s="203"/>
      <c r="K24" s="203"/>
      <c r="L24" s="203"/>
      <c r="M24" s="203"/>
      <c r="N24" s="203"/>
      <c r="O24" s="291"/>
      <c r="P24" s="291"/>
      <c r="Q24" s="291"/>
      <c r="R24" s="291"/>
      <c r="S24" s="6"/>
      <c r="T24" s="6"/>
      <c r="U24" s="6"/>
      <c r="V24" s="6"/>
      <c r="W24" s="6"/>
      <c r="X24" s="203"/>
      <c r="Y24" s="204"/>
      <c r="Z24" s="204"/>
      <c r="AA24" s="204"/>
      <c r="AB24" s="204"/>
      <c r="AC24" s="204"/>
      <c r="AD24" s="204"/>
      <c r="AE24" s="204"/>
      <c r="AF24" s="204"/>
      <c r="AG24" s="204"/>
      <c r="AH24" s="204"/>
      <c r="AI24" s="204"/>
      <c r="AJ24" s="204"/>
      <c r="AK24" s="204"/>
      <c r="AL24" s="204"/>
    </row>
    <row r="25" spans="1:50" ht="12.75" customHeight="1" x14ac:dyDescent="0.25">
      <c r="Y25" s="204"/>
      <c r="Z25" s="204"/>
      <c r="AA25" s="204"/>
      <c r="AB25" s="204"/>
      <c r="AC25" s="204"/>
      <c r="AD25" s="204"/>
      <c r="AE25" s="204"/>
      <c r="AF25" s="204"/>
      <c r="AG25" s="204"/>
      <c r="AH25" s="204"/>
      <c r="AI25" s="204"/>
      <c r="AJ25" s="204"/>
      <c r="AK25" s="204"/>
      <c r="AL25" s="204"/>
    </row>
    <row r="26" spans="1:50" x14ac:dyDescent="0.25">
      <c r="A26" s="203"/>
      <c r="B26" s="203"/>
      <c r="C26" s="291"/>
      <c r="D26" s="291"/>
      <c r="E26" s="291"/>
      <c r="F26" s="291"/>
      <c r="G26" s="6"/>
      <c r="H26" s="6"/>
      <c r="I26" s="6"/>
      <c r="J26" s="203"/>
      <c r="K26" s="203"/>
      <c r="L26" s="203"/>
      <c r="M26" s="203"/>
      <c r="N26" s="203"/>
      <c r="O26" s="291"/>
      <c r="P26" s="291"/>
      <c r="Q26" s="291"/>
      <c r="R26" s="291"/>
      <c r="S26" s="6"/>
      <c r="T26" s="6"/>
      <c r="U26" s="6"/>
      <c r="V26" s="6"/>
      <c r="W26" s="6"/>
      <c r="X26" s="203"/>
      <c r="Y26" s="204"/>
      <c r="Z26" s="204"/>
      <c r="AA26" s="204"/>
      <c r="AB26" s="204"/>
      <c r="AC26" s="204"/>
      <c r="AD26" s="204"/>
      <c r="AE26" s="204"/>
      <c r="AF26" s="204"/>
      <c r="AG26" s="204"/>
      <c r="AH26" s="204"/>
      <c r="AI26" s="204"/>
      <c r="AJ26" s="204"/>
      <c r="AK26" s="204"/>
      <c r="AL26" s="204"/>
    </row>
    <row r="27" spans="1:50" x14ac:dyDescent="0.25">
      <c r="A27" s="203"/>
      <c r="B27" s="203"/>
      <c r="C27" s="291"/>
      <c r="D27" s="292"/>
      <c r="E27" s="292"/>
      <c r="F27" s="6"/>
      <c r="G27" s="6"/>
      <c r="H27" s="6"/>
      <c r="I27" s="6"/>
      <c r="J27" s="203"/>
      <c r="K27" s="203"/>
      <c r="L27" s="203"/>
      <c r="M27" s="203"/>
      <c r="N27" s="203"/>
      <c r="O27" s="291"/>
      <c r="P27" s="292"/>
      <c r="Q27" s="292"/>
      <c r="R27" s="6"/>
      <c r="S27" s="6"/>
      <c r="T27" s="6"/>
      <c r="U27" s="6"/>
      <c r="V27" s="6"/>
      <c r="W27" s="6"/>
      <c r="X27" s="203"/>
      <c r="Y27" s="204"/>
      <c r="Z27" s="204"/>
      <c r="AA27" s="204"/>
      <c r="AB27" s="204"/>
      <c r="AC27" s="204"/>
      <c r="AD27" s="204"/>
      <c r="AE27" s="204"/>
      <c r="AF27" s="204"/>
      <c r="AG27" s="204"/>
      <c r="AH27" s="204"/>
      <c r="AI27" s="204"/>
      <c r="AJ27" s="204"/>
      <c r="AK27" s="204"/>
      <c r="AL27" s="204"/>
    </row>
    <row r="28" spans="1:50" x14ac:dyDescent="0.25">
      <c r="A28" s="203"/>
      <c r="B28" s="203"/>
      <c r="C28" s="291"/>
      <c r="D28" s="292"/>
      <c r="E28" s="292"/>
      <c r="F28" s="203"/>
      <c r="G28" s="203"/>
      <c r="H28" s="203"/>
      <c r="I28" s="203"/>
      <c r="J28" s="203"/>
      <c r="K28" s="203"/>
      <c r="L28" s="203"/>
      <c r="M28" s="203"/>
      <c r="N28" s="203"/>
      <c r="O28" s="291"/>
      <c r="P28" s="292"/>
      <c r="Q28" s="292"/>
      <c r="R28" s="203"/>
      <c r="S28" s="203"/>
      <c r="T28" s="203"/>
      <c r="U28" s="203"/>
      <c r="V28" s="203"/>
      <c r="W28" s="203"/>
      <c r="X28" s="203"/>
      <c r="Y28" s="204"/>
      <c r="Z28" s="204"/>
      <c r="AA28" s="204"/>
      <c r="AB28" s="204"/>
      <c r="AC28" s="204"/>
      <c r="AD28" s="204"/>
      <c r="AE28" s="204"/>
      <c r="AF28" s="204"/>
      <c r="AG28" s="204"/>
      <c r="AH28" s="204"/>
      <c r="AI28" s="204"/>
      <c r="AJ28" s="204"/>
      <c r="AK28" s="204"/>
      <c r="AL28" s="204"/>
    </row>
    <row r="29" spans="1:50" x14ac:dyDescent="0.25">
      <c r="A29" s="203"/>
      <c r="B29" s="203"/>
      <c r="C29" s="291"/>
      <c r="D29" s="292"/>
      <c r="E29" s="292"/>
      <c r="F29" s="203"/>
      <c r="G29" s="203"/>
      <c r="H29" s="203"/>
      <c r="I29" s="203"/>
      <c r="J29" s="203"/>
      <c r="K29" s="203"/>
      <c r="L29" s="203"/>
      <c r="M29" s="203"/>
      <c r="N29" s="203"/>
      <c r="O29" s="291"/>
      <c r="P29" s="292"/>
      <c r="Q29" s="292"/>
      <c r="R29" s="203"/>
      <c r="T29" s="203"/>
      <c r="U29" s="203"/>
      <c r="V29" s="203"/>
      <c r="W29" s="203"/>
      <c r="X29" s="203"/>
      <c r="Y29" s="204"/>
      <c r="Z29" s="204"/>
      <c r="AA29" s="204"/>
      <c r="AB29" s="204"/>
      <c r="AC29" s="204"/>
      <c r="AD29" s="204"/>
      <c r="AE29" s="204"/>
      <c r="AF29" s="204"/>
      <c r="AG29" s="204"/>
      <c r="AH29" s="204"/>
      <c r="AI29" s="204"/>
      <c r="AJ29" s="204"/>
      <c r="AK29" s="204"/>
      <c r="AL29" s="204"/>
    </row>
    <row r="30" spans="1:50" ht="13" x14ac:dyDescent="0.3">
      <c r="A30" s="203"/>
      <c r="B30" s="203"/>
      <c r="C30" s="206"/>
      <c r="D30" s="203"/>
      <c r="E30" s="203"/>
      <c r="F30" s="203"/>
      <c r="G30" s="142" t="s">
        <v>73</v>
      </c>
      <c r="H30" s="203">
        <v>30</v>
      </c>
      <c r="I30" s="203"/>
      <c r="J30" s="203"/>
      <c r="K30" s="203"/>
      <c r="L30" s="203"/>
      <c r="M30" s="203"/>
      <c r="N30" s="203"/>
      <c r="O30" s="206"/>
      <c r="P30" s="203"/>
      <c r="Q30" s="203"/>
      <c r="R30" s="203"/>
      <c r="S30" s="142" t="s">
        <v>73</v>
      </c>
      <c r="T30" s="203">
        <v>30</v>
      </c>
      <c r="U30" s="203"/>
      <c r="V30" s="203"/>
      <c r="W30" s="203"/>
      <c r="X30" s="203"/>
      <c r="Y30" s="204"/>
      <c r="Z30" s="204"/>
      <c r="AA30" s="204"/>
      <c r="AB30" s="204"/>
      <c r="AC30" s="204"/>
      <c r="AD30" s="204"/>
      <c r="AE30" s="204"/>
      <c r="AF30" s="204"/>
      <c r="AG30" s="204"/>
      <c r="AH30" s="204"/>
      <c r="AI30" s="204"/>
      <c r="AJ30" s="204"/>
      <c r="AK30" s="204"/>
      <c r="AL30" s="204"/>
    </row>
    <row r="31" spans="1:50" ht="13" x14ac:dyDescent="0.3">
      <c r="A31" s="203"/>
      <c r="B31" s="203"/>
      <c r="C31" s="206"/>
      <c r="D31" s="203"/>
      <c r="E31" s="203"/>
      <c r="F31" s="203"/>
      <c r="G31" s="142" t="s">
        <v>74</v>
      </c>
      <c r="H31" s="203">
        <v>12</v>
      </c>
      <c r="I31" s="203"/>
      <c r="J31" s="203"/>
      <c r="K31" s="203"/>
      <c r="L31" s="203"/>
      <c r="M31" s="203"/>
      <c r="N31" s="203"/>
      <c r="O31" s="206"/>
      <c r="P31" s="203"/>
      <c r="Q31" s="203"/>
      <c r="R31" s="203"/>
      <c r="S31" s="142" t="s">
        <v>74</v>
      </c>
      <c r="T31" s="203">
        <v>12</v>
      </c>
      <c r="U31" s="203"/>
      <c r="V31" s="203"/>
      <c r="W31" s="203"/>
      <c r="X31" s="203"/>
      <c r="Y31" s="204"/>
      <c r="Z31" s="204"/>
      <c r="AA31" s="204"/>
      <c r="AB31" s="204"/>
      <c r="AC31" s="204"/>
      <c r="AD31" s="204"/>
      <c r="AE31" s="204"/>
      <c r="AF31" s="204"/>
      <c r="AG31" s="204"/>
      <c r="AH31" s="204"/>
      <c r="AI31" s="204"/>
      <c r="AJ31" s="204"/>
      <c r="AK31" s="204"/>
      <c r="AL31" s="204"/>
    </row>
    <row r="32" spans="1:50" x14ac:dyDescent="0.25">
      <c r="A32" s="203"/>
      <c r="B32" s="203"/>
      <c r="C32" s="206"/>
      <c r="D32" s="203"/>
      <c r="E32" s="203"/>
      <c r="F32" s="203"/>
      <c r="G32" s="203"/>
      <c r="H32" s="203"/>
      <c r="I32" s="203"/>
      <c r="J32" s="203"/>
      <c r="K32" s="203"/>
      <c r="L32" s="203"/>
      <c r="M32" s="203"/>
      <c r="N32" s="203"/>
      <c r="O32" s="206"/>
      <c r="P32" s="203"/>
      <c r="Q32" s="203"/>
      <c r="R32" s="203"/>
      <c r="S32" s="203"/>
      <c r="T32" s="203"/>
      <c r="U32" s="203"/>
      <c r="V32" s="203"/>
      <c r="W32" s="203"/>
      <c r="X32" s="203"/>
      <c r="Y32" s="204"/>
      <c r="Z32" s="204"/>
      <c r="AA32" s="204"/>
      <c r="AB32" s="204"/>
      <c r="AC32" s="204"/>
      <c r="AD32" s="204"/>
      <c r="AE32" s="204"/>
      <c r="AF32" s="204"/>
      <c r="AG32" s="204"/>
      <c r="AH32" s="204"/>
      <c r="AI32" s="204"/>
      <c r="AJ32" s="204"/>
      <c r="AK32" s="204"/>
      <c r="AL32" s="204"/>
    </row>
    <row r="33" spans="1:38" x14ac:dyDescent="0.25">
      <c r="A33" s="203"/>
      <c r="B33" s="203"/>
      <c r="C33" s="206"/>
      <c r="D33" s="203"/>
      <c r="E33" s="203"/>
      <c r="F33" s="203"/>
      <c r="G33" s="203"/>
      <c r="H33" s="203"/>
      <c r="I33" s="203"/>
      <c r="J33" s="203"/>
      <c r="K33" s="203"/>
      <c r="L33" s="203"/>
      <c r="M33" s="203"/>
      <c r="N33" s="203"/>
      <c r="O33" s="206"/>
      <c r="P33" s="203"/>
      <c r="Q33" s="203"/>
      <c r="R33" s="203"/>
      <c r="S33" s="203"/>
      <c r="T33" s="203"/>
      <c r="U33" s="203"/>
      <c r="V33" s="203"/>
      <c r="W33" s="203"/>
      <c r="X33" s="203"/>
      <c r="Y33" s="204"/>
      <c r="Z33" s="204"/>
      <c r="AA33" s="204"/>
      <c r="AB33" s="204"/>
      <c r="AC33" s="204"/>
      <c r="AD33" s="204"/>
      <c r="AE33" s="204"/>
      <c r="AF33" s="204"/>
      <c r="AG33" s="204"/>
      <c r="AH33" s="204"/>
      <c r="AI33" s="204"/>
      <c r="AJ33" s="204"/>
      <c r="AK33" s="204"/>
      <c r="AL33" s="204"/>
    </row>
    <row r="34" spans="1:38" ht="13" x14ac:dyDescent="0.3">
      <c r="A34" s="203"/>
      <c r="B34" s="143"/>
      <c r="C34" s="144"/>
      <c r="D34" s="203"/>
      <c r="E34" s="203"/>
      <c r="F34" s="203"/>
      <c r="G34" s="203"/>
      <c r="H34" s="203"/>
      <c r="I34" s="203"/>
      <c r="J34" s="203"/>
      <c r="K34" s="203"/>
      <c r="L34" s="203"/>
      <c r="M34" s="203"/>
      <c r="N34" s="203"/>
      <c r="O34" s="206"/>
      <c r="P34" s="203"/>
      <c r="Q34" s="203"/>
      <c r="R34" s="203"/>
      <c r="S34" s="203"/>
      <c r="T34" s="203"/>
      <c r="U34" s="203"/>
      <c r="V34" s="203"/>
      <c r="W34" s="203"/>
      <c r="X34" s="203"/>
      <c r="Y34" s="204"/>
      <c r="Z34" s="204"/>
      <c r="AA34" s="204"/>
      <c r="AB34" s="204"/>
      <c r="AC34" s="204"/>
      <c r="AD34" s="204"/>
      <c r="AE34" s="204"/>
      <c r="AF34" s="204"/>
      <c r="AG34" s="204"/>
      <c r="AH34" s="204"/>
      <c r="AI34" s="204"/>
      <c r="AJ34" s="204"/>
      <c r="AK34" s="204"/>
      <c r="AL34" s="204"/>
    </row>
    <row r="35" spans="1:38" ht="13" x14ac:dyDescent="0.3">
      <c r="A35" s="203"/>
      <c r="B35" s="143"/>
      <c r="C35" s="144"/>
      <c r="D35" s="203"/>
      <c r="E35" s="203"/>
      <c r="F35" s="203"/>
      <c r="G35" s="203"/>
      <c r="H35" s="203"/>
      <c r="I35" s="203"/>
      <c r="J35" s="203"/>
      <c r="K35" s="203"/>
      <c r="L35" s="203"/>
      <c r="M35" s="203"/>
      <c r="N35" s="203"/>
      <c r="O35" s="203"/>
      <c r="P35" s="203"/>
      <c r="Q35" s="203"/>
      <c r="R35" s="203"/>
      <c r="S35" s="203"/>
      <c r="T35" s="203"/>
      <c r="U35" s="203"/>
      <c r="V35" s="203"/>
      <c r="W35" s="203"/>
      <c r="X35" s="203"/>
      <c r="Y35" s="204"/>
      <c r="Z35" s="204"/>
      <c r="AA35" s="204"/>
      <c r="AB35" s="204"/>
      <c r="AC35" s="204"/>
      <c r="AD35" s="204"/>
      <c r="AE35" s="204"/>
      <c r="AF35" s="204"/>
      <c r="AG35" s="204"/>
      <c r="AH35" s="204"/>
      <c r="AI35" s="204"/>
      <c r="AJ35" s="204"/>
      <c r="AK35" s="204"/>
      <c r="AL35" s="204"/>
    </row>
    <row r="36" spans="1:38" ht="13" x14ac:dyDescent="0.3">
      <c r="A36" s="203"/>
      <c r="B36" s="203"/>
      <c r="C36" s="144"/>
      <c r="D36" s="203"/>
      <c r="E36" s="203"/>
      <c r="F36" s="203"/>
      <c r="G36" s="203"/>
      <c r="H36" s="203"/>
      <c r="I36" s="203"/>
      <c r="J36" s="203"/>
      <c r="K36" s="203"/>
      <c r="L36" s="203"/>
      <c r="M36" s="203"/>
      <c r="N36" s="203"/>
      <c r="O36" s="203"/>
      <c r="P36" s="203"/>
      <c r="Q36" s="203"/>
      <c r="R36" s="203"/>
      <c r="S36" s="203"/>
      <c r="T36" s="203"/>
      <c r="U36" s="203"/>
      <c r="V36" s="203"/>
      <c r="W36" s="203"/>
      <c r="X36" s="203"/>
      <c r="Y36" s="204"/>
      <c r="Z36" s="204"/>
      <c r="AA36" s="204"/>
      <c r="AB36" s="204"/>
      <c r="AC36" s="204"/>
      <c r="AD36" s="204"/>
      <c r="AE36" s="204"/>
      <c r="AF36" s="204"/>
      <c r="AG36" s="204"/>
      <c r="AH36" s="204"/>
      <c r="AI36" s="204"/>
      <c r="AJ36" s="204"/>
      <c r="AK36" s="204"/>
      <c r="AL36" s="204"/>
    </row>
    <row r="37" spans="1:38" ht="13" x14ac:dyDescent="0.3">
      <c r="A37" s="203"/>
      <c r="C37" s="145" t="s">
        <v>143</v>
      </c>
      <c r="D37" s="203"/>
      <c r="E37" s="203"/>
      <c r="F37" s="203"/>
      <c r="G37" s="203"/>
      <c r="H37" s="203"/>
      <c r="I37" s="203"/>
      <c r="J37" s="203"/>
      <c r="K37" s="203"/>
      <c r="L37" s="203"/>
      <c r="M37" s="203"/>
      <c r="N37" s="203"/>
      <c r="O37" s="203"/>
      <c r="P37" s="203"/>
      <c r="Q37" s="203"/>
      <c r="R37" s="203"/>
      <c r="S37" s="203"/>
      <c r="T37" s="203"/>
      <c r="U37" s="203"/>
      <c r="V37" s="203"/>
      <c r="W37" s="203"/>
      <c r="X37" s="203"/>
      <c r="Y37" s="204"/>
      <c r="Z37" s="204"/>
      <c r="AA37" s="204"/>
      <c r="AB37" s="204"/>
      <c r="AC37" s="204"/>
      <c r="AD37" s="204"/>
      <c r="AE37" s="204"/>
      <c r="AF37" s="204"/>
      <c r="AG37" s="204"/>
      <c r="AH37" s="204"/>
      <c r="AI37" s="204"/>
      <c r="AJ37" s="204"/>
      <c r="AK37" s="204"/>
      <c r="AL37" s="204"/>
    </row>
    <row r="38" spans="1:38" x14ac:dyDescent="0.25">
      <c r="A38" s="20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4"/>
      <c r="Z38" s="204"/>
      <c r="AA38" s="204"/>
      <c r="AB38" s="204"/>
      <c r="AC38" s="204"/>
      <c r="AD38" s="204"/>
      <c r="AE38" s="204"/>
      <c r="AF38" s="204"/>
      <c r="AG38" s="204"/>
      <c r="AH38" s="204"/>
      <c r="AI38" s="204"/>
      <c r="AJ38" s="204"/>
      <c r="AK38" s="204"/>
      <c r="AL38" s="204"/>
    </row>
    <row r="39" spans="1:38" x14ac:dyDescent="0.25">
      <c r="A39" s="203"/>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4"/>
      <c r="Z39" s="204"/>
      <c r="AA39" s="204"/>
      <c r="AB39" s="204"/>
      <c r="AC39" s="204"/>
      <c r="AD39" s="204"/>
      <c r="AE39" s="204"/>
      <c r="AF39" s="204"/>
      <c r="AG39" s="204"/>
      <c r="AH39" s="204"/>
      <c r="AI39" s="204"/>
      <c r="AJ39" s="204"/>
      <c r="AK39" s="204"/>
      <c r="AL39" s="204"/>
    </row>
    <row r="40" spans="1:38" x14ac:dyDescent="0.25">
      <c r="A40" s="203"/>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4"/>
      <c r="Z40" s="204"/>
      <c r="AA40" s="204"/>
      <c r="AB40" s="204"/>
      <c r="AC40" s="204"/>
      <c r="AD40" s="204"/>
      <c r="AE40" s="204"/>
      <c r="AF40" s="204"/>
      <c r="AG40" s="204"/>
      <c r="AH40" s="204"/>
      <c r="AI40" s="204"/>
      <c r="AJ40" s="204"/>
      <c r="AK40" s="204"/>
      <c r="AL40" s="204"/>
    </row>
    <row r="41" spans="1:38" x14ac:dyDescent="0.25">
      <c r="A41" s="203"/>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4"/>
      <c r="Z41" s="204"/>
      <c r="AA41" s="204"/>
      <c r="AB41" s="204"/>
      <c r="AC41" s="204"/>
      <c r="AD41" s="204"/>
      <c r="AE41" s="204"/>
      <c r="AF41" s="204"/>
      <c r="AG41" s="204"/>
      <c r="AH41" s="204"/>
      <c r="AI41" s="204"/>
      <c r="AJ41" s="204"/>
      <c r="AK41" s="204"/>
      <c r="AL41" s="204"/>
    </row>
    <row r="42" spans="1:38" x14ac:dyDescent="0.25">
      <c r="A42" s="203"/>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4"/>
      <c r="Z42" s="204"/>
      <c r="AA42" s="204"/>
      <c r="AB42" s="204"/>
      <c r="AC42" s="204"/>
      <c r="AD42" s="204"/>
      <c r="AE42" s="204"/>
      <c r="AF42" s="204"/>
      <c r="AG42" s="204"/>
      <c r="AH42" s="204"/>
      <c r="AI42" s="204"/>
      <c r="AJ42" s="204"/>
      <c r="AK42" s="204"/>
      <c r="AL42" s="204"/>
    </row>
    <row r="43" spans="1:38" ht="12.75" customHeight="1" x14ac:dyDescent="0.25">
      <c r="A43" s="203"/>
      <c r="X43" s="203"/>
      <c r="Y43" s="204"/>
      <c r="Z43" s="204"/>
      <c r="AA43" s="204"/>
      <c r="AB43" s="204"/>
      <c r="AC43" s="204"/>
      <c r="AD43" s="204"/>
      <c r="AE43" s="204"/>
      <c r="AF43" s="204"/>
      <c r="AG43" s="204"/>
      <c r="AH43" s="204"/>
      <c r="AI43" s="204"/>
      <c r="AJ43" s="204"/>
      <c r="AK43" s="204"/>
      <c r="AL43" s="204"/>
    </row>
    <row r="44" spans="1:38" ht="41.25" customHeight="1" x14ac:dyDescent="0.25">
      <c r="A44" s="203"/>
      <c r="B44" s="293" t="s">
        <v>123</v>
      </c>
      <c r="C44" s="293"/>
      <c r="D44" s="293"/>
      <c r="E44" s="293"/>
      <c r="F44" s="293"/>
      <c r="G44" s="293"/>
      <c r="H44" s="293"/>
      <c r="I44" s="293"/>
      <c r="J44" s="293"/>
      <c r="K44" s="293"/>
      <c r="L44" s="293"/>
      <c r="M44" s="293"/>
      <c r="N44" s="293"/>
      <c r="O44" s="293"/>
      <c r="P44" s="293"/>
      <c r="Q44" s="293"/>
      <c r="R44" s="293"/>
      <c r="S44" s="293"/>
      <c r="T44" s="293"/>
      <c r="U44" s="293"/>
      <c r="V44" s="293"/>
      <c r="W44" s="293"/>
      <c r="X44" s="203"/>
      <c r="Y44" s="204"/>
      <c r="Z44" s="204"/>
      <c r="AA44" s="204"/>
      <c r="AB44" s="204"/>
      <c r="AC44" s="204"/>
      <c r="AD44" s="204"/>
      <c r="AE44" s="204"/>
      <c r="AF44" s="204"/>
      <c r="AG44" s="204"/>
      <c r="AH44" s="204"/>
      <c r="AI44" s="204"/>
      <c r="AJ44" s="204"/>
      <c r="AK44" s="204"/>
      <c r="AL44" s="204"/>
    </row>
    <row r="45" spans="1:38" x14ac:dyDescent="0.25">
      <c r="A45" s="203"/>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4"/>
      <c r="Z45" s="204"/>
      <c r="AA45" s="204"/>
      <c r="AB45" s="204"/>
      <c r="AC45" s="204"/>
      <c r="AD45" s="204"/>
      <c r="AE45" s="204"/>
      <c r="AF45" s="204"/>
      <c r="AG45" s="204"/>
      <c r="AH45" s="204"/>
      <c r="AI45" s="204"/>
      <c r="AJ45" s="204"/>
      <c r="AK45" s="204"/>
      <c r="AL45" s="204"/>
    </row>
    <row r="46" spans="1:38" x14ac:dyDescent="0.25">
      <c r="A46" s="20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row>
    <row r="47" spans="1:38" x14ac:dyDescent="0.25">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row>
    <row r="48" spans="1:38" x14ac:dyDescent="0.25">
      <c r="A48" s="204"/>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row>
    <row r="49" spans="1:38" x14ac:dyDescent="0.25">
      <c r="A49" s="204"/>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row>
    <row r="50" spans="1:38" x14ac:dyDescent="0.25">
      <c r="A50" s="204"/>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row>
    <row r="51" spans="1:38" x14ac:dyDescent="0.25">
      <c r="A51" s="204"/>
      <c r="B51" s="204"/>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row>
    <row r="52" spans="1:38" x14ac:dyDescent="0.25">
      <c r="A52" s="204"/>
      <c r="B52" s="204"/>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row>
    <row r="53" spans="1:38" x14ac:dyDescent="0.25">
      <c r="A53" s="204"/>
      <c r="B53" s="204"/>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row>
    <row r="54" spans="1:38" x14ac:dyDescent="0.25">
      <c r="A54" s="204"/>
      <c r="B54" s="204"/>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row>
    <row r="55" spans="1:38" x14ac:dyDescent="0.25">
      <c r="A55" s="204"/>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row>
    <row r="56" spans="1:38" x14ac:dyDescent="0.25">
      <c r="A56" s="204"/>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row>
    <row r="57" spans="1:38" x14ac:dyDescent="0.25">
      <c r="A57" s="204"/>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row>
    <row r="58" spans="1:38" x14ac:dyDescent="0.25">
      <c r="A58" s="20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row>
  </sheetData>
  <mergeCells count="31">
    <mergeCell ref="P8:V8"/>
    <mergeCell ref="C23:F23"/>
    <mergeCell ref="C22:F22"/>
    <mergeCell ref="M15:N15"/>
    <mergeCell ref="C21:F21"/>
    <mergeCell ref="C20:F20"/>
    <mergeCell ref="C19:F19"/>
    <mergeCell ref="D18:J18"/>
    <mergeCell ref="O23:R23"/>
    <mergeCell ref="O22:R22"/>
    <mergeCell ref="O21:R21"/>
    <mergeCell ref="O20:R20"/>
    <mergeCell ref="O19:R19"/>
    <mergeCell ref="P18:V18"/>
    <mergeCell ref="D8:J8"/>
    <mergeCell ref="M12:N12"/>
    <mergeCell ref="M11:N11"/>
    <mergeCell ref="M10:N10"/>
    <mergeCell ref="C24:F24"/>
    <mergeCell ref="C27:E27"/>
    <mergeCell ref="B44:W44"/>
    <mergeCell ref="C29:E29"/>
    <mergeCell ref="C26:F26"/>
    <mergeCell ref="C28:E28"/>
    <mergeCell ref="M14:N14"/>
    <mergeCell ref="M13:N13"/>
    <mergeCell ref="O29:Q29"/>
    <mergeCell ref="O28:Q28"/>
    <mergeCell ref="O27:Q27"/>
    <mergeCell ref="O26:R26"/>
    <mergeCell ref="O24:R24"/>
  </mergeCells>
  <phoneticPr fontId="0" type="noConversion"/>
  <printOptions gridLinesSet="0"/>
  <pageMargins left="0" right="0" top="0" bottom="0"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tabColor theme="5" tint="-0.249977111117893"/>
    <outlinePr summaryBelow="0" summaryRight="0"/>
    <pageSetUpPr autoPageBreaks="0" fitToPage="1"/>
  </sheetPr>
  <dimension ref="A1:AX100"/>
  <sheetViews>
    <sheetView showGridLines="0" topLeftCell="A2" zoomScaleNormal="100" zoomScaleSheetLayoutView="100" workbookViewId="0">
      <selection activeCell="E24" sqref="E24"/>
    </sheetView>
  </sheetViews>
  <sheetFormatPr defaultRowHeight="12.5" x14ac:dyDescent="0.25"/>
  <cols>
    <col min="1" max="1" width="4.453125" customWidth="1"/>
    <col min="2" max="2" width="3.453125" customWidth="1"/>
    <col min="3" max="3" width="6.81640625" customWidth="1"/>
    <col min="4" max="4" width="9.1796875" customWidth="1"/>
    <col min="5" max="5" width="39" customWidth="1"/>
    <col min="6" max="6" width="24.54296875" customWidth="1"/>
    <col min="7" max="11" width="9.1796875" customWidth="1"/>
    <col min="12" max="12" width="18.453125" customWidth="1"/>
    <col min="13" max="50" width="9.1796875" customWidth="1"/>
  </cols>
  <sheetData>
    <row r="1" spans="1:50" ht="15" customHeight="1" x14ac:dyDescent="0.35">
      <c r="A1" s="10"/>
      <c r="B1" s="10" t="s">
        <v>118</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row>
    <row r="2" spans="1:50" ht="84" customHeight="1" x14ac:dyDescent="0.5">
      <c r="A2" s="10"/>
      <c r="B2" s="11"/>
      <c r="C2" s="12"/>
      <c r="D2" s="10"/>
      <c r="E2" s="10"/>
      <c r="F2" s="10"/>
      <c r="G2" s="10"/>
      <c r="H2" s="10"/>
      <c r="I2" s="10"/>
      <c r="J2" s="10"/>
      <c r="K2" s="13"/>
      <c r="L2" s="10"/>
      <c r="M2" s="13"/>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row>
    <row r="3" spans="1:50" ht="15" customHeight="1" x14ac:dyDescent="0.5">
      <c r="A3" s="10"/>
      <c r="B3" s="11"/>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row>
    <row r="4" spans="1:50" ht="15" customHeight="1" x14ac:dyDescent="0.35">
      <c r="A4" s="14" t="s">
        <v>119</v>
      </c>
      <c r="B4" s="15"/>
      <c r="C4" s="15"/>
      <c r="D4" s="15"/>
      <c r="E4" s="15"/>
      <c r="F4" s="15"/>
      <c r="G4" s="15"/>
      <c r="H4" s="15"/>
      <c r="I4" s="15"/>
      <c r="J4" s="15"/>
      <c r="K4" s="15"/>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1:50" ht="15" customHeight="1" x14ac:dyDescent="0.35">
      <c r="A5" s="297" t="str">
        <f>HYPERLINK("http://www.str.com/data-insights/resources/glossary", "For all STR definitions, please visit www.str.com/data-insights/resources/glossary")</f>
        <v>For all STR definitions, please visit www.str.com/data-insights/resources/glossary</v>
      </c>
      <c r="B5" s="297"/>
      <c r="C5" s="297"/>
      <c r="D5" s="297"/>
      <c r="E5" s="297"/>
      <c r="F5" s="297"/>
      <c r="G5" s="15"/>
      <c r="H5" s="15"/>
      <c r="I5" s="15"/>
      <c r="J5" s="15"/>
      <c r="K5" s="15"/>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row>
    <row r="6" spans="1:50" ht="15" customHeight="1" x14ac:dyDescent="0.35">
      <c r="A6" s="15"/>
      <c r="B6" s="15"/>
      <c r="C6" s="15"/>
      <c r="D6" s="15"/>
      <c r="E6" s="15"/>
      <c r="F6" s="15"/>
      <c r="G6" s="15"/>
      <c r="H6" s="15"/>
      <c r="I6" s="15"/>
      <c r="J6" s="15"/>
      <c r="K6" s="15"/>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row>
    <row r="7" spans="1:50" ht="15" customHeight="1" x14ac:dyDescent="0.35">
      <c r="A7" s="15"/>
      <c r="B7" s="15"/>
      <c r="C7" s="15"/>
      <c r="D7" s="15"/>
      <c r="E7" s="15"/>
      <c r="F7" s="15"/>
      <c r="G7" s="15"/>
      <c r="H7" s="15"/>
      <c r="I7" s="15"/>
      <c r="J7" s="15"/>
      <c r="K7" s="15"/>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row>
    <row r="8" spans="1:50" ht="15" customHeight="1" x14ac:dyDescent="0.35">
      <c r="A8" s="14" t="s">
        <v>120</v>
      </c>
      <c r="B8" s="15"/>
      <c r="C8" s="15"/>
      <c r="D8" s="15"/>
      <c r="E8" s="15"/>
      <c r="F8" s="15"/>
      <c r="G8" s="15"/>
      <c r="H8" s="15"/>
      <c r="I8" s="15"/>
      <c r="J8" s="15"/>
      <c r="K8" s="15"/>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row>
    <row r="9" spans="1:50" ht="15" customHeight="1" x14ac:dyDescent="0.35">
      <c r="A9" s="297" t="str">
        <f>HYPERLINK("http://www.str.com/data-insights/resources/FAQ", "For all STR FAQs, please click here or visit http://www.str.com/data-insights/resources/FAQ")</f>
        <v>For all STR FAQs, please click here or visit http://www.str.com/data-insights/resources/FAQ</v>
      </c>
      <c r="B9" s="297"/>
      <c r="C9" s="297"/>
      <c r="D9" s="297"/>
      <c r="E9" s="297"/>
      <c r="F9" s="297"/>
      <c r="G9" s="15"/>
      <c r="H9" s="15"/>
      <c r="I9" s="15"/>
      <c r="J9" s="15"/>
      <c r="K9" s="15"/>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row>
    <row r="10" spans="1:50" ht="15" customHeight="1" x14ac:dyDescent="0.35">
      <c r="A10" s="15"/>
      <c r="B10" s="15"/>
      <c r="C10" s="15"/>
      <c r="D10" s="15"/>
      <c r="E10" s="15"/>
      <c r="F10" s="15"/>
      <c r="G10" s="15"/>
      <c r="H10" s="15"/>
      <c r="I10" s="15"/>
      <c r="J10" s="15"/>
      <c r="K10" s="15"/>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row>
    <row r="11" spans="1:50" ht="15" customHeight="1" x14ac:dyDescent="0.35">
      <c r="A11" s="15"/>
      <c r="B11" s="15"/>
      <c r="C11" s="15"/>
      <c r="D11" s="15"/>
      <c r="E11" s="15"/>
      <c r="F11" s="15"/>
      <c r="G11" s="15"/>
      <c r="H11" s="15"/>
      <c r="I11" s="15"/>
      <c r="J11" s="15"/>
      <c r="K11" s="15"/>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row>
    <row r="12" spans="1:50" ht="15" customHeight="1" x14ac:dyDescent="0.35">
      <c r="A12" s="297" t="str">
        <f>HYPERLINK("http://www.str.com/contact", "For additional support, please contact your regional office")</f>
        <v>For additional support, please contact your regional office</v>
      </c>
      <c r="B12" s="297"/>
      <c r="C12" s="297"/>
      <c r="D12" s="297"/>
      <c r="E12" s="297"/>
      <c r="F12" s="297"/>
      <c r="G12" s="297"/>
      <c r="H12" s="297"/>
      <c r="I12" s="297"/>
      <c r="J12" s="297"/>
      <c r="K12" s="15"/>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row>
    <row r="13" spans="1:50" ht="15" customHeight="1" x14ac:dyDescent="0.35">
      <c r="A13" s="15"/>
      <c r="B13" s="15"/>
      <c r="C13" s="15"/>
      <c r="D13" s="15"/>
      <c r="E13" s="15"/>
      <c r="F13" s="15"/>
      <c r="G13" s="15"/>
      <c r="H13" s="15"/>
      <c r="I13" s="15"/>
      <c r="J13" s="15"/>
      <c r="K13" s="15"/>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50" ht="16.5" customHeight="1" x14ac:dyDescent="0.35">
      <c r="A14" s="296" t="str">
        <f>HYPERLINK("http://www.hotelnewsnow.com/", "For the latest in industry news, visit HotelNewsNow.com.")</f>
        <v>For the latest in industry news, visit HotelNewsNow.com.</v>
      </c>
      <c r="B14" s="296"/>
      <c r="C14" s="296"/>
      <c r="D14" s="296"/>
      <c r="E14" s="296"/>
      <c r="F14" s="296"/>
      <c r="G14" s="296"/>
      <c r="H14" s="296"/>
      <c r="I14" s="296"/>
      <c r="J14" s="16"/>
      <c r="K14" s="15"/>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row>
    <row r="15" spans="1:50" ht="15" customHeight="1" x14ac:dyDescent="0.35">
      <c r="A15" s="296" t="str">
        <f>HYPERLINK("http://www.hoteldataconference.com/", "To learn more about the Hotel Data Conference, visit HotelDataConference.com.")</f>
        <v>To learn more about the Hotel Data Conference, visit HotelDataConference.com.</v>
      </c>
      <c r="B15" s="296"/>
      <c r="C15" s="296"/>
      <c r="D15" s="296"/>
      <c r="E15" s="296"/>
      <c r="F15" s="296"/>
      <c r="G15" s="296"/>
      <c r="H15" s="296"/>
      <c r="I15" s="296"/>
      <c r="J15" s="16"/>
      <c r="K15" s="16"/>
      <c r="L15" s="16"/>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row>
    <row r="16" spans="1:50" ht="15" customHeight="1" x14ac:dyDescent="0.35">
      <c r="A16" s="10"/>
      <c r="B16" s="10"/>
      <c r="C16" s="17"/>
      <c r="D16" s="17"/>
      <c r="E16" s="17"/>
      <c r="F16" s="17"/>
      <c r="G16" s="17"/>
      <c r="H16" s="17"/>
      <c r="I16" s="17"/>
      <c r="J16" s="17"/>
      <c r="K16" s="17"/>
      <c r="L16" s="17"/>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row>
    <row r="17" spans="1:50" ht="15" customHeight="1" x14ac:dyDescent="0.3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row>
    <row r="18" spans="1:50" ht="15" customHeight="1" x14ac:dyDescent="0.3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row>
    <row r="19" spans="1:50" ht="15" customHeight="1" x14ac:dyDescent="0.3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row>
    <row r="20" spans="1:50" ht="15" customHeight="1" x14ac:dyDescent="0.3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row>
    <row r="21" spans="1:50" ht="15" customHeight="1" x14ac:dyDescent="0.3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row>
    <row r="22" spans="1:50" ht="15" customHeight="1" x14ac:dyDescent="0.3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row>
    <row r="23" spans="1:50" ht="15" customHeight="1" x14ac:dyDescent="0.3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row>
    <row r="24" spans="1:50" ht="15" customHeight="1" x14ac:dyDescent="0.3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row>
    <row r="25" spans="1:50" ht="15" customHeight="1" x14ac:dyDescent="0.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row>
    <row r="26" spans="1:50" ht="15" customHeight="1" x14ac:dyDescent="0.3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50" ht="15" customHeight="1" x14ac:dyDescent="0.3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0" ht="15" customHeight="1" x14ac:dyDescent="0.3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row>
    <row r="29" spans="1:50" ht="15" customHeight="1" x14ac:dyDescent="0.3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row>
    <row r="30" spans="1:50" ht="15" customHeight="1" x14ac:dyDescent="0.3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0" ht="15" customHeight="1" x14ac:dyDescent="0.3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0" ht="15" customHeight="1" x14ac:dyDescent="0.3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row>
    <row r="33" spans="1:50" ht="15" customHeight="1" x14ac:dyDescent="0.3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row>
    <row r="34" spans="1:50" ht="15" customHeight="1" x14ac:dyDescent="0.3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row>
    <row r="35" spans="1:50" ht="15" customHeight="1" x14ac:dyDescent="0.3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row>
    <row r="36" spans="1:50" ht="15" customHeight="1" x14ac:dyDescent="0.3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row>
    <row r="37" spans="1:50" ht="15" customHeight="1" x14ac:dyDescent="0.3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row>
    <row r="38" spans="1:50" ht="15" customHeight="1" x14ac:dyDescent="0.3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row>
    <row r="39" spans="1:50" ht="15" customHeight="1" x14ac:dyDescent="0.3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row>
    <row r="40" spans="1:50" ht="15" customHeight="1" x14ac:dyDescent="0.3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row>
    <row r="41" spans="1:50" ht="15" customHeight="1" x14ac:dyDescent="0.3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row>
    <row r="42" spans="1:50" ht="15" customHeight="1" x14ac:dyDescent="0.3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row>
    <row r="43" spans="1:50" ht="15" customHeight="1" x14ac:dyDescent="0.3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row>
    <row r="44" spans="1:50" ht="15" customHeight="1" x14ac:dyDescent="0.3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row>
    <row r="45" spans="1:50" ht="15" customHeight="1" x14ac:dyDescent="0.3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row>
    <row r="46" spans="1:50" ht="15" customHeight="1" x14ac:dyDescent="0.3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row>
    <row r="47" spans="1:50" ht="15" customHeight="1" x14ac:dyDescent="0.3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row>
    <row r="48" spans="1:50" ht="15" customHeight="1" x14ac:dyDescent="0.3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row>
    <row r="49" spans="1:50" ht="15" customHeight="1" x14ac:dyDescent="0.3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row>
    <row r="50" spans="1:50" ht="15" customHeight="1" x14ac:dyDescent="0.3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row>
    <row r="51" spans="1:50" ht="15" customHeight="1" x14ac:dyDescent="0.3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row>
    <row r="52" spans="1:50" ht="15" customHeight="1" x14ac:dyDescent="0.3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row>
    <row r="53" spans="1:50" ht="15" customHeight="1" x14ac:dyDescent="0.3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row>
    <row r="54" spans="1:50" ht="15" customHeight="1" x14ac:dyDescent="0.3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row>
    <row r="55" spans="1:50" ht="15" customHeight="1" x14ac:dyDescent="0.3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row>
    <row r="56" spans="1:50" ht="15" customHeight="1" x14ac:dyDescent="0.3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row>
    <row r="57" spans="1:50" ht="15" customHeight="1" x14ac:dyDescent="0.3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row>
    <row r="58" spans="1:50" ht="15" customHeight="1" x14ac:dyDescent="0.3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50" ht="15" customHeight="1" x14ac:dyDescent="0.3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50" ht="15" customHeight="1" x14ac:dyDescent="0.3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50" ht="15" customHeight="1" x14ac:dyDescent="0.3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50" ht="15" customHeight="1" x14ac:dyDescent="0.3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row>
    <row r="63" spans="1:50" ht="15" customHeight="1" x14ac:dyDescent="0.3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row>
    <row r="64" spans="1:50" ht="15" customHeight="1" x14ac:dyDescent="0.3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50" ht="15" customHeight="1" x14ac:dyDescent="0.3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row>
    <row r="66" spans="1:50" ht="15" customHeight="1" x14ac:dyDescent="0.3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row>
    <row r="67" spans="1:50" ht="15" customHeight="1" x14ac:dyDescent="0.3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row>
    <row r="68" spans="1:50" ht="15" customHeight="1" x14ac:dyDescent="0.3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row>
    <row r="69" spans="1:50" ht="15" customHeight="1" x14ac:dyDescent="0.3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row>
    <row r="70" spans="1:50" ht="15" customHeight="1" x14ac:dyDescent="0.3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row>
    <row r="71" spans="1:50" ht="15" customHeight="1" x14ac:dyDescent="0.3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row>
    <row r="72" spans="1:50" ht="15" customHeight="1" x14ac:dyDescent="0.3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row>
    <row r="73" spans="1:50" ht="15" customHeight="1" x14ac:dyDescent="0.3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row>
    <row r="74" spans="1:50" ht="15" customHeight="1" x14ac:dyDescent="0.3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50" ht="15" customHeight="1" x14ac:dyDescent="0.3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row>
    <row r="76" spans="1:50" ht="15" customHeight="1" x14ac:dyDescent="0.3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row>
    <row r="77" spans="1:50" ht="15" customHeight="1" x14ac:dyDescent="0.3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row>
    <row r="78" spans="1:50" ht="15" customHeight="1" x14ac:dyDescent="0.3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row>
    <row r="79" spans="1:50" ht="15" customHeight="1" x14ac:dyDescent="0.3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row>
    <row r="80" spans="1:50" ht="15" customHeight="1" x14ac:dyDescent="0.3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row>
    <row r="81" spans="1:50" ht="15" customHeight="1" x14ac:dyDescent="0.3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row>
    <row r="82" spans="1:50" ht="15" customHeight="1" x14ac:dyDescent="0.3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row>
    <row r="83" spans="1:50" ht="15" customHeight="1" x14ac:dyDescent="0.3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row>
    <row r="84" spans="1:50" ht="15" customHeight="1" x14ac:dyDescent="0.3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row>
    <row r="85" spans="1:50" ht="15" customHeight="1" x14ac:dyDescent="0.3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row>
    <row r="86" spans="1:50" ht="15" customHeight="1" x14ac:dyDescent="0.3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row>
    <row r="87" spans="1:50" ht="15" customHeight="1" x14ac:dyDescent="0.3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row>
    <row r="88" spans="1:50" ht="15" customHeight="1" x14ac:dyDescent="0.3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row>
    <row r="89" spans="1:50" ht="15" customHeight="1" x14ac:dyDescent="0.3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row>
    <row r="90" spans="1:50" ht="15" customHeight="1" x14ac:dyDescent="0.3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row>
    <row r="91" spans="1:50" ht="15" customHeight="1" x14ac:dyDescent="0.3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50" ht="15" customHeight="1" x14ac:dyDescent="0.3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50" ht="15" customHeight="1" x14ac:dyDescent="0.3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50" ht="15" customHeight="1" x14ac:dyDescent="0.3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50" ht="15" customHeight="1" x14ac:dyDescent="0.3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row>
    <row r="96" spans="1:50" ht="15" customHeight="1" x14ac:dyDescent="0.3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50" ht="15" customHeight="1" x14ac:dyDescent="0.3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row>
    <row r="98" spans="1:50" ht="15" customHeight="1" x14ac:dyDescent="0.3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row>
    <row r="99" spans="1:50" ht="15" customHeight="1" x14ac:dyDescent="0.3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row>
    <row r="100" spans="1:50" ht="15" customHeight="1" x14ac:dyDescent="0.3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row>
  </sheetData>
  <sheetProtection password="DD2A" sheet="1" objects="1" scenarios="1"/>
  <mergeCells count="6">
    <mergeCell ref="A15:I15"/>
    <mergeCell ref="A5:F5"/>
    <mergeCell ref="G12:J12"/>
    <mergeCell ref="A9:F9"/>
    <mergeCell ref="A12:F12"/>
    <mergeCell ref="A14:I14"/>
  </mergeCells>
  <phoneticPr fontId="0" type="noConversion"/>
  <printOptions gridLinesSet="0"/>
  <pageMargins left="0" right="0" top="0" bottom="0"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tabColor theme="7" tint="0.79998168889431442"/>
  </sheetPr>
  <dimension ref="A1:BE52"/>
  <sheetViews>
    <sheetView zoomScale="70" zoomScaleNormal="70" workbookViewId="0">
      <selection activeCell="I55" sqref="I54:I55"/>
    </sheetView>
  </sheetViews>
  <sheetFormatPr defaultRowHeight="12.5" x14ac:dyDescent="0.25"/>
  <sheetData>
    <row r="1" spans="1:1" ht="13" x14ac:dyDescent="0.3">
      <c r="A1" s="8" t="s">
        <v>121</v>
      </c>
    </row>
    <row r="2" spans="1:1" ht="13" x14ac:dyDescent="0.3">
      <c r="A2" s="8" t="s">
        <v>122</v>
      </c>
    </row>
    <row r="23" spans="7:57" x14ac:dyDescent="0.25">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x14ac:dyDescent="0.25">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x14ac:dyDescent="0.25">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x14ac:dyDescent="0.25">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x14ac:dyDescent="0.25">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x14ac:dyDescent="0.25">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x14ac:dyDescent="0.25">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x14ac:dyDescent="0.25">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x14ac:dyDescent="0.25">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x14ac:dyDescent="0.25">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x14ac:dyDescent="0.25">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x14ac:dyDescent="0.25">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x14ac:dyDescent="0.25">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x14ac:dyDescent="0.25">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x14ac:dyDescent="0.25">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x14ac:dyDescent="0.25">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x14ac:dyDescent="0.25">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x14ac:dyDescent="0.25">
      <c r="G40" s="189">
        <v>1458.99999999999</v>
      </c>
      <c r="H40" s="190">
        <v>1832</v>
      </c>
      <c r="I40" s="190">
        <v>2067</v>
      </c>
      <c r="J40" s="190">
        <v>2135</v>
      </c>
      <c r="K40" s="190">
        <v>1924</v>
      </c>
      <c r="L40" s="191">
        <v>9417</v>
      </c>
      <c r="M40" s="192"/>
      <c r="N40" s="193">
        <v>2601</v>
      </c>
      <c r="O40" s="194">
        <v>2698.99999999999</v>
      </c>
      <c r="P40" s="195">
        <v>5299.99999999999</v>
      </c>
      <c r="Q40" s="192"/>
      <c r="R40" s="196">
        <v>14717</v>
      </c>
      <c r="S40" s="154"/>
      <c r="T40" s="146">
        <v>37.771482530689298</v>
      </c>
      <c r="U40" s="147">
        <v>-2.50133049494411</v>
      </c>
      <c r="V40" s="147">
        <v>-13.8031693077564</v>
      </c>
      <c r="W40" s="147">
        <v>3.2897919690372501</v>
      </c>
      <c r="X40" s="147">
        <v>17.747858017135801</v>
      </c>
      <c r="Y40" s="148">
        <v>4.2049352661281301</v>
      </c>
      <c r="Z40" s="149"/>
      <c r="AA40" s="150">
        <v>12.7927146574154</v>
      </c>
      <c r="AB40" s="151">
        <v>7.5727381426863198</v>
      </c>
      <c r="AC40" s="152">
        <v>10.0726895119418</v>
      </c>
      <c r="AD40" s="149"/>
      <c r="AE40" s="153">
        <v>6.2445856194051403</v>
      </c>
      <c r="AG40" s="189">
        <v>4355.99999999999</v>
      </c>
      <c r="AH40" s="190">
        <v>5114</v>
      </c>
      <c r="AI40" s="190">
        <v>5117.99999999999</v>
      </c>
      <c r="AJ40" s="190">
        <v>5909.99999999999</v>
      </c>
      <c r="AK40" s="190">
        <v>5190.99999999999</v>
      </c>
      <c r="AL40" s="191">
        <v>25689</v>
      </c>
      <c r="AM40" s="192"/>
      <c r="AN40" s="193">
        <v>6695.99999999999</v>
      </c>
      <c r="AO40" s="194">
        <v>6829</v>
      </c>
      <c r="AP40" s="195">
        <v>13525</v>
      </c>
      <c r="AQ40" s="192"/>
      <c r="AR40" s="196">
        <v>39214</v>
      </c>
      <c r="AS40" s="154"/>
      <c r="AT40" s="146">
        <v>6.9744597249508802</v>
      </c>
      <c r="AU40" s="147">
        <v>6.1436280614362797</v>
      </c>
      <c r="AV40" s="147">
        <v>-6.1950146627565896</v>
      </c>
      <c r="AW40" s="147">
        <v>38.732394366197099</v>
      </c>
      <c r="AX40" s="147">
        <v>22.342682064576898</v>
      </c>
      <c r="AY40" s="148">
        <v>12.4294279837191</v>
      </c>
      <c r="AZ40" s="149"/>
      <c r="BA40" s="150">
        <v>15.587778353184801</v>
      </c>
      <c r="BB40" s="151">
        <v>15.374218618009699</v>
      </c>
      <c r="BC40" s="152">
        <v>15.4798497267759</v>
      </c>
      <c r="BD40" s="149"/>
      <c r="BE40" s="153">
        <v>13.463152107867201</v>
      </c>
    </row>
    <row r="41" spans="7:57" x14ac:dyDescent="0.25">
      <c r="G41" s="197">
        <v>3302.99999999999</v>
      </c>
      <c r="H41" s="192">
        <v>4890.99999999999</v>
      </c>
      <c r="I41" s="192">
        <v>5543</v>
      </c>
      <c r="J41" s="192">
        <v>5161</v>
      </c>
      <c r="K41" s="192">
        <v>4440</v>
      </c>
      <c r="L41" s="198">
        <v>23337.999999999902</v>
      </c>
      <c r="M41" s="192"/>
      <c r="N41" s="199">
        <v>5615</v>
      </c>
      <c r="O41" s="200">
        <v>6540</v>
      </c>
      <c r="P41" s="201">
        <v>12155</v>
      </c>
      <c r="Q41" s="192"/>
      <c r="R41" s="202">
        <v>35492.999999999898</v>
      </c>
      <c r="S41" s="154"/>
      <c r="T41" s="155">
        <v>4.0642722117202199</v>
      </c>
      <c r="U41" s="149">
        <v>0.12282497441146301</v>
      </c>
      <c r="V41" s="149">
        <v>-1.7546969159872301</v>
      </c>
      <c r="W41" s="149">
        <v>-2.71442035815268</v>
      </c>
      <c r="X41" s="149">
        <v>-0.55991041433370603</v>
      </c>
      <c r="Y41" s="156">
        <v>-0.56665672532060796</v>
      </c>
      <c r="Z41" s="149"/>
      <c r="AA41" s="157">
        <v>3.4450994841562199</v>
      </c>
      <c r="AB41" s="158">
        <v>1.71073094867807</v>
      </c>
      <c r="AC41" s="159">
        <v>2.50463821892393</v>
      </c>
      <c r="AD41" s="149"/>
      <c r="AE41" s="160">
        <v>0.46420787455065199</v>
      </c>
      <c r="AG41" s="197">
        <v>13312</v>
      </c>
      <c r="AH41" s="192">
        <v>16090</v>
      </c>
      <c r="AI41" s="192">
        <v>16427</v>
      </c>
      <c r="AJ41" s="192">
        <v>16676</v>
      </c>
      <c r="AK41" s="192">
        <v>15622</v>
      </c>
      <c r="AL41" s="198">
        <v>78127</v>
      </c>
      <c r="AM41" s="192"/>
      <c r="AN41" s="199">
        <v>18408</v>
      </c>
      <c r="AO41" s="200">
        <v>19006</v>
      </c>
      <c r="AP41" s="201">
        <v>37414</v>
      </c>
      <c r="AQ41" s="192"/>
      <c r="AR41" s="202">
        <v>115541</v>
      </c>
      <c r="AS41" s="154"/>
      <c r="AT41" s="155">
        <v>3.1618102913825101</v>
      </c>
      <c r="AU41" s="149">
        <v>6.9387212548185504</v>
      </c>
      <c r="AV41" s="149">
        <v>-8.33147321428571</v>
      </c>
      <c r="AW41" s="149">
        <v>-3.1816070599163901</v>
      </c>
      <c r="AX41" s="149">
        <v>-4.5460100207747702</v>
      </c>
      <c r="AY41" s="156">
        <v>-1.6775736219481501</v>
      </c>
      <c r="AZ41" s="149"/>
      <c r="BA41" s="157">
        <v>1.85359375864549</v>
      </c>
      <c r="BB41" s="158">
        <v>3.7445414847161498</v>
      </c>
      <c r="BC41" s="159">
        <v>2.8054845712087402</v>
      </c>
      <c r="BD41" s="149"/>
      <c r="BE41" s="160">
        <v>-0.26930679395440699</v>
      </c>
    </row>
    <row r="42" spans="7:57" x14ac:dyDescent="0.25">
      <c r="G42" s="197">
        <v>1521</v>
      </c>
      <c r="H42" s="192">
        <v>1891</v>
      </c>
      <c r="I42" s="192">
        <v>1999.99999999999</v>
      </c>
      <c r="J42" s="192">
        <v>1981.99999999999</v>
      </c>
      <c r="K42" s="192">
        <v>1885.99999999999</v>
      </c>
      <c r="L42" s="198">
        <v>9280</v>
      </c>
      <c r="M42" s="192"/>
      <c r="N42" s="199">
        <v>2076.99999999999</v>
      </c>
      <c r="O42" s="200">
        <v>2249</v>
      </c>
      <c r="P42" s="201">
        <v>4325.99999999999</v>
      </c>
      <c r="Q42" s="192"/>
      <c r="R42" s="202">
        <v>13606</v>
      </c>
      <c r="S42" s="154"/>
      <c r="T42" s="155">
        <v>10.2173913043478</v>
      </c>
      <c r="U42" s="149">
        <v>5.1724137931034404</v>
      </c>
      <c r="V42" s="149">
        <v>2.4065540194572401</v>
      </c>
      <c r="W42" s="149">
        <v>-0.45203415369161198</v>
      </c>
      <c r="X42" s="149">
        <v>1.3978494623655899</v>
      </c>
      <c r="Y42" s="156">
        <v>3.3177466043197499</v>
      </c>
      <c r="Z42" s="149"/>
      <c r="AA42" s="157">
        <v>-1.51730678046467</v>
      </c>
      <c r="AB42" s="158">
        <v>-0.96873623954205101</v>
      </c>
      <c r="AC42" s="159">
        <v>-1.2328767123287601</v>
      </c>
      <c r="AD42" s="149"/>
      <c r="AE42" s="160">
        <v>1.8260739410267901</v>
      </c>
      <c r="AG42" s="197">
        <v>5943</v>
      </c>
      <c r="AH42" s="192">
        <v>6818.99999999999</v>
      </c>
      <c r="AI42" s="192">
        <v>6722</v>
      </c>
      <c r="AJ42" s="192">
        <v>6865.99999999999</v>
      </c>
      <c r="AK42" s="192">
        <v>6705</v>
      </c>
      <c r="AL42" s="198">
        <v>33055</v>
      </c>
      <c r="AM42" s="192"/>
      <c r="AN42" s="199">
        <v>7403.99999999999</v>
      </c>
      <c r="AO42" s="200">
        <v>7704.99999999999</v>
      </c>
      <c r="AP42" s="201">
        <v>15109</v>
      </c>
      <c r="AQ42" s="192"/>
      <c r="AR42" s="202">
        <v>48164</v>
      </c>
      <c r="AS42" s="154"/>
      <c r="AT42" s="155">
        <v>-1.0818908122503299</v>
      </c>
      <c r="AU42" s="149">
        <v>4.5538178472861004</v>
      </c>
      <c r="AV42" s="149">
        <v>-4.7740473154837701</v>
      </c>
      <c r="AW42" s="149">
        <v>-1.30803507258875</v>
      </c>
      <c r="AX42" s="149">
        <v>-4.8126064735945402</v>
      </c>
      <c r="AY42" s="156">
        <v>-1.5927359333134801</v>
      </c>
      <c r="AZ42" s="149"/>
      <c r="BA42" s="157">
        <v>-0.81714668452779604</v>
      </c>
      <c r="BB42" s="158">
        <v>1.3815789473684199</v>
      </c>
      <c r="BC42" s="159">
        <v>0.29206770660471199</v>
      </c>
      <c r="BD42" s="149"/>
      <c r="BE42" s="160">
        <v>-1.00914602815743</v>
      </c>
    </row>
    <row r="43" spans="7:57" x14ac:dyDescent="0.25">
      <c r="G43" s="197">
        <v>2931.99999999999</v>
      </c>
      <c r="H43" s="192">
        <v>3656</v>
      </c>
      <c r="I43" s="192">
        <v>3831</v>
      </c>
      <c r="J43" s="192">
        <v>3838.99999999999</v>
      </c>
      <c r="K43" s="192">
        <v>3501.99999999999</v>
      </c>
      <c r="L43" s="198">
        <v>17760</v>
      </c>
      <c r="M43" s="192"/>
      <c r="N43" s="199">
        <v>3278</v>
      </c>
      <c r="O43" s="200">
        <v>3346.99999999999</v>
      </c>
      <c r="P43" s="201">
        <v>6625</v>
      </c>
      <c r="Q43" s="192"/>
      <c r="R43" s="202">
        <v>24385</v>
      </c>
      <c r="S43" s="154"/>
      <c r="T43" s="155">
        <v>18.512530315278902</v>
      </c>
      <c r="U43" s="149">
        <v>20.381955877510698</v>
      </c>
      <c r="V43" s="149">
        <v>17.732022126613298</v>
      </c>
      <c r="W43" s="149">
        <v>18.305084745762699</v>
      </c>
      <c r="X43" s="149">
        <v>19.1967324710687</v>
      </c>
      <c r="Y43" s="156">
        <v>18.8118811881188</v>
      </c>
      <c r="Z43" s="149"/>
      <c r="AA43" s="157">
        <v>13.938129996524101</v>
      </c>
      <c r="AB43" s="158">
        <v>15.5333103210217</v>
      </c>
      <c r="AC43" s="159">
        <v>14.7384828541738</v>
      </c>
      <c r="AD43" s="149"/>
      <c r="AE43" s="160">
        <v>17.6768651674548</v>
      </c>
      <c r="AG43" s="197">
        <v>9772</v>
      </c>
      <c r="AH43" s="192">
        <v>11353</v>
      </c>
      <c r="AI43" s="192">
        <v>11045</v>
      </c>
      <c r="AJ43" s="192">
        <v>10959</v>
      </c>
      <c r="AK43" s="192">
        <v>10568</v>
      </c>
      <c r="AL43" s="198">
        <v>53697</v>
      </c>
      <c r="AM43" s="192"/>
      <c r="AN43" s="199">
        <v>10751</v>
      </c>
      <c r="AO43" s="200">
        <v>10942</v>
      </c>
      <c r="AP43" s="201">
        <v>21693</v>
      </c>
      <c r="AQ43" s="192"/>
      <c r="AR43" s="202">
        <v>75390</v>
      </c>
      <c r="AS43" s="154"/>
      <c r="AT43" s="155">
        <v>10.181531176006301</v>
      </c>
      <c r="AU43" s="149">
        <v>23.482706112682099</v>
      </c>
      <c r="AV43" s="149">
        <v>13.1775796700481</v>
      </c>
      <c r="AW43" s="149">
        <v>10.6969696969696</v>
      </c>
      <c r="AX43" s="149">
        <v>5.4164588528678301</v>
      </c>
      <c r="AY43" s="156">
        <v>12.4615159067585</v>
      </c>
      <c r="AZ43" s="149"/>
      <c r="BA43" s="157">
        <v>8.0068314245529404</v>
      </c>
      <c r="BB43" s="158">
        <v>8.9623580959968105</v>
      </c>
      <c r="BC43" s="159">
        <v>8.4866973394678897</v>
      </c>
      <c r="BD43" s="149"/>
      <c r="BE43" s="160">
        <v>11.288251184624199</v>
      </c>
    </row>
    <row r="44" spans="7:57" x14ac:dyDescent="0.25">
      <c r="G44" s="197">
        <v>2714</v>
      </c>
      <c r="H44" s="192">
        <v>3858.99999999999</v>
      </c>
      <c r="I44" s="192">
        <v>4056.99999999999</v>
      </c>
      <c r="J44" s="192">
        <v>3981</v>
      </c>
      <c r="K44" s="192">
        <v>3473.99999999999</v>
      </c>
      <c r="L44" s="198">
        <v>18084.999999999902</v>
      </c>
      <c r="M44" s="192"/>
      <c r="N44" s="199">
        <v>3676</v>
      </c>
      <c r="O44" s="200">
        <v>3844.99999999999</v>
      </c>
      <c r="P44" s="201">
        <v>7520.99999999999</v>
      </c>
      <c r="Q44" s="192"/>
      <c r="R44" s="202">
        <v>25605.999999999902</v>
      </c>
      <c r="S44" s="154"/>
      <c r="T44" s="155">
        <v>-14.303757499210599</v>
      </c>
      <c r="U44" s="149">
        <v>-5.0676506765067604</v>
      </c>
      <c r="V44" s="149">
        <v>-5.3650571495218102</v>
      </c>
      <c r="W44" s="149">
        <v>-5.7974443918599103</v>
      </c>
      <c r="X44" s="149">
        <v>-4.95212038303693</v>
      </c>
      <c r="Y44" s="156">
        <v>-6.7783505154639103</v>
      </c>
      <c r="Z44" s="149"/>
      <c r="AA44" s="157">
        <v>-2.7770431102882802</v>
      </c>
      <c r="AB44" s="158">
        <v>-0.825380448800619</v>
      </c>
      <c r="AC44" s="159">
        <v>-1.7889788456516</v>
      </c>
      <c r="AD44" s="149"/>
      <c r="AE44" s="160">
        <v>-5.3662502771823402</v>
      </c>
      <c r="AG44" s="197">
        <v>11885.9999999999</v>
      </c>
      <c r="AH44" s="192">
        <v>14682</v>
      </c>
      <c r="AI44" s="192">
        <v>13910</v>
      </c>
      <c r="AJ44" s="192">
        <v>13732</v>
      </c>
      <c r="AK44" s="192">
        <v>13032</v>
      </c>
      <c r="AL44" s="198">
        <v>67241.999999999898</v>
      </c>
      <c r="AM44" s="192"/>
      <c r="AN44" s="199">
        <v>14714</v>
      </c>
      <c r="AO44" s="200">
        <v>14691.9999999999</v>
      </c>
      <c r="AP44" s="201">
        <v>29406</v>
      </c>
      <c r="AQ44" s="192"/>
      <c r="AR44" s="202">
        <v>96648</v>
      </c>
      <c r="AS44" s="154"/>
      <c r="AT44" s="155">
        <v>-9.2394624312767206</v>
      </c>
      <c r="AU44" s="149">
        <v>6.7471281081866996</v>
      </c>
      <c r="AV44" s="149">
        <v>-0.56472943026663802</v>
      </c>
      <c r="AW44" s="149">
        <v>-0.65832308471388201</v>
      </c>
      <c r="AX44" s="149">
        <v>-12.212866284944401</v>
      </c>
      <c r="AY44" s="156">
        <v>-3.2586645949328799</v>
      </c>
      <c r="AZ44" s="149"/>
      <c r="BA44" s="157">
        <v>-8.5803044423734001</v>
      </c>
      <c r="BB44" s="158">
        <v>-2.8628099173553698</v>
      </c>
      <c r="BC44" s="159">
        <v>-5.8103779628443304</v>
      </c>
      <c r="BD44" s="149"/>
      <c r="BE44" s="160">
        <v>-4.0495597009739104</v>
      </c>
    </row>
    <row r="45" spans="7:57" x14ac:dyDescent="0.25">
      <c r="G45" s="197">
        <v>1972.99999999999</v>
      </c>
      <c r="H45" s="192">
        <v>2772</v>
      </c>
      <c r="I45" s="192">
        <v>2974.99999999999</v>
      </c>
      <c r="J45" s="192">
        <v>3008</v>
      </c>
      <c r="K45" s="192">
        <v>2768</v>
      </c>
      <c r="L45" s="198">
        <v>13496</v>
      </c>
      <c r="M45" s="192"/>
      <c r="N45" s="199">
        <v>2824.99999999999</v>
      </c>
      <c r="O45" s="200">
        <v>2932.99999999999</v>
      </c>
      <c r="P45" s="201">
        <v>5757.99999999999</v>
      </c>
      <c r="Q45" s="192"/>
      <c r="R45" s="202">
        <v>19254</v>
      </c>
      <c r="S45" s="154"/>
      <c r="T45" s="155">
        <v>-0.90406830738322397</v>
      </c>
      <c r="U45" s="149">
        <v>1.38990490124359</v>
      </c>
      <c r="V45" s="149">
        <v>2.0233196159122002</v>
      </c>
      <c r="W45" s="149">
        <v>3.5456110154905298</v>
      </c>
      <c r="X45" s="149">
        <v>3.8259564891222801</v>
      </c>
      <c r="Y45" s="156">
        <v>2.1495610051468299</v>
      </c>
      <c r="Z45" s="149"/>
      <c r="AA45" s="157">
        <v>-0.66807313642756605</v>
      </c>
      <c r="AB45" s="158">
        <v>3.2382963745160098</v>
      </c>
      <c r="AC45" s="159">
        <v>1.2840809146877701</v>
      </c>
      <c r="AD45" s="149"/>
      <c r="AE45" s="160">
        <v>1.8891887601206501</v>
      </c>
      <c r="AG45" s="197">
        <v>9501</v>
      </c>
      <c r="AH45" s="192">
        <v>11051</v>
      </c>
      <c r="AI45" s="192">
        <v>10526</v>
      </c>
      <c r="AJ45" s="192">
        <v>10255</v>
      </c>
      <c r="AK45" s="192">
        <v>9794</v>
      </c>
      <c r="AL45" s="198">
        <v>51127</v>
      </c>
      <c r="AM45" s="192"/>
      <c r="AN45" s="199">
        <v>11466</v>
      </c>
      <c r="AO45" s="200">
        <v>11636</v>
      </c>
      <c r="AP45" s="201">
        <v>23102</v>
      </c>
      <c r="AQ45" s="192"/>
      <c r="AR45" s="202">
        <v>74229</v>
      </c>
      <c r="AS45" s="154"/>
      <c r="AT45" s="155">
        <v>3.7566888719012699</v>
      </c>
      <c r="AU45" s="149">
        <v>13.2971088784088</v>
      </c>
      <c r="AV45" s="149">
        <v>4.5698390621895397</v>
      </c>
      <c r="AW45" s="149">
        <v>4.1645505332656096</v>
      </c>
      <c r="AX45" s="149">
        <v>-7.8558660269075098</v>
      </c>
      <c r="AY45" s="156">
        <v>3.3892135649430699</v>
      </c>
      <c r="AZ45" s="149"/>
      <c r="BA45" s="157">
        <v>0.53485313459009198</v>
      </c>
      <c r="BB45" s="158">
        <v>5.0559768869628003</v>
      </c>
      <c r="BC45" s="159">
        <v>2.7623326364485501</v>
      </c>
      <c r="BD45" s="149"/>
      <c r="BE45" s="160">
        <v>3.1932936662403302</v>
      </c>
    </row>
    <row r="46" spans="7:57" x14ac:dyDescent="0.25">
      <c r="G46" s="197">
        <v>1529.99999999999</v>
      </c>
      <c r="H46" s="192">
        <v>2558</v>
      </c>
      <c r="I46" s="192">
        <v>2855.99999999999</v>
      </c>
      <c r="J46" s="192">
        <v>2820</v>
      </c>
      <c r="K46" s="192">
        <v>2277</v>
      </c>
      <c r="L46" s="198">
        <v>12041</v>
      </c>
      <c r="M46" s="192"/>
      <c r="N46" s="199">
        <v>2194</v>
      </c>
      <c r="O46" s="200">
        <v>2718</v>
      </c>
      <c r="P46" s="201">
        <v>4912</v>
      </c>
      <c r="Q46" s="192"/>
      <c r="R46" s="202">
        <v>16953</v>
      </c>
      <c r="S46" s="154"/>
      <c r="T46" s="155">
        <v>-15.094339622641501</v>
      </c>
      <c r="U46" s="149">
        <v>3.6466774716369499</v>
      </c>
      <c r="V46" s="149">
        <v>3.7037037037037002</v>
      </c>
      <c r="W46" s="149">
        <v>-2.0152883947185498</v>
      </c>
      <c r="X46" s="149">
        <v>-10.9154929577464</v>
      </c>
      <c r="Y46" s="156">
        <v>-3.34724674907689</v>
      </c>
      <c r="Z46" s="149"/>
      <c r="AA46" s="157">
        <v>-15.745007680491501</v>
      </c>
      <c r="AB46" s="158">
        <v>-35.424091233071898</v>
      </c>
      <c r="AC46" s="159">
        <v>-27.902539263173299</v>
      </c>
      <c r="AD46" s="149"/>
      <c r="AE46" s="160">
        <v>-12.028436510819301</v>
      </c>
      <c r="AG46" s="197">
        <v>6848.99999999999</v>
      </c>
      <c r="AH46" s="192">
        <v>9107</v>
      </c>
      <c r="AI46" s="192">
        <v>9162</v>
      </c>
      <c r="AJ46" s="192">
        <v>9209</v>
      </c>
      <c r="AK46" s="192">
        <v>7837.99999999999</v>
      </c>
      <c r="AL46" s="198">
        <v>42165</v>
      </c>
      <c r="AM46" s="192"/>
      <c r="AN46" s="199">
        <v>8644</v>
      </c>
      <c r="AO46" s="200">
        <v>9223</v>
      </c>
      <c r="AP46" s="201">
        <v>17867</v>
      </c>
      <c r="AQ46" s="192"/>
      <c r="AR46" s="202">
        <v>60032</v>
      </c>
      <c r="AS46" s="154"/>
      <c r="AT46" s="155">
        <v>-15.818584070796399</v>
      </c>
      <c r="AU46" s="149">
        <v>2.3143467026176801</v>
      </c>
      <c r="AV46" s="149">
        <v>5.6747404844290603</v>
      </c>
      <c r="AW46" s="149">
        <v>11.2332407295567</v>
      </c>
      <c r="AX46" s="149">
        <v>-10.718760678892799</v>
      </c>
      <c r="AY46" s="156">
        <v>-1.4030164854436999</v>
      </c>
      <c r="AZ46" s="149"/>
      <c r="BA46" s="157">
        <v>-10.5638903259182</v>
      </c>
      <c r="BB46" s="158">
        <v>-14.5543820641096</v>
      </c>
      <c r="BC46" s="159">
        <v>-12.6692409208661</v>
      </c>
      <c r="BD46" s="149"/>
      <c r="BE46" s="160">
        <v>-5.0487156775907804</v>
      </c>
    </row>
    <row r="47" spans="7:57" x14ac:dyDescent="0.25">
      <c r="G47" s="197">
        <v>2438</v>
      </c>
      <c r="H47" s="192">
        <v>3426.99999999999</v>
      </c>
      <c r="I47" s="192">
        <v>3638</v>
      </c>
      <c r="J47" s="192">
        <v>3586.99999999999</v>
      </c>
      <c r="K47" s="192">
        <v>3215</v>
      </c>
      <c r="L47" s="198">
        <v>16305</v>
      </c>
      <c r="M47" s="192"/>
      <c r="N47" s="199">
        <v>3056</v>
      </c>
      <c r="O47" s="200">
        <v>3152.99999999999</v>
      </c>
      <c r="P47" s="201">
        <v>6208.99999999999</v>
      </c>
      <c r="Q47" s="192"/>
      <c r="R47" s="202">
        <v>22514</v>
      </c>
      <c r="S47" s="154"/>
      <c r="T47" s="155">
        <v>-12.7415891195418</v>
      </c>
      <c r="U47" s="149">
        <v>-10.358357311012201</v>
      </c>
      <c r="V47" s="149">
        <v>-13.3396855645545</v>
      </c>
      <c r="W47" s="149">
        <v>-15.8771106941838</v>
      </c>
      <c r="X47" s="149">
        <v>-17.352185089974199</v>
      </c>
      <c r="Y47" s="156">
        <v>-14.043966471611499</v>
      </c>
      <c r="Z47" s="149"/>
      <c r="AA47" s="157">
        <v>-22.278738555442501</v>
      </c>
      <c r="AB47" s="158">
        <v>-13.4742041712403</v>
      </c>
      <c r="AC47" s="159">
        <v>-18.043822597676801</v>
      </c>
      <c r="AD47" s="149"/>
      <c r="AE47" s="160">
        <v>-15.185533998869801</v>
      </c>
      <c r="AG47" s="197">
        <v>10854</v>
      </c>
      <c r="AH47" s="192">
        <v>12989</v>
      </c>
      <c r="AI47" s="192">
        <v>12417</v>
      </c>
      <c r="AJ47" s="192">
        <v>12289</v>
      </c>
      <c r="AK47" s="192">
        <v>11387</v>
      </c>
      <c r="AL47" s="198">
        <v>59936</v>
      </c>
      <c r="AM47" s="192"/>
      <c r="AN47" s="199">
        <v>13494</v>
      </c>
      <c r="AO47" s="200">
        <v>13033</v>
      </c>
      <c r="AP47" s="201">
        <v>26527</v>
      </c>
      <c r="AQ47" s="192"/>
      <c r="AR47" s="202">
        <v>86463</v>
      </c>
      <c r="AS47" s="154"/>
      <c r="AT47" s="155">
        <v>-8.2191780821917799</v>
      </c>
      <c r="AU47" s="149">
        <v>2.9239302694136202</v>
      </c>
      <c r="AV47" s="149">
        <v>-7.5634631132286101</v>
      </c>
      <c r="AW47" s="149">
        <v>-7.4553806762557402</v>
      </c>
      <c r="AX47" s="149">
        <v>-18.5129526263059</v>
      </c>
      <c r="AY47" s="156">
        <v>-7.9776453970398498</v>
      </c>
      <c r="AZ47" s="149"/>
      <c r="BA47" s="157">
        <v>-10.4816239883242</v>
      </c>
      <c r="BB47" s="158">
        <v>-8.1989152637881197</v>
      </c>
      <c r="BC47" s="159">
        <v>-9.3744661952102692</v>
      </c>
      <c r="BD47" s="149"/>
      <c r="BE47" s="160">
        <v>-8.4107496583794994</v>
      </c>
    </row>
    <row r="48" spans="7:57" x14ac:dyDescent="0.25">
      <c r="G48" s="197">
        <v>1811</v>
      </c>
      <c r="H48" s="192">
        <v>2447</v>
      </c>
      <c r="I48" s="192">
        <v>2572</v>
      </c>
      <c r="J48" s="192">
        <v>2769.99999999999</v>
      </c>
      <c r="K48" s="192">
        <v>2727</v>
      </c>
      <c r="L48" s="198">
        <v>12327</v>
      </c>
      <c r="M48" s="192"/>
      <c r="N48" s="199">
        <v>3022.99999999999</v>
      </c>
      <c r="O48" s="200">
        <v>3664.99999999999</v>
      </c>
      <c r="P48" s="201">
        <v>6687.99999999999</v>
      </c>
      <c r="Q48" s="192"/>
      <c r="R48" s="202">
        <v>19015</v>
      </c>
      <c r="S48" s="154"/>
      <c r="T48" s="155">
        <v>3.5448827901658002</v>
      </c>
      <c r="U48" s="149">
        <v>2.8151260504201598</v>
      </c>
      <c r="V48" s="149">
        <v>3.0036043251902198</v>
      </c>
      <c r="W48" s="149">
        <v>8.1608746583365797</v>
      </c>
      <c r="X48" s="149">
        <v>10.5391163356303</v>
      </c>
      <c r="Y48" s="156">
        <v>5.7748412562210296</v>
      </c>
      <c r="Z48" s="149"/>
      <c r="AA48" s="157">
        <v>-2.5467440361057299</v>
      </c>
      <c r="AB48" s="158">
        <v>2.06070732386521</v>
      </c>
      <c r="AC48" s="159">
        <v>-7.4704915583445303E-2</v>
      </c>
      <c r="AD48" s="149"/>
      <c r="AE48" s="160">
        <v>3.6409222216166102</v>
      </c>
      <c r="AG48" s="197">
        <v>9833</v>
      </c>
      <c r="AH48" s="192">
        <v>10996</v>
      </c>
      <c r="AI48" s="192">
        <v>10648</v>
      </c>
      <c r="AJ48" s="192">
        <v>10203</v>
      </c>
      <c r="AK48" s="192">
        <v>9934</v>
      </c>
      <c r="AL48" s="198">
        <v>51614</v>
      </c>
      <c r="AM48" s="192"/>
      <c r="AN48" s="199">
        <v>13395</v>
      </c>
      <c r="AO48" s="200">
        <v>13106</v>
      </c>
      <c r="AP48" s="201">
        <v>26501</v>
      </c>
      <c r="AQ48" s="192"/>
      <c r="AR48" s="202">
        <v>78115</v>
      </c>
      <c r="AS48" s="154"/>
      <c r="AT48" s="155">
        <v>8.7961938481965003</v>
      </c>
      <c r="AU48" s="149">
        <v>19.743003375803099</v>
      </c>
      <c r="AV48" s="149">
        <v>23.929236499068899</v>
      </c>
      <c r="AW48" s="149">
        <v>16.180824413573198</v>
      </c>
      <c r="AX48" s="149">
        <v>-4.1767145750940404</v>
      </c>
      <c r="AY48" s="156">
        <v>12.297115008050101</v>
      </c>
      <c r="AZ48" s="149"/>
      <c r="BA48" s="157">
        <v>15.344872126065599</v>
      </c>
      <c r="BB48" s="158">
        <v>11.8545702824955</v>
      </c>
      <c r="BC48" s="159">
        <v>13.5919417059579</v>
      </c>
      <c r="BD48" s="149"/>
      <c r="BE48" s="160">
        <v>12.733071638861601</v>
      </c>
    </row>
    <row r="49" spans="7:57" x14ac:dyDescent="0.25">
      <c r="G49" s="197">
        <v>1229</v>
      </c>
      <c r="H49" s="192">
        <v>1868</v>
      </c>
      <c r="I49" s="192">
        <v>2034</v>
      </c>
      <c r="J49" s="192">
        <v>2048</v>
      </c>
      <c r="K49" s="192">
        <v>2001.99999999999</v>
      </c>
      <c r="L49" s="198">
        <v>9181</v>
      </c>
      <c r="M49" s="192"/>
      <c r="N49" s="199">
        <v>2600.99999999999</v>
      </c>
      <c r="O49" s="200">
        <v>2304</v>
      </c>
      <c r="P49" s="201">
        <v>4904.99999999999</v>
      </c>
      <c r="Q49" s="192"/>
      <c r="R49" s="202">
        <v>14086</v>
      </c>
      <c r="S49" s="154"/>
      <c r="T49" s="155">
        <v>-15.474552957359</v>
      </c>
      <c r="U49" s="149">
        <v>-3.0114226375908602</v>
      </c>
      <c r="V49" s="149">
        <v>-6.35359116022099</v>
      </c>
      <c r="W49" s="149">
        <v>-11.5716753022452</v>
      </c>
      <c r="X49" s="149">
        <v>-7.4861367837338202</v>
      </c>
      <c r="Y49" s="156">
        <v>-8.4828548644338095</v>
      </c>
      <c r="Z49" s="149"/>
      <c r="AA49" s="157">
        <v>-0.76306753147653505</v>
      </c>
      <c r="AB49" s="158">
        <v>-8.1705858907931397</v>
      </c>
      <c r="AC49" s="159">
        <v>-4.3859649122807003</v>
      </c>
      <c r="AD49" s="149"/>
      <c r="AE49" s="160">
        <v>-7.09668909114892</v>
      </c>
      <c r="AG49" s="197">
        <v>6148</v>
      </c>
      <c r="AH49" s="192">
        <v>7646</v>
      </c>
      <c r="AI49" s="192">
        <v>7342</v>
      </c>
      <c r="AJ49" s="192">
        <v>6592</v>
      </c>
      <c r="AK49" s="192">
        <v>6686.99999999999</v>
      </c>
      <c r="AL49" s="198">
        <v>34415</v>
      </c>
      <c r="AM49" s="192"/>
      <c r="AN49" s="199">
        <v>8528</v>
      </c>
      <c r="AO49" s="200">
        <v>8362</v>
      </c>
      <c r="AP49" s="201">
        <v>16890</v>
      </c>
      <c r="AQ49" s="192"/>
      <c r="AR49" s="202">
        <v>51305</v>
      </c>
      <c r="AS49" s="154"/>
      <c r="AT49" s="155">
        <v>-11.641276228801299</v>
      </c>
      <c r="AU49" s="149">
        <v>10.2364475201845</v>
      </c>
      <c r="AV49" s="149">
        <v>10.755770101071001</v>
      </c>
      <c r="AW49" s="149">
        <v>-8.8243430152143798</v>
      </c>
      <c r="AX49" s="149">
        <v>-17.627494456762701</v>
      </c>
      <c r="AY49" s="156">
        <v>-4.0589891555852899</v>
      </c>
      <c r="AZ49" s="149"/>
      <c r="BA49" s="157">
        <v>-8.53710853710853</v>
      </c>
      <c r="BB49" s="158">
        <v>-3.7301404559060498</v>
      </c>
      <c r="BC49" s="159">
        <v>-6.2187673514714001</v>
      </c>
      <c r="BD49" s="149"/>
      <c r="BE49" s="160">
        <v>-4.7809060707856199</v>
      </c>
    </row>
    <row r="50" spans="7:57" x14ac:dyDescent="0.25">
      <c r="G50" s="197">
        <v>1111</v>
      </c>
      <c r="H50" s="192">
        <v>1746.99999999999</v>
      </c>
      <c r="I50" s="192">
        <v>1948</v>
      </c>
      <c r="J50" s="192">
        <v>1953.99999999999</v>
      </c>
      <c r="K50" s="192">
        <v>1841.99999999999</v>
      </c>
      <c r="L50" s="198">
        <v>8602</v>
      </c>
      <c r="M50" s="192"/>
      <c r="N50" s="199">
        <v>2006.99999999999</v>
      </c>
      <c r="O50" s="200">
        <v>1789.99999999999</v>
      </c>
      <c r="P50" s="201">
        <v>3796.99999999999</v>
      </c>
      <c r="Q50" s="192"/>
      <c r="R50" s="202">
        <v>12399</v>
      </c>
      <c r="S50" s="154"/>
      <c r="T50" s="155">
        <v>-5.6074766355140104</v>
      </c>
      <c r="U50" s="149">
        <v>5.75060532687651</v>
      </c>
      <c r="V50" s="149">
        <v>10.9971509971509</v>
      </c>
      <c r="W50" s="149">
        <v>8.4952803997779007</v>
      </c>
      <c r="X50" s="149">
        <v>15.4858934169278</v>
      </c>
      <c r="Y50" s="156">
        <v>7.7944862155388401</v>
      </c>
      <c r="Z50" s="149"/>
      <c r="AA50" s="157">
        <v>19.109792284866401</v>
      </c>
      <c r="AB50" s="158">
        <v>12.0851596743894</v>
      </c>
      <c r="AC50" s="159">
        <v>15.6916514320536</v>
      </c>
      <c r="AD50" s="149"/>
      <c r="AE50" s="160">
        <v>10.095897709110201</v>
      </c>
      <c r="AG50" s="197">
        <v>3936</v>
      </c>
      <c r="AH50" s="192">
        <v>5486.99999999999</v>
      </c>
      <c r="AI50" s="192">
        <v>5582</v>
      </c>
      <c r="AJ50" s="192">
        <v>5824.99999999999</v>
      </c>
      <c r="AK50" s="192">
        <v>5235</v>
      </c>
      <c r="AL50" s="198">
        <v>26065</v>
      </c>
      <c r="AM50" s="192"/>
      <c r="AN50" s="199">
        <v>6553.99999999999</v>
      </c>
      <c r="AO50" s="200">
        <v>6151.99999999999</v>
      </c>
      <c r="AP50" s="201">
        <v>12706</v>
      </c>
      <c r="AQ50" s="192"/>
      <c r="AR50" s="202">
        <v>38771</v>
      </c>
      <c r="AS50" s="154"/>
      <c r="AT50" s="155">
        <v>-7.6706544686840203</v>
      </c>
      <c r="AU50" s="149">
        <v>-2.1576319543509199</v>
      </c>
      <c r="AV50" s="149">
        <v>-6.8735402068735398</v>
      </c>
      <c r="AW50" s="149">
        <v>1.11091824336052</v>
      </c>
      <c r="AX50" s="149">
        <v>-5.6246619794483497</v>
      </c>
      <c r="AY50" s="156">
        <v>-4.0775770065874202</v>
      </c>
      <c r="AZ50" s="149"/>
      <c r="BA50" s="157">
        <v>5.6415215989684002</v>
      </c>
      <c r="BB50" s="158">
        <v>4.7327204630575403</v>
      </c>
      <c r="BC50" s="159">
        <v>5.1995363470773297</v>
      </c>
      <c r="BD50" s="149"/>
      <c r="BE50" s="160">
        <v>-1.2228987796489199</v>
      </c>
    </row>
    <row r="51" spans="7:57" x14ac:dyDescent="0.25">
      <c r="G51" s="197">
        <v>13808</v>
      </c>
      <c r="H51" s="192">
        <v>18987</v>
      </c>
      <c r="I51" s="192">
        <v>20876</v>
      </c>
      <c r="J51" s="192">
        <v>20475</v>
      </c>
      <c r="K51" s="192">
        <v>18240</v>
      </c>
      <c r="L51" s="198">
        <v>92386</v>
      </c>
      <c r="M51" s="192"/>
      <c r="N51" s="199">
        <v>20389</v>
      </c>
      <c r="O51" s="200">
        <v>22030</v>
      </c>
      <c r="P51" s="201">
        <v>42419</v>
      </c>
      <c r="Q51" s="192"/>
      <c r="R51" s="202">
        <v>134805</v>
      </c>
      <c r="S51" s="154"/>
      <c r="T51" s="155">
        <v>8.89589905362776</v>
      </c>
      <c r="U51" s="149">
        <v>6.1793982775975804</v>
      </c>
      <c r="V51" s="149">
        <v>3.3465346534653402</v>
      </c>
      <c r="W51" s="149">
        <v>3.5712479133997599</v>
      </c>
      <c r="X51" s="149">
        <v>5.6778679026651204</v>
      </c>
      <c r="Y51" s="156">
        <v>5.2340217106537104</v>
      </c>
      <c r="Z51" s="149"/>
      <c r="AA51" s="157">
        <v>5.3531752183124004</v>
      </c>
      <c r="AB51" s="158">
        <v>-1.3434841021047901</v>
      </c>
      <c r="AC51" s="159">
        <v>1.76570784252572</v>
      </c>
      <c r="AD51" s="149"/>
      <c r="AE51" s="160">
        <v>4.1174289818805301</v>
      </c>
      <c r="AG51" s="197">
        <v>51423</v>
      </c>
      <c r="AH51" s="192">
        <v>62457</v>
      </c>
      <c r="AI51" s="192">
        <v>62401</v>
      </c>
      <c r="AJ51" s="192">
        <v>63862</v>
      </c>
      <c r="AK51" s="192">
        <v>59255</v>
      </c>
      <c r="AL51" s="198">
        <v>299398</v>
      </c>
      <c r="AM51" s="192"/>
      <c r="AN51" s="199">
        <v>66954</v>
      </c>
      <c r="AO51" s="200">
        <v>68471</v>
      </c>
      <c r="AP51" s="201">
        <v>135425</v>
      </c>
      <c r="AQ51" s="192"/>
      <c r="AR51" s="202">
        <v>434823</v>
      </c>
      <c r="AS51" s="154"/>
      <c r="AT51" s="155">
        <v>0.96204818094359201</v>
      </c>
      <c r="AU51" s="149">
        <v>8.8157917661201797</v>
      </c>
      <c r="AV51" s="149">
        <v>0.360261833153738</v>
      </c>
      <c r="AW51" s="149">
        <v>7.9680129841586496</v>
      </c>
      <c r="AX51" s="149">
        <v>0.13688444249163401</v>
      </c>
      <c r="AY51" s="156">
        <v>3.65889969878475</v>
      </c>
      <c r="AZ51" s="149"/>
      <c r="BA51" s="157">
        <v>3.0886247459506002</v>
      </c>
      <c r="BB51" s="158">
        <v>3.8824493263745601</v>
      </c>
      <c r="BC51" s="159">
        <v>3.4884609506342601</v>
      </c>
      <c r="BD51" s="149"/>
      <c r="BE51" s="160">
        <v>3.6057566298934902</v>
      </c>
    </row>
    <row r="52" spans="7:57" x14ac:dyDescent="0.25">
      <c r="G52" s="197">
        <v>387</v>
      </c>
      <c r="H52" s="192">
        <v>563</v>
      </c>
      <c r="I52" s="192">
        <v>584</v>
      </c>
      <c r="J52" s="192">
        <v>575</v>
      </c>
      <c r="K52" s="192">
        <v>493</v>
      </c>
      <c r="L52" s="198">
        <v>2602</v>
      </c>
      <c r="M52" s="192"/>
      <c r="N52" s="199">
        <v>455</v>
      </c>
      <c r="O52" s="200">
        <v>466</v>
      </c>
      <c r="P52" s="201">
        <v>921</v>
      </c>
      <c r="Q52" s="192"/>
      <c r="R52" s="202">
        <v>3523</v>
      </c>
      <c r="S52" s="154"/>
      <c r="T52" s="155">
        <v>-15.3172866520787</v>
      </c>
      <c r="U52" s="149">
        <v>-14.3074581430745</v>
      </c>
      <c r="V52" s="149">
        <v>-15.484804630969601</v>
      </c>
      <c r="W52" s="149">
        <v>-12.4809741248097</v>
      </c>
      <c r="X52" s="149">
        <v>-15.726495726495701</v>
      </c>
      <c r="Y52" s="156">
        <v>-14.604529044962201</v>
      </c>
      <c r="Z52" s="149"/>
      <c r="AA52" s="157">
        <v>-15.427509293680201</v>
      </c>
      <c r="AB52" s="158">
        <v>-13.2216014897579</v>
      </c>
      <c r="AC52" s="159">
        <v>-14.3255813953488</v>
      </c>
      <c r="AD52" s="149"/>
      <c r="AE52" s="160">
        <v>-14.531780688985901</v>
      </c>
      <c r="AG52" s="197">
        <v>1449</v>
      </c>
      <c r="AH52" s="192">
        <v>1904</v>
      </c>
      <c r="AI52" s="192">
        <v>1841</v>
      </c>
      <c r="AJ52" s="192">
        <v>1912</v>
      </c>
      <c r="AK52" s="192">
        <v>1716</v>
      </c>
      <c r="AL52" s="198">
        <v>8822</v>
      </c>
      <c r="AM52" s="192"/>
      <c r="AN52" s="199">
        <v>1803</v>
      </c>
      <c r="AO52" s="200">
        <v>1783</v>
      </c>
      <c r="AP52" s="201">
        <v>3586</v>
      </c>
      <c r="AQ52" s="192"/>
      <c r="AR52" s="202">
        <v>12408</v>
      </c>
      <c r="AS52" s="154"/>
      <c r="AT52" s="155">
        <v>-16.097278517660602</v>
      </c>
      <c r="AU52" s="149">
        <v>-1.65289256198347</v>
      </c>
      <c r="AV52" s="149">
        <v>-9.9315068493150598</v>
      </c>
      <c r="AW52" s="149">
        <v>-1.34158926728586</v>
      </c>
      <c r="AX52" s="149">
        <v>-14.1141141141141</v>
      </c>
      <c r="AY52" s="156">
        <v>-8.5139479415119705</v>
      </c>
      <c r="AZ52" s="149"/>
      <c r="BA52" s="157">
        <v>-9.6240601503759304</v>
      </c>
      <c r="BB52" s="158">
        <v>-7.6644225789746203</v>
      </c>
      <c r="BC52" s="159">
        <v>-8.6602139582271995</v>
      </c>
      <c r="BD52" s="149"/>
      <c r="BE52" s="160">
        <v>-8.5562679637408703</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tabColor theme="7" tint="0.79998168889431442"/>
  </sheetPr>
  <dimension ref="G23:BE52"/>
  <sheetViews>
    <sheetView topLeftCell="A16" zoomScale="130" zoomScaleNormal="130" workbookViewId="0">
      <selection activeCell="I55" sqref="I54:I55"/>
    </sheetView>
  </sheetViews>
  <sheetFormatPr defaultRowHeight="12.5" x14ac:dyDescent="0.25"/>
  <sheetData>
    <row r="23" spans="7:57" x14ac:dyDescent="0.25">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x14ac:dyDescent="0.25">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x14ac:dyDescent="0.25">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x14ac:dyDescent="0.25">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x14ac:dyDescent="0.25">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x14ac:dyDescent="0.25">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x14ac:dyDescent="0.25">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x14ac:dyDescent="0.25">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x14ac:dyDescent="0.25">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x14ac:dyDescent="0.25">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x14ac:dyDescent="0.25">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x14ac:dyDescent="0.25">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x14ac:dyDescent="0.25">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x14ac:dyDescent="0.25">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x14ac:dyDescent="0.25">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x14ac:dyDescent="0.25">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x14ac:dyDescent="0.25">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x14ac:dyDescent="0.25">
      <c r="G40" s="189">
        <v>218190.88</v>
      </c>
      <c r="H40" s="190">
        <v>296985.18</v>
      </c>
      <c r="I40" s="190">
        <v>347065.679999999</v>
      </c>
      <c r="J40" s="190">
        <v>380198.00999999902</v>
      </c>
      <c r="K40" s="190">
        <v>317838.27999999898</v>
      </c>
      <c r="L40" s="191">
        <v>1560278.03</v>
      </c>
      <c r="M40" s="192"/>
      <c r="N40" s="193">
        <v>556512.81999999902</v>
      </c>
      <c r="O40" s="194">
        <v>609316.26999999897</v>
      </c>
      <c r="P40" s="195">
        <v>1165829.0900000001</v>
      </c>
      <c r="Q40" s="192"/>
      <c r="R40" s="196">
        <v>2726107.12</v>
      </c>
      <c r="S40" s="154"/>
      <c r="T40" s="146">
        <v>26.3692509795329</v>
      </c>
      <c r="U40" s="147">
        <v>-11.3913161603123</v>
      </c>
      <c r="V40" s="147">
        <v>-22.910997976829901</v>
      </c>
      <c r="W40" s="147">
        <v>2.9090193433698901</v>
      </c>
      <c r="X40" s="147">
        <v>14.7148092264064</v>
      </c>
      <c r="Y40" s="148">
        <v>-2.7597178176034198</v>
      </c>
      <c r="Z40" s="149"/>
      <c r="AA40" s="150">
        <v>24.126494139647001</v>
      </c>
      <c r="AB40" s="151">
        <v>15.5525370718786</v>
      </c>
      <c r="AC40" s="152">
        <v>19.492552657202801</v>
      </c>
      <c r="AD40" s="149"/>
      <c r="AE40" s="153">
        <v>5.6544939101724196</v>
      </c>
      <c r="AG40" s="189">
        <v>661689.04</v>
      </c>
      <c r="AH40" s="190">
        <v>823773.06</v>
      </c>
      <c r="AI40" s="190">
        <v>824876.46</v>
      </c>
      <c r="AJ40" s="190">
        <v>1020705.66</v>
      </c>
      <c r="AK40" s="190">
        <v>816563.11</v>
      </c>
      <c r="AL40" s="191">
        <v>4147607.33</v>
      </c>
      <c r="AM40" s="192"/>
      <c r="AN40" s="193">
        <v>1238527.49</v>
      </c>
      <c r="AO40" s="194">
        <v>1280812.6200000001</v>
      </c>
      <c r="AP40" s="195">
        <v>2519340.11</v>
      </c>
      <c r="AQ40" s="192"/>
      <c r="AR40" s="196">
        <v>6666947.4400000004</v>
      </c>
      <c r="AS40" s="154"/>
      <c r="AT40" s="146">
        <v>3.2076266910979099</v>
      </c>
      <c r="AU40" s="147">
        <v>0.31753156732332599</v>
      </c>
      <c r="AV40" s="147">
        <v>-17.627873493933301</v>
      </c>
      <c r="AW40" s="147">
        <v>42.571883340668997</v>
      </c>
      <c r="AX40" s="147">
        <v>20.697051790331699</v>
      </c>
      <c r="AY40" s="148">
        <v>7.55810416557647</v>
      </c>
      <c r="AZ40" s="149"/>
      <c r="BA40" s="150">
        <v>22.2516786678102</v>
      </c>
      <c r="BB40" s="151">
        <v>19.692480451947102</v>
      </c>
      <c r="BC40" s="152">
        <v>20.937073577653599</v>
      </c>
      <c r="BD40" s="149"/>
      <c r="BE40" s="153">
        <v>12.250687397346001</v>
      </c>
    </row>
    <row r="41" spans="7:57" x14ac:dyDescent="0.25">
      <c r="G41" s="197">
        <v>298872.96000000002</v>
      </c>
      <c r="H41" s="192">
        <v>514490.28</v>
      </c>
      <c r="I41" s="192">
        <v>595616.52</v>
      </c>
      <c r="J41" s="192">
        <v>550237.43999999994</v>
      </c>
      <c r="K41" s="192">
        <v>429199.64</v>
      </c>
      <c r="L41" s="198">
        <v>2388416.84</v>
      </c>
      <c r="M41" s="192"/>
      <c r="N41" s="199">
        <v>647811.86</v>
      </c>
      <c r="O41" s="200">
        <v>808236.23</v>
      </c>
      <c r="P41" s="201">
        <v>1456048.09</v>
      </c>
      <c r="Q41" s="192"/>
      <c r="R41" s="202">
        <v>3844464.93</v>
      </c>
      <c r="S41" s="154"/>
      <c r="T41" s="155">
        <v>8.55541261798977</v>
      </c>
      <c r="U41" s="149">
        <v>1.8928806940951299</v>
      </c>
      <c r="V41" s="149">
        <v>-0.85201645025173101</v>
      </c>
      <c r="W41" s="149">
        <v>0.243588827539161</v>
      </c>
      <c r="X41" s="149">
        <v>-4.2589088545044902E-3</v>
      </c>
      <c r="Y41" s="156">
        <v>1.2425399485244399</v>
      </c>
      <c r="Z41" s="149"/>
      <c r="AA41" s="157">
        <v>7.0282679974452398</v>
      </c>
      <c r="AB41" s="158">
        <v>6.0339452681822898</v>
      </c>
      <c r="AC41" s="159">
        <v>6.4740396016963997</v>
      </c>
      <c r="AD41" s="149"/>
      <c r="AE41" s="160">
        <v>3.1622835637157198</v>
      </c>
      <c r="AG41" s="197">
        <v>1152530.48</v>
      </c>
      <c r="AH41" s="192">
        <v>1521984.86</v>
      </c>
      <c r="AI41" s="192">
        <v>1582712.87</v>
      </c>
      <c r="AJ41" s="192">
        <v>1637690.5</v>
      </c>
      <c r="AK41" s="192">
        <v>1441690.72</v>
      </c>
      <c r="AL41" s="198">
        <v>7336609.4299999997</v>
      </c>
      <c r="AM41" s="192"/>
      <c r="AN41" s="199">
        <v>1862471.41</v>
      </c>
      <c r="AO41" s="200">
        <v>1988221.39</v>
      </c>
      <c r="AP41" s="201">
        <v>3850692.8</v>
      </c>
      <c r="AQ41" s="192"/>
      <c r="AR41" s="202">
        <v>11187302.23</v>
      </c>
      <c r="AS41" s="154"/>
      <c r="AT41" s="155">
        <v>5.4883211270632399</v>
      </c>
      <c r="AU41" s="149">
        <v>7.9758664017916097</v>
      </c>
      <c r="AV41" s="149">
        <v>-10.3869222522365</v>
      </c>
      <c r="AW41" s="149">
        <v>-1.0628032223374</v>
      </c>
      <c r="AX41" s="149">
        <v>-3.7801252588340901</v>
      </c>
      <c r="AY41" s="156">
        <v>-1.14920496865069</v>
      </c>
      <c r="AZ41" s="149"/>
      <c r="BA41" s="157">
        <v>4.5489828822031102</v>
      </c>
      <c r="BB41" s="158">
        <v>7.4415240584285298</v>
      </c>
      <c r="BC41" s="159">
        <v>6.0227619100889598</v>
      </c>
      <c r="BD41" s="149"/>
      <c r="BE41" s="160">
        <v>1.2072785725738999</v>
      </c>
    </row>
    <row r="42" spans="7:57" x14ac:dyDescent="0.25">
      <c r="G42" s="197">
        <v>120189.7605</v>
      </c>
      <c r="H42" s="192">
        <v>165662.9062</v>
      </c>
      <c r="I42" s="192">
        <v>175537.7248</v>
      </c>
      <c r="J42" s="192">
        <v>174948.68900000001</v>
      </c>
      <c r="K42" s="192">
        <v>156363.7206</v>
      </c>
      <c r="L42" s="198">
        <v>792702.80110000004</v>
      </c>
      <c r="M42" s="192"/>
      <c r="N42" s="199">
        <v>192419.451</v>
      </c>
      <c r="O42" s="200">
        <v>212582.86129999999</v>
      </c>
      <c r="P42" s="201">
        <v>405002.31229999999</v>
      </c>
      <c r="Q42" s="192"/>
      <c r="R42" s="202">
        <v>1197705.1133999999</v>
      </c>
      <c r="S42" s="154"/>
      <c r="T42" s="155">
        <v>15.3179574618158</v>
      </c>
      <c r="U42" s="149">
        <v>11.7114756803993</v>
      </c>
      <c r="V42" s="149">
        <v>5.0287183973112004</v>
      </c>
      <c r="W42" s="149">
        <v>3.5698332233469099</v>
      </c>
      <c r="X42" s="149">
        <v>1.90514300620542</v>
      </c>
      <c r="Y42" s="156">
        <v>6.8315172840994602</v>
      </c>
      <c r="Z42" s="149"/>
      <c r="AA42" s="157">
        <v>-4.28794245575319</v>
      </c>
      <c r="AB42" s="158">
        <v>-3.37668645973012</v>
      </c>
      <c r="AC42" s="159">
        <v>-3.81178445560063</v>
      </c>
      <c r="AD42" s="149"/>
      <c r="AE42" s="160">
        <v>2.9784340628709698</v>
      </c>
      <c r="AG42" s="197">
        <v>459706.21600000001</v>
      </c>
      <c r="AH42" s="192">
        <v>557920.65209999995</v>
      </c>
      <c r="AI42" s="192">
        <v>556095.47600000002</v>
      </c>
      <c r="AJ42" s="192">
        <v>574690.0416</v>
      </c>
      <c r="AK42" s="192">
        <v>545219.65659999999</v>
      </c>
      <c r="AL42" s="198">
        <v>2693632.0422999999</v>
      </c>
      <c r="AM42" s="192"/>
      <c r="AN42" s="199">
        <v>650500.87210000004</v>
      </c>
      <c r="AO42" s="200">
        <v>683513.24040000001</v>
      </c>
      <c r="AP42" s="201">
        <v>1334014.1125</v>
      </c>
      <c r="AQ42" s="192"/>
      <c r="AR42" s="202">
        <v>4027646.1548000001</v>
      </c>
      <c r="AS42" s="154"/>
      <c r="AT42" s="155">
        <v>-1.22252895739728</v>
      </c>
      <c r="AU42" s="149">
        <v>4.1577174155038801</v>
      </c>
      <c r="AV42" s="149">
        <v>-7.8907208251602503</v>
      </c>
      <c r="AW42" s="149">
        <v>-0.28126331437165503</v>
      </c>
      <c r="AX42" s="149">
        <v>-3.9451845671538099</v>
      </c>
      <c r="AY42" s="156">
        <v>-2.0035669137873802</v>
      </c>
      <c r="AZ42" s="149"/>
      <c r="BA42" s="157">
        <v>-2.1740875622789799</v>
      </c>
      <c r="BB42" s="158">
        <v>-0.210994501657703</v>
      </c>
      <c r="BC42" s="159">
        <v>-1.1779980932776399</v>
      </c>
      <c r="BD42" s="149"/>
      <c r="BE42" s="160">
        <v>-1.73165866948277</v>
      </c>
    </row>
    <row r="43" spans="7:57" x14ac:dyDescent="0.25">
      <c r="G43" s="197">
        <v>261281.56820000001</v>
      </c>
      <c r="H43" s="192">
        <v>350982.3567</v>
      </c>
      <c r="I43" s="192">
        <v>368174.6753</v>
      </c>
      <c r="J43" s="192">
        <v>372276.41470000002</v>
      </c>
      <c r="K43" s="192">
        <v>322906.59460000001</v>
      </c>
      <c r="L43" s="198">
        <v>1675621.6095</v>
      </c>
      <c r="M43" s="192"/>
      <c r="N43" s="199">
        <v>305158.29190000001</v>
      </c>
      <c r="O43" s="200">
        <v>307323.16340000002</v>
      </c>
      <c r="P43" s="201">
        <v>612481.45530000003</v>
      </c>
      <c r="Q43" s="192"/>
      <c r="R43" s="202">
        <v>2288103.0647999998</v>
      </c>
      <c r="S43" s="154"/>
      <c r="T43" s="155">
        <v>24.863624094940501</v>
      </c>
      <c r="U43" s="149">
        <v>26.748430577564399</v>
      </c>
      <c r="V43" s="149">
        <v>21.862676689046801</v>
      </c>
      <c r="W43" s="149">
        <v>24.254483591560401</v>
      </c>
      <c r="X43" s="149">
        <v>23.882347900227199</v>
      </c>
      <c r="Y43" s="156">
        <v>24.253335604404199</v>
      </c>
      <c r="Z43" s="149"/>
      <c r="AA43" s="157">
        <v>17.2033413484669</v>
      </c>
      <c r="AB43" s="158">
        <v>17.7640092023126</v>
      </c>
      <c r="AC43" s="159">
        <v>17.483997224499301</v>
      </c>
      <c r="AD43" s="149"/>
      <c r="AE43" s="160">
        <v>22.366014974437899</v>
      </c>
      <c r="AG43" s="197">
        <v>833184.299</v>
      </c>
      <c r="AH43" s="192">
        <v>1020736.9974</v>
      </c>
      <c r="AI43" s="192">
        <v>993897.98089999997</v>
      </c>
      <c r="AJ43" s="192">
        <v>986984.9216</v>
      </c>
      <c r="AK43" s="192">
        <v>924231.16009999998</v>
      </c>
      <c r="AL43" s="198">
        <v>4759035.3590000002</v>
      </c>
      <c r="AM43" s="192"/>
      <c r="AN43" s="199">
        <v>958129.95570000005</v>
      </c>
      <c r="AO43" s="200">
        <v>968166.91390000004</v>
      </c>
      <c r="AP43" s="201">
        <v>1926296.8696000001</v>
      </c>
      <c r="AQ43" s="192"/>
      <c r="AR43" s="202">
        <v>6685332.2286</v>
      </c>
      <c r="AS43" s="154"/>
      <c r="AT43" s="155">
        <v>13.258437239330799</v>
      </c>
      <c r="AU43" s="149">
        <v>29.6708368686479</v>
      </c>
      <c r="AV43" s="149">
        <v>16.598698628030402</v>
      </c>
      <c r="AW43" s="149">
        <v>13.805994275592999</v>
      </c>
      <c r="AX43" s="149">
        <v>7.2481027013402599</v>
      </c>
      <c r="AY43" s="156">
        <v>15.9537026976039</v>
      </c>
      <c r="AZ43" s="149"/>
      <c r="BA43" s="157">
        <v>10.6246695262043</v>
      </c>
      <c r="BB43" s="158">
        <v>11.003226602711001</v>
      </c>
      <c r="BC43" s="159">
        <v>10.8146110030918</v>
      </c>
      <c r="BD43" s="149"/>
      <c r="BE43" s="160">
        <v>14.4246961934974</v>
      </c>
    </row>
    <row r="44" spans="7:57" x14ac:dyDescent="0.25">
      <c r="G44" s="197">
        <v>242032</v>
      </c>
      <c r="H44" s="192">
        <v>354635.95</v>
      </c>
      <c r="I44" s="192">
        <v>374214.67</v>
      </c>
      <c r="J44" s="192">
        <v>365454.55</v>
      </c>
      <c r="K44" s="192">
        <v>324189.21000000002</v>
      </c>
      <c r="L44" s="198">
        <v>1660526.38</v>
      </c>
      <c r="M44" s="192"/>
      <c r="N44" s="199">
        <v>449415.72</v>
      </c>
      <c r="O44" s="200">
        <v>542336.63</v>
      </c>
      <c r="P44" s="201">
        <v>991752.35</v>
      </c>
      <c r="Q44" s="192"/>
      <c r="R44" s="202">
        <v>2652278.73</v>
      </c>
      <c r="S44" s="154"/>
      <c r="T44" s="155">
        <v>-14.9353974072363</v>
      </c>
      <c r="U44" s="149">
        <v>-7.4254830452445804</v>
      </c>
      <c r="V44" s="149">
        <v>-6.7469012253156198</v>
      </c>
      <c r="W44" s="149">
        <v>-7.6218751709397399</v>
      </c>
      <c r="X44" s="149">
        <v>-5.28749153781889</v>
      </c>
      <c r="Y44" s="156">
        <v>-8.0953738237522401</v>
      </c>
      <c r="Z44" s="149"/>
      <c r="AA44" s="157">
        <v>-1.7149463986851601</v>
      </c>
      <c r="AB44" s="158">
        <v>-4.3159636576243203</v>
      </c>
      <c r="AC44" s="159">
        <v>-3.1545687601567201</v>
      </c>
      <c r="AD44" s="149"/>
      <c r="AE44" s="160">
        <v>-6.3080429031286398</v>
      </c>
      <c r="AG44" s="197">
        <v>1446323.8</v>
      </c>
      <c r="AH44" s="192">
        <v>1726838.4</v>
      </c>
      <c r="AI44" s="192">
        <v>1658362.94</v>
      </c>
      <c r="AJ44" s="192">
        <v>1746816.61</v>
      </c>
      <c r="AK44" s="192">
        <v>1537936.59</v>
      </c>
      <c r="AL44" s="198">
        <v>8116278.3399999999</v>
      </c>
      <c r="AM44" s="192"/>
      <c r="AN44" s="199">
        <v>1874654.65</v>
      </c>
      <c r="AO44" s="200">
        <v>1984632.95</v>
      </c>
      <c r="AP44" s="201">
        <v>3859287.6</v>
      </c>
      <c r="AQ44" s="192"/>
      <c r="AR44" s="202">
        <v>11975565.939999999</v>
      </c>
      <c r="AS44" s="154"/>
      <c r="AT44" s="155">
        <v>-0.11630530388470001</v>
      </c>
      <c r="AU44" s="149">
        <v>10.501609583842001</v>
      </c>
      <c r="AV44" s="149">
        <v>1.9067345732345</v>
      </c>
      <c r="AW44" s="149">
        <v>20.621012912851</v>
      </c>
      <c r="AX44" s="149">
        <v>-4.1161276882437097</v>
      </c>
      <c r="AY44" s="156">
        <v>5.5403670355084502</v>
      </c>
      <c r="AZ44" s="149"/>
      <c r="BA44" s="157">
        <v>-7.1512125613446598</v>
      </c>
      <c r="BB44" s="158">
        <v>-0.55500021410935596</v>
      </c>
      <c r="BC44" s="159">
        <v>-3.87227306254439</v>
      </c>
      <c r="BD44" s="149"/>
      <c r="BE44" s="160">
        <v>2.3118735416452001</v>
      </c>
    </row>
    <row r="45" spans="7:57" x14ac:dyDescent="0.25">
      <c r="G45" s="197">
        <v>173756.09</v>
      </c>
      <c r="H45" s="192">
        <v>270972.44</v>
      </c>
      <c r="I45" s="192">
        <v>308948.56</v>
      </c>
      <c r="J45" s="192">
        <v>303839.43</v>
      </c>
      <c r="K45" s="192">
        <v>263731.09000000003</v>
      </c>
      <c r="L45" s="198">
        <v>1321247.6100000001</v>
      </c>
      <c r="M45" s="192"/>
      <c r="N45" s="199">
        <v>273265.84000000003</v>
      </c>
      <c r="O45" s="200">
        <v>303309.68</v>
      </c>
      <c r="P45" s="201">
        <v>576575.52</v>
      </c>
      <c r="Q45" s="192"/>
      <c r="R45" s="202">
        <v>1897823.13</v>
      </c>
      <c r="S45" s="154"/>
      <c r="T45" s="155">
        <v>-4.4924936479428101</v>
      </c>
      <c r="U45" s="149">
        <v>0.42271515642595398</v>
      </c>
      <c r="V45" s="149">
        <v>2.6585822476349801</v>
      </c>
      <c r="W45" s="149">
        <v>6.1543913426151899</v>
      </c>
      <c r="X45" s="149">
        <v>3.8776332603360899</v>
      </c>
      <c r="Y45" s="156">
        <v>2.1989565624294398</v>
      </c>
      <c r="Z45" s="149"/>
      <c r="AA45" s="157">
        <v>-3.7325101886141501</v>
      </c>
      <c r="AB45" s="158">
        <v>4.5633390914304597</v>
      </c>
      <c r="AC45" s="159">
        <v>0.46030755540631602</v>
      </c>
      <c r="AD45" s="149"/>
      <c r="AE45" s="160">
        <v>1.66440843150978</v>
      </c>
      <c r="AG45" s="197">
        <v>862524.05</v>
      </c>
      <c r="AH45" s="192">
        <v>1052169.75</v>
      </c>
      <c r="AI45" s="192">
        <v>1033949.76</v>
      </c>
      <c r="AJ45" s="192">
        <v>1059897.6100000001</v>
      </c>
      <c r="AK45" s="192">
        <v>927947</v>
      </c>
      <c r="AL45" s="198">
        <v>4936488.17</v>
      </c>
      <c r="AM45" s="192"/>
      <c r="AN45" s="199">
        <v>1127414.8</v>
      </c>
      <c r="AO45" s="200">
        <v>1161061.68</v>
      </c>
      <c r="AP45" s="201">
        <v>2288476.48</v>
      </c>
      <c r="AQ45" s="192"/>
      <c r="AR45" s="202">
        <v>7224964.6500000004</v>
      </c>
      <c r="AS45" s="154"/>
      <c r="AT45" s="155">
        <v>3.6663375437358998</v>
      </c>
      <c r="AU45" s="149">
        <v>14.4401084586679</v>
      </c>
      <c r="AV45" s="149">
        <v>0.54995621439571996</v>
      </c>
      <c r="AW45" s="149">
        <v>13.2834768766515</v>
      </c>
      <c r="AX45" s="149">
        <v>-5.5109083806082397</v>
      </c>
      <c r="AY45" s="156">
        <v>5.0897156447920997</v>
      </c>
      <c r="AZ45" s="149"/>
      <c r="BA45" s="157">
        <v>1.5225480834516201</v>
      </c>
      <c r="BB45" s="158">
        <v>6.9082080654689104</v>
      </c>
      <c r="BC45" s="159">
        <v>4.18537840042592</v>
      </c>
      <c r="BD45" s="149"/>
      <c r="BE45" s="160">
        <v>4.8015765506669803</v>
      </c>
    </row>
    <row r="46" spans="7:57" x14ac:dyDescent="0.25">
      <c r="G46" s="197">
        <v>172079.44</v>
      </c>
      <c r="H46" s="192">
        <v>302642.21000000002</v>
      </c>
      <c r="I46" s="192">
        <v>344194.17</v>
      </c>
      <c r="J46" s="192">
        <v>343502.98</v>
      </c>
      <c r="K46" s="192">
        <v>275922.09999999998</v>
      </c>
      <c r="L46" s="198">
        <v>1438340.9</v>
      </c>
      <c r="M46" s="192"/>
      <c r="N46" s="199">
        <v>313578.08</v>
      </c>
      <c r="O46" s="200">
        <v>450237.00999999902</v>
      </c>
      <c r="P46" s="201">
        <v>763815.08999999904</v>
      </c>
      <c r="Q46" s="192"/>
      <c r="R46" s="202">
        <v>2202155.9900000002</v>
      </c>
      <c r="S46" s="154"/>
      <c r="T46" s="155">
        <v>-21.328459778312599</v>
      </c>
      <c r="U46" s="149">
        <v>-3.3088706306800901</v>
      </c>
      <c r="V46" s="149">
        <v>-2.4727210843720999</v>
      </c>
      <c r="W46" s="149">
        <v>-6.4385057092444402</v>
      </c>
      <c r="X46" s="149">
        <v>-16.021204301914299</v>
      </c>
      <c r="Y46" s="156">
        <v>-8.9861799921978207</v>
      </c>
      <c r="Z46" s="149"/>
      <c r="AA46" s="157">
        <v>-18.914849701814099</v>
      </c>
      <c r="AB46" s="158">
        <v>-37.512463517814602</v>
      </c>
      <c r="AC46" s="159">
        <v>-31.016912633598199</v>
      </c>
      <c r="AD46" s="149"/>
      <c r="AE46" s="160">
        <v>-18.062488279059</v>
      </c>
      <c r="AG46" s="197">
        <v>920187.67</v>
      </c>
      <c r="AH46" s="192">
        <v>1176742.2</v>
      </c>
      <c r="AI46" s="192">
        <v>1227239.52</v>
      </c>
      <c r="AJ46" s="192">
        <v>1342044.44</v>
      </c>
      <c r="AK46" s="192">
        <v>1060992.32</v>
      </c>
      <c r="AL46" s="198">
        <v>5727206.1500000004</v>
      </c>
      <c r="AM46" s="192"/>
      <c r="AN46" s="199">
        <v>1291924.93</v>
      </c>
      <c r="AO46" s="200">
        <v>1455952.6</v>
      </c>
      <c r="AP46" s="201">
        <v>2747877.53</v>
      </c>
      <c r="AQ46" s="192"/>
      <c r="AR46" s="202">
        <v>8475083.6799999997</v>
      </c>
      <c r="AS46" s="154"/>
      <c r="AT46" s="155">
        <v>-17.1161370522223</v>
      </c>
      <c r="AU46" s="149">
        <v>-3.7464588604853102</v>
      </c>
      <c r="AV46" s="149">
        <v>-3.2592144522800099</v>
      </c>
      <c r="AW46" s="149">
        <v>21.999522690400699</v>
      </c>
      <c r="AX46" s="149">
        <v>-10.1552547066158</v>
      </c>
      <c r="AY46" s="156">
        <v>-2.6366405315495101</v>
      </c>
      <c r="AZ46" s="149"/>
      <c r="BA46" s="157">
        <v>-12.9359434201165</v>
      </c>
      <c r="BB46" s="158">
        <v>-17.068034467396298</v>
      </c>
      <c r="BC46" s="159">
        <v>-15.175284258191899</v>
      </c>
      <c r="BD46" s="149"/>
      <c r="BE46" s="160">
        <v>-7.0895717725878198</v>
      </c>
    </row>
    <row r="47" spans="7:57" x14ac:dyDescent="0.25">
      <c r="G47" s="197">
        <v>231653.29</v>
      </c>
      <c r="H47" s="192">
        <v>361125.31</v>
      </c>
      <c r="I47" s="192">
        <v>396737.84</v>
      </c>
      <c r="J47" s="192">
        <v>372556.84</v>
      </c>
      <c r="K47" s="192">
        <v>316416.89</v>
      </c>
      <c r="L47" s="198">
        <v>1678490.17</v>
      </c>
      <c r="M47" s="192"/>
      <c r="N47" s="199">
        <v>327363.84999999998</v>
      </c>
      <c r="O47" s="200">
        <v>342267.27</v>
      </c>
      <c r="P47" s="201">
        <v>669631.12</v>
      </c>
      <c r="Q47" s="192"/>
      <c r="R47" s="202">
        <v>2348121.29</v>
      </c>
      <c r="S47" s="154"/>
      <c r="T47" s="155">
        <v>-12.1084761396967</v>
      </c>
      <c r="U47" s="149">
        <v>-7.55549417481717</v>
      </c>
      <c r="V47" s="149">
        <v>-11.049086826711401</v>
      </c>
      <c r="W47" s="149">
        <v>-17.041295552688901</v>
      </c>
      <c r="X47" s="149">
        <v>-20.408336263570501</v>
      </c>
      <c r="Y47" s="156">
        <v>-13.7849122363533</v>
      </c>
      <c r="Z47" s="149"/>
      <c r="AA47" s="157">
        <v>-22.659814776025801</v>
      </c>
      <c r="AB47" s="158">
        <v>-14.0748553134997</v>
      </c>
      <c r="AC47" s="159">
        <v>-18.497664335109501</v>
      </c>
      <c r="AD47" s="149"/>
      <c r="AE47" s="160">
        <v>-15.183532524102199</v>
      </c>
      <c r="AG47" s="197">
        <v>1035895.96</v>
      </c>
      <c r="AH47" s="192">
        <v>1318529.68</v>
      </c>
      <c r="AI47" s="192">
        <v>1279462.05</v>
      </c>
      <c r="AJ47" s="192">
        <v>1261360.68</v>
      </c>
      <c r="AK47" s="192">
        <v>1134813.54</v>
      </c>
      <c r="AL47" s="198">
        <v>6030061.9100000001</v>
      </c>
      <c r="AM47" s="192"/>
      <c r="AN47" s="199">
        <v>1465681.61</v>
      </c>
      <c r="AO47" s="200">
        <v>1420486.6</v>
      </c>
      <c r="AP47" s="201">
        <v>2886168.21</v>
      </c>
      <c r="AQ47" s="192"/>
      <c r="AR47" s="202">
        <v>8916230.1199999992</v>
      </c>
      <c r="AS47" s="154"/>
      <c r="AT47" s="155">
        <v>-8.5973867980088201</v>
      </c>
      <c r="AU47" s="149">
        <v>5.1569254931742803</v>
      </c>
      <c r="AV47" s="149">
        <v>-7.9382883732905896</v>
      </c>
      <c r="AW47" s="149">
        <v>-6.3259304672704602</v>
      </c>
      <c r="AX47" s="149">
        <v>-18.3150948837167</v>
      </c>
      <c r="AY47" s="156">
        <v>-7.4119772939648501</v>
      </c>
      <c r="AZ47" s="149"/>
      <c r="BA47" s="157">
        <v>-10.962268960378299</v>
      </c>
      <c r="BB47" s="158">
        <v>-8.0286370382965604</v>
      </c>
      <c r="BC47" s="159">
        <v>-9.5421830943610608</v>
      </c>
      <c r="BD47" s="149"/>
      <c r="BE47" s="160">
        <v>-8.1124200437532004</v>
      </c>
    </row>
    <row r="48" spans="7:57" x14ac:dyDescent="0.25">
      <c r="G48" s="197">
        <v>156893.04999999999</v>
      </c>
      <c r="H48" s="192">
        <v>223583.29</v>
      </c>
      <c r="I48" s="192">
        <v>230485.77</v>
      </c>
      <c r="J48" s="192">
        <v>256479.82</v>
      </c>
      <c r="K48" s="192">
        <v>266131</v>
      </c>
      <c r="L48" s="198">
        <v>1133572.93</v>
      </c>
      <c r="M48" s="192"/>
      <c r="N48" s="199">
        <v>285560.38</v>
      </c>
      <c r="O48" s="200">
        <v>447122.63</v>
      </c>
      <c r="P48" s="201">
        <v>732683.01</v>
      </c>
      <c r="Q48" s="192"/>
      <c r="R48" s="202">
        <v>1866255.94</v>
      </c>
      <c r="S48" s="154"/>
      <c r="T48" s="155">
        <v>4.0334818312958296</v>
      </c>
      <c r="U48" s="149">
        <v>1.9338143880849199</v>
      </c>
      <c r="V48" s="149">
        <v>3.6639671442744701</v>
      </c>
      <c r="W48" s="149">
        <v>11.576932758058501</v>
      </c>
      <c r="X48" s="149">
        <v>20.733584538211002</v>
      </c>
      <c r="Y48" s="156">
        <v>8.7060273331223801</v>
      </c>
      <c r="Z48" s="149"/>
      <c r="AA48" s="157">
        <v>-11.9171121263503</v>
      </c>
      <c r="AB48" s="158">
        <v>7.4004354553770098</v>
      </c>
      <c r="AC48" s="159">
        <v>-1.0567965253290399</v>
      </c>
      <c r="AD48" s="149"/>
      <c r="AE48" s="160">
        <v>4.6520425568777002</v>
      </c>
      <c r="AG48" s="197">
        <v>1046539.79</v>
      </c>
      <c r="AH48" s="192">
        <v>1151514.8799999999</v>
      </c>
      <c r="AI48" s="192">
        <v>1187685.22</v>
      </c>
      <c r="AJ48" s="192">
        <v>1154257.04</v>
      </c>
      <c r="AK48" s="192">
        <v>1045523.8</v>
      </c>
      <c r="AL48" s="198">
        <v>5585520.7300000004</v>
      </c>
      <c r="AM48" s="192"/>
      <c r="AN48" s="199">
        <v>1686623.88</v>
      </c>
      <c r="AO48" s="200">
        <v>1534636.89</v>
      </c>
      <c r="AP48" s="201">
        <v>3221260.77</v>
      </c>
      <c r="AQ48" s="192"/>
      <c r="AR48" s="202">
        <v>8806781.5</v>
      </c>
      <c r="AS48" s="154"/>
      <c r="AT48" s="155">
        <v>24.101338877430301</v>
      </c>
      <c r="AU48" s="149">
        <v>32.513816645273998</v>
      </c>
      <c r="AV48" s="149">
        <v>45.900048292448197</v>
      </c>
      <c r="AW48" s="149">
        <v>41.453392791476098</v>
      </c>
      <c r="AX48" s="149">
        <v>6.4503644500570401</v>
      </c>
      <c r="AY48" s="156">
        <v>29.160504259699</v>
      </c>
      <c r="AZ48" s="149"/>
      <c r="BA48" s="157">
        <v>37.924056292171301</v>
      </c>
      <c r="BB48" s="158">
        <v>20.862588934762702</v>
      </c>
      <c r="BC48" s="159">
        <v>29.232904368315499</v>
      </c>
      <c r="BD48" s="149"/>
      <c r="BE48" s="160">
        <v>29.186976671487599</v>
      </c>
    </row>
    <row r="49" spans="7:57" x14ac:dyDescent="0.25">
      <c r="G49" s="197">
        <v>101835.82</v>
      </c>
      <c r="H49" s="192">
        <v>163615.21</v>
      </c>
      <c r="I49" s="192">
        <v>184709.16</v>
      </c>
      <c r="J49" s="192">
        <v>182797.18</v>
      </c>
      <c r="K49" s="192">
        <v>178489.34</v>
      </c>
      <c r="L49" s="198">
        <v>811446.71</v>
      </c>
      <c r="M49" s="192"/>
      <c r="N49" s="199">
        <v>303651.09000000003</v>
      </c>
      <c r="O49" s="200">
        <v>264388.32</v>
      </c>
      <c r="P49" s="201">
        <v>568039.41</v>
      </c>
      <c r="Q49" s="192"/>
      <c r="R49" s="202">
        <v>1379486.12</v>
      </c>
      <c r="S49" s="154"/>
      <c r="T49" s="155">
        <v>-19.6559993214976</v>
      </c>
      <c r="U49" s="149">
        <v>-8.7061618281710604</v>
      </c>
      <c r="V49" s="149">
        <v>-9.9625078492518497</v>
      </c>
      <c r="W49" s="149">
        <v>-16.178208428301101</v>
      </c>
      <c r="X49" s="149">
        <v>-10.573991940857599</v>
      </c>
      <c r="Y49" s="156">
        <v>-12.633781376868299</v>
      </c>
      <c r="Z49" s="149"/>
      <c r="AA49" s="157">
        <v>5.1280092070547898</v>
      </c>
      <c r="AB49" s="158">
        <v>-7.4270523408299898</v>
      </c>
      <c r="AC49" s="159">
        <v>-1.1141210797254499</v>
      </c>
      <c r="AD49" s="149"/>
      <c r="AE49" s="160">
        <v>-8.2316877899778103</v>
      </c>
      <c r="AG49" s="197">
        <v>515652.32</v>
      </c>
      <c r="AH49" s="192">
        <v>658308.51</v>
      </c>
      <c r="AI49" s="192">
        <v>642502.55000000005</v>
      </c>
      <c r="AJ49" s="192">
        <v>578972.94999999995</v>
      </c>
      <c r="AK49" s="192">
        <v>583486.31999999995</v>
      </c>
      <c r="AL49" s="198">
        <v>2978922.65</v>
      </c>
      <c r="AM49" s="192"/>
      <c r="AN49" s="199">
        <v>850386.14</v>
      </c>
      <c r="AO49" s="200">
        <v>821381.98</v>
      </c>
      <c r="AP49" s="201">
        <v>1671768.12</v>
      </c>
      <c r="AQ49" s="192"/>
      <c r="AR49" s="202">
        <v>4650690.7699999996</v>
      </c>
      <c r="AS49" s="154"/>
      <c r="AT49" s="155">
        <v>-15.016248938758499</v>
      </c>
      <c r="AU49" s="149">
        <v>5.4636311455020499</v>
      </c>
      <c r="AV49" s="149">
        <v>6.3847026789515597</v>
      </c>
      <c r="AW49" s="149">
        <v>-11.7104294343061</v>
      </c>
      <c r="AX49" s="149">
        <v>-21.499846319061</v>
      </c>
      <c r="AY49" s="156">
        <v>-7.8865624390436002</v>
      </c>
      <c r="AZ49" s="149"/>
      <c r="BA49" s="157">
        <v>-8.6146909050018294</v>
      </c>
      <c r="BB49" s="158">
        <v>-6.1938314821207499</v>
      </c>
      <c r="BC49" s="159">
        <v>-7.4410760386614001</v>
      </c>
      <c r="BD49" s="149"/>
      <c r="BE49" s="160">
        <v>-7.7269194874992104</v>
      </c>
    </row>
    <row r="50" spans="7:57" x14ac:dyDescent="0.25">
      <c r="G50" s="197">
        <v>109200.22</v>
      </c>
      <c r="H50" s="192">
        <v>181032.71</v>
      </c>
      <c r="I50" s="192">
        <v>209076.14</v>
      </c>
      <c r="J50" s="192">
        <v>208887.77</v>
      </c>
      <c r="K50" s="192">
        <v>196460.63</v>
      </c>
      <c r="L50" s="198">
        <v>904657.47</v>
      </c>
      <c r="M50" s="192"/>
      <c r="N50" s="199">
        <v>226122.85</v>
      </c>
      <c r="O50" s="200">
        <v>200765.24</v>
      </c>
      <c r="P50" s="201">
        <v>426888.09</v>
      </c>
      <c r="Q50" s="192"/>
      <c r="R50" s="202">
        <v>1331545.56</v>
      </c>
      <c r="S50" s="154"/>
      <c r="T50" s="155">
        <v>4.2069461805606903</v>
      </c>
      <c r="U50" s="149">
        <v>11.6735721103885</v>
      </c>
      <c r="V50" s="149">
        <v>16.658620711204399</v>
      </c>
      <c r="W50" s="149">
        <v>13.2595005153364</v>
      </c>
      <c r="X50" s="149">
        <v>27.142566380587098</v>
      </c>
      <c r="Y50" s="156">
        <v>15.2321521149163</v>
      </c>
      <c r="Z50" s="149"/>
      <c r="AA50" s="157">
        <v>27.3893655445066</v>
      </c>
      <c r="AB50" s="158">
        <v>14.217259839247699</v>
      </c>
      <c r="AC50" s="159">
        <v>20.8355719957659</v>
      </c>
      <c r="AD50" s="149"/>
      <c r="AE50" s="160">
        <v>16.971134057966701</v>
      </c>
      <c r="AG50" s="197">
        <v>371375.55</v>
      </c>
      <c r="AH50" s="192">
        <v>537899.89</v>
      </c>
      <c r="AI50" s="192">
        <v>568490.06000000006</v>
      </c>
      <c r="AJ50" s="192">
        <v>619422.43999999994</v>
      </c>
      <c r="AK50" s="192">
        <v>532441.93000000005</v>
      </c>
      <c r="AL50" s="198">
        <v>2629629.87</v>
      </c>
      <c r="AM50" s="192"/>
      <c r="AN50" s="199">
        <v>708562.76</v>
      </c>
      <c r="AO50" s="200">
        <v>668378.74</v>
      </c>
      <c r="AP50" s="201">
        <v>1376941.5</v>
      </c>
      <c r="AQ50" s="192"/>
      <c r="AR50" s="202">
        <v>4006571.37</v>
      </c>
      <c r="AS50" s="154"/>
      <c r="AT50" s="155">
        <v>-3.91621283665076</v>
      </c>
      <c r="AU50" s="149">
        <v>-0.80797352842909698</v>
      </c>
      <c r="AV50" s="149">
        <v>-7.0017869383337201</v>
      </c>
      <c r="AW50" s="149">
        <v>9.7379261296697397</v>
      </c>
      <c r="AX50" s="149">
        <v>0.65601607979888599</v>
      </c>
      <c r="AY50" s="156">
        <v>-0.147445264421454</v>
      </c>
      <c r="AZ50" s="149"/>
      <c r="BA50" s="157">
        <v>9.8406642240121904</v>
      </c>
      <c r="BB50" s="158">
        <v>6.4422155100764398</v>
      </c>
      <c r="BC50" s="159">
        <v>8.1643398614843701</v>
      </c>
      <c r="BD50" s="149"/>
      <c r="BE50" s="160">
        <v>2.5610960400167699</v>
      </c>
    </row>
    <row r="51" spans="7:57" x14ac:dyDescent="0.25">
      <c r="G51" s="197">
        <v>1361180.28</v>
      </c>
      <c r="H51" s="192">
        <v>2048958.99</v>
      </c>
      <c r="I51" s="192">
        <v>2302075.36</v>
      </c>
      <c r="J51" s="192">
        <v>2282717.2999999998</v>
      </c>
      <c r="K51" s="192">
        <v>1930306.2</v>
      </c>
      <c r="L51" s="198">
        <v>9925238.1300000008</v>
      </c>
      <c r="M51" s="192"/>
      <c r="N51" s="199">
        <v>2531050.5499999998</v>
      </c>
      <c r="O51" s="200">
        <v>2902562.94</v>
      </c>
      <c r="P51" s="201">
        <v>5433613.4900000002</v>
      </c>
      <c r="Q51" s="192"/>
      <c r="R51" s="202">
        <v>15358851.619999999</v>
      </c>
      <c r="S51" s="154"/>
      <c r="T51" s="155">
        <v>10.1723261949718</v>
      </c>
      <c r="U51" s="149">
        <v>4.8222494460846601</v>
      </c>
      <c r="V51" s="149">
        <v>0.25371852582124799</v>
      </c>
      <c r="W51" s="149">
        <v>4.2997598528451899</v>
      </c>
      <c r="X51" s="149">
        <v>6.04342697040956</v>
      </c>
      <c r="Y51" s="156">
        <v>4.5272547166368096</v>
      </c>
      <c r="Z51" s="149"/>
      <c r="AA51" s="157">
        <v>8.2520488311946192</v>
      </c>
      <c r="AB51" s="158">
        <v>-1.6329014674734501</v>
      </c>
      <c r="AC51" s="159">
        <v>2.7370596602868398</v>
      </c>
      <c r="AD51" s="149"/>
      <c r="AE51" s="160">
        <v>3.8868364064194898</v>
      </c>
      <c r="AG51" s="197">
        <v>5132564.0599999996</v>
      </c>
      <c r="AH51" s="192">
        <v>6519320.9500000002</v>
      </c>
      <c r="AI51" s="192">
        <v>6626876.4800000004</v>
      </c>
      <c r="AJ51" s="192">
        <v>7065990.2300000004</v>
      </c>
      <c r="AK51" s="192">
        <v>6149845.1900000004</v>
      </c>
      <c r="AL51" s="198">
        <v>31494596.91</v>
      </c>
      <c r="AM51" s="192"/>
      <c r="AN51" s="199">
        <v>7616481.46</v>
      </c>
      <c r="AO51" s="200">
        <v>7978418.7199999997</v>
      </c>
      <c r="AP51" s="201">
        <v>15594900.18</v>
      </c>
      <c r="AQ51" s="192"/>
      <c r="AR51" s="202">
        <v>47089497.090000004</v>
      </c>
      <c r="AS51" s="154"/>
      <c r="AT51" s="155">
        <v>1.7924366285832001</v>
      </c>
      <c r="AU51" s="149">
        <v>8.5008436037055102</v>
      </c>
      <c r="AV51" s="149">
        <v>-2.35859716831972</v>
      </c>
      <c r="AW51" s="149">
        <v>15.751019494567601</v>
      </c>
      <c r="AX51" s="149">
        <v>2.9138092771918598</v>
      </c>
      <c r="AY51" s="156">
        <v>5.27014609197815</v>
      </c>
      <c r="AZ51" s="149"/>
      <c r="BA51" s="157">
        <v>5.6004029265867201</v>
      </c>
      <c r="BB51" s="158">
        <v>5.1639217232643997</v>
      </c>
      <c r="BC51" s="159">
        <v>5.3766455466709697</v>
      </c>
      <c r="BD51" s="149"/>
      <c r="BE51" s="160">
        <v>5.3053922814735204</v>
      </c>
    </row>
    <row r="52" spans="7:57" x14ac:dyDescent="0.25">
      <c r="G52" s="197">
        <v>34262.79</v>
      </c>
      <c r="H52" s="192">
        <v>52812.959999999897</v>
      </c>
      <c r="I52" s="192">
        <v>55513.32</v>
      </c>
      <c r="J52" s="192">
        <v>53939.73</v>
      </c>
      <c r="K52" s="192">
        <v>45041.789999999899</v>
      </c>
      <c r="L52" s="198">
        <v>241570.59</v>
      </c>
      <c r="M52" s="192"/>
      <c r="N52" s="199">
        <v>41393.5</v>
      </c>
      <c r="O52" s="200">
        <v>45482.93</v>
      </c>
      <c r="P52" s="201">
        <v>86876.43</v>
      </c>
      <c r="Q52" s="192"/>
      <c r="R52" s="202">
        <v>328447.02</v>
      </c>
      <c r="S52" s="154"/>
      <c r="T52" s="155">
        <v>-20.421878345968899</v>
      </c>
      <c r="U52" s="149">
        <v>-21.248489661703601</v>
      </c>
      <c r="V52" s="149">
        <v>-20.891232163293701</v>
      </c>
      <c r="W52" s="149">
        <v>-19.058914870830399</v>
      </c>
      <c r="X52" s="149">
        <v>-23.119428129592499</v>
      </c>
      <c r="Y52" s="156">
        <v>-20.931118659428101</v>
      </c>
      <c r="Z52" s="149"/>
      <c r="AA52" s="157">
        <v>-28.6278234154397</v>
      </c>
      <c r="AB52" s="158">
        <v>-31.246561037874201</v>
      </c>
      <c r="AC52" s="159">
        <v>-30.023221034298899</v>
      </c>
      <c r="AD52" s="149"/>
      <c r="AE52" s="160">
        <v>-23.558225700616301</v>
      </c>
      <c r="AG52" s="197">
        <v>125510.17</v>
      </c>
      <c r="AH52" s="192">
        <v>172959.52</v>
      </c>
      <c r="AI52" s="192">
        <v>166449.51</v>
      </c>
      <c r="AJ52" s="192">
        <v>178715.48</v>
      </c>
      <c r="AK52" s="192">
        <v>151343.59</v>
      </c>
      <c r="AL52" s="198">
        <v>794978.27</v>
      </c>
      <c r="AM52" s="192"/>
      <c r="AN52" s="199">
        <v>168410.35</v>
      </c>
      <c r="AO52" s="200">
        <v>171880.34</v>
      </c>
      <c r="AP52" s="201">
        <v>340290.69</v>
      </c>
      <c r="AQ52" s="192"/>
      <c r="AR52" s="202">
        <v>1135268.96</v>
      </c>
      <c r="AS52" s="154"/>
      <c r="AT52" s="155">
        <v>-26.0979207406425</v>
      </c>
      <c r="AU52" s="149">
        <v>-12.285091284412299</v>
      </c>
      <c r="AV52" s="149">
        <v>-26.192682318800799</v>
      </c>
      <c r="AW52" s="149">
        <v>-11.4357031076437</v>
      </c>
      <c r="AX52" s="149">
        <v>-25.323475055331301</v>
      </c>
      <c r="AY52" s="156">
        <v>-20.262410840532201</v>
      </c>
      <c r="AZ52" s="149"/>
      <c r="BA52" s="157">
        <v>-23.715695178860901</v>
      </c>
      <c r="BB52" s="158">
        <v>-23.6602552304258</v>
      </c>
      <c r="BC52" s="159">
        <v>-23.6877026084696</v>
      </c>
      <c r="BD52" s="149"/>
      <c r="BE52" s="160">
        <v>-21.3209656923834</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29547A1AC0C9458D6DA3BF670E8E42" ma:contentTypeVersion="21" ma:contentTypeDescription="Create a new document." ma:contentTypeScope="" ma:versionID="39f8717354861d66dfe600d1c4783cdc">
  <xsd:schema xmlns:xsd="http://www.w3.org/2001/XMLSchema" xmlns:xs="http://www.w3.org/2001/XMLSchema" xmlns:p="http://schemas.microsoft.com/office/2006/metadata/properties" xmlns:ns1="http://schemas.microsoft.com/sharepoint/v3" xmlns:ns2="e3f431ef-2a63-4b2b-860e-646449a1814e" xmlns:ns3="7a85900e-6fd2-45c2-923c-a8c58575d173" targetNamespace="http://schemas.microsoft.com/office/2006/metadata/properties" ma:root="true" ma:fieldsID="1ba4f6d1896390fcbd2dbce51fb85c30" ns1:_="" ns2:_="" ns3:_="">
    <xsd:import namespace="http://schemas.microsoft.com/sharepoint/v3"/>
    <xsd:import namespace="e3f431ef-2a63-4b2b-860e-646449a1814e"/>
    <xsd:import namespace="7a85900e-6fd2-45c2-923c-a8c58575d1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1:_ip_UnifiedCompliancePolicyProperties" minOccurs="0"/>
                <xsd:element ref="ns1:_ip_UnifiedCompliancePolicyUIAction" minOccurs="0"/>
                <xsd:element ref="ns2:MediaServiceSearchPropertie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431ef-2a63-4b2b-860e-646449a18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530d2e-5552-4983-b860-cdec4d7960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85900e-6fd2-45c2-923c-a8c58575d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1b41aab-c18e-4f90-8b01-22265f85669d}" ma:internalName="TaxCatchAll" ma:showField="CatchAllData" ma:web="7a85900e-6fd2-45c2-923c-a8c58575d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a85900e-6fd2-45c2-923c-a8c58575d173" xsi:nil="true"/>
    <_ip_UnifiedCompliancePolicyProperties xmlns="http://schemas.microsoft.com/sharepoint/v3" xsi:nil="true"/>
    <lcf76f155ced4ddcb4097134ff3c332f xmlns="e3f431ef-2a63-4b2b-860e-646449a181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A6ED90-1BA9-47DA-B209-8692D0BF0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f431ef-2a63-4b2b-860e-646449a1814e"/>
    <ds:schemaRef ds:uri="7a85900e-6fd2-45c2-923c-a8c58575d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76D074-13AA-49D0-9CF5-7C3E583D8790}">
  <ds:schemaRefs>
    <ds:schemaRef ds:uri="http://schemas.microsoft.com/sharepoint/v3/contenttype/forms"/>
  </ds:schemaRefs>
</ds:datastoreItem>
</file>

<file path=customXml/itemProps3.xml><?xml version="1.0" encoding="utf-8"?>
<ds:datastoreItem xmlns:ds="http://schemas.openxmlformats.org/officeDocument/2006/customXml" ds:itemID="{3809EBC9-AC9B-41C1-B4C4-BFDA1F422BC1}">
  <ds:schemaRefs>
    <ds:schemaRef ds:uri="http://schemas.microsoft.com/office/2006/metadata/properties"/>
    <ds:schemaRef ds:uri="http://www.w3.org/2000/xmlns/"/>
    <ds:schemaRef ds:uri="http://schemas.microsoft.com/sharepoint/v3"/>
    <ds:schemaRef ds:uri="http://www.w3.org/2001/XMLSchema-instance"/>
    <ds:schemaRef ds:uri="7a85900e-6fd2-45c2-923c-a8c58575d173"/>
    <ds:schemaRef ds:uri="e3f431ef-2a63-4b2b-860e-646449a1814e"/>
    <ds:schemaRef ds:uri="http://schemas.microsoft.com/office/infopath/2007/PartnerControls"/>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Current Week View</vt:lpstr>
      <vt:lpstr>Rolling-28 Day View</vt:lpstr>
      <vt:lpstr>Occupancy Raw Data</vt:lpstr>
      <vt:lpstr>ADR Raw Data</vt:lpstr>
      <vt:lpstr>RevPAR Raw Data</vt:lpstr>
      <vt:lpstr>Translation Table</vt:lpstr>
      <vt:lpstr>Help</vt:lpstr>
      <vt:lpstr>Market Maps -&gt;</vt:lpstr>
      <vt:lpstr>Washington, DC Market</vt:lpstr>
      <vt:lpstr>Norfolk &amp; Virginia Beach, VA</vt:lpstr>
      <vt:lpstr>Virginia Area</vt:lpstr>
      <vt:lpstr>VA Shenandoah Valley Regional</vt:lpstr>
      <vt:lpstr>Virginia South Central</vt:lpstr>
      <vt:lpstr>Richmond-Petersburg, VA</vt:lpstr>
      <vt:lpstr>Bristol &amp; Kingsport TN&amp;VA, MSA</vt:lpstr>
      <vt:lpstr>Virginia Tourism Regions</vt:lpstr>
      <vt:lpstr>'Current Week View'!Print_Area</vt:lpstr>
      <vt:lpstr>Help!Print_Area</vt:lpstr>
      <vt:lpstr>'Rolling-28 Day View'!Print_Area</vt:lpstr>
      <vt:lpstr>'Translation Table'!Print_Area</vt:lpstr>
      <vt:lpstr>'Current Week View'!Print_Titles</vt:lpstr>
      <vt:lpstr>'Rolling-28 Day 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2004-07-20T21:40:42Z</dcterms:created>
  <dcterms:modified xsi:type="dcterms:W3CDTF">2026-04-23T15:52:10Z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By">
    <vt:lpwstr>SoftArtisans OfficeWriter for Excel 11.0.0.825 (http://officewriter.softartisans.com)</vt:lpwstr>
  </property>
  <property fmtid="{D5CDD505-2E9C-101B-9397-08002B2CF9AE}" pid="3" name="ContentTypeId">
    <vt:lpwstr>0x010100F029547A1AC0C9458D6DA3BF670E8E42</vt:lpwstr>
  </property>
  <property fmtid="{D5CDD505-2E9C-101B-9397-08002B2CF9AE}" pid="4" name="MediaServiceImageTags">
    <vt:lpwstr/>
  </property>
</Properties>
</file>