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1" documentId="8_{713AC4CA-A37B-45ED-B9B3-DB1D4135FC86}" xr6:coauthVersionLast="47" xr6:coauthVersionMax="47" xr10:uidLastSave="{0B255142-A0AC-4FFF-A420-4EC264D430E9}"/>
  <workbookProtection workbookAlgorithmName="SHA-512" workbookHashValue="Ek2OY/+LlslkoUO/PhBfB/29ONYUTbS4N2UvOmlUr5C18KT/o0Dgc0Ew25MoeBvx5Nze0GInExkfx5JAXhlJOw==" workbookSaltValue="wHmlS4FAaUbstGxslPnN9Q==" workbookSpinCount="100000" lockStructure="1"/>
  <bookViews>
    <workbookView xWindow="-120" yWindow="-120" windowWidth="38640" windowHeight="21120" tabRatio="602" xr2:uid="{00000000-000D-0000-FFFF-FFFF00000000}"/>
  </bookViews>
  <sheets>
    <sheet name="Current Week View" sheetId="22" r:id="rId1"/>
    <sheet name="Rolling-28 Day View" sheetId="28" r:id="rId2"/>
    <sheet name="Occupancy Raw Data" sheetId="25" state="hidden" r:id="rId3"/>
    <sheet name="ADR Raw Data" sheetId="26" state="hidden" r:id="rId4"/>
    <sheet name="RevPAR Raw Data" sheetId="27" state="hidden" r:id="rId5"/>
    <sheet name="Translation Table" sheetId="2" r:id="rId6"/>
    <sheet name="Help" sheetId="21" r:id="rId7"/>
    <sheet name="Market Maps -&gt;" sheetId="29" r:id="rId8"/>
    <sheet name="Washington, DC Market" sheetId="30" r:id="rId9"/>
    <sheet name="Norfolk &amp; Virginia Beach, VA" sheetId="31" r:id="rId10"/>
    <sheet name="Virginia Area" sheetId="32" r:id="rId11"/>
    <sheet name="VA Shenandoah Valley Regional" sheetId="36" r:id="rId12"/>
    <sheet name="Virginia South Central" sheetId="37" r:id="rId13"/>
    <sheet name="Richmond-Petersburg, VA" sheetId="33" r:id="rId14"/>
    <sheet name="Bristol &amp; Kingsport TN&amp;VA, MSA" sheetId="34" r:id="rId15"/>
    <sheet name="Virginia Tourism Regions" sheetId="35" r:id="rId16"/>
  </sheets>
  <definedNames>
    <definedName name="_xlnm.Print_Area" localSheetId="0">'Current Week View'!$A$1:$AG$147</definedName>
    <definedName name="_xlnm.Print_Area" localSheetId="6">Help!$A$1:$O$31</definedName>
    <definedName name="_xlnm.Print_Area" localSheetId="1">'Rolling-28 Day View'!$A$1:$AG$147</definedName>
    <definedName name="_xlnm.Print_Area" localSheetId="5">'Translation Table'!$A$1:$X$43</definedName>
    <definedName name="_xlnm.Print_Titles" localSheetId="0">'Current Week View'!$A:$A,'Current Week View'!$1:$3</definedName>
    <definedName name="_xlnm.Print_Titles" localSheetId="1">'Rolling-28 Day View'!$A:$A,'Rolling-28 Day View'!$1:$3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8" i="28" l="1"/>
  <c r="AF138" i="28"/>
  <c r="AE138" i="28"/>
  <c r="AD138" i="28"/>
  <c r="AC138" i="28"/>
  <c r="AB138" i="28"/>
  <c r="AA138" i="28"/>
  <c r="Z138" i="28"/>
  <c r="Y138" i="28"/>
  <c r="X138" i="28"/>
  <c r="V138" i="28"/>
  <c r="U138" i="28"/>
  <c r="T138" i="28"/>
  <c r="S138" i="28"/>
  <c r="R138" i="28"/>
  <c r="Q138" i="28"/>
  <c r="P138" i="28"/>
  <c r="O138" i="28"/>
  <c r="N138" i="28"/>
  <c r="M138" i="28"/>
  <c r="AG137" i="28"/>
  <c r="AF137" i="28"/>
  <c r="AE137" i="28"/>
  <c r="AD137" i="28"/>
  <c r="AC137" i="28"/>
  <c r="AB137" i="28"/>
  <c r="AA137" i="28"/>
  <c r="Z137" i="28"/>
  <c r="Y137" i="28"/>
  <c r="X137" i="28"/>
  <c r="V137" i="28"/>
  <c r="U137" i="28"/>
  <c r="T137" i="28"/>
  <c r="S137" i="28"/>
  <c r="R137" i="28"/>
  <c r="Q137" i="28"/>
  <c r="P137" i="28"/>
  <c r="O137" i="28"/>
  <c r="N137" i="28"/>
  <c r="M137" i="28"/>
  <c r="AG105" i="28"/>
  <c r="AF105" i="28"/>
  <c r="AE105" i="28"/>
  <c r="AD105" i="28"/>
  <c r="AC105" i="28"/>
  <c r="AB105" i="28"/>
  <c r="AA105" i="28"/>
  <c r="Z105" i="28"/>
  <c r="Y105" i="28"/>
  <c r="X105" i="28"/>
  <c r="V105" i="28"/>
  <c r="U105" i="28"/>
  <c r="T105" i="28"/>
  <c r="S105" i="28"/>
  <c r="R105" i="28"/>
  <c r="Q105" i="28"/>
  <c r="P105" i="28"/>
  <c r="O105" i="28"/>
  <c r="N105" i="28"/>
  <c r="M105" i="28"/>
  <c r="AG104" i="28"/>
  <c r="AF104" i="28"/>
  <c r="AE104" i="28"/>
  <c r="AD104" i="28"/>
  <c r="AC104" i="28"/>
  <c r="AB104" i="28"/>
  <c r="AA104" i="28"/>
  <c r="Z104" i="28"/>
  <c r="Y104" i="28"/>
  <c r="X104" i="28"/>
  <c r="V104" i="28"/>
  <c r="U104" i="28"/>
  <c r="T104" i="28"/>
  <c r="S104" i="28"/>
  <c r="R104" i="28"/>
  <c r="Q104" i="28"/>
  <c r="P104" i="28"/>
  <c r="O104" i="28"/>
  <c r="N104" i="28"/>
  <c r="M104" i="28"/>
  <c r="AG123" i="28"/>
  <c r="AF123" i="28"/>
  <c r="AE123" i="28"/>
  <c r="AD123" i="28"/>
  <c r="AC123" i="28"/>
  <c r="AB123" i="28"/>
  <c r="AA123" i="28"/>
  <c r="Z123" i="28"/>
  <c r="Y123" i="28"/>
  <c r="X123" i="28"/>
  <c r="V123" i="28"/>
  <c r="U123" i="28"/>
  <c r="T123" i="28"/>
  <c r="S123" i="28"/>
  <c r="R123" i="28"/>
  <c r="Q123" i="28"/>
  <c r="P123" i="28"/>
  <c r="O123" i="28"/>
  <c r="N123" i="28"/>
  <c r="M123" i="28"/>
  <c r="AG122" i="28"/>
  <c r="AF122" i="28"/>
  <c r="AE122" i="28"/>
  <c r="AD122" i="28"/>
  <c r="AC122" i="28"/>
  <c r="AB122" i="28"/>
  <c r="AA122" i="28"/>
  <c r="Z122" i="28"/>
  <c r="Y122" i="28"/>
  <c r="X122" i="28"/>
  <c r="V122" i="28"/>
  <c r="U122" i="28"/>
  <c r="T122" i="28"/>
  <c r="S122" i="28"/>
  <c r="R122" i="28"/>
  <c r="Q122" i="28"/>
  <c r="P122" i="28"/>
  <c r="O122" i="28"/>
  <c r="N122" i="28"/>
  <c r="M122" i="28"/>
  <c r="AG123" i="22"/>
  <c r="AF123" i="22"/>
  <c r="AE123" i="22"/>
  <c r="AD123" i="22"/>
  <c r="AC123" i="22"/>
  <c r="AB123" i="22"/>
  <c r="AA123" i="22"/>
  <c r="Z123" i="22"/>
  <c r="Y123" i="22"/>
  <c r="X123" i="22"/>
  <c r="AG122" i="22"/>
  <c r="AF122" i="22"/>
  <c r="AE122" i="22"/>
  <c r="AD122" i="22"/>
  <c r="AC122" i="22"/>
  <c r="AB122" i="22"/>
  <c r="AA122" i="22"/>
  <c r="Z122" i="22"/>
  <c r="Y122" i="22"/>
  <c r="X122" i="22"/>
  <c r="AG105" i="22"/>
  <c r="AF105" i="22"/>
  <c r="AE105" i="22"/>
  <c r="AD105" i="22"/>
  <c r="AC105" i="22"/>
  <c r="AB105" i="22"/>
  <c r="AA105" i="22"/>
  <c r="Z105" i="22"/>
  <c r="Y105" i="22"/>
  <c r="X105" i="22"/>
  <c r="AG104" i="22"/>
  <c r="AF104" i="22"/>
  <c r="AE104" i="22"/>
  <c r="AD104" i="22"/>
  <c r="AC104" i="22"/>
  <c r="AB104" i="22"/>
  <c r="AA104" i="22"/>
  <c r="Z104" i="22"/>
  <c r="Y104" i="22"/>
  <c r="X104" i="22"/>
  <c r="AG138" i="22"/>
  <c r="AF138" i="22"/>
  <c r="AE138" i="22"/>
  <c r="AD138" i="22"/>
  <c r="AC138" i="22"/>
  <c r="AB138" i="22"/>
  <c r="AA138" i="22"/>
  <c r="Z138" i="22"/>
  <c r="Y138" i="22"/>
  <c r="X138" i="22"/>
  <c r="AG137" i="22"/>
  <c r="AF137" i="22"/>
  <c r="AE137" i="22"/>
  <c r="AD137" i="22"/>
  <c r="AC137" i="22"/>
  <c r="AB137" i="22"/>
  <c r="AA137" i="22"/>
  <c r="Z137" i="22"/>
  <c r="Y137" i="22"/>
  <c r="X137" i="22"/>
  <c r="V138" i="22"/>
  <c r="U138" i="22"/>
  <c r="T138" i="22"/>
  <c r="S138" i="22"/>
  <c r="R138" i="22"/>
  <c r="Q138" i="22"/>
  <c r="P138" i="22"/>
  <c r="O138" i="22"/>
  <c r="N138" i="22"/>
  <c r="M138" i="22"/>
  <c r="V137" i="22"/>
  <c r="U137" i="22"/>
  <c r="T137" i="22"/>
  <c r="S137" i="22"/>
  <c r="R137" i="22"/>
  <c r="Q137" i="22"/>
  <c r="P137" i="22"/>
  <c r="O137" i="22"/>
  <c r="N137" i="22"/>
  <c r="M137" i="22"/>
  <c r="V123" i="22"/>
  <c r="U123" i="22"/>
  <c r="T123" i="22"/>
  <c r="S123" i="22"/>
  <c r="R123" i="22"/>
  <c r="Q123" i="22"/>
  <c r="P123" i="22"/>
  <c r="O123" i="22"/>
  <c r="N123" i="22"/>
  <c r="M123" i="22"/>
  <c r="V122" i="22"/>
  <c r="U122" i="22"/>
  <c r="T122" i="22"/>
  <c r="S122" i="22"/>
  <c r="R122" i="22"/>
  <c r="Q122" i="22"/>
  <c r="P122" i="22"/>
  <c r="O122" i="22"/>
  <c r="N122" i="22"/>
  <c r="M122" i="22"/>
  <c r="V105" i="22"/>
  <c r="U105" i="22"/>
  <c r="T105" i="22"/>
  <c r="S105" i="22"/>
  <c r="R105" i="22"/>
  <c r="Q105" i="22"/>
  <c r="P105" i="22"/>
  <c r="O105" i="22"/>
  <c r="N105" i="22"/>
  <c r="M105" i="22"/>
  <c r="V104" i="22"/>
  <c r="U104" i="22"/>
  <c r="T104" i="22"/>
  <c r="S104" i="22"/>
  <c r="R104" i="22"/>
  <c r="Q104" i="22"/>
  <c r="P104" i="22"/>
  <c r="O104" i="22"/>
  <c r="N104" i="22"/>
  <c r="M104" i="22"/>
  <c r="AG141" i="28"/>
  <c r="AF141" i="28"/>
  <c r="AE141" i="28"/>
  <c r="AD141" i="28"/>
  <c r="AC141" i="28"/>
  <c r="AB141" i="28"/>
  <c r="AA141" i="28"/>
  <c r="Z141" i="28"/>
  <c r="Y141" i="28"/>
  <c r="X141" i="28"/>
  <c r="AG135" i="28"/>
  <c r="AF135" i="28"/>
  <c r="AE135" i="28"/>
  <c r="AD135" i="28"/>
  <c r="AC135" i="28"/>
  <c r="AB135" i="28"/>
  <c r="AA135" i="28"/>
  <c r="Z135" i="28"/>
  <c r="Y135" i="28"/>
  <c r="X135" i="28"/>
  <c r="AG132" i="28"/>
  <c r="AF132" i="28"/>
  <c r="AE132" i="28"/>
  <c r="AD132" i="28"/>
  <c r="AC132" i="28"/>
  <c r="AB132" i="28"/>
  <c r="AA132" i="28"/>
  <c r="Z132" i="28"/>
  <c r="Y132" i="28"/>
  <c r="X132" i="28"/>
  <c r="AG144" i="28"/>
  <c r="AF144" i="28"/>
  <c r="AE144" i="28"/>
  <c r="AD144" i="28"/>
  <c r="AC144" i="28"/>
  <c r="AB144" i="28"/>
  <c r="AA144" i="28"/>
  <c r="Z144" i="28"/>
  <c r="Y144" i="28"/>
  <c r="X144" i="28"/>
  <c r="AG129" i="28"/>
  <c r="AF129" i="28"/>
  <c r="AE129" i="28"/>
  <c r="AD129" i="28"/>
  <c r="AC129" i="28"/>
  <c r="AB129" i="28"/>
  <c r="AA129" i="28"/>
  <c r="Z129" i="28"/>
  <c r="Y129" i="28"/>
  <c r="X129" i="28"/>
  <c r="AG126" i="28"/>
  <c r="AF126" i="28"/>
  <c r="AE126" i="28"/>
  <c r="AD126" i="28"/>
  <c r="AC126" i="28"/>
  <c r="AB126" i="28"/>
  <c r="AA126" i="28"/>
  <c r="Z126" i="28"/>
  <c r="Y126" i="28"/>
  <c r="X126" i="28"/>
  <c r="AG111" i="28"/>
  <c r="AF111" i="28"/>
  <c r="AE111" i="28"/>
  <c r="AD111" i="28"/>
  <c r="AC111" i="28"/>
  <c r="AB111" i="28"/>
  <c r="AA111" i="28"/>
  <c r="Z111" i="28"/>
  <c r="Y111" i="28"/>
  <c r="X111" i="28"/>
  <c r="AG114" i="28"/>
  <c r="AF114" i="28"/>
  <c r="AE114" i="28"/>
  <c r="AD114" i="28"/>
  <c r="AC114" i="28"/>
  <c r="AB114" i="28"/>
  <c r="AA114" i="28"/>
  <c r="Z114" i="28"/>
  <c r="Y114" i="28"/>
  <c r="X114" i="28"/>
  <c r="AG108" i="28"/>
  <c r="AF108" i="28"/>
  <c r="AE108" i="28"/>
  <c r="AD108" i="28"/>
  <c r="AC108" i="28"/>
  <c r="AB108" i="28"/>
  <c r="AA108" i="28"/>
  <c r="Z108" i="28"/>
  <c r="Y108" i="28"/>
  <c r="X108" i="28"/>
  <c r="AG120" i="28"/>
  <c r="AF120" i="28"/>
  <c r="AE120" i="28"/>
  <c r="AD120" i="28"/>
  <c r="AC120" i="28"/>
  <c r="AB120" i="28"/>
  <c r="AA120" i="28"/>
  <c r="Z120" i="28"/>
  <c r="Y120" i="28"/>
  <c r="X120" i="28"/>
  <c r="AG117" i="28"/>
  <c r="AF117" i="28"/>
  <c r="AE117" i="28"/>
  <c r="AD117" i="28"/>
  <c r="AC117" i="28"/>
  <c r="AB117" i="28"/>
  <c r="AA117" i="28"/>
  <c r="Z117" i="28"/>
  <c r="Y117" i="28"/>
  <c r="X117" i="28"/>
  <c r="AG102" i="28"/>
  <c r="AF102" i="28"/>
  <c r="AE102" i="28"/>
  <c r="AD102" i="28"/>
  <c r="AC102" i="28"/>
  <c r="AB102" i="28"/>
  <c r="AA102" i="28"/>
  <c r="Z102" i="28"/>
  <c r="Y102" i="28"/>
  <c r="X102" i="28"/>
  <c r="AG99" i="28"/>
  <c r="AF99" i="28"/>
  <c r="AE99" i="28"/>
  <c r="AD99" i="28"/>
  <c r="AC99" i="28"/>
  <c r="AB99" i="28"/>
  <c r="AA99" i="28"/>
  <c r="Z99" i="28"/>
  <c r="Y99" i="28"/>
  <c r="X99" i="28"/>
  <c r="AG96" i="28"/>
  <c r="AF96" i="28"/>
  <c r="AE96" i="28"/>
  <c r="AD96" i="28"/>
  <c r="AC96" i="28"/>
  <c r="AB96" i="28"/>
  <c r="AA96" i="28"/>
  <c r="Z96" i="28"/>
  <c r="Y96" i="28"/>
  <c r="X96" i="28"/>
  <c r="AG93" i="28"/>
  <c r="AF93" i="28"/>
  <c r="AE93" i="28"/>
  <c r="AD93" i="28"/>
  <c r="AC93" i="28"/>
  <c r="AB93" i="28"/>
  <c r="AA93" i="28"/>
  <c r="Z93" i="28"/>
  <c r="Y93" i="28"/>
  <c r="X93" i="28"/>
  <c r="AG90" i="28"/>
  <c r="AF90" i="28"/>
  <c r="AE90" i="28"/>
  <c r="AD90" i="28"/>
  <c r="AC90" i="28"/>
  <c r="AB90" i="28"/>
  <c r="AA90" i="28"/>
  <c r="Z90" i="28"/>
  <c r="Y90" i="28"/>
  <c r="X90" i="28"/>
  <c r="AG87" i="28"/>
  <c r="AF87" i="28"/>
  <c r="AE87" i="28"/>
  <c r="AD87" i="28"/>
  <c r="AC87" i="28"/>
  <c r="AB87" i="28"/>
  <c r="AA87" i="28"/>
  <c r="Z87" i="28"/>
  <c r="Y87" i="28"/>
  <c r="X87" i="28"/>
  <c r="AG84" i="28"/>
  <c r="AF84" i="28"/>
  <c r="AE84" i="28"/>
  <c r="AD84" i="28"/>
  <c r="AC84" i="28"/>
  <c r="AB84" i="28"/>
  <c r="AA84" i="28"/>
  <c r="Z84" i="28"/>
  <c r="Y84" i="28"/>
  <c r="X84" i="28"/>
  <c r="AG81" i="28"/>
  <c r="AF81" i="28"/>
  <c r="AE81" i="28"/>
  <c r="AD81" i="28"/>
  <c r="AC81" i="28"/>
  <c r="AB81" i="28"/>
  <c r="AA81" i="28"/>
  <c r="Z81" i="28"/>
  <c r="Y81" i="28"/>
  <c r="X81" i="28"/>
  <c r="AG78" i="28"/>
  <c r="AF78" i="28"/>
  <c r="AE78" i="28"/>
  <c r="AD78" i="28"/>
  <c r="AC78" i="28"/>
  <c r="AB78" i="28"/>
  <c r="AA78" i="28"/>
  <c r="Z78" i="28"/>
  <c r="Y78" i="28"/>
  <c r="X78" i="28"/>
  <c r="AG75" i="28"/>
  <c r="AF75" i="28"/>
  <c r="AE75" i="28"/>
  <c r="AD75" i="28"/>
  <c r="AC75" i="28"/>
  <c r="AB75" i="28"/>
  <c r="AA75" i="28"/>
  <c r="Z75" i="28"/>
  <c r="Y75" i="28"/>
  <c r="X75" i="28"/>
  <c r="AG72" i="28"/>
  <c r="AF72" i="28"/>
  <c r="AE72" i="28"/>
  <c r="AD72" i="28"/>
  <c r="AC72" i="28"/>
  <c r="AB72" i="28"/>
  <c r="AA72" i="28"/>
  <c r="Z72" i="28"/>
  <c r="Y72" i="28"/>
  <c r="X72" i="28"/>
  <c r="AG69" i="28"/>
  <c r="AF69" i="28"/>
  <c r="AE69" i="28"/>
  <c r="AD69" i="28"/>
  <c r="AC69" i="28"/>
  <c r="AB69" i="28"/>
  <c r="AA69" i="28"/>
  <c r="Z69" i="28"/>
  <c r="Y69" i="28"/>
  <c r="X69" i="28"/>
  <c r="AG66" i="28"/>
  <c r="AF66" i="28"/>
  <c r="AE66" i="28"/>
  <c r="AD66" i="28"/>
  <c r="AC66" i="28"/>
  <c r="AB66" i="28"/>
  <c r="AA66" i="28"/>
  <c r="Z66" i="28"/>
  <c r="Y66" i="28"/>
  <c r="X66" i="28"/>
  <c r="AG63" i="28"/>
  <c r="AF63" i="28"/>
  <c r="AE63" i="28"/>
  <c r="AD63" i="28"/>
  <c r="AC63" i="28"/>
  <c r="AB63" i="28"/>
  <c r="AA63" i="28"/>
  <c r="Z63" i="28"/>
  <c r="Y63" i="28"/>
  <c r="X63" i="28"/>
  <c r="AG60" i="28"/>
  <c r="AF60" i="28"/>
  <c r="AE60" i="28"/>
  <c r="AD60" i="28"/>
  <c r="AC60" i="28"/>
  <c r="AB60" i="28"/>
  <c r="AA60" i="28"/>
  <c r="Z60" i="28"/>
  <c r="Y60" i="28"/>
  <c r="X60" i="28"/>
  <c r="AG57" i="28"/>
  <c r="AF57" i="28"/>
  <c r="AE57" i="28"/>
  <c r="AD57" i="28"/>
  <c r="AC57" i="28"/>
  <c r="AB57" i="28"/>
  <c r="AA57" i="28"/>
  <c r="Z57" i="28"/>
  <c r="Y57" i="28"/>
  <c r="X57" i="28"/>
  <c r="AG54" i="28"/>
  <c r="AF54" i="28"/>
  <c r="AE54" i="28"/>
  <c r="AD54" i="28"/>
  <c r="AC54" i="28"/>
  <c r="AB54" i="28"/>
  <c r="AA54" i="28"/>
  <c r="Z54" i="28"/>
  <c r="Y54" i="28"/>
  <c r="X54" i="28"/>
  <c r="AG51" i="28"/>
  <c r="AF51" i="28"/>
  <c r="AE51" i="28"/>
  <c r="AD51" i="28"/>
  <c r="AC51" i="28"/>
  <c r="AB51" i="28"/>
  <c r="AA51" i="28"/>
  <c r="Z51" i="28"/>
  <c r="Y51" i="28"/>
  <c r="X51" i="28"/>
  <c r="AG48" i="28"/>
  <c r="AF48" i="28"/>
  <c r="AE48" i="28"/>
  <c r="AD48" i="28"/>
  <c r="AC48" i="28"/>
  <c r="AB48" i="28"/>
  <c r="AA48" i="28"/>
  <c r="Z48" i="28"/>
  <c r="Y48" i="28"/>
  <c r="X48" i="28"/>
  <c r="AG45" i="28"/>
  <c r="AF45" i="28"/>
  <c r="AE45" i="28"/>
  <c r="AD45" i="28"/>
  <c r="AC45" i="28"/>
  <c r="AB45" i="28"/>
  <c r="AA45" i="28"/>
  <c r="Z45" i="28"/>
  <c r="Y45" i="28"/>
  <c r="X45" i="28"/>
  <c r="AG42" i="28"/>
  <c r="AF42" i="28"/>
  <c r="AE42" i="28"/>
  <c r="AD42" i="28"/>
  <c r="AC42" i="28"/>
  <c r="AB42" i="28"/>
  <c r="AA42" i="28"/>
  <c r="Z42" i="28"/>
  <c r="Y42" i="28"/>
  <c r="X42" i="28"/>
  <c r="AG39" i="28"/>
  <c r="AF39" i="28"/>
  <c r="AE39" i="28"/>
  <c r="AD39" i="28"/>
  <c r="AC39" i="28"/>
  <c r="AB39" i="28"/>
  <c r="AA39" i="28"/>
  <c r="Z39" i="28"/>
  <c r="Y39" i="28"/>
  <c r="X39" i="28"/>
  <c r="AG36" i="28"/>
  <c r="AF36" i="28"/>
  <c r="AE36" i="28"/>
  <c r="AD36" i="28"/>
  <c r="AC36" i="28"/>
  <c r="AB36" i="28"/>
  <c r="AA36" i="28"/>
  <c r="Z36" i="28"/>
  <c r="Y36" i="28"/>
  <c r="X36" i="28"/>
  <c r="AG33" i="28"/>
  <c r="AF33" i="28"/>
  <c r="AE33" i="28"/>
  <c r="AD33" i="28"/>
  <c r="AC33" i="28"/>
  <c r="AB33" i="28"/>
  <c r="AA33" i="28"/>
  <c r="Z33" i="28"/>
  <c r="Y33" i="28"/>
  <c r="X33" i="28"/>
  <c r="AG30" i="28"/>
  <c r="AF30" i="28"/>
  <c r="AE30" i="28"/>
  <c r="AD30" i="28"/>
  <c r="AC30" i="28"/>
  <c r="AB30" i="28"/>
  <c r="AA30" i="28"/>
  <c r="Z30" i="28"/>
  <c r="Y30" i="28"/>
  <c r="X30" i="28"/>
  <c r="AG27" i="28"/>
  <c r="AF27" i="28"/>
  <c r="AE27" i="28"/>
  <c r="AD27" i="28"/>
  <c r="AC27" i="28"/>
  <c r="AB27" i="28"/>
  <c r="AA27" i="28"/>
  <c r="Z27" i="28"/>
  <c r="Y27" i="28"/>
  <c r="X27" i="28"/>
  <c r="AG24" i="28"/>
  <c r="AF24" i="28"/>
  <c r="AE24" i="28"/>
  <c r="AD24" i="28"/>
  <c r="AC24" i="28"/>
  <c r="AB24" i="28"/>
  <c r="AA24" i="28"/>
  <c r="Z24" i="28"/>
  <c r="Y24" i="28"/>
  <c r="X24" i="28"/>
  <c r="AG21" i="28"/>
  <c r="AF21" i="28"/>
  <c r="AE21" i="28"/>
  <c r="AD21" i="28"/>
  <c r="AC21" i="28"/>
  <c r="AB21" i="28"/>
  <c r="AA21" i="28"/>
  <c r="Z21" i="28"/>
  <c r="Y21" i="28"/>
  <c r="X21" i="28"/>
  <c r="AG18" i="28"/>
  <c r="AF18" i="28"/>
  <c r="AE18" i="28"/>
  <c r="AD18" i="28"/>
  <c r="AC18" i="28"/>
  <c r="AB18" i="28"/>
  <c r="AA18" i="28"/>
  <c r="Z18" i="28"/>
  <c r="Y18" i="28"/>
  <c r="X18" i="28"/>
  <c r="AG15" i="28"/>
  <c r="AF15" i="28"/>
  <c r="AE15" i="28"/>
  <c r="AD15" i="28"/>
  <c r="AC15" i="28"/>
  <c r="AB15" i="28"/>
  <c r="AA15" i="28"/>
  <c r="Z15" i="28"/>
  <c r="Y15" i="28"/>
  <c r="X15" i="28"/>
  <c r="AG12" i="28"/>
  <c r="AF12" i="28"/>
  <c r="AE12" i="28"/>
  <c r="AD12" i="28"/>
  <c r="AC12" i="28"/>
  <c r="AB12" i="28"/>
  <c r="AA12" i="28"/>
  <c r="Z12" i="28"/>
  <c r="Y12" i="28"/>
  <c r="X12" i="28"/>
  <c r="AG8" i="28"/>
  <c r="AF8" i="28"/>
  <c r="AE8" i="28"/>
  <c r="AD8" i="28"/>
  <c r="AC8" i="28"/>
  <c r="AB8" i="28"/>
  <c r="AA8" i="28"/>
  <c r="Z8" i="28"/>
  <c r="Y8" i="28"/>
  <c r="X8" i="28"/>
  <c r="AG5" i="28"/>
  <c r="AF5" i="28"/>
  <c r="AE5" i="28"/>
  <c r="AD5" i="28"/>
  <c r="AC5" i="28"/>
  <c r="Y5" i="28"/>
  <c r="Z5" i="28"/>
  <c r="AA5" i="28"/>
  <c r="AB5" i="28"/>
  <c r="X5" i="28"/>
  <c r="V141" i="28"/>
  <c r="U141" i="28"/>
  <c r="T141" i="28"/>
  <c r="S141" i="28"/>
  <c r="R141" i="28"/>
  <c r="Q141" i="28"/>
  <c r="P141" i="28"/>
  <c r="O141" i="28"/>
  <c r="N141" i="28"/>
  <c r="M141" i="28"/>
  <c r="V135" i="28"/>
  <c r="U135" i="28"/>
  <c r="T135" i="28"/>
  <c r="S135" i="28"/>
  <c r="R135" i="28"/>
  <c r="Q135" i="28"/>
  <c r="P135" i="28"/>
  <c r="O135" i="28"/>
  <c r="N135" i="28"/>
  <c r="M135" i="28"/>
  <c r="V132" i="28"/>
  <c r="U132" i="28"/>
  <c r="T132" i="28"/>
  <c r="S132" i="28"/>
  <c r="R132" i="28"/>
  <c r="Q132" i="28"/>
  <c r="P132" i="28"/>
  <c r="O132" i="28"/>
  <c r="N132" i="28"/>
  <c r="M132" i="28"/>
  <c r="V144" i="28"/>
  <c r="U144" i="28"/>
  <c r="T144" i="28"/>
  <c r="S144" i="28"/>
  <c r="R144" i="28"/>
  <c r="Q144" i="28"/>
  <c r="P144" i="28"/>
  <c r="O144" i="28"/>
  <c r="N144" i="28"/>
  <c r="M144" i="28"/>
  <c r="V129" i="28"/>
  <c r="U129" i="28"/>
  <c r="T129" i="28"/>
  <c r="S129" i="28"/>
  <c r="R129" i="28"/>
  <c r="Q129" i="28"/>
  <c r="P129" i="28"/>
  <c r="O129" i="28"/>
  <c r="N129" i="28"/>
  <c r="M129" i="28"/>
  <c r="V126" i="28"/>
  <c r="U126" i="28"/>
  <c r="T126" i="28"/>
  <c r="S126" i="28"/>
  <c r="R126" i="28"/>
  <c r="Q126" i="28"/>
  <c r="P126" i="28"/>
  <c r="O126" i="28"/>
  <c r="N126" i="28"/>
  <c r="M126" i="28"/>
  <c r="V111" i="28"/>
  <c r="U111" i="28"/>
  <c r="T111" i="28"/>
  <c r="S111" i="28"/>
  <c r="R111" i="28"/>
  <c r="Q111" i="28"/>
  <c r="P111" i="28"/>
  <c r="O111" i="28"/>
  <c r="N111" i="28"/>
  <c r="M111" i="28"/>
  <c r="V114" i="28"/>
  <c r="U114" i="28"/>
  <c r="T114" i="28"/>
  <c r="S114" i="28"/>
  <c r="R114" i="28"/>
  <c r="Q114" i="28"/>
  <c r="P114" i="28"/>
  <c r="O114" i="28"/>
  <c r="N114" i="28"/>
  <c r="M114" i="28"/>
  <c r="V108" i="28"/>
  <c r="U108" i="28"/>
  <c r="T108" i="28"/>
  <c r="S108" i="28"/>
  <c r="R108" i="28"/>
  <c r="Q108" i="28"/>
  <c r="P108" i="28"/>
  <c r="O108" i="28"/>
  <c r="N108" i="28"/>
  <c r="M108" i="28"/>
  <c r="V120" i="28"/>
  <c r="U120" i="28"/>
  <c r="T120" i="28"/>
  <c r="S120" i="28"/>
  <c r="R120" i="28"/>
  <c r="Q120" i="28"/>
  <c r="P120" i="28"/>
  <c r="O120" i="28"/>
  <c r="N120" i="28"/>
  <c r="M120" i="28"/>
  <c r="V117" i="28"/>
  <c r="U117" i="28"/>
  <c r="T117" i="28"/>
  <c r="S117" i="28"/>
  <c r="R117" i="28"/>
  <c r="Q117" i="28"/>
  <c r="P117" i="28"/>
  <c r="O117" i="28"/>
  <c r="N117" i="28"/>
  <c r="M117" i="28"/>
  <c r="V102" i="28"/>
  <c r="U102" i="28"/>
  <c r="T102" i="28"/>
  <c r="S102" i="28"/>
  <c r="R102" i="28"/>
  <c r="Q102" i="28"/>
  <c r="P102" i="28"/>
  <c r="O102" i="28"/>
  <c r="N102" i="28"/>
  <c r="M102" i="28"/>
  <c r="V99" i="28"/>
  <c r="U99" i="28"/>
  <c r="T99" i="28"/>
  <c r="S99" i="28"/>
  <c r="R99" i="28"/>
  <c r="Q99" i="28"/>
  <c r="P99" i="28"/>
  <c r="O99" i="28"/>
  <c r="N99" i="28"/>
  <c r="M99" i="28"/>
  <c r="V96" i="28"/>
  <c r="U96" i="28"/>
  <c r="T96" i="28"/>
  <c r="S96" i="28"/>
  <c r="R96" i="28"/>
  <c r="Q96" i="28"/>
  <c r="P96" i="28"/>
  <c r="O96" i="28"/>
  <c r="N96" i="28"/>
  <c r="M96" i="28"/>
  <c r="V93" i="28"/>
  <c r="U93" i="28"/>
  <c r="T93" i="28"/>
  <c r="S93" i="28"/>
  <c r="R93" i="28"/>
  <c r="Q93" i="28"/>
  <c r="P93" i="28"/>
  <c r="O93" i="28"/>
  <c r="N93" i="28"/>
  <c r="M93" i="28"/>
  <c r="V90" i="28"/>
  <c r="U90" i="28"/>
  <c r="T90" i="28"/>
  <c r="S90" i="28"/>
  <c r="R90" i="28"/>
  <c r="Q90" i="28"/>
  <c r="P90" i="28"/>
  <c r="O90" i="28"/>
  <c r="N90" i="28"/>
  <c r="M90" i="28"/>
  <c r="V87" i="28"/>
  <c r="U87" i="28"/>
  <c r="T87" i="28"/>
  <c r="S87" i="28"/>
  <c r="R87" i="28"/>
  <c r="Q87" i="28"/>
  <c r="P87" i="28"/>
  <c r="O87" i="28"/>
  <c r="N87" i="28"/>
  <c r="M87" i="28"/>
  <c r="V84" i="28"/>
  <c r="U84" i="28"/>
  <c r="T84" i="28"/>
  <c r="S84" i="28"/>
  <c r="R84" i="28"/>
  <c r="Q84" i="28"/>
  <c r="P84" i="28"/>
  <c r="O84" i="28"/>
  <c r="N84" i="28"/>
  <c r="M84" i="28"/>
  <c r="V81" i="28"/>
  <c r="U81" i="28"/>
  <c r="T81" i="28"/>
  <c r="S81" i="28"/>
  <c r="R81" i="28"/>
  <c r="Q81" i="28"/>
  <c r="P81" i="28"/>
  <c r="O81" i="28"/>
  <c r="N81" i="28"/>
  <c r="M81" i="28"/>
  <c r="V78" i="28"/>
  <c r="U78" i="28"/>
  <c r="T78" i="28"/>
  <c r="S78" i="28"/>
  <c r="R78" i="28"/>
  <c r="Q78" i="28"/>
  <c r="P78" i="28"/>
  <c r="O78" i="28"/>
  <c r="N78" i="28"/>
  <c r="M78" i="28"/>
  <c r="V75" i="28"/>
  <c r="U75" i="28"/>
  <c r="T75" i="28"/>
  <c r="S75" i="28"/>
  <c r="R75" i="28"/>
  <c r="Q75" i="28"/>
  <c r="P75" i="28"/>
  <c r="O75" i="28"/>
  <c r="N75" i="28"/>
  <c r="M75" i="28"/>
  <c r="V72" i="28"/>
  <c r="U72" i="28"/>
  <c r="T72" i="28"/>
  <c r="S72" i="28"/>
  <c r="R72" i="28"/>
  <c r="Q72" i="28"/>
  <c r="P72" i="28"/>
  <c r="O72" i="28"/>
  <c r="N72" i="28"/>
  <c r="M72" i="28"/>
  <c r="V69" i="28"/>
  <c r="U69" i="28"/>
  <c r="T69" i="28"/>
  <c r="S69" i="28"/>
  <c r="R69" i="28"/>
  <c r="Q69" i="28"/>
  <c r="P69" i="28"/>
  <c r="O69" i="28"/>
  <c r="N69" i="28"/>
  <c r="M69" i="28"/>
  <c r="V66" i="28"/>
  <c r="U66" i="28"/>
  <c r="T66" i="28"/>
  <c r="S66" i="28"/>
  <c r="R66" i="28"/>
  <c r="Q66" i="28"/>
  <c r="P66" i="28"/>
  <c r="O66" i="28"/>
  <c r="N66" i="28"/>
  <c r="M66" i="28"/>
  <c r="V63" i="28"/>
  <c r="U63" i="28"/>
  <c r="T63" i="28"/>
  <c r="S63" i="28"/>
  <c r="R63" i="28"/>
  <c r="Q63" i="28"/>
  <c r="P63" i="28"/>
  <c r="O63" i="28"/>
  <c r="N63" i="28"/>
  <c r="M63" i="28"/>
  <c r="V60" i="28"/>
  <c r="U60" i="28"/>
  <c r="T60" i="28"/>
  <c r="S60" i="28"/>
  <c r="R60" i="28"/>
  <c r="Q60" i="28"/>
  <c r="P60" i="28"/>
  <c r="O60" i="28"/>
  <c r="N60" i="28"/>
  <c r="M60" i="28"/>
  <c r="V57" i="28"/>
  <c r="U57" i="28"/>
  <c r="T57" i="28"/>
  <c r="S57" i="28"/>
  <c r="R57" i="28"/>
  <c r="Q57" i="28"/>
  <c r="P57" i="28"/>
  <c r="O57" i="28"/>
  <c r="N57" i="28"/>
  <c r="M57" i="28"/>
  <c r="V54" i="28"/>
  <c r="U54" i="28"/>
  <c r="T54" i="28"/>
  <c r="S54" i="28"/>
  <c r="R54" i="28"/>
  <c r="Q54" i="28"/>
  <c r="P54" i="28"/>
  <c r="O54" i="28"/>
  <c r="N54" i="28"/>
  <c r="M54" i="28"/>
  <c r="V51" i="28"/>
  <c r="U51" i="28"/>
  <c r="T51" i="28"/>
  <c r="S51" i="28"/>
  <c r="R51" i="28"/>
  <c r="Q51" i="28"/>
  <c r="P51" i="28"/>
  <c r="O51" i="28"/>
  <c r="N51" i="28"/>
  <c r="M51" i="28"/>
  <c r="V48" i="28"/>
  <c r="U48" i="28"/>
  <c r="T48" i="28"/>
  <c r="S48" i="28"/>
  <c r="R48" i="28"/>
  <c r="Q48" i="28"/>
  <c r="P48" i="28"/>
  <c r="O48" i="28"/>
  <c r="N48" i="28"/>
  <c r="M48" i="28"/>
  <c r="V45" i="28"/>
  <c r="U45" i="28"/>
  <c r="T45" i="28"/>
  <c r="S45" i="28"/>
  <c r="R45" i="28"/>
  <c r="Q45" i="28"/>
  <c r="P45" i="28"/>
  <c r="O45" i="28"/>
  <c r="N45" i="28"/>
  <c r="M45" i="28"/>
  <c r="V42" i="28"/>
  <c r="U42" i="28"/>
  <c r="T42" i="28"/>
  <c r="S42" i="28"/>
  <c r="R42" i="28"/>
  <c r="Q42" i="28"/>
  <c r="P42" i="28"/>
  <c r="O42" i="28"/>
  <c r="N42" i="28"/>
  <c r="M42" i="28"/>
  <c r="V39" i="28"/>
  <c r="U39" i="28"/>
  <c r="T39" i="28"/>
  <c r="S39" i="28"/>
  <c r="R39" i="28"/>
  <c r="Q39" i="28"/>
  <c r="P39" i="28"/>
  <c r="O39" i="28"/>
  <c r="N39" i="28"/>
  <c r="M39" i="28"/>
  <c r="V36" i="28"/>
  <c r="U36" i="28"/>
  <c r="T36" i="28"/>
  <c r="S36" i="28"/>
  <c r="R36" i="28"/>
  <c r="Q36" i="28"/>
  <c r="P36" i="28"/>
  <c r="O36" i="28"/>
  <c r="N36" i="28"/>
  <c r="M36" i="28"/>
  <c r="V33" i="28"/>
  <c r="U33" i="28"/>
  <c r="T33" i="28"/>
  <c r="S33" i="28"/>
  <c r="R33" i="28"/>
  <c r="Q33" i="28"/>
  <c r="P33" i="28"/>
  <c r="O33" i="28"/>
  <c r="N33" i="28"/>
  <c r="M33" i="28"/>
  <c r="V30" i="28"/>
  <c r="U30" i="28"/>
  <c r="T30" i="28"/>
  <c r="S30" i="28"/>
  <c r="R30" i="28"/>
  <c r="Q30" i="28"/>
  <c r="P30" i="28"/>
  <c r="O30" i="28"/>
  <c r="N30" i="28"/>
  <c r="M30" i="28"/>
  <c r="V27" i="28"/>
  <c r="U27" i="28"/>
  <c r="T27" i="28"/>
  <c r="S27" i="28"/>
  <c r="R27" i="28"/>
  <c r="Q27" i="28"/>
  <c r="P27" i="28"/>
  <c r="O27" i="28"/>
  <c r="N27" i="28"/>
  <c r="M27" i="28"/>
  <c r="V24" i="28"/>
  <c r="U24" i="28"/>
  <c r="T24" i="28"/>
  <c r="S24" i="28"/>
  <c r="R24" i="28"/>
  <c r="Q24" i="28"/>
  <c r="P24" i="28"/>
  <c r="O24" i="28"/>
  <c r="N24" i="28"/>
  <c r="M24" i="28"/>
  <c r="V21" i="28"/>
  <c r="U21" i="28"/>
  <c r="T21" i="28"/>
  <c r="S21" i="28"/>
  <c r="R21" i="28"/>
  <c r="Q21" i="28"/>
  <c r="P21" i="28"/>
  <c r="O21" i="28"/>
  <c r="N21" i="28"/>
  <c r="M21" i="28"/>
  <c r="V18" i="28"/>
  <c r="U18" i="28"/>
  <c r="T18" i="28"/>
  <c r="S18" i="28"/>
  <c r="R18" i="28"/>
  <c r="Q18" i="28"/>
  <c r="P18" i="28"/>
  <c r="O18" i="28"/>
  <c r="N18" i="28"/>
  <c r="M18" i="28"/>
  <c r="V15" i="28"/>
  <c r="U15" i="28"/>
  <c r="T15" i="28"/>
  <c r="S15" i="28"/>
  <c r="R15" i="28"/>
  <c r="Q15" i="28"/>
  <c r="P15" i="28"/>
  <c r="O15" i="28"/>
  <c r="N15" i="28"/>
  <c r="M15" i="28"/>
  <c r="V12" i="28"/>
  <c r="U12" i="28"/>
  <c r="T12" i="28"/>
  <c r="S12" i="28"/>
  <c r="R12" i="28"/>
  <c r="Q12" i="28"/>
  <c r="P12" i="28"/>
  <c r="O12" i="28"/>
  <c r="N12" i="28"/>
  <c r="M12" i="28"/>
  <c r="V8" i="28"/>
  <c r="U8" i="28"/>
  <c r="T8" i="28"/>
  <c r="S8" i="28"/>
  <c r="R8" i="28"/>
  <c r="Q8" i="28"/>
  <c r="P8" i="28"/>
  <c r="O8" i="28"/>
  <c r="N8" i="28"/>
  <c r="M8" i="28"/>
  <c r="V5" i="28"/>
  <c r="U5" i="28"/>
  <c r="T5" i="28"/>
  <c r="S5" i="28"/>
  <c r="N5" i="28"/>
  <c r="O5" i="28"/>
  <c r="P5" i="28"/>
  <c r="Q5" i="28"/>
  <c r="R5" i="28"/>
  <c r="M5" i="28"/>
  <c r="AG57" i="22"/>
  <c r="AF57" i="22"/>
  <c r="AE57" i="22"/>
  <c r="AD57" i="22"/>
  <c r="AC57" i="22"/>
  <c r="AB57" i="22"/>
  <c r="AA57" i="22"/>
  <c r="Z57" i="22"/>
  <c r="Y57" i="22"/>
  <c r="X57" i="22"/>
  <c r="V57" i="22"/>
  <c r="U57" i="22"/>
  <c r="T57" i="22"/>
  <c r="S57" i="22"/>
  <c r="R57" i="22"/>
  <c r="Q57" i="22"/>
  <c r="P57" i="22"/>
  <c r="O57" i="22"/>
  <c r="N57" i="22"/>
  <c r="M57" i="22"/>
  <c r="AG56" i="22"/>
  <c r="AF56" i="22"/>
  <c r="AE56" i="22"/>
  <c r="AD56" i="22"/>
  <c r="AC56" i="22"/>
  <c r="AB56" i="22"/>
  <c r="AA56" i="22"/>
  <c r="Z56" i="22"/>
  <c r="Y56" i="22"/>
  <c r="X56" i="22"/>
  <c r="V56" i="22"/>
  <c r="U56" i="22"/>
  <c r="T56" i="22"/>
  <c r="S56" i="22"/>
  <c r="R56" i="22"/>
  <c r="Q56" i="22"/>
  <c r="P56" i="22"/>
  <c r="O56" i="22"/>
  <c r="N56" i="22"/>
  <c r="M56" i="22"/>
  <c r="AG54" i="22"/>
  <c r="AF54" i="22"/>
  <c r="AE54" i="22"/>
  <c r="AD54" i="22"/>
  <c r="AC54" i="22"/>
  <c r="AB54" i="22"/>
  <c r="AA54" i="22"/>
  <c r="Z54" i="22"/>
  <c r="Y54" i="22"/>
  <c r="X54" i="22"/>
  <c r="V54" i="22"/>
  <c r="U54" i="22"/>
  <c r="T54" i="22"/>
  <c r="S54" i="22"/>
  <c r="R54" i="22"/>
  <c r="Q54" i="22"/>
  <c r="P54" i="22"/>
  <c r="O54" i="22"/>
  <c r="N54" i="22"/>
  <c r="M54" i="22"/>
  <c r="AG53" i="22"/>
  <c r="AF53" i="22"/>
  <c r="AE53" i="22"/>
  <c r="AD53" i="22"/>
  <c r="AC53" i="22"/>
  <c r="AB53" i="22"/>
  <c r="AA53" i="22"/>
  <c r="Z53" i="22"/>
  <c r="Y53" i="22"/>
  <c r="X53" i="22"/>
  <c r="V53" i="22"/>
  <c r="U53" i="22"/>
  <c r="T53" i="22"/>
  <c r="S53" i="22"/>
  <c r="R53" i="22"/>
  <c r="Q53" i="22"/>
  <c r="P53" i="22"/>
  <c r="O53" i="22"/>
  <c r="N53" i="22"/>
  <c r="M53" i="22"/>
  <c r="AG51" i="22"/>
  <c r="AF51" i="22"/>
  <c r="AE51" i="22"/>
  <c r="AD51" i="22"/>
  <c r="AC51" i="22"/>
  <c r="AB51" i="22"/>
  <c r="AA51" i="22"/>
  <c r="Z51" i="22"/>
  <c r="Y51" i="22"/>
  <c r="X51" i="22"/>
  <c r="V51" i="22"/>
  <c r="U51" i="22"/>
  <c r="T51" i="22"/>
  <c r="S51" i="22"/>
  <c r="R51" i="22"/>
  <c r="Q51" i="22"/>
  <c r="P51" i="22"/>
  <c r="O51" i="22"/>
  <c r="N51" i="22"/>
  <c r="M51" i="22"/>
  <c r="AG50" i="22"/>
  <c r="AF50" i="22"/>
  <c r="AE50" i="22"/>
  <c r="AD50" i="22"/>
  <c r="AC50" i="22"/>
  <c r="AB50" i="22"/>
  <c r="AA50" i="22"/>
  <c r="Z50" i="22"/>
  <c r="Y50" i="22"/>
  <c r="X50" i="22"/>
  <c r="V50" i="22"/>
  <c r="U50" i="22"/>
  <c r="T50" i="22"/>
  <c r="S50" i="22"/>
  <c r="R50" i="22"/>
  <c r="Q50" i="22"/>
  <c r="P50" i="22"/>
  <c r="O50" i="22"/>
  <c r="N50" i="22"/>
  <c r="M50" i="22"/>
  <c r="AG48" i="22"/>
  <c r="AF48" i="22"/>
  <c r="AE48" i="22"/>
  <c r="AD48" i="22"/>
  <c r="AC48" i="22"/>
  <c r="AB48" i="22"/>
  <c r="AA48" i="22"/>
  <c r="Z48" i="22"/>
  <c r="Y48" i="22"/>
  <c r="X48" i="22"/>
  <c r="V48" i="22"/>
  <c r="U48" i="22"/>
  <c r="T48" i="22"/>
  <c r="S48" i="22"/>
  <c r="R48" i="22"/>
  <c r="Q48" i="22"/>
  <c r="P48" i="22"/>
  <c r="O48" i="22"/>
  <c r="N48" i="22"/>
  <c r="M48" i="22"/>
  <c r="AG47" i="22"/>
  <c r="AF47" i="22"/>
  <c r="AE47" i="22"/>
  <c r="AD47" i="22"/>
  <c r="AC47" i="22"/>
  <c r="AB47" i="22"/>
  <c r="AA47" i="22"/>
  <c r="Z47" i="22"/>
  <c r="Y47" i="22"/>
  <c r="X47" i="22"/>
  <c r="V47" i="22"/>
  <c r="U47" i="22"/>
  <c r="T47" i="22"/>
  <c r="S47" i="22"/>
  <c r="R47" i="22"/>
  <c r="Q47" i="22"/>
  <c r="P47" i="22"/>
  <c r="O47" i="22"/>
  <c r="N47" i="22"/>
  <c r="M47" i="22"/>
  <c r="AG45" i="22"/>
  <c r="AF45" i="22"/>
  <c r="AE45" i="22"/>
  <c r="AD45" i="22"/>
  <c r="AC45" i="22"/>
  <c r="AB45" i="22"/>
  <c r="AA45" i="22"/>
  <c r="Z45" i="22"/>
  <c r="Y45" i="22"/>
  <c r="X45" i="22"/>
  <c r="V45" i="22"/>
  <c r="U45" i="22"/>
  <c r="T45" i="22"/>
  <c r="S45" i="22"/>
  <c r="R45" i="22"/>
  <c r="Q45" i="22"/>
  <c r="P45" i="22"/>
  <c r="O45" i="22"/>
  <c r="N45" i="22"/>
  <c r="M45" i="22"/>
  <c r="AG44" i="22"/>
  <c r="AF44" i="22"/>
  <c r="AE44" i="22"/>
  <c r="AD44" i="22"/>
  <c r="AC44" i="22"/>
  <c r="AB44" i="22"/>
  <c r="AA44" i="22"/>
  <c r="Z44" i="22"/>
  <c r="Y44" i="22"/>
  <c r="X44" i="22"/>
  <c r="V44" i="22"/>
  <c r="U44" i="22"/>
  <c r="T44" i="22"/>
  <c r="S44" i="22"/>
  <c r="R44" i="22"/>
  <c r="Q44" i="22"/>
  <c r="P44" i="22"/>
  <c r="O44" i="22"/>
  <c r="N44" i="22"/>
  <c r="M44" i="22"/>
  <c r="AG42" i="22"/>
  <c r="AF42" i="22"/>
  <c r="AE42" i="22"/>
  <c r="AD42" i="22"/>
  <c r="AC42" i="22"/>
  <c r="AB42" i="22"/>
  <c r="AA42" i="22"/>
  <c r="Z42" i="22"/>
  <c r="Y42" i="22"/>
  <c r="X42" i="22"/>
  <c r="V42" i="22"/>
  <c r="U42" i="22"/>
  <c r="T42" i="22"/>
  <c r="S42" i="22"/>
  <c r="R42" i="22"/>
  <c r="Q42" i="22"/>
  <c r="P42" i="22"/>
  <c r="O42" i="22"/>
  <c r="N42" i="22"/>
  <c r="M42" i="22"/>
  <c r="AG41" i="22"/>
  <c r="AF41" i="22"/>
  <c r="AE41" i="22"/>
  <c r="AD41" i="22"/>
  <c r="AC41" i="22"/>
  <c r="AB41" i="22"/>
  <c r="AA41" i="22"/>
  <c r="Z41" i="22"/>
  <c r="Y41" i="22"/>
  <c r="X41" i="22"/>
  <c r="V41" i="22"/>
  <c r="U41" i="22"/>
  <c r="T41" i="22"/>
  <c r="S41" i="22"/>
  <c r="R41" i="22"/>
  <c r="Q41" i="22"/>
  <c r="P41" i="22"/>
  <c r="O41" i="22"/>
  <c r="N41" i="22"/>
  <c r="M41" i="22"/>
  <c r="AG39" i="22"/>
  <c r="AF39" i="22"/>
  <c r="AE39" i="22"/>
  <c r="AD39" i="22"/>
  <c r="AC39" i="22"/>
  <c r="AB39" i="22"/>
  <c r="AA39" i="22"/>
  <c r="Z39" i="22"/>
  <c r="Y39" i="22"/>
  <c r="X39" i="22"/>
  <c r="V39" i="22"/>
  <c r="U39" i="22"/>
  <c r="T39" i="22"/>
  <c r="S39" i="22"/>
  <c r="R39" i="22"/>
  <c r="Q39" i="22"/>
  <c r="P39" i="22"/>
  <c r="O39" i="22"/>
  <c r="N39" i="22"/>
  <c r="M39" i="22"/>
  <c r="AG38" i="22"/>
  <c r="AF38" i="22"/>
  <c r="AE38" i="22"/>
  <c r="AD38" i="22"/>
  <c r="AC38" i="22"/>
  <c r="AB38" i="22"/>
  <c r="AA38" i="22"/>
  <c r="Z38" i="22"/>
  <c r="Y38" i="22"/>
  <c r="X38" i="22"/>
  <c r="V38" i="22"/>
  <c r="U38" i="22"/>
  <c r="T38" i="22"/>
  <c r="S38" i="22"/>
  <c r="R38" i="22"/>
  <c r="Q38" i="22"/>
  <c r="P38" i="22"/>
  <c r="O38" i="22"/>
  <c r="N38" i="22"/>
  <c r="M38" i="22"/>
  <c r="AG36" i="22"/>
  <c r="AF36" i="22"/>
  <c r="AE36" i="22"/>
  <c r="AD36" i="22"/>
  <c r="AC36" i="22"/>
  <c r="AB36" i="22"/>
  <c r="AA36" i="22"/>
  <c r="Z36" i="22"/>
  <c r="Y36" i="22"/>
  <c r="X36" i="22"/>
  <c r="V36" i="22"/>
  <c r="U36" i="22"/>
  <c r="T36" i="22"/>
  <c r="S36" i="22"/>
  <c r="R36" i="22"/>
  <c r="Q36" i="22"/>
  <c r="P36" i="22"/>
  <c r="O36" i="22"/>
  <c r="N36" i="22"/>
  <c r="M36" i="22"/>
  <c r="AG35" i="22"/>
  <c r="AF35" i="22"/>
  <c r="AE35" i="22"/>
  <c r="AD35" i="22"/>
  <c r="AC35" i="22"/>
  <c r="AB35" i="22"/>
  <c r="AA35" i="22"/>
  <c r="Z35" i="22"/>
  <c r="Y35" i="22"/>
  <c r="X35" i="22"/>
  <c r="V35" i="22"/>
  <c r="U35" i="22"/>
  <c r="T35" i="22"/>
  <c r="S35" i="22"/>
  <c r="R35" i="22"/>
  <c r="Q35" i="22"/>
  <c r="P35" i="22"/>
  <c r="O35" i="22"/>
  <c r="N35" i="22"/>
  <c r="M35" i="22"/>
  <c r="AG33" i="22"/>
  <c r="AF33" i="22"/>
  <c r="AE33" i="22"/>
  <c r="AD33" i="22"/>
  <c r="AC33" i="22"/>
  <c r="AB33" i="22"/>
  <c r="AA33" i="22"/>
  <c r="Z33" i="22"/>
  <c r="Y33" i="22"/>
  <c r="X33" i="22"/>
  <c r="V33" i="22"/>
  <c r="U33" i="22"/>
  <c r="T33" i="22"/>
  <c r="S33" i="22"/>
  <c r="R33" i="22"/>
  <c r="Q33" i="22"/>
  <c r="P33" i="22"/>
  <c r="O33" i="22"/>
  <c r="N33" i="22"/>
  <c r="M33" i="22"/>
  <c r="AG32" i="22"/>
  <c r="AF32" i="22"/>
  <c r="AE32" i="22"/>
  <c r="AD32" i="22"/>
  <c r="AC32" i="22"/>
  <c r="AB32" i="22"/>
  <c r="AA32" i="22"/>
  <c r="Z32" i="22"/>
  <c r="Y32" i="22"/>
  <c r="X32" i="22"/>
  <c r="V32" i="22"/>
  <c r="U32" i="22"/>
  <c r="T32" i="22"/>
  <c r="S32" i="22"/>
  <c r="R32" i="22"/>
  <c r="Q32" i="22"/>
  <c r="P32" i="22"/>
  <c r="O32" i="22"/>
  <c r="N32" i="22"/>
  <c r="M32" i="22"/>
  <c r="AG30" i="22"/>
  <c r="AF30" i="22"/>
  <c r="AE30" i="22"/>
  <c r="AD30" i="22"/>
  <c r="AC30" i="22"/>
  <c r="AB30" i="22"/>
  <c r="AA30" i="22"/>
  <c r="Z30" i="22"/>
  <c r="Y30" i="22"/>
  <c r="X30" i="22"/>
  <c r="V30" i="22"/>
  <c r="U30" i="22"/>
  <c r="T30" i="22"/>
  <c r="S30" i="22"/>
  <c r="R30" i="22"/>
  <c r="Q30" i="22"/>
  <c r="P30" i="22"/>
  <c r="O30" i="22"/>
  <c r="N30" i="22"/>
  <c r="M30" i="22"/>
  <c r="AG29" i="22"/>
  <c r="AF29" i="22"/>
  <c r="AE29" i="22"/>
  <c r="AD29" i="22"/>
  <c r="AC29" i="22"/>
  <c r="AB29" i="22"/>
  <c r="AA29" i="22"/>
  <c r="Z29" i="22"/>
  <c r="Y29" i="22"/>
  <c r="X29" i="22"/>
  <c r="V29" i="22"/>
  <c r="U29" i="22"/>
  <c r="T29" i="22"/>
  <c r="S29" i="22"/>
  <c r="R29" i="22"/>
  <c r="Q29" i="22"/>
  <c r="P29" i="22"/>
  <c r="O29" i="22"/>
  <c r="N29" i="22"/>
  <c r="M29" i="22"/>
  <c r="AG8" i="22"/>
  <c r="AF8" i="22"/>
  <c r="AE8" i="22"/>
  <c r="AD8" i="22"/>
  <c r="AC8" i="22"/>
  <c r="AB8" i="22"/>
  <c r="AA8" i="22"/>
  <c r="Z8" i="22"/>
  <c r="Y8" i="22"/>
  <c r="X8" i="22"/>
  <c r="AG5" i="22"/>
  <c r="AF5" i="22"/>
  <c r="AE5" i="22"/>
  <c r="AD5" i="22"/>
  <c r="Y5" i="22"/>
  <c r="Z5" i="22"/>
  <c r="AA5" i="22"/>
  <c r="AB5" i="22"/>
  <c r="AC5" i="22"/>
  <c r="X5" i="22"/>
  <c r="M5" i="22"/>
  <c r="V8" i="22"/>
  <c r="U8" i="22"/>
  <c r="T8" i="22"/>
  <c r="S8" i="22"/>
  <c r="R8" i="22"/>
  <c r="Q8" i="22"/>
  <c r="P8" i="22"/>
  <c r="O8" i="22"/>
  <c r="N8" i="22"/>
  <c r="M8" i="22"/>
  <c r="V5" i="22"/>
  <c r="T5" i="22"/>
  <c r="U5" i="22"/>
  <c r="S5" i="22"/>
  <c r="N5" i="22"/>
  <c r="O5" i="22"/>
  <c r="P5" i="22"/>
  <c r="Q5" i="22"/>
  <c r="R5" i="22"/>
  <c r="B43" i="27"/>
  <c r="B42" i="27"/>
  <c r="B41" i="27"/>
  <c r="B40" i="27"/>
  <c r="B39" i="27"/>
  <c r="B38" i="27"/>
  <c r="B37" i="27"/>
  <c r="B36" i="27"/>
  <c r="B35" i="27"/>
  <c r="B34" i="27"/>
  <c r="B33" i="27"/>
  <c r="B32" i="27"/>
  <c r="B31" i="27"/>
  <c r="B29" i="27"/>
  <c r="B28" i="27"/>
  <c r="B26" i="27"/>
  <c r="B25" i="27"/>
  <c r="B24" i="27"/>
  <c r="B22" i="27"/>
  <c r="B21" i="27"/>
  <c r="B20" i="27"/>
  <c r="B19" i="27"/>
  <c r="B18" i="27"/>
  <c r="B17" i="27"/>
  <c r="B16" i="27"/>
  <c r="B15" i="27"/>
  <c r="B14" i="27"/>
  <c r="B13" i="27"/>
  <c r="B12" i="27"/>
  <c r="B11" i="27"/>
  <c r="B10" i="27"/>
  <c r="B8" i="27"/>
  <c r="AG129" i="22"/>
  <c r="B7" i="27"/>
  <c r="B6" i="27"/>
  <c r="Y23" i="28"/>
  <c r="AD14" i="28"/>
  <c r="AG23" i="28"/>
  <c r="AG11" i="28"/>
  <c r="AC17" i="22"/>
  <c r="AA20" i="28"/>
  <c r="B8" i="25"/>
  <c r="B9" i="25"/>
  <c r="B10" i="25"/>
  <c r="B12" i="25"/>
  <c r="B14" i="25"/>
  <c r="F71" i="28" s="1"/>
  <c r="B15" i="25"/>
  <c r="B16" i="25"/>
  <c r="B17" i="25"/>
  <c r="B18" i="25"/>
  <c r="B92" i="28" s="1"/>
  <c r="B19" i="25"/>
  <c r="B20" i="25"/>
  <c r="B21" i="25"/>
  <c r="B22" i="25"/>
  <c r="B23" i="25"/>
  <c r="B24" i="25"/>
  <c r="A1" i="22"/>
  <c r="A1" i="28"/>
  <c r="B6" i="26"/>
  <c r="B7" i="26"/>
  <c r="B8" i="26"/>
  <c r="T129" i="22"/>
  <c r="B10" i="26"/>
  <c r="B11" i="26"/>
  <c r="P71" i="22"/>
  <c r="B12" i="26"/>
  <c r="B13" i="26"/>
  <c r="B14" i="26"/>
  <c r="B15" i="26"/>
  <c r="B16" i="26"/>
  <c r="B17" i="26"/>
  <c r="B18" i="26"/>
  <c r="B19" i="26"/>
  <c r="B20" i="26"/>
  <c r="B21" i="26"/>
  <c r="B22" i="26"/>
  <c r="B43" i="26"/>
  <c r="B42" i="26"/>
  <c r="B41" i="26"/>
  <c r="B40" i="26"/>
  <c r="B39" i="26"/>
  <c r="B38" i="26"/>
  <c r="B37" i="26"/>
  <c r="B36" i="26"/>
  <c r="B35" i="26"/>
  <c r="B34" i="26"/>
  <c r="B33" i="26"/>
  <c r="B32" i="26"/>
  <c r="B31" i="26"/>
  <c r="B29" i="26"/>
  <c r="B28" i="26"/>
  <c r="B26" i="26"/>
  <c r="B25" i="26"/>
  <c r="B24" i="26"/>
  <c r="B28" i="25"/>
  <c r="B26" i="25"/>
  <c r="B27" i="25"/>
  <c r="C140" i="22" s="1"/>
  <c r="B30" i="25"/>
  <c r="B31" i="25"/>
  <c r="B33" i="25"/>
  <c r="B34" i="25"/>
  <c r="B35" i="25"/>
  <c r="B36" i="25"/>
  <c r="B37" i="25"/>
  <c r="B38" i="25"/>
  <c r="B39" i="25"/>
  <c r="B40" i="25"/>
  <c r="B41" i="25"/>
  <c r="B42" i="25"/>
  <c r="B43" i="25"/>
  <c r="B44" i="25"/>
  <c r="B45" i="25"/>
  <c r="A5" i="21"/>
  <c r="A9" i="21"/>
  <c r="A12" i="21"/>
  <c r="A14" i="21"/>
  <c r="A15" i="21"/>
  <c r="M4" i="22"/>
  <c r="R4" i="28"/>
  <c r="T4" i="22"/>
  <c r="U4" i="22"/>
  <c r="N7" i="22"/>
  <c r="S4" i="28"/>
  <c r="R116" i="28"/>
  <c r="M4" i="28"/>
  <c r="M7" i="28"/>
  <c r="M7" i="22"/>
  <c r="O7" i="28"/>
  <c r="V4" i="28"/>
  <c r="O7" i="22"/>
  <c r="Q7" i="28"/>
  <c r="S80" i="28"/>
  <c r="T4" i="28"/>
  <c r="Q7" i="22"/>
  <c r="V128" i="22"/>
  <c r="Q128" i="28"/>
  <c r="T7" i="28"/>
  <c r="V80" i="28"/>
  <c r="V98" i="28"/>
  <c r="N4" i="28"/>
  <c r="T7" i="22"/>
  <c r="U7" i="28"/>
  <c r="Q56" i="28"/>
  <c r="O4" i="28"/>
  <c r="U7" i="22"/>
  <c r="V7" i="28"/>
  <c r="N32" i="28"/>
  <c r="T41" i="28"/>
  <c r="P4" i="28"/>
  <c r="V7" i="22"/>
  <c r="O125" i="22"/>
  <c r="M128" i="28"/>
  <c r="M98" i="28"/>
  <c r="O101" i="28"/>
  <c r="M110" i="28"/>
  <c r="Q4" i="28"/>
  <c r="M80" i="22"/>
  <c r="O101" i="22"/>
  <c r="S119" i="22"/>
  <c r="U107" i="22"/>
  <c r="U131" i="22"/>
  <c r="R98" i="22"/>
  <c r="U4" i="28"/>
  <c r="V35" i="28"/>
  <c r="P140" i="28"/>
  <c r="T125" i="28"/>
  <c r="R4" i="22"/>
  <c r="V119" i="22"/>
  <c r="P98" i="22"/>
  <c r="R125" i="28"/>
  <c r="P98" i="28"/>
  <c r="Q4" i="22"/>
  <c r="O119" i="22"/>
  <c r="S95" i="22"/>
  <c r="M86" i="22"/>
  <c r="M86" i="28"/>
  <c r="P4" i="22"/>
  <c r="V140" i="22"/>
  <c r="T134" i="22"/>
  <c r="R131" i="22"/>
  <c r="N119" i="28"/>
  <c r="O4" i="22"/>
  <c r="N74" i="22"/>
  <c r="P95" i="28"/>
  <c r="N4" i="22"/>
  <c r="P62" i="22"/>
  <c r="T53" i="28"/>
  <c r="N44" i="28"/>
  <c r="S140" i="22"/>
  <c r="Q134" i="22"/>
  <c r="O131" i="22"/>
  <c r="U80" i="22"/>
  <c r="S7" i="22"/>
  <c r="Q41" i="28"/>
  <c r="O131" i="28"/>
  <c r="U80" i="28"/>
  <c r="S7" i="28"/>
  <c r="R140" i="22"/>
  <c r="T80" i="22"/>
  <c r="R7" i="22"/>
  <c r="V50" i="28"/>
  <c r="P41" i="28"/>
  <c r="V101" i="28"/>
  <c r="R7" i="28"/>
  <c r="R80" i="22"/>
  <c r="V68" i="22"/>
  <c r="P7" i="22"/>
  <c r="V143" i="28"/>
  <c r="V68" i="28"/>
  <c r="P7" i="28"/>
  <c r="S4" i="22"/>
  <c r="V4" i="22"/>
  <c r="N134" i="22"/>
  <c r="O113" i="22"/>
  <c r="P80" i="22"/>
  <c r="P80" i="28"/>
  <c r="T68" i="28"/>
  <c r="N7" i="28"/>
  <c r="AD4" i="22"/>
  <c r="AG140" i="22"/>
  <c r="AG119" i="22"/>
  <c r="Y119" i="22"/>
  <c r="AC101" i="22"/>
  <c r="AD98" i="22"/>
  <c r="AE80" i="22"/>
  <c r="AA65" i="22"/>
  <c r="AA7" i="22"/>
  <c r="AG4" i="28"/>
  <c r="AD38" i="28"/>
  <c r="AF98" i="28"/>
  <c r="Z128" i="22"/>
  <c r="AE4" i="22"/>
  <c r="Z134" i="22"/>
  <c r="AB131" i="22"/>
  <c r="X119" i="22"/>
  <c r="Z116" i="22"/>
  <c r="AB101" i="22"/>
  <c r="AC98" i="22"/>
  <c r="AD95" i="22"/>
  <c r="AE92" i="22"/>
  <c r="AD83" i="22"/>
  <c r="AD80" i="22"/>
  <c r="AB74" i="22"/>
  <c r="Z62" i="22"/>
  <c r="X7" i="22"/>
  <c r="AB56" i="28"/>
  <c r="AF140" i="28"/>
  <c r="X4" i="22"/>
  <c r="AF4" i="22"/>
  <c r="AE140" i="22"/>
  <c r="AG134" i="22"/>
  <c r="Y134" i="22"/>
  <c r="AA131" i="22"/>
  <c r="AC143" i="22"/>
  <c r="AE125" i="22"/>
  <c r="AA113" i="22"/>
  <c r="AB98" i="22"/>
  <c r="AC95" i="22"/>
  <c r="AD92" i="22"/>
  <c r="AE89" i="22"/>
  <c r="AC80" i="22"/>
  <c r="AA71" i="22"/>
  <c r="Y68" i="22"/>
  <c r="Y65" i="22"/>
  <c r="Y62" i="22"/>
  <c r="AB80" i="28"/>
  <c r="AC4" i="22"/>
  <c r="AG4" i="22"/>
  <c r="X134" i="22"/>
  <c r="Z131" i="22"/>
  <c r="AB143" i="22"/>
  <c r="AD125" i="22"/>
  <c r="AF110" i="22"/>
  <c r="X110" i="22"/>
  <c r="AD119" i="22"/>
  <c r="Z101" i="22"/>
  <c r="AA98" i="22"/>
  <c r="AB86" i="22"/>
  <c r="AB83" i="22"/>
  <c r="Z80" i="22"/>
  <c r="Z74" i="22"/>
  <c r="X65" i="22"/>
  <c r="AF7" i="22"/>
  <c r="AD53" i="28"/>
  <c r="AB44" i="28"/>
  <c r="Z35" i="28"/>
  <c r="AB4" i="22"/>
  <c r="AC140" i="22"/>
  <c r="AE110" i="22"/>
  <c r="AG113" i="22"/>
  <c r="Y113" i="22"/>
  <c r="AA107" i="22"/>
  <c r="AG101" i="22"/>
  <c r="Z98" i="22"/>
  <c r="AA95" i="22"/>
  <c r="AB92" i="22"/>
  <c r="AA89" i="22"/>
  <c r="Y77" i="22"/>
  <c r="AG65" i="22"/>
  <c r="AE7" i="22"/>
  <c r="AB53" i="28"/>
  <c r="Z44" i="28"/>
  <c r="X35" i="28"/>
  <c r="AF134" i="28"/>
  <c r="X62" i="28"/>
  <c r="AG128" i="28"/>
  <c r="AA7" i="28"/>
  <c r="Y62" i="28"/>
  <c r="AG62" i="28"/>
  <c r="AE65" i="28"/>
  <c r="AC68" i="28"/>
  <c r="AA71" i="28"/>
  <c r="Y74" i="28"/>
  <c r="AG74" i="28"/>
  <c r="AC80" i="28"/>
  <c r="AA95" i="28"/>
  <c r="Y98" i="28"/>
  <c r="AG98" i="28"/>
  <c r="AE101" i="28"/>
  <c r="AC116" i="28"/>
  <c r="AG107" i="28"/>
  <c r="AE113" i="28"/>
  <c r="AA125" i="28"/>
  <c r="Y143" i="28"/>
  <c r="AB59" i="28"/>
  <c r="AF128" i="22"/>
  <c r="X128" i="22"/>
  <c r="AA59" i="22"/>
  <c r="AB7" i="28"/>
  <c r="Z62" i="28"/>
  <c r="AF65" i="28"/>
  <c r="AD68" i="28"/>
  <c r="AB71" i="28"/>
  <c r="AD80" i="28"/>
  <c r="Z86" i="28"/>
  <c r="X89" i="28"/>
  <c r="AF89" i="28"/>
  <c r="AB95" i="28"/>
  <c r="Z98" i="28"/>
  <c r="X101" i="28"/>
  <c r="AF101" i="28"/>
  <c r="AD116" i="28"/>
  <c r="AD110" i="28"/>
  <c r="AB125" i="28"/>
  <c r="X131" i="28"/>
  <c r="AF131" i="28"/>
  <c r="AE128" i="28"/>
  <c r="AA59" i="28"/>
  <c r="AE128" i="22"/>
  <c r="Z59" i="22"/>
  <c r="AC7" i="28"/>
  <c r="AA74" i="28"/>
  <c r="Y77" i="28"/>
  <c r="AG77" i="28"/>
  <c r="AE80" i="28"/>
  <c r="AC83" i="28"/>
  <c r="AA86" i="28"/>
  <c r="Y89" i="28"/>
  <c r="AE92" i="28"/>
  <c r="AC95" i="28"/>
  <c r="AC119" i="28"/>
  <c r="AA107" i="28"/>
  <c r="Y113" i="28"/>
  <c r="AG113" i="28"/>
  <c r="AE110" i="28"/>
  <c r="AA143" i="28"/>
  <c r="Y131" i="28"/>
  <c r="AG131" i="28"/>
  <c r="AD128" i="28"/>
  <c r="Y59" i="22"/>
  <c r="AD7" i="28"/>
  <c r="AB62" i="28"/>
  <c r="X68" i="28"/>
  <c r="AF68" i="28"/>
  <c r="AD71" i="28"/>
  <c r="Z77" i="28"/>
  <c r="X80" i="28"/>
  <c r="AF80" i="28"/>
  <c r="X92" i="28"/>
  <c r="AD95" i="28"/>
  <c r="AB98" i="28"/>
  <c r="Z101" i="28"/>
  <c r="AF116" i="28"/>
  <c r="AD119" i="28"/>
  <c r="AB107" i="28"/>
  <c r="Z113" i="28"/>
  <c r="X110" i="28"/>
  <c r="Z131" i="28"/>
  <c r="X134" i="28"/>
  <c r="AC128" i="28"/>
  <c r="Y59" i="28"/>
  <c r="AC128" i="22"/>
  <c r="AF59" i="22"/>
  <c r="X59" i="22"/>
  <c r="AE7" i="28"/>
  <c r="AC62" i="28"/>
  <c r="AE71" i="28"/>
  <c r="AC74" i="28"/>
  <c r="Y80" i="28"/>
  <c r="AG80" i="28"/>
  <c r="AE83" i="28"/>
  <c r="AC86" i="28"/>
  <c r="AA89" i="28"/>
  <c r="Y92" i="28"/>
  <c r="AG92" i="28"/>
  <c r="Y116" i="28"/>
  <c r="AE119" i="28"/>
  <c r="AC107" i="28"/>
  <c r="AA113" i="28"/>
  <c r="Y110" i="28"/>
  <c r="AG110" i="28"/>
  <c r="AE125" i="28"/>
  <c r="AC143" i="28"/>
  <c r="AA131" i="28"/>
  <c r="AF59" i="28"/>
  <c r="AB128" i="22"/>
  <c r="AE59" i="22"/>
  <c r="X7" i="28"/>
  <c r="AF7" i="28"/>
  <c r="AD62" i="28"/>
  <c r="AB65" i="28"/>
  <c r="Z68" i="28"/>
  <c r="X71" i="28"/>
  <c r="AF71" i="28"/>
  <c r="Z80" i="28"/>
  <c r="X83" i="28"/>
  <c r="AF83" i="28"/>
  <c r="AD86" i="28"/>
  <c r="AB89" i="28"/>
  <c r="Z92" i="28"/>
  <c r="X95" i="28"/>
  <c r="AF95" i="28"/>
  <c r="AD98" i="28"/>
  <c r="AB101" i="28"/>
  <c r="AD107" i="28"/>
  <c r="AB113" i="28"/>
  <c r="Z110" i="28"/>
  <c r="X125" i="28"/>
  <c r="AF125" i="28"/>
  <c r="AD143" i="28"/>
  <c r="AB131" i="28"/>
  <c r="Z134" i="28"/>
  <c r="AA128" i="28"/>
  <c r="AE59" i="28"/>
  <c r="Y7" i="28"/>
  <c r="AG7" i="28"/>
  <c r="AE62" i="28"/>
  <c r="AC65" i="28"/>
  <c r="AA68" i="28"/>
  <c r="Y71" i="28"/>
  <c r="AG71" i="28"/>
  <c r="AE74" i="28"/>
  <c r="AC77" i="28"/>
  <c r="AA80" i="28"/>
  <c r="Y83" i="28"/>
  <c r="AA92" i="28"/>
  <c r="Y95" i="28"/>
  <c r="AG95" i="28"/>
  <c r="AE98" i="28"/>
  <c r="AC101" i="28"/>
  <c r="AA116" i="28"/>
  <c r="Y119" i="28"/>
  <c r="AG119" i="28"/>
  <c r="AE107" i="28"/>
  <c r="AC113" i="28"/>
  <c r="AG125" i="28"/>
  <c r="AE143" i="28"/>
  <c r="AC131" i="28"/>
  <c r="AA134" i="28"/>
  <c r="Z128" i="28"/>
  <c r="AB68" i="28"/>
  <c r="AF86" i="28"/>
  <c r="Z119" i="28"/>
  <c r="AD131" i="28"/>
  <c r="Y140" i="28"/>
  <c r="AC32" i="28"/>
  <c r="AA35" i="28"/>
  <c r="Y38" i="28"/>
  <c r="AG38" i="28"/>
  <c r="AE41" i="28"/>
  <c r="AC44" i="28"/>
  <c r="AA47" i="28"/>
  <c r="Y50" i="28"/>
  <c r="AG50" i="28"/>
  <c r="AE53" i="28"/>
  <c r="AD4" i="28"/>
  <c r="Z71" i="28"/>
  <c r="AD89" i="28"/>
  <c r="X107" i="28"/>
  <c r="AE131" i="28"/>
  <c r="Z140" i="28"/>
  <c r="X29" i="28"/>
  <c r="AF29" i="28"/>
  <c r="AD32" i="28"/>
  <c r="AB35" i="28"/>
  <c r="Z38" i="28"/>
  <c r="AD44" i="28"/>
  <c r="AB47" i="28"/>
  <c r="Z50" i="28"/>
  <c r="X53" i="28"/>
  <c r="AF53" i="28"/>
  <c r="AD56" i="28"/>
  <c r="AC4" i="28"/>
  <c r="Y7" i="22"/>
  <c r="AG7" i="22"/>
  <c r="AE62" i="22"/>
  <c r="AC65" i="22"/>
  <c r="AA68" i="22"/>
  <c r="Y71" i="22"/>
  <c r="AG71" i="22"/>
  <c r="AE74" i="22"/>
  <c r="AC77" i="22"/>
  <c r="AA80" i="22"/>
  <c r="Y83" i="22"/>
  <c r="AG83" i="22"/>
  <c r="AE86" i="22"/>
  <c r="AC89" i="22"/>
  <c r="AA92" i="22"/>
  <c r="Y95" i="22"/>
  <c r="AG95" i="22"/>
  <c r="AE98" i="22"/>
  <c r="AD59" i="28"/>
  <c r="X74" i="28"/>
  <c r="AB92" i="28"/>
  <c r="AF107" i="28"/>
  <c r="AB134" i="28"/>
  <c r="AA140" i="28"/>
  <c r="Y29" i="28"/>
  <c r="AG29" i="28"/>
  <c r="AE32" i="28"/>
  <c r="AC35" i="28"/>
  <c r="AA38" i="28"/>
  <c r="Y41" i="28"/>
  <c r="AG41" i="28"/>
  <c r="AE44" i="28"/>
  <c r="AC47" i="28"/>
  <c r="AA50" i="28"/>
  <c r="Y53" i="28"/>
  <c r="AG53" i="28"/>
  <c r="AE56" i="28"/>
  <c r="Y4" i="28"/>
  <c r="Z7" i="22"/>
  <c r="X62" i="22"/>
  <c r="AF62" i="22"/>
  <c r="AD65" i="22"/>
  <c r="AB68" i="22"/>
  <c r="Z71" i="22"/>
  <c r="X74" i="22"/>
  <c r="AF74" i="22"/>
  <c r="AD77" i="22"/>
  <c r="AB80" i="22"/>
  <c r="Z83" i="22"/>
  <c r="X86" i="22"/>
  <c r="AF86" i="22"/>
  <c r="AD89" i="22"/>
  <c r="AF74" i="28"/>
  <c r="Z95" i="28"/>
  <c r="AD113" i="28"/>
  <c r="AC134" i="28"/>
  <c r="AB140" i="28"/>
  <c r="Z29" i="28"/>
  <c r="X32" i="28"/>
  <c r="AF32" i="28"/>
  <c r="AD35" i="28"/>
  <c r="AB38" i="28"/>
  <c r="Z41" i="28"/>
  <c r="X44" i="28"/>
  <c r="AF44" i="28"/>
  <c r="AD47" i="28"/>
  <c r="AB50" i="28"/>
  <c r="Z53" i="28"/>
  <c r="X56" i="28"/>
  <c r="AF56" i="28"/>
  <c r="Z4" i="28"/>
  <c r="Z7" i="28"/>
  <c r="AD77" i="28"/>
  <c r="X98" i="28"/>
  <c r="AB110" i="28"/>
  <c r="AD134" i="28"/>
  <c r="AC140" i="28"/>
  <c r="AA29" i="28"/>
  <c r="Y32" i="28"/>
  <c r="AG32" i="28"/>
  <c r="AE35" i="28"/>
  <c r="AC38" i="28"/>
  <c r="AA41" i="28"/>
  <c r="Y44" i="28"/>
  <c r="AG44" i="28"/>
  <c r="AE47" i="28"/>
  <c r="AC50" i="28"/>
  <c r="AA53" i="28"/>
  <c r="Y56" i="28"/>
  <c r="AG56" i="28"/>
  <c r="AA4" i="28"/>
  <c r="AC59" i="22"/>
  <c r="AF62" i="28"/>
  <c r="Z83" i="28"/>
  <c r="AD101" i="28"/>
  <c r="X143" i="28"/>
  <c r="AG134" i="28"/>
  <c r="AE140" i="28"/>
  <c r="AC29" i="28"/>
  <c r="AA32" i="28"/>
  <c r="Y35" i="28"/>
  <c r="AG35" i="28"/>
  <c r="AE38" i="28"/>
  <c r="AC41" i="28"/>
  <c r="AA44" i="28"/>
  <c r="Y47" i="28"/>
  <c r="AG47" i="28"/>
  <c r="AE50" i="28"/>
  <c r="AC53" i="28"/>
  <c r="AA56" i="28"/>
  <c r="AF4" i="28"/>
  <c r="X4" i="28"/>
  <c r="AA4" i="22"/>
  <c r="AB140" i="22"/>
  <c r="AD134" i="22"/>
  <c r="AF131" i="22"/>
  <c r="X131" i="22"/>
  <c r="Z143" i="22"/>
  <c r="AB125" i="22"/>
  <c r="AD110" i="22"/>
  <c r="AF113" i="22"/>
  <c r="X113" i="22"/>
  <c r="Z107" i="22"/>
  <c r="AB119" i="22"/>
  <c r="AD116" i="22"/>
  <c r="AF101" i="22"/>
  <c r="X101" i="22"/>
  <c r="Y98" i="22"/>
  <c r="Z95" i="22"/>
  <c r="Z92" i="22"/>
  <c r="Z89" i="22"/>
  <c r="Z86" i="22"/>
  <c r="X83" i="22"/>
  <c r="X80" i="22"/>
  <c r="X77" i="22"/>
  <c r="AF71" i="22"/>
  <c r="AF68" i="22"/>
  <c r="AF65" i="22"/>
  <c r="AD62" i="22"/>
  <c r="AD7" i="22"/>
  <c r="AF50" i="28"/>
  <c r="AD41" i="28"/>
  <c r="AB32" i="28"/>
  <c r="AF143" i="28"/>
  <c r="Z4" i="22"/>
  <c r="AA140" i="22"/>
  <c r="AC134" i="22"/>
  <c r="AE131" i="22"/>
  <c r="AG143" i="22"/>
  <c r="Y143" i="22"/>
  <c r="AA125" i="22"/>
  <c r="AC110" i="22"/>
  <c r="AE113" i="22"/>
  <c r="AG107" i="22"/>
  <c r="Y107" i="22"/>
  <c r="AA119" i="22"/>
  <c r="AC116" i="22"/>
  <c r="AE101" i="22"/>
  <c r="AG98" i="22"/>
  <c r="X98" i="22"/>
  <c r="X95" i="22"/>
  <c r="Y92" i="22"/>
  <c r="Y89" i="22"/>
  <c r="Y86" i="22"/>
  <c r="AG80" i="22"/>
  <c r="AG77" i="22"/>
  <c r="AG74" i="22"/>
  <c r="AE71" i="22"/>
  <c r="AE68" i="22"/>
  <c r="AE65" i="22"/>
  <c r="AC62" i="22"/>
  <c r="AC7" i="22"/>
  <c r="AB4" i="28"/>
  <c r="AD50" i="28"/>
  <c r="AB41" i="28"/>
  <c r="Z32" i="28"/>
  <c r="Z125" i="28"/>
  <c r="Y4" i="22"/>
  <c r="Z140" i="22"/>
  <c r="AB134" i="22"/>
  <c r="AD131" i="22"/>
  <c r="AF143" i="22"/>
  <c r="X143" i="22"/>
  <c r="Z125" i="22"/>
  <c r="AB110" i="22"/>
  <c r="AD113" i="22"/>
  <c r="AF107" i="22"/>
  <c r="X107" i="22"/>
  <c r="Z119" i="22"/>
  <c r="AB116" i="22"/>
  <c r="AD101" i="22"/>
  <c r="AF98" i="22"/>
  <c r="AF95" i="22"/>
  <c r="AG92" i="22"/>
  <c r="X92" i="22"/>
  <c r="X89" i="22"/>
  <c r="AF83" i="22"/>
  <c r="AF80" i="22"/>
  <c r="AF77" i="22"/>
  <c r="AD74" i="22"/>
  <c r="AD71" i="22"/>
  <c r="AD68" i="22"/>
  <c r="AB65" i="22"/>
  <c r="AB62" i="22"/>
  <c r="AB7" i="22"/>
  <c r="AE4" i="28"/>
  <c r="X50" i="28"/>
  <c r="AF38" i="28"/>
  <c r="AD29" i="28"/>
  <c r="AB116" i="28"/>
  <c r="B62" i="28"/>
  <c r="D89" i="28"/>
  <c r="J62" i="28"/>
  <c r="K68" i="28"/>
  <c r="H65" i="28"/>
  <c r="D62" i="28"/>
  <c r="F89" i="22"/>
  <c r="G95" i="22"/>
  <c r="K62" i="22"/>
  <c r="E74" i="22"/>
  <c r="F74" i="22"/>
  <c r="B68" i="22"/>
  <c r="J65" i="22"/>
  <c r="K62" i="28"/>
  <c r="B71" i="22"/>
  <c r="D74" i="22"/>
  <c r="C77" i="22"/>
  <c r="J20" i="22"/>
  <c r="D95" i="22"/>
  <c r="H65" i="22"/>
  <c r="E62" i="22"/>
  <c r="I77" i="28"/>
  <c r="G77" i="28"/>
  <c r="J71" i="22"/>
  <c r="D62" i="22"/>
  <c r="K92" i="22"/>
  <c r="G68" i="22"/>
  <c r="J131" i="22"/>
  <c r="D65" i="22"/>
  <c r="G143" i="22"/>
  <c r="I131" i="22"/>
  <c r="I41" i="28"/>
  <c r="I131" i="28"/>
  <c r="D107" i="22"/>
  <c r="C41" i="28"/>
  <c r="E83" i="22"/>
  <c r="C83" i="22"/>
  <c r="J83" i="22"/>
  <c r="K23" i="22"/>
  <c r="B131" i="22"/>
  <c r="E134" i="22"/>
  <c r="J113" i="22"/>
  <c r="J143" i="28"/>
  <c r="I86" i="28"/>
  <c r="B143" i="22"/>
  <c r="J35" i="28"/>
  <c r="F140" i="28"/>
  <c r="F140" i="22"/>
  <c r="K116" i="22"/>
  <c r="E11" i="22"/>
  <c r="D131" i="28"/>
  <c r="G41" i="28"/>
  <c r="C110" i="22"/>
  <c r="I23" i="22"/>
  <c r="F134" i="22"/>
  <c r="G113" i="22"/>
  <c r="E26" i="22"/>
  <c r="J29" i="28"/>
  <c r="C53" i="28"/>
  <c r="H132" i="28"/>
  <c r="K65" i="28"/>
  <c r="C68" i="22"/>
  <c r="C71" i="22"/>
  <c r="J11" i="22"/>
  <c r="K77" i="22"/>
  <c r="F65" i="28"/>
  <c r="I68" i="28"/>
  <c r="J32" i="28"/>
  <c r="F14" i="28"/>
  <c r="E77" i="28"/>
  <c r="I11" i="28"/>
  <c r="F74" i="28"/>
  <c r="F107" i="28"/>
  <c r="I56" i="28"/>
  <c r="F68" i="28"/>
  <c r="F116" i="28"/>
  <c r="G68" i="28"/>
  <c r="E4" i="22"/>
  <c r="D7" i="22"/>
  <c r="C80" i="22"/>
  <c r="D4" i="28"/>
  <c r="E7" i="28"/>
  <c r="I80" i="28"/>
  <c r="D8" i="22"/>
  <c r="F66" i="22"/>
  <c r="J47" i="22"/>
  <c r="B53" i="22"/>
  <c r="F54" i="22"/>
  <c r="F60" i="28"/>
  <c r="H69" i="28"/>
  <c r="D99" i="28"/>
  <c r="F120" i="28"/>
  <c r="H111" i="28"/>
  <c r="E71" i="22"/>
  <c r="B17" i="22"/>
  <c r="I92" i="22"/>
  <c r="H68" i="28"/>
  <c r="K71" i="28"/>
  <c r="B38" i="28"/>
  <c r="H17" i="28"/>
  <c r="I83" i="28"/>
  <c r="I14" i="28"/>
  <c r="H77" i="28"/>
  <c r="H113" i="28"/>
  <c r="F11" i="28"/>
  <c r="H71" i="28"/>
  <c r="H119" i="28"/>
  <c r="I71" i="28"/>
  <c r="D4" i="22"/>
  <c r="E7" i="22"/>
  <c r="E98" i="22"/>
  <c r="E4" i="28"/>
  <c r="F7" i="28"/>
  <c r="B5" i="22"/>
  <c r="E8" i="22"/>
  <c r="H69" i="22"/>
  <c r="B51" i="22"/>
  <c r="D53" i="22"/>
  <c r="H12" i="28"/>
  <c r="H60" i="28"/>
  <c r="J69" i="28"/>
  <c r="B81" i="28"/>
  <c r="F99" i="28"/>
  <c r="H120" i="28"/>
  <c r="J111" i="28"/>
  <c r="B132" i="28"/>
  <c r="J71" i="28"/>
  <c r="H83" i="28"/>
  <c r="F110" i="28"/>
  <c r="D41" i="28"/>
  <c r="I110" i="28"/>
  <c r="E38" i="28"/>
  <c r="K17" i="28"/>
  <c r="I107" i="28"/>
  <c r="G35" i="28"/>
  <c r="C17" i="28"/>
  <c r="H4" i="22"/>
  <c r="F7" i="22"/>
  <c r="G128" i="22"/>
  <c r="F4" i="28"/>
  <c r="G7" i="28"/>
  <c r="G5" i="22"/>
  <c r="F8" i="22"/>
  <c r="D81" i="22"/>
  <c r="H51" i="22"/>
  <c r="J53" i="22"/>
  <c r="B5" i="28"/>
  <c r="D63" i="28"/>
  <c r="F72" i="28"/>
  <c r="H81" i="28"/>
  <c r="B102" i="28"/>
  <c r="D108" i="28"/>
  <c r="F126" i="28"/>
  <c r="B110" i="28"/>
  <c r="J38" i="28"/>
  <c r="F20" i="28"/>
  <c r="G123" i="28"/>
  <c r="I122" i="28"/>
  <c r="G138" i="22"/>
  <c r="H138" i="22"/>
  <c r="F138" i="28"/>
  <c r="D137" i="28"/>
  <c r="D122" i="22"/>
  <c r="D105" i="22"/>
  <c r="H104" i="22"/>
  <c r="I105" i="28"/>
  <c r="G104" i="28"/>
  <c r="D123" i="28"/>
  <c r="J123" i="28"/>
  <c r="J138" i="22"/>
  <c r="I105" i="22"/>
  <c r="D138" i="22"/>
  <c r="F137" i="22"/>
  <c r="H123" i="22"/>
  <c r="D123" i="22"/>
  <c r="J104" i="22"/>
  <c r="K138" i="28"/>
  <c r="E137" i="22"/>
  <c r="G123" i="22"/>
  <c r="I122" i="22"/>
  <c r="G137" i="28"/>
  <c r="I123" i="28"/>
  <c r="K122" i="28"/>
  <c r="F122" i="28"/>
  <c r="J105" i="22"/>
  <c r="F137" i="28"/>
  <c r="D105" i="28"/>
  <c r="J104" i="28"/>
  <c r="C141" i="28"/>
  <c r="K129" i="28"/>
  <c r="C129" i="28"/>
  <c r="E126" i="28"/>
  <c r="G117" i="28"/>
  <c r="K99" i="28"/>
  <c r="C99" i="28"/>
  <c r="E96" i="28"/>
  <c r="G93" i="28"/>
  <c r="I90" i="28"/>
  <c r="G81" i="28"/>
  <c r="K75" i="28"/>
  <c r="E72" i="28"/>
  <c r="G69" i="28"/>
  <c r="I66" i="28"/>
  <c r="K63" i="28"/>
  <c r="C63" i="28"/>
  <c r="E60" i="28"/>
  <c r="E48" i="28"/>
  <c r="C39" i="28"/>
  <c r="E36" i="28"/>
  <c r="G33" i="28"/>
  <c r="I18" i="28"/>
  <c r="G8" i="28"/>
  <c r="I5" i="28"/>
  <c r="G57" i="22"/>
  <c r="E50" i="22"/>
  <c r="G45" i="22"/>
  <c r="E44" i="22"/>
  <c r="K42" i="22"/>
  <c r="J141" i="28"/>
  <c r="H144" i="28"/>
  <c r="J129" i="28"/>
  <c r="B129" i="28"/>
  <c r="D120" i="28"/>
  <c r="J99" i="28"/>
  <c r="B99" i="28"/>
  <c r="D96" i="28"/>
  <c r="F93" i="28"/>
  <c r="F81" i="28"/>
  <c r="H78" i="28"/>
  <c r="D72" i="28"/>
  <c r="F69" i="28"/>
  <c r="H66" i="28"/>
  <c r="J63" i="28"/>
  <c r="B63" i="28"/>
  <c r="D60" i="28"/>
  <c r="B51" i="28"/>
  <c r="J39" i="28"/>
  <c r="B39" i="28"/>
  <c r="D36" i="28"/>
  <c r="F21" i="28"/>
  <c r="D12" i="28"/>
  <c r="F8" i="28"/>
  <c r="H5" i="28"/>
  <c r="F51" i="22"/>
  <c r="B48" i="22"/>
  <c r="H47" i="22"/>
  <c r="F45" i="22"/>
  <c r="D44" i="22"/>
  <c r="K135" i="28"/>
  <c r="G144" i="28"/>
  <c r="I129" i="28"/>
  <c r="K126" i="28"/>
  <c r="C126" i="28"/>
  <c r="E117" i="28"/>
  <c r="I99" i="28"/>
  <c r="K96" i="28"/>
  <c r="C96" i="28"/>
  <c r="E93" i="28"/>
  <c r="G90" i="28"/>
  <c r="K84" i="28"/>
  <c r="E81" i="28"/>
  <c r="I75" i="28"/>
  <c r="K72" i="28"/>
  <c r="C72" i="28"/>
  <c r="E69" i="28"/>
  <c r="G66" i="28"/>
  <c r="I63" i="28"/>
  <c r="K60" i="28"/>
  <c r="C60" i="28"/>
  <c r="E57" i="28"/>
  <c r="C48" i="28"/>
  <c r="I39" i="28"/>
  <c r="K36" i="28"/>
  <c r="C36" i="28"/>
  <c r="E33" i="28"/>
  <c r="I27" i="28"/>
  <c r="G18" i="28"/>
  <c r="C12" i="28"/>
  <c r="E8" i="28"/>
  <c r="C5" i="28"/>
  <c r="E57" i="22"/>
  <c r="C56" i="22"/>
  <c r="K50" i="22"/>
  <c r="G47" i="22"/>
  <c r="E45" i="22"/>
  <c r="K44" i="22"/>
  <c r="C44" i="22"/>
  <c r="G41" i="22"/>
  <c r="I36" i="22"/>
  <c r="K32" i="22"/>
  <c r="C32" i="22"/>
  <c r="I30" i="22"/>
  <c r="G29" i="22"/>
  <c r="B78" i="22"/>
  <c r="K8" i="22"/>
  <c r="C8" i="22"/>
  <c r="E5" i="22"/>
  <c r="H141" i="28"/>
  <c r="D132" i="28"/>
  <c r="F144" i="28"/>
  <c r="H129" i="28"/>
  <c r="J126" i="28"/>
  <c r="D111" i="28"/>
  <c r="B120" i="28"/>
  <c r="H99" i="28"/>
  <c r="J96" i="28"/>
  <c r="B96" i="28"/>
  <c r="D93" i="28"/>
  <c r="H87" i="28"/>
  <c r="D81" i="28"/>
  <c r="F78" i="28"/>
  <c r="J72" i="28"/>
  <c r="B72" i="28"/>
  <c r="D69" i="28"/>
  <c r="F66" i="28"/>
  <c r="H63" i="28"/>
  <c r="J60" i="28"/>
  <c r="B60" i="28"/>
  <c r="D57" i="28"/>
  <c r="J48" i="28"/>
  <c r="F42" i="28"/>
  <c r="H39" i="28"/>
  <c r="J36" i="28"/>
  <c r="B36" i="28"/>
  <c r="F30" i="28"/>
  <c r="H27" i="28"/>
  <c r="D21" i="28"/>
  <c r="J12" i="28"/>
  <c r="B12" i="28"/>
  <c r="D8" i="28"/>
  <c r="D5" i="28"/>
  <c r="J56" i="22"/>
  <c r="B56" i="22"/>
  <c r="D51" i="22"/>
  <c r="H48" i="22"/>
  <c r="F47" i="22"/>
  <c r="D45" i="22"/>
  <c r="J44" i="22"/>
  <c r="H42" i="22"/>
  <c r="F41" i="22"/>
  <c r="B38" i="22"/>
  <c r="D33" i="22"/>
  <c r="J32" i="22"/>
  <c r="B32" i="22"/>
  <c r="H30" i="22"/>
  <c r="B114" i="22"/>
  <c r="J72" i="22"/>
  <c r="J8" i="22"/>
  <c r="B8" i="22"/>
  <c r="F5" i="22"/>
  <c r="K132" i="28"/>
  <c r="C132" i="28"/>
  <c r="E144" i="28"/>
  <c r="G129" i="28"/>
  <c r="K111" i="28"/>
  <c r="C111" i="28"/>
  <c r="I120" i="28"/>
  <c r="E102" i="28"/>
  <c r="G99" i="28"/>
  <c r="I96" i="28"/>
  <c r="K93" i="28"/>
  <c r="E90" i="28"/>
  <c r="G87" i="28"/>
  <c r="K81" i="28"/>
  <c r="C81" i="28"/>
  <c r="I72" i="28"/>
  <c r="K69" i="28"/>
  <c r="C69" i="28"/>
  <c r="E66" i="28"/>
  <c r="G63" i="28"/>
  <c r="I60" i="28"/>
  <c r="K57" i="28"/>
  <c r="G51" i="28"/>
  <c r="C45" i="28"/>
  <c r="E42" i="28"/>
  <c r="G39" i="28"/>
  <c r="I36" i="28"/>
  <c r="C33" i="28"/>
  <c r="E30" i="28"/>
  <c r="G27" i="28"/>
  <c r="I24" i="28"/>
  <c r="K21" i="28"/>
  <c r="C21" i="28"/>
  <c r="E18" i="28"/>
  <c r="G15" i="28"/>
  <c r="I12" i="28"/>
  <c r="K8" i="28"/>
  <c r="C8" i="28"/>
  <c r="E5" i="28"/>
  <c r="K57" i="22"/>
  <c r="C57" i="22"/>
  <c r="I56" i="22"/>
  <c r="G54" i="22"/>
  <c r="E53" i="22"/>
  <c r="K51" i="22"/>
  <c r="C51" i="22"/>
  <c r="I50" i="22"/>
  <c r="G48" i="22"/>
  <c r="E47" i="22"/>
  <c r="K45" i="22"/>
  <c r="C45" i="22"/>
  <c r="I44" i="22"/>
  <c r="G42" i="22"/>
  <c r="E41" i="22"/>
  <c r="K39" i="22"/>
  <c r="C39" i="22"/>
  <c r="I38" i="22"/>
  <c r="E141" i="28"/>
  <c r="G135" i="28"/>
  <c r="I132" i="28"/>
  <c r="K144" i="28"/>
  <c r="C144" i="28"/>
  <c r="E129" i="28"/>
  <c r="G126" i="28"/>
  <c r="I111" i="28"/>
  <c r="K114" i="28"/>
  <c r="C114" i="28"/>
  <c r="E108" i="28"/>
  <c r="G120" i="28"/>
  <c r="I117" i="28"/>
  <c r="K102" i="28"/>
  <c r="C102" i="28"/>
  <c r="E99" i="28"/>
  <c r="G96" i="28"/>
  <c r="I93" i="28"/>
  <c r="K90" i="28"/>
  <c r="C90" i="28"/>
  <c r="E87" i="28"/>
  <c r="G84" i="28"/>
  <c r="I81" i="28"/>
  <c r="K78" i="28"/>
  <c r="C78" i="28"/>
  <c r="E75" i="28"/>
  <c r="G72" i="28"/>
  <c r="I69" i="28"/>
  <c r="K66" i="28"/>
  <c r="C66" i="28"/>
  <c r="E63" i="28"/>
  <c r="G60" i="28"/>
  <c r="I57" i="28"/>
  <c r="K54" i="28"/>
  <c r="C54" i="28"/>
  <c r="E51" i="28"/>
  <c r="G48" i="28"/>
  <c r="I45" i="28"/>
  <c r="K42" i="28"/>
  <c r="C42" i="28"/>
  <c r="E39" i="28"/>
  <c r="G36" i="28"/>
  <c r="I33" i="28"/>
  <c r="K30" i="28"/>
  <c r="C30" i="28"/>
  <c r="E27" i="28"/>
  <c r="G24" i="28"/>
  <c r="I21" i="28"/>
  <c r="K18" i="28"/>
  <c r="C18" i="28"/>
  <c r="E15" i="28"/>
  <c r="G12" i="28"/>
  <c r="I8" i="28"/>
  <c r="K5" i="28"/>
  <c r="G5" i="28"/>
  <c r="I57" i="22"/>
  <c r="G56" i="22"/>
  <c r="E54" i="22"/>
  <c r="K53" i="22"/>
  <c r="C53" i="22"/>
  <c r="I51" i="22"/>
  <c r="G50" i="22"/>
  <c r="E48" i="22"/>
  <c r="K47" i="22"/>
  <c r="C47" i="22"/>
  <c r="I45" i="22"/>
  <c r="G44" i="22"/>
  <c r="E42" i="22"/>
  <c r="K41" i="22"/>
  <c r="C41" i="22"/>
  <c r="I39" i="22"/>
  <c r="G38" i="22"/>
  <c r="E36" i="22"/>
  <c r="K35" i="22"/>
  <c r="C35" i="22"/>
  <c r="I33" i="22"/>
  <c r="G32" i="22"/>
  <c r="E30" i="22"/>
  <c r="K29" i="22"/>
  <c r="C29" i="22"/>
  <c r="F102" i="22"/>
  <c r="D63" i="22"/>
  <c r="G8" i="22"/>
  <c r="J5" i="22"/>
  <c r="K98" i="28"/>
  <c r="I4" i="22"/>
  <c r="G7" i="22"/>
  <c r="B4" i="28"/>
  <c r="H4" i="28"/>
  <c r="H7" i="28"/>
  <c r="D5" i="22"/>
  <c r="H8" i="22"/>
  <c r="B96" i="22"/>
  <c r="E29" i="22"/>
  <c r="B30" i="22"/>
  <c r="H33" i="22"/>
  <c r="D35" i="22"/>
  <c r="D42" i="22"/>
  <c r="F50" i="22"/>
  <c r="J51" i="22"/>
  <c r="B57" i="22"/>
  <c r="F5" i="28"/>
  <c r="F15" i="28"/>
  <c r="H24" i="28"/>
  <c r="J33" i="28"/>
  <c r="B45" i="28"/>
  <c r="D54" i="28"/>
  <c r="F63" i="28"/>
  <c r="H72" i="28"/>
  <c r="J81" i="28"/>
  <c r="B93" i="28"/>
  <c r="D102" i="28"/>
  <c r="F108" i="28"/>
  <c r="H126" i="28"/>
  <c r="J132" i="28"/>
  <c r="E95" i="28"/>
  <c r="E134" i="28"/>
  <c r="K50" i="28"/>
  <c r="J65" i="28"/>
  <c r="J101" i="28"/>
  <c r="F134" i="28"/>
  <c r="B53" i="28"/>
  <c r="E92" i="28"/>
  <c r="C143" i="28"/>
  <c r="I44" i="28"/>
  <c r="E26" i="28"/>
  <c r="F92" i="28"/>
  <c r="F131" i="28"/>
  <c r="B50" i="28"/>
  <c r="B65" i="28"/>
  <c r="H92" i="28"/>
  <c r="F143" i="28"/>
  <c r="B47" i="28"/>
  <c r="H26" i="28"/>
  <c r="G89" i="28"/>
  <c r="C125" i="28"/>
  <c r="K41" i="28"/>
  <c r="G23" i="28"/>
  <c r="F86" i="28"/>
  <c r="D125" i="28"/>
  <c r="B44" i="28"/>
  <c r="H23" i="28"/>
  <c r="G86" i="28"/>
  <c r="E125" i="28"/>
  <c r="C44" i="28"/>
  <c r="I23" i="28"/>
  <c r="B4" i="22"/>
  <c r="J4" i="22"/>
  <c r="H7" i="22"/>
  <c r="G4" i="28"/>
  <c r="I4" i="28"/>
  <c r="I7" i="28"/>
  <c r="C5" i="22"/>
  <c r="I8" i="22"/>
  <c r="D99" i="22"/>
  <c r="H29" i="22"/>
  <c r="C30" i="22"/>
  <c r="J33" i="22"/>
  <c r="E35" i="22"/>
  <c r="B36" i="22"/>
  <c r="B41" i="22"/>
  <c r="F42" i="22"/>
  <c r="H50" i="22"/>
  <c r="H57" i="22"/>
  <c r="J5" i="28"/>
  <c r="B18" i="28"/>
  <c r="D27" i="28"/>
  <c r="F36" i="28"/>
  <c r="H45" i="28"/>
  <c r="J54" i="28"/>
  <c r="B66" i="28"/>
  <c r="D75" i="28"/>
  <c r="F84" i="28"/>
  <c r="H93" i="28"/>
  <c r="J102" i="28"/>
  <c r="B114" i="28"/>
  <c r="D129" i="28"/>
  <c r="F135" i="28"/>
  <c r="B20" i="22"/>
  <c r="K119" i="22"/>
  <c r="K101" i="22"/>
  <c r="E89" i="22"/>
  <c r="E143" i="22"/>
  <c r="G26" i="22"/>
  <c r="E110" i="22"/>
  <c r="B65" i="22"/>
  <c r="H92" i="22"/>
  <c r="F143" i="22"/>
  <c r="C71" i="28"/>
  <c r="K140" i="28"/>
  <c r="H86" i="28"/>
  <c r="F125" i="28"/>
  <c r="D44" i="28"/>
  <c r="J23" i="28"/>
  <c r="K89" i="28"/>
  <c r="K143" i="28"/>
  <c r="G47" i="28"/>
  <c r="D95" i="28"/>
  <c r="D134" i="28"/>
  <c r="J50" i="28"/>
  <c r="I65" i="28"/>
  <c r="I101" i="28"/>
  <c r="G140" i="28"/>
  <c r="C56" i="28"/>
  <c r="B71" i="28"/>
  <c r="B119" i="28"/>
  <c r="H140" i="28"/>
  <c r="D56" i="28"/>
  <c r="G95" i="28"/>
  <c r="E131" i="28"/>
  <c r="K47" i="28"/>
  <c r="H95" i="28"/>
  <c r="H134" i="28"/>
  <c r="D53" i="28"/>
  <c r="D68" i="28"/>
  <c r="J95" i="28"/>
  <c r="H131" i="28"/>
  <c r="D50" i="28"/>
  <c r="C65" i="28"/>
  <c r="I92" i="28"/>
  <c r="G143" i="28"/>
  <c r="C47" i="28"/>
  <c r="I26" i="28"/>
  <c r="H89" i="28"/>
  <c r="H143" i="28"/>
  <c r="D47" i="28"/>
  <c r="J26" i="28"/>
  <c r="I89" i="28"/>
  <c r="I143" i="28"/>
  <c r="E47" i="28"/>
  <c r="K26" i="28"/>
  <c r="C4" i="22"/>
  <c r="K4" i="22"/>
  <c r="I7" i="22"/>
  <c r="J4" i="28"/>
  <c r="B7" i="28"/>
  <c r="J7" i="28"/>
  <c r="H5" i="22"/>
  <c r="H21" i="22"/>
  <c r="H117" i="22"/>
  <c r="I29" i="22"/>
  <c r="D30" i="22"/>
  <c r="K33" i="22"/>
  <c r="H35" i="22"/>
  <c r="C36" i="22"/>
  <c r="B39" i="22"/>
  <c r="D41" i="22"/>
  <c r="D48" i="22"/>
  <c r="F56" i="22"/>
  <c r="J57" i="22"/>
  <c r="B8" i="28"/>
  <c r="D18" i="28"/>
  <c r="F27" i="28"/>
  <c r="H36" i="28"/>
  <c r="J45" i="28"/>
  <c r="B57" i="28"/>
  <c r="D66" i="28"/>
  <c r="F75" i="28"/>
  <c r="H84" i="28"/>
  <c r="J93" i="28"/>
  <c r="B117" i="28"/>
  <c r="D114" i="28"/>
  <c r="F129" i="28"/>
  <c r="H135" i="28"/>
  <c r="G4" i="22"/>
  <c r="B7" i="22"/>
  <c r="J7" i="22"/>
  <c r="K4" i="28"/>
  <c r="C7" i="28"/>
  <c r="K7" i="28"/>
  <c r="I5" i="22"/>
  <c r="J24" i="22"/>
  <c r="J120" i="22"/>
  <c r="J29" i="22"/>
  <c r="F30" i="22"/>
  <c r="D32" i="22"/>
  <c r="I35" i="22"/>
  <c r="D36" i="22"/>
  <c r="D38" i="22"/>
  <c r="H39" i="22"/>
  <c r="J41" i="22"/>
  <c r="B47" i="22"/>
  <c r="F48" i="22"/>
  <c r="H56" i="22"/>
  <c r="H8" i="28"/>
  <c r="J18" i="28"/>
  <c r="B30" i="28"/>
  <c r="D39" i="28"/>
  <c r="F48" i="28"/>
  <c r="H57" i="28"/>
  <c r="J66" i="28"/>
  <c r="B78" i="28"/>
  <c r="D87" i="28"/>
  <c r="F96" i="28"/>
  <c r="H117" i="28"/>
  <c r="J114" i="28"/>
  <c r="B144" i="28"/>
  <c r="D141" i="28"/>
  <c r="F26" i="22"/>
  <c r="I65" i="22"/>
  <c r="I95" i="22"/>
  <c r="I134" i="22"/>
  <c r="K110" i="28"/>
  <c r="F77" i="22"/>
  <c r="F71" i="22"/>
  <c r="B101" i="22"/>
  <c r="J134" i="22"/>
  <c r="C20" i="28"/>
  <c r="B95" i="28"/>
  <c r="B134" i="28"/>
  <c r="H50" i="28"/>
  <c r="G65" i="28"/>
  <c r="G101" i="28"/>
  <c r="E140" i="28"/>
  <c r="K53" i="28"/>
  <c r="J68" i="28"/>
  <c r="J116" i="28"/>
  <c r="H29" i="28"/>
  <c r="G11" i="28"/>
  <c r="C74" i="28"/>
  <c r="C107" i="28"/>
  <c r="K32" i="28"/>
  <c r="G14" i="28"/>
  <c r="F77" i="28"/>
  <c r="F113" i="28"/>
  <c r="B35" i="28"/>
  <c r="H14" i="28"/>
  <c r="C119" i="28"/>
  <c r="I140" i="28"/>
  <c r="E56" i="28"/>
  <c r="D71" i="28"/>
  <c r="D119" i="28"/>
  <c r="B32" i="28"/>
  <c r="K11" i="28"/>
  <c r="H74" i="28"/>
  <c r="D116" i="28"/>
  <c r="B29" i="28"/>
  <c r="H56" i="28"/>
  <c r="G71" i="28"/>
  <c r="C101" i="28"/>
  <c r="K134" i="28"/>
  <c r="G53" i="28"/>
  <c r="D65" i="28"/>
  <c r="D101" i="28"/>
  <c r="B140" i="28"/>
  <c r="H53" i="28"/>
  <c r="E65" i="28"/>
  <c r="E101" i="28"/>
  <c r="C140" i="28"/>
  <c r="F4" i="22"/>
  <c r="C7" i="22"/>
  <c r="K7" i="22"/>
  <c r="C4" i="28"/>
  <c r="D7" i="28"/>
  <c r="G59" i="28"/>
  <c r="K5" i="22"/>
  <c r="B60" i="22"/>
  <c r="F126" i="22"/>
  <c r="G30" i="22"/>
  <c r="E32" i="22"/>
  <c r="B33" i="22"/>
  <c r="J35" i="22"/>
  <c r="F36" i="22"/>
  <c r="F38" i="22"/>
  <c r="J39" i="22"/>
  <c r="B45" i="22"/>
  <c r="D47" i="22"/>
  <c r="D54" i="22"/>
  <c r="J8" i="28"/>
  <c r="B21" i="28"/>
  <c r="D30" i="28"/>
  <c r="F39" i="28"/>
  <c r="H48" i="28"/>
  <c r="J57" i="28"/>
  <c r="B69" i="28"/>
  <c r="D78" i="28"/>
  <c r="F87" i="28"/>
  <c r="H96" i="28"/>
  <c r="J117" i="28"/>
  <c r="B111" i="28"/>
  <c r="D144" i="28"/>
  <c r="F141" i="28"/>
  <c r="S110" i="22"/>
  <c r="T110" i="28"/>
  <c r="S95" i="28"/>
  <c r="R65" i="28"/>
  <c r="S56" i="28"/>
  <c r="M110" i="22"/>
  <c r="N59" i="22"/>
  <c r="Q47" i="28"/>
  <c r="N92" i="22"/>
  <c r="R113" i="28"/>
  <c r="N95" i="28"/>
  <c r="Q131" i="22"/>
  <c r="V83" i="22"/>
  <c r="O119" i="28"/>
  <c r="N77" i="28"/>
  <c r="Q53" i="28"/>
  <c r="P86" i="22"/>
  <c r="S92" i="22"/>
  <c r="Q62" i="28"/>
  <c r="T101" i="22"/>
  <c r="N131" i="28"/>
  <c r="O71" i="22"/>
  <c r="P110" i="28"/>
  <c r="S134" i="22"/>
  <c r="R95" i="22"/>
  <c r="U110" i="28"/>
  <c r="T86" i="28"/>
  <c r="S38" i="28"/>
  <c r="T74" i="22"/>
  <c r="Q89" i="22"/>
  <c r="T29" i="28"/>
  <c r="R32" i="28"/>
  <c r="U140" i="22"/>
  <c r="U110" i="22"/>
  <c r="Q134" i="28"/>
  <c r="N107" i="28"/>
  <c r="P125" i="22"/>
  <c r="O125" i="28"/>
  <c r="U77" i="22"/>
  <c r="V89" i="28"/>
  <c r="R29" i="28"/>
  <c r="N71" i="22"/>
  <c r="V71" i="22"/>
  <c r="T32" i="28"/>
  <c r="T62" i="28"/>
  <c r="V110" i="22"/>
  <c r="S125" i="22"/>
  <c r="R47" i="28"/>
  <c r="S89" i="28"/>
  <c r="V140" i="28"/>
  <c r="O68" i="28"/>
  <c r="P101" i="28"/>
  <c r="R101" i="28"/>
  <c r="N41" i="28"/>
  <c r="Q92" i="28"/>
  <c r="R83" i="22"/>
  <c r="P44" i="28"/>
  <c r="P74" i="28"/>
  <c r="V134" i="22"/>
  <c r="Q68" i="22"/>
  <c r="S71" i="28"/>
  <c r="V113" i="28"/>
  <c r="T68" i="22"/>
  <c r="T50" i="28"/>
  <c r="N131" i="22"/>
  <c r="M116" i="28"/>
  <c r="N95" i="22"/>
  <c r="V53" i="28"/>
  <c r="V83" i="28"/>
  <c r="O65" i="22"/>
  <c r="P86" i="28"/>
  <c r="R74" i="22"/>
  <c r="P134" i="22"/>
  <c r="S113" i="28"/>
  <c r="R62" i="22"/>
  <c r="R95" i="28"/>
  <c r="U125" i="22"/>
  <c r="M62" i="22"/>
  <c r="Q143" i="22"/>
  <c r="R71" i="28"/>
  <c r="X140" i="22"/>
  <c r="AE107" i="22"/>
  <c r="AD11" i="22"/>
  <c r="AC17" i="28"/>
  <c r="X17" i="22"/>
  <c r="AF140" i="22"/>
  <c r="AA62" i="22"/>
  <c r="Y140" i="22"/>
  <c r="AF11" i="22"/>
  <c r="AE20" i="28"/>
  <c r="Y11" i="22"/>
  <c r="AC68" i="22"/>
  <c r="AD14" i="22"/>
  <c r="AD17" i="28"/>
  <c r="X20" i="28"/>
  <c r="AG14" i="22"/>
  <c r="AF20" i="28"/>
  <c r="AA11" i="22"/>
  <c r="AG86" i="22"/>
  <c r="X14" i="22"/>
  <c r="X26" i="28"/>
  <c r="AG14" i="28"/>
  <c r="AE95" i="22"/>
  <c r="AE14" i="22"/>
  <c r="AE17" i="28"/>
  <c r="Y20" i="28"/>
  <c r="AG17" i="22"/>
  <c r="AG20" i="28"/>
  <c r="Z20" i="28"/>
  <c r="Y14" i="22"/>
  <c r="Y26" i="28"/>
  <c r="AB23" i="28"/>
  <c r="AA116" i="22"/>
  <c r="AB17" i="28"/>
  <c r="AC14" i="22"/>
  <c r="AD26" i="28"/>
  <c r="Z14" i="22"/>
  <c r="Z26" i="28"/>
  <c r="B12" i="22"/>
  <c r="F84" i="22"/>
  <c r="J129" i="22"/>
  <c r="D15" i="22"/>
  <c r="H87" i="22"/>
  <c r="B135" i="22"/>
  <c r="F18" i="22"/>
  <c r="J90" i="22"/>
  <c r="D141" i="22"/>
  <c r="Q86" i="28"/>
  <c r="R38" i="28"/>
  <c r="O86" i="22"/>
  <c r="S128" i="22"/>
  <c r="T77" i="28"/>
  <c r="M56" i="28"/>
  <c r="M125" i="22"/>
  <c r="M119" i="28"/>
  <c r="O98" i="22"/>
  <c r="V65" i="22"/>
  <c r="U113" i="22"/>
  <c r="U128" i="22"/>
  <c r="S98" i="28"/>
  <c r="Q83" i="22"/>
  <c r="T98" i="22"/>
  <c r="M95" i="28"/>
  <c r="Q38" i="28"/>
  <c r="N68" i="22"/>
  <c r="R128" i="28"/>
  <c r="T128" i="28"/>
  <c r="U89" i="28"/>
  <c r="P68" i="28"/>
  <c r="S134" i="28"/>
  <c r="R113" i="22"/>
  <c r="R110" i="22"/>
  <c r="U47" i="28"/>
  <c r="N83" i="22"/>
  <c r="Q131" i="28"/>
  <c r="M71" i="22"/>
  <c r="N98" i="22"/>
  <c r="Q119" i="28"/>
  <c r="T113" i="28"/>
  <c r="U65" i="22"/>
  <c r="R86" i="22"/>
  <c r="R26" i="28"/>
  <c r="N128" i="28"/>
  <c r="O116" i="28"/>
  <c r="R107" i="28"/>
  <c r="S62" i="22"/>
  <c r="S50" i="28"/>
  <c r="Y23" i="22"/>
  <c r="Z11" i="22"/>
  <c r="AD81" i="22"/>
  <c r="AF99" i="22"/>
  <c r="AA101" i="28"/>
  <c r="AG68" i="28"/>
  <c r="AB143" i="28"/>
  <c r="Z89" i="28"/>
  <c r="AG59" i="22"/>
  <c r="AE116" i="28"/>
  <c r="AE68" i="28"/>
  <c r="AF113" i="28"/>
  <c r="AF77" i="28"/>
  <c r="X128" i="28"/>
  <c r="AC92" i="28"/>
  <c r="Y128" i="22"/>
  <c r="Y80" i="22"/>
  <c r="AC125" i="22"/>
  <c r="AB89" i="22"/>
  <c r="AF134" i="22"/>
  <c r="AF35" i="28"/>
  <c r="AA101" i="22"/>
  <c r="Z65" i="22"/>
  <c r="AF119" i="22"/>
  <c r="AC71" i="22"/>
  <c r="Y125" i="22"/>
  <c r="X14" i="28"/>
  <c r="Y20" i="22"/>
  <c r="AG23" i="22"/>
  <c r="AD11" i="28"/>
  <c r="AE23" i="22"/>
  <c r="AC26" i="28"/>
  <c r="AF12" i="22"/>
  <c r="AE81" i="22"/>
  <c r="AG99" i="22"/>
  <c r="AF41" i="28"/>
  <c r="AE29" i="28"/>
  <c r="Y125" i="28"/>
  <c r="AC89" i="28"/>
  <c r="X119" i="28"/>
  <c r="AB77" i="28"/>
  <c r="AB128" i="28"/>
  <c r="AC98" i="28"/>
  <c r="Y68" i="28"/>
  <c r="AD125" i="28"/>
  <c r="AB86" i="28"/>
  <c r="AD128" i="22"/>
  <c r="AG101" i="28"/>
  <c r="AG65" i="28"/>
  <c r="Z107" i="28"/>
  <c r="X77" i="28"/>
  <c r="AF128" i="28"/>
  <c r="AE89" i="28"/>
  <c r="AG128" i="22"/>
  <c r="AA83" i="22"/>
  <c r="AA143" i="22"/>
  <c r="AD65" i="28"/>
  <c r="AC92" i="22"/>
  <c r="X47" i="28"/>
  <c r="Y116" i="22"/>
  <c r="Z68" i="22"/>
  <c r="Z110" i="22"/>
  <c r="AC74" i="22"/>
  <c r="AC131" i="22"/>
  <c r="AD23" i="28"/>
  <c r="Y26" i="22"/>
  <c r="AA26" i="22"/>
  <c r="AE20" i="22"/>
  <c r="AF17" i="22"/>
  <c r="AF23" i="22"/>
  <c r="AF81" i="22"/>
  <c r="X129" i="22"/>
  <c r="X41" i="28"/>
  <c r="AC56" i="28"/>
  <c r="AG140" i="28"/>
  <c r="AA110" i="28"/>
  <c r="AE86" i="28"/>
  <c r="AA128" i="22"/>
  <c r="Z116" i="28"/>
  <c r="AD74" i="28"/>
  <c r="Y134" i="28"/>
  <c r="AE95" i="28"/>
  <c r="AA65" i="28"/>
  <c r="AF110" i="28"/>
  <c r="AD83" i="28"/>
  <c r="Z59" i="28"/>
  <c r="AA98" i="28"/>
  <c r="Y65" i="28"/>
  <c r="AB119" i="28"/>
  <c r="Z74" i="28"/>
  <c r="AG143" i="28"/>
  <c r="AA83" i="28"/>
  <c r="Y128" i="28"/>
  <c r="AA86" i="22"/>
  <c r="Y131" i="22"/>
  <c r="X140" i="28"/>
  <c r="AB95" i="22"/>
  <c r="Z56" i="28"/>
  <c r="AG116" i="22"/>
  <c r="AB71" i="22"/>
  <c r="AD143" i="22"/>
  <c r="AE77" i="22"/>
  <c r="AA134" i="22"/>
  <c r="AF26" i="28"/>
  <c r="Z14" i="28"/>
  <c r="AB14" i="28"/>
  <c r="AG11" i="22"/>
  <c r="Y17" i="22"/>
  <c r="X17" i="28"/>
  <c r="AG81" i="22"/>
  <c r="Y129" i="22"/>
  <c r="X99" i="22"/>
  <c r="Z129" i="22"/>
  <c r="Y99" i="22"/>
  <c r="AA129" i="22"/>
  <c r="X81" i="22"/>
  <c r="Z99" i="22"/>
  <c r="AB129" i="22"/>
  <c r="AC23" i="28"/>
  <c r="X20" i="22"/>
  <c r="Z20" i="22"/>
  <c r="AE11" i="28"/>
  <c r="Y11" i="28"/>
  <c r="AA11" i="28"/>
  <c r="AE11" i="22"/>
  <c r="Y81" i="22"/>
  <c r="AA99" i="22"/>
  <c r="AC129" i="22"/>
  <c r="AE26" i="28"/>
  <c r="X26" i="22"/>
  <c r="Z26" i="22"/>
  <c r="AD20" i="22"/>
  <c r="AD23" i="22"/>
  <c r="Z17" i="22"/>
  <c r="AB23" i="22"/>
  <c r="Z81" i="22"/>
  <c r="AB99" i="22"/>
  <c r="AD129" i="22"/>
  <c r="X11" i="28"/>
  <c r="AC20" i="28"/>
  <c r="AA14" i="28"/>
  <c r="AB20" i="22"/>
  <c r="AF14" i="22"/>
  <c r="Z23" i="22"/>
  <c r="AA81" i="22"/>
  <c r="AC99" i="22"/>
  <c r="AE129" i="22"/>
  <c r="AB81" i="22"/>
  <c r="AD99" i="22"/>
  <c r="AF129" i="22"/>
  <c r="AC81" i="22"/>
  <c r="AE99" i="22"/>
  <c r="P119" i="22"/>
  <c r="P71" i="28"/>
  <c r="O134" i="28"/>
  <c r="M92" i="22"/>
  <c r="N62" i="28"/>
  <c r="S99" i="22"/>
  <c r="N113" i="28"/>
  <c r="R80" i="28"/>
  <c r="M131" i="22"/>
  <c r="N71" i="28"/>
  <c r="P92" i="22"/>
  <c r="Q92" i="22"/>
  <c r="P62" i="28"/>
  <c r="T116" i="22"/>
  <c r="V116" i="28"/>
  <c r="P134" i="28"/>
  <c r="S131" i="22"/>
  <c r="T35" i="28"/>
  <c r="M140" i="22"/>
  <c r="M98" i="22"/>
  <c r="Q35" i="28"/>
  <c r="M59" i="22"/>
  <c r="R71" i="22"/>
  <c r="T107" i="28"/>
  <c r="Q119" i="22"/>
  <c r="O53" i="28"/>
  <c r="M83" i="28"/>
  <c r="N116" i="22"/>
  <c r="R134" i="28"/>
  <c r="N68" i="28"/>
  <c r="U101" i="22"/>
  <c r="M131" i="28"/>
  <c r="U65" i="28"/>
  <c r="Q80" i="22"/>
  <c r="S101" i="28"/>
  <c r="V128" i="28"/>
  <c r="S35" i="28"/>
  <c r="O128" i="22"/>
  <c r="P50" i="28"/>
  <c r="P128" i="22"/>
  <c r="R81" i="22"/>
  <c r="T99" i="22"/>
  <c r="V129" i="22"/>
  <c r="V47" i="28"/>
  <c r="M119" i="22"/>
  <c r="M71" i="28"/>
  <c r="N128" i="22"/>
  <c r="U38" i="28"/>
  <c r="R53" i="28"/>
  <c r="Q81" i="22"/>
  <c r="T143" i="28"/>
  <c r="T101" i="28"/>
  <c r="O134" i="22"/>
  <c r="T80" i="28"/>
  <c r="V101" i="22"/>
  <c r="M116" i="22"/>
  <c r="V71" i="28"/>
  <c r="Q110" i="22"/>
  <c r="R110" i="28"/>
  <c r="V32" i="28"/>
  <c r="U62" i="28"/>
  <c r="U134" i="22"/>
  <c r="P47" i="28"/>
  <c r="P77" i="28"/>
  <c r="U92" i="22"/>
  <c r="S131" i="28"/>
  <c r="Q128" i="22"/>
  <c r="P68" i="22"/>
  <c r="R119" i="28"/>
  <c r="O116" i="22"/>
  <c r="M50" i="28"/>
  <c r="U77" i="28"/>
  <c r="V98" i="22"/>
  <c r="P131" i="28"/>
  <c r="S98" i="22"/>
  <c r="U125" i="28"/>
  <c r="S62" i="28"/>
  <c r="S65" i="22"/>
  <c r="Q98" i="28"/>
  <c r="N113" i="22"/>
  <c r="Q32" i="28"/>
  <c r="S143" i="22"/>
  <c r="T38" i="28"/>
  <c r="T59" i="28"/>
  <c r="S81" i="22"/>
  <c r="U99" i="22"/>
  <c r="O86" i="28"/>
  <c r="U116" i="28"/>
  <c r="U129" i="22"/>
  <c r="R50" i="28"/>
  <c r="P113" i="28"/>
  <c r="Q140" i="22"/>
  <c r="P92" i="28"/>
  <c r="S113" i="22"/>
  <c r="O71" i="28"/>
  <c r="T113" i="22"/>
  <c r="R83" i="28"/>
  <c r="N134" i="28"/>
  <c r="P74" i="22"/>
  <c r="Q74" i="28"/>
  <c r="T86" i="22"/>
  <c r="R98" i="28"/>
  <c r="Q86" i="22"/>
  <c r="Q143" i="28"/>
  <c r="U59" i="28"/>
  <c r="N65" i="22"/>
  <c r="T92" i="28"/>
  <c r="M101" i="22"/>
  <c r="U44" i="28"/>
  <c r="S74" i="28"/>
  <c r="T95" i="22"/>
  <c r="N143" i="28"/>
  <c r="T128" i="22"/>
  <c r="Q95" i="22"/>
  <c r="S110" i="28"/>
  <c r="U86" i="28"/>
  <c r="U119" i="22"/>
  <c r="U131" i="28"/>
  <c r="O110" i="22"/>
  <c r="V134" i="28"/>
  <c r="T98" i="28"/>
  <c r="N26" i="22"/>
  <c r="T81" i="22"/>
  <c r="V99" i="22"/>
  <c r="R89" i="28"/>
  <c r="U95" i="22"/>
  <c r="S41" i="28"/>
  <c r="Q71" i="28"/>
  <c r="V80" i="22"/>
  <c r="V110" i="28"/>
  <c r="P128" i="28"/>
  <c r="S80" i="22"/>
  <c r="Q113" i="28"/>
  <c r="S128" i="28"/>
  <c r="Q80" i="28"/>
  <c r="S116" i="22"/>
  <c r="Q101" i="28"/>
  <c r="V107" i="22"/>
  <c r="V107" i="28"/>
  <c r="T47" i="28"/>
  <c r="S77" i="28"/>
  <c r="Q17" i="22"/>
  <c r="U81" i="22"/>
  <c r="M129" i="22"/>
  <c r="O107" i="28"/>
  <c r="P59" i="28"/>
  <c r="U53" i="28"/>
  <c r="S65" i="28"/>
  <c r="Q101" i="22"/>
  <c r="O98" i="28"/>
  <c r="T119" i="22"/>
  <c r="T119" i="28"/>
  <c r="U98" i="28"/>
  <c r="S14" i="22"/>
  <c r="V81" i="22"/>
  <c r="N129" i="22"/>
  <c r="V14" i="22"/>
  <c r="M99" i="22"/>
  <c r="O129" i="22"/>
  <c r="N99" i="22"/>
  <c r="P129" i="22"/>
  <c r="N110" i="22"/>
  <c r="U92" i="28"/>
  <c r="T107" i="22"/>
  <c r="P35" i="28"/>
  <c r="N65" i="28"/>
  <c r="M83" i="22"/>
  <c r="O143" i="28"/>
  <c r="O128" i="28"/>
  <c r="V62" i="22"/>
  <c r="R92" i="28"/>
  <c r="N59" i="28"/>
  <c r="O92" i="28"/>
  <c r="P113" i="22"/>
  <c r="U35" i="28"/>
  <c r="U59" i="22"/>
  <c r="O80" i="22"/>
  <c r="S86" i="28"/>
  <c r="N80" i="22"/>
  <c r="N98" i="28"/>
  <c r="S77" i="22"/>
  <c r="M23" i="28"/>
  <c r="M81" i="22"/>
  <c r="O99" i="22"/>
  <c r="Q129" i="22"/>
  <c r="M107" i="22"/>
  <c r="Q110" i="28"/>
  <c r="M128" i="22"/>
  <c r="U71" i="22"/>
  <c r="Q83" i="28"/>
  <c r="T71" i="22"/>
  <c r="T89" i="28"/>
  <c r="U98" i="22"/>
  <c r="O17" i="28"/>
  <c r="N81" i="22"/>
  <c r="P99" i="22"/>
  <c r="R129" i="22"/>
  <c r="Q77" i="28"/>
  <c r="Q98" i="22"/>
  <c r="O113" i="28"/>
  <c r="Q59" i="28"/>
  <c r="O80" i="28"/>
  <c r="P65" i="22"/>
  <c r="N80" i="28"/>
  <c r="O81" i="22"/>
  <c r="Q99" i="22"/>
  <c r="S129" i="22"/>
  <c r="Q116" i="22"/>
  <c r="M47" i="28"/>
  <c r="M80" i="28"/>
  <c r="V77" i="22"/>
  <c r="T134" i="28"/>
  <c r="R128" i="22"/>
  <c r="M101" i="28"/>
  <c r="R107" i="22"/>
  <c r="P56" i="28"/>
  <c r="R74" i="28"/>
  <c r="O107" i="22"/>
  <c r="S47" i="28"/>
  <c r="O74" i="28"/>
  <c r="O95" i="22"/>
  <c r="M107" i="28"/>
  <c r="U128" i="28"/>
  <c r="M44" i="28"/>
  <c r="O62" i="28"/>
  <c r="R68" i="28"/>
  <c r="P81" i="22"/>
  <c r="R99" i="22"/>
  <c r="B59" i="22"/>
  <c r="D80" i="22"/>
  <c r="F98" i="22"/>
  <c r="H128" i="22"/>
  <c r="H59" i="28"/>
  <c r="J80" i="28"/>
  <c r="B128" i="28"/>
  <c r="C12" i="22"/>
  <c r="E15" i="22"/>
  <c r="G18" i="22"/>
  <c r="I21" i="22"/>
  <c r="K24" i="22"/>
  <c r="C60" i="22"/>
  <c r="E63" i="22"/>
  <c r="G66" i="22"/>
  <c r="I69" i="22"/>
  <c r="K72" i="22"/>
  <c r="C78" i="22"/>
  <c r="E81" i="22"/>
  <c r="G84" i="22"/>
  <c r="I87" i="22"/>
  <c r="K90" i="22"/>
  <c r="C96" i="22"/>
  <c r="E99" i="22"/>
  <c r="G102" i="22"/>
  <c r="I117" i="22"/>
  <c r="K120" i="22"/>
  <c r="C114" i="22"/>
  <c r="E111" i="22"/>
  <c r="G126" i="22"/>
  <c r="I144" i="22"/>
  <c r="K129" i="22"/>
  <c r="C135" i="22"/>
  <c r="E141" i="22"/>
  <c r="C59" i="22"/>
  <c r="E80" i="22"/>
  <c r="G98" i="22"/>
  <c r="I128" i="22"/>
  <c r="I59" i="28"/>
  <c r="K80" i="28"/>
  <c r="C128" i="28"/>
  <c r="D12" i="22"/>
  <c r="F15" i="22"/>
  <c r="H18" i="22"/>
  <c r="J21" i="22"/>
  <c r="B27" i="22"/>
  <c r="D60" i="22"/>
  <c r="F63" i="22"/>
  <c r="H66" i="22"/>
  <c r="J69" i="22"/>
  <c r="B75" i="22"/>
  <c r="D78" i="22"/>
  <c r="F81" i="22"/>
  <c r="H84" i="22"/>
  <c r="J87" i="22"/>
  <c r="B93" i="22"/>
  <c r="D96" i="22"/>
  <c r="F99" i="22"/>
  <c r="H102" i="22"/>
  <c r="J117" i="22"/>
  <c r="B108" i="22"/>
  <c r="D114" i="22"/>
  <c r="F111" i="22"/>
  <c r="H126" i="22"/>
  <c r="J144" i="22"/>
  <c r="B132" i="22"/>
  <c r="D135" i="22"/>
  <c r="F141" i="22"/>
  <c r="D59" i="22"/>
  <c r="F80" i="22"/>
  <c r="H98" i="22"/>
  <c r="J128" i="22"/>
  <c r="J59" i="28"/>
  <c r="B98" i="28"/>
  <c r="D128" i="28"/>
  <c r="E12" i="22"/>
  <c r="G15" i="22"/>
  <c r="I18" i="22"/>
  <c r="K21" i="22"/>
  <c r="C27" i="22"/>
  <c r="E60" i="22"/>
  <c r="G63" i="22"/>
  <c r="I66" i="22"/>
  <c r="K69" i="22"/>
  <c r="C75" i="22"/>
  <c r="E78" i="22"/>
  <c r="G81" i="22"/>
  <c r="I84" i="22"/>
  <c r="K87" i="22"/>
  <c r="C93" i="22"/>
  <c r="E96" i="22"/>
  <c r="G99" i="22"/>
  <c r="I102" i="22"/>
  <c r="K117" i="22"/>
  <c r="C108" i="22"/>
  <c r="E114" i="22"/>
  <c r="G111" i="22"/>
  <c r="I126" i="22"/>
  <c r="K144" i="22"/>
  <c r="C132" i="22"/>
  <c r="E135" i="22"/>
  <c r="G141" i="22"/>
  <c r="E59" i="22"/>
  <c r="G80" i="22"/>
  <c r="I98" i="22"/>
  <c r="K128" i="22"/>
  <c r="K59" i="28"/>
  <c r="C98" i="28"/>
  <c r="E128" i="28"/>
  <c r="F12" i="22"/>
  <c r="H15" i="22"/>
  <c r="J18" i="22"/>
  <c r="B24" i="22"/>
  <c r="D27" i="22"/>
  <c r="F60" i="22"/>
  <c r="H63" i="22"/>
  <c r="J66" i="22"/>
  <c r="B72" i="22"/>
  <c r="D75" i="22"/>
  <c r="F78" i="22"/>
  <c r="H81" i="22"/>
  <c r="J84" i="22"/>
  <c r="B90" i="22"/>
  <c r="D93" i="22"/>
  <c r="F96" i="22"/>
  <c r="H99" i="22"/>
  <c r="J102" i="22"/>
  <c r="B120" i="22"/>
  <c r="D108" i="22"/>
  <c r="F114" i="22"/>
  <c r="H111" i="22"/>
  <c r="J126" i="22"/>
  <c r="B129" i="22"/>
  <c r="D132" i="22"/>
  <c r="F135" i="22"/>
  <c r="H141" i="22"/>
  <c r="F59" i="22"/>
  <c r="H80" i="22"/>
  <c r="J98" i="22"/>
  <c r="B80" i="28"/>
  <c r="D98" i="28"/>
  <c r="F128" i="28"/>
  <c r="G12" i="22"/>
  <c r="I15" i="22"/>
  <c r="K18" i="22"/>
  <c r="C24" i="22"/>
  <c r="E27" i="22"/>
  <c r="G60" i="22"/>
  <c r="I63" i="22"/>
  <c r="K66" i="22"/>
  <c r="C72" i="22"/>
  <c r="E75" i="22"/>
  <c r="G78" i="22"/>
  <c r="I81" i="22"/>
  <c r="K84" i="22"/>
  <c r="C90" i="22"/>
  <c r="E93" i="22"/>
  <c r="G96" i="22"/>
  <c r="I99" i="22"/>
  <c r="K102" i="22"/>
  <c r="C120" i="22"/>
  <c r="E108" i="22"/>
  <c r="G114" i="22"/>
  <c r="I111" i="22"/>
  <c r="K126" i="22"/>
  <c r="C129" i="22"/>
  <c r="E132" i="22"/>
  <c r="G135" i="22"/>
  <c r="I141" i="22"/>
  <c r="G59" i="22"/>
  <c r="I80" i="22"/>
  <c r="K98" i="22"/>
  <c r="C80" i="28"/>
  <c r="E98" i="28"/>
  <c r="G128" i="28"/>
  <c r="H12" i="22"/>
  <c r="J15" i="22"/>
  <c r="B21" i="22"/>
  <c r="D24" i="22"/>
  <c r="F27" i="22"/>
  <c r="H60" i="22"/>
  <c r="J63" i="22"/>
  <c r="B69" i="22"/>
  <c r="D72" i="22"/>
  <c r="F75" i="22"/>
  <c r="H78" i="22"/>
  <c r="J81" i="22"/>
  <c r="B87" i="22"/>
  <c r="D90" i="22"/>
  <c r="F93" i="22"/>
  <c r="H96" i="22"/>
  <c r="J99" i="22"/>
  <c r="B117" i="22"/>
  <c r="D120" i="22"/>
  <c r="F108" i="22"/>
  <c r="H114" i="22"/>
  <c r="J111" i="22"/>
  <c r="B144" i="22"/>
  <c r="D129" i="22"/>
  <c r="F132" i="22"/>
  <c r="H135" i="22"/>
  <c r="J141" i="22"/>
  <c r="H59" i="22"/>
  <c r="J80" i="22"/>
  <c r="B128" i="22"/>
  <c r="B59" i="28"/>
  <c r="D80" i="28"/>
  <c r="F98" i="28"/>
  <c r="H128" i="28"/>
  <c r="I12" i="22"/>
  <c r="K15" i="22"/>
  <c r="C21" i="22"/>
  <c r="E24" i="22"/>
  <c r="G27" i="22"/>
  <c r="I60" i="22"/>
  <c r="K63" i="22"/>
  <c r="C69" i="22"/>
  <c r="E72" i="22"/>
  <c r="G75" i="22"/>
  <c r="I78" i="22"/>
  <c r="K81" i="22"/>
  <c r="C87" i="22"/>
  <c r="E90" i="22"/>
  <c r="G93" i="22"/>
  <c r="I96" i="22"/>
  <c r="K99" i="22"/>
  <c r="C117" i="22"/>
  <c r="E120" i="22"/>
  <c r="G108" i="22"/>
  <c r="I114" i="22"/>
  <c r="K111" i="22"/>
  <c r="C144" i="22"/>
  <c r="E129" i="22"/>
  <c r="G132" i="22"/>
  <c r="I135" i="22"/>
  <c r="K141" i="22"/>
  <c r="I59" i="22"/>
  <c r="K80" i="22"/>
  <c r="C128" i="22"/>
  <c r="C59" i="28"/>
  <c r="E80" i="28"/>
  <c r="G98" i="28"/>
  <c r="I128" i="28"/>
  <c r="J12" i="22"/>
  <c r="B18" i="22"/>
  <c r="D21" i="22"/>
  <c r="F24" i="22"/>
  <c r="H27" i="22"/>
  <c r="J60" i="22"/>
  <c r="B66" i="22"/>
  <c r="D69" i="22"/>
  <c r="F72" i="22"/>
  <c r="H75" i="22"/>
  <c r="J78" i="22"/>
  <c r="B84" i="22"/>
  <c r="D87" i="22"/>
  <c r="F90" i="22"/>
  <c r="H93" i="22"/>
  <c r="J96" i="22"/>
  <c r="B102" i="22"/>
  <c r="D117" i="22"/>
  <c r="F120" i="22"/>
  <c r="H108" i="22"/>
  <c r="J114" i="22"/>
  <c r="B126" i="22"/>
  <c r="D144" i="22"/>
  <c r="F129" i="22"/>
  <c r="H132" i="22"/>
  <c r="J135" i="22"/>
  <c r="J59" i="22"/>
  <c r="B98" i="22"/>
  <c r="D128" i="22"/>
  <c r="D59" i="28"/>
  <c r="F80" i="28"/>
  <c r="H98" i="28"/>
  <c r="J128" i="28"/>
  <c r="K12" i="22"/>
  <c r="C18" i="22"/>
  <c r="E21" i="22"/>
  <c r="G24" i="22"/>
  <c r="I27" i="22"/>
  <c r="K60" i="22"/>
  <c r="C66" i="22"/>
  <c r="E69" i="22"/>
  <c r="G72" i="22"/>
  <c r="I75" i="22"/>
  <c r="K78" i="22"/>
  <c r="C84" i="22"/>
  <c r="E87" i="22"/>
  <c r="G90" i="22"/>
  <c r="I93" i="22"/>
  <c r="K96" i="22"/>
  <c r="C102" i="22"/>
  <c r="E117" i="22"/>
  <c r="G120" i="22"/>
  <c r="I108" i="22"/>
  <c r="K114" i="22"/>
  <c r="C126" i="22"/>
  <c r="E144" i="22"/>
  <c r="G129" i="22"/>
  <c r="I132" i="22"/>
  <c r="K135" i="22"/>
  <c r="K59" i="22"/>
  <c r="C98" i="22"/>
  <c r="E128" i="22"/>
  <c r="E59" i="28"/>
  <c r="G80" i="28"/>
  <c r="I98" i="28"/>
  <c r="K128" i="28"/>
  <c r="B15" i="22"/>
  <c r="D18" i="22"/>
  <c r="F21" i="22"/>
  <c r="H24" i="22"/>
  <c r="J27" i="22"/>
  <c r="B63" i="22"/>
  <c r="D66" i="22"/>
  <c r="F69" i="22"/>
  <c r="H72" i="22"/>
  <c r="J75" i="22"/>
  <c r="B81" i="22"/>
  <c r="D84" i="22"/>
  <c r="F87" i="22"/>
  <c r="H90" i="22"/>
  <c r="J93" i="22"/>
  <c r="B99" i="22"/>
  <c r="D102" i="22"/>
  <c r="F117" i="22"/>
  <c r="H120" i="22"/>
  <c r="J108" i="22"/>
  <c r="B111" i="22"/>
  <c r="D126" i="22"/>
  <c r="F144" i="22"/>
  <c r="H129" i="22"/>
  <c r="J132" i="22"/>
  <c r="B141" i="22"/>
  <c r="B80" i="22"/>
  <c r="D98" i="22"/>
  <c r="F128" i="22"/>
  <c r="F59" i="28"/>
  <c r="H80" i="28"/>
  <c r="J98" i="28"/>
  <c r="C15" i="22"/>
  <c r="E18" i="22"/>
  <c r="G21" i="22"/>
  <c r="I24" i="22"/>
  <c r="K27" i="22"/>
  <c r="C63" i="22"/>
  <c r="E66" i="22"/>
  <c r="G69" i="22"/>
  <c r="I72" i="22"/>
  <c r="K75" i="22"/>
  <c r="C81" i="22"/>
  <c r="E84" i="22"/>
  <c r="G87" i="22"/>
  <c r="I90" i="22"/>
  <c r="K93" i="22"/>
  <c r="C99" i="22"/>
  <c r="E102" i="22"/>
  <c r="G117" i="22"/>
  <c r="I120" i="22"/>
  <c r="K108" i="22"/>
  <c r="C111" i="22"/>
  <c r="E126" i="22"/>
  <c r="G144" i="22"/>
  <c r="I129" i="22"/>
  <c r="K132" i="22"/>
  <c r="C141" i="22"/>
  <c r="Y86" i="28"/>
  <c r="AB59" i="22"/>
  <c r="AG62" i="22"/>
  <c r="Y101" i="22"/>
  <c r="AE134" i="22"/>
  <c r="X71" i="22"/>
  <c r="AF116" i="22"/>
  <c r="AA77" i="22"/>
  <c r="AC107" i="22"/>
  <c r="X86" i="28"/>
  <c r="AB113" i="22"/>
  <c r="AB29" i="28"/>
  <c r="AE83" i="22"/>
  <c r="AA110" i="22"/>
  <c r="X11" i="22"/>
  <c r="AA17" i="28"/>
  <c r="AF23" i="28"/>
  <c r="AE17" i="22"/>
  <c r="AB14" i="22"/>
  <c r="AC26" i="22"/>
  <c r="AG17" i="28"/>
  <c r="AB26" i="28"/>
  <c r="AE26" i="22"/>
  <c r="AB17" i="22"/>
  <c r="AB66" i="22"/>
  <c r="AD69" i="22"/>
  <c r="Y107" i="28"/>
  <c r="AG68" i="22"/>
  <c r="AE116" i="22"/>
  <c r="Z77" i="22"/>
  <c r="AB107" i="22"/>
  <c r="AC83" i="22"/>
  <c r="Y110" i="22"/>
  <c r="X38" i="28"/>
  <c r="AD86" i="22"/>
  <c r="X125" i="22"/>
  <c r="AF47" i="28"/>
  <c r="AG89" i="22"/>
  <c r="AG125" i="22"/>
  <c r="Z17" i="28"/>
  <c r="AE23" i="28"/>
  <c r="AD17" i="22"/>
  <c r="AA14" i="22"/>
  <c r="AB26" i="22"/>
  <c r="AF17" i="28"/>
  <c r="AA26" i="28"/>
  <c r="AD26" i="22"/>
  <c r="AA17" i="22"/>
  <c r="AC11" i="22"/>
  <c r="AF72" i="22"/>
  <c r="AB84" i="22"/>
  <c r="AF92" i="28"/>
  <c r="Z65" i="28"/>
  <c r="AC125" i="28"/>
  <c r="AG89" i="28"/>
  <c r="AA62" i="28"/>
  <c r="X113" i="28"/>
  <c r="AB83" i="28"/>
  <c r="AA119" i="28"/>
  <c r="AE77" i="28"/>
  <c r="AC59" i="28"/>
  <c r="Y74" i="22"/>
  <c r="AC119" i="22"/>
  <c r="Z113" i="22"/>
  <c r="AD140" i="28"/>
  <c r="AC86" i="22"/>
  <c r="AG110" i="22"/>
  <c r="Z47" i="28"/>
  <c r="AF89" i="22"/>
  <c r="AF125" i="22"/>
  <c r="AF92" i="22"/>
  <c r="AE143" i="22"/>
  <c r="Y17" i="28"/>
  <c r="AB20" i="28"/>
  <c r="AG26" i="28"/>
  <c r="AG20" i="22"/>
  <c r="AA20" i="22"/>
  <c r="AC14" i="28"/>
  <c r="X23" i="28"/>
  <c r="Z11" i="28"/>
  <c r="AF20" i="22"/>
  <c r="AA23" i="22"/>
  <c r="X78" i="22"/>
  <c r="AD87" i="22"/>
  <c r="Z102" i="22"/>
  <c r="AB11" i="22"/>
  <c r="AF90" i="22"/>
  <c r="AB117" i="22"/>
  <c r="AD120" i="22"/>
  <c r="AF108" i="22"/>
  <c r="AG141" i="22"/>
  <c r="AE96" i="22"/>
  <c r="AC27" i="22"/>
  <c r="AA24" i="22"/>
  <c r="Y21" i="22"/>
  <c r="AG15" i="22"/>
  <c r="AE12" i="22"/>
  <c r="AG135" i="22"/>
  <c r="AE132" i="22"/>
  <c r="AC144" i="22"/>
  <c r="Y126" i="22"/>
  <c r="AG114" i="22"/>
  <c r="AE108" i="22"/>
  <c r="AC120" i="22"/>
  <c r="AA117" i="22"/>
  <c r="Y102" i="22"/>
  <c r="AG93" i="22"/>
  <c r="AE90" i="22"/>
  <c r="AC87" i="22"/>
  <c r="AA84" i="22"/>
  <c r="AG75" i="22"/>
  <c r="AE72" i="22"/>
  <c r="AC69" i="22"/>
  <c r="AA66" i="22"/>
  <c r="Y63" i="22"/>
  <c r="AF141" i="22"/>
  <c r="AD96" i="22"/>
  <c r="AB27" i="22"/>
  <c r="Z24" i="22"/>
  <c r="X21" i="22"/>
  <c r="AF15" i="22"/>
  <c r="AD12" i="22"/>
  <c r="AF135" i="22"/>
  <c r="AD132" i="22"/>
  <c r="AB144" i="22"/>
  <c r="X126" i="22"/>
  <c r="AF114" i="22"/>
  <c r="AD108" i="22"/>
  <c r="AB120" i="22"/>
  <c r="Z117" i="22"/>
  <c r="X102" i="22"/>
  <c r="AF93" i="22"/>
  <c r="AD90" i="22"/>
  <c r="AB87" i="22"/>
  <c r="Z84" i="22"/>
  <c r="AF75" i="22"/>
  <c r="AD72" i="22"/>
  <c r="AB69" i="22"/>
  <c r="Z66" i="22"/>
  <c r="X63" i="22"/>
  <c r="AE141" i="22"/>
  <c r="AC96" i="22"/>
  <c r="AA27" i="22"/>
  <c r="Y24" i="22"/>
  <c r="AG18" i="22"/>
  <c r="AE15" i="22"/>
  <c r="AC12" i="22"/>
  <c r="AE135" i="22"/>
  <c r="AC132" i="22"/>
  <c r="AA144" i="22"/>
  <c r="AG111" i="22"/>
  <c r="AE114" i="22"/>
  <c r="AC108" i="22"/>
  <c r="AA120" i="22"/>
  <c r="Y117" i="22"/>
  <c r="AE93" i="22"/>
  <c r="AC90" i="22"/>
  <c r="AA87" i="22"/>
  <c r="Y84" i="22"/>
  <c r="AG78" i="22"/>
  <c r="AE75" i="22"/>
  <c r="AC72" i="22"/>
  <c r="AA69" i="22"/>
  <c r="Y66" i="22"/>
  <c r="AG60" i="22"/>
  <c r="AD141" i="22"/>
  <c r="AB96" i="22"/>
  <c r="Z27" i="22"/>
  <c r="X24" i="22"/>
  <c r="AF18" i="22"/>
  <c r="AD15" i="22"/>
  <c r="AB12" i="22"/>
  <c r="AD135" i="22"/>
  <c r="AB132" i="22"/>
  <c r="Z144" i="22"/>
  <c r="AF111" i="22"/>
  <c r="AD114" i="22"/>
  <c r="AB108" i="22"/>
  <c r="Z120" i="22"/>
  <c r="X117" i="22"/>
  <c r="AD93" i="22"/>
  <c r="AB90" i="22"/>
  <c r="Z87" i="22"/>
  <c r="X84" i="22"/>
  <c r="AF78" i="22"/>
  <c r="AD75" i="22"/>
  <c r="AB72" i="22"/>
  <c r="Z69" i="22"/>
  <c r="X66" i="22"/>
  <c r="AF60" i="22"/>
  <c r="AC141" i="22"/>
  <c r="AA96" i="22"/>
  <c r="Y27" i="22"/>
  <c r="AG21" i="22"/>
  <c r="AE18" i="22"/>
  <c r="AC15" i="22"/>
  <c r="AA12" i="22"/>
  <c r="AC135" i="22"/>
  <c r="AA132" i="22"/>
  <c r="Y144" i="22"/>
  <c r="AG126" i="22"/>
  <c r="AE111" i="22"/>
  <c r="AC114" i="22"/>
  <c r="AA108" i="22"/>
  <c r="Y120" i="22"/>
  <c r="AG102" i="22"/>
  <c r="AC93" i="22"/>
  <c r="AA90" i="22"/>
  <c r="Y87" i="22"/>
  <c r="AE78" i="22"/>
  <c r="AC75" i="22"/>
  <c r="AA72" i="22"/>
  <c r="Y69" i="22"/>
  <c r="AG63" i="22"/>
  <c r="AE60" i="22"/>
  <c r="AB141" i="22"/>
  <c r="Z96" i="22"/>
  <c r="X27" i="22"/>
  <c r="AF21" i="22"/>
  <c r="AD18" i="22"/>
  <c r="AB15" i="22"/>
  <c r="Z12" i="22"/>
  <c r="AB135" i="22"/>
  <c r="Z132" i="22"/>
  <c r="X144" i="22"/>
  <c r="AF126" i="22"/>
  <c r="AD111" i="22"/>
  <c r="AB114" i="22"/>
  <c r="Z108" i="22"/>
  <c r="X120" i="22"/>
  <c r="AF102" i="22"/>
  <c r="AB93" i="22"/>
  <c r="Z90" i="22"/>
  <c r="X87" i="22"/>
  <c r="AD78" i="22"/>
  <c r="AB75" i="22"/>
  <c r="Z72" i="22"/>
  <c r="X69" i="22"/>
  <c r="AF63" i="22"/>
  <c r="AD60" i="22"/>
  <c r="AA141" i="22"/>
  <c r="Y96" i="22"/>
  <c r="AG24" i="22"/>
  <c r="AE21" i="22"/>
  <c r="AC18" i="22"/>
  <c r="AA15" i="22"/>
  <c r="Y12" i="22"/>
  <c r="AA135" i="22"/>
  <c r="Y132" i="22"/>
  <c r="AE126" i="22"/>
  <c r="AC111" i="22"/>
  <c r="AA114" i="22"/>
  <c r="Y108" i="22"/>
  <c r="AG117" i="22"/>
  <c r="AE102" i="22"/>
  <c r="AA93" i="22"/>
  <c r="Y90" i="22"/>
  <c r="AG84" i="22"/>
  <c r="AC78" i="22"/>
  <c r="AA75" i="22"/>
  <c r="Y72" i="22"/>
  <c r="AG66" i="22"/>
  <c r="AE63" i="22"/>
  <c r="AC60" i="22"/>
  <c r="Z141" i="22"/>
  <c r="X96" i="22"/>
  <c r="AF24" i="22"/>
  <c r="AD21" i="22"/>
  <c r="AB18" i="22"/>
  <c r="Z15" i="22"/>
  <c r="X12" i="22"/>
  <c r="Z135" i="22"/>
  <c r="X132" i="22"/>
  <c r="AD126" i="22"/>
  <c r="AB111" i="22"/>
  <c r="Z114" i="22"/>
  <c r="X108" i="22"/>
  <c r="AF117" i="22"/>
  <c r="AD102" i="22"/>
  <c r="Z93" i="22"/>
  <c r="X90" i="22"/>
  <c r="AF84" i="22"/>
  <c r="AB78" i="22"/>
  <c r="Z75" i="22"/>
  <c r="X72" i="22"/>
  <c r="AF66" i="22"/>
  <c r="AD63" i="22"/>
  <c r="AB60" i="22"/>
  <c r="Y141" i="22"/>
  <c r="AG27" i="22"/>
  <c r="AE24" i="22"/>
  <c r="AC21" i="22"/>
  <c r="AA18" i="22"/>
  <c r="Y15" i="22"/>
  <c r="Y135" i="22"/>
  <c r="AG144" i="22"/>
  <c r="AC126" i="22"/>
  <c r="AA111" i="22"/>
  <c r="Y114" i="22"/>
  <c r="AG120" i="22"/>
  <c r="AE117" i="22"/>
  <c r="AC102" i="22"/>
  <c r="Y93" i="22"/>
  <c r="AG87" i="22"/>
  <c r="AE84" i="22"/>
  <c r="AA78" i="22"/>
  <c r="Y75" i="22"/>
  <c r="AG69" i="22"/>
  <c r="AE66" i="22"/>
  <c r="AC63" i="22"/>
  <c r="AA60" i="22"/>
  <c r="X141" i="22"/>
  <c r="AF27" i="22"/>
  <c r="AD24" i="22"/>
  <c r="AB21" i="22"/>
  <c r="Z18" i="22"/>
  <c r="X15" i="22"/>
  <c r="X135" i="22"/>
  <c r="AF144" i="22"/>
  <c r="AB126" i="22"/>
  <c r="Z111" i="22"/>
  <c r="X114" i="22"/>
  <c r="AF120" i="22"/>
  <c r="AD117" i="22"/>
  <c r="AB102" i="22"/>
  <c r="X93" i="22"/>
  <c r="AF87" i="22"/>
  <c r="AD84" i="22"/>
  <c r="Z78" i="22"/>
  <c r="X75" i="22"/>
  <c r="AF69" i="22"/>
  <c r="AD66" i="22"/>
  <c r="AB63" i="22"/>
  <c r="Z60" i="22"/>
  <c r="AG96" i="22"/>
  <c r="AE27" i="22"/>
  <c r="AC24" i="22"/>
  <c r="AA21" i="22"/>
  <c r="Y18" i="22"/>
  <c r="AG12" i="22"/>
  <c r="AG132" i="22"/>
  <c r="AE144" i="22"/>
  <c r="AA126" i="22"/>
  <c r="Y111" i="22"/>
  <c r="AG108" i="22"/>
  <c r="AE120" i="22"/>
  <c r="AC117" i="22"/>
  <c r="AA102" i="22"/>
  <c r="AG90" i="22"/>
  <c r="AE87" i="22"/>
  <c r="AC84" i="22"/>
  <c r="Y78" i="22"/>
  <c r="AG72" i="22"/>
  <c r="AE69" i="22"/>
  <c r="AC66" i="22"/>
  <c r="AA63" i="22"/>
  <c r="Y60" i="22"/>
  <c r="X111" i="22"/>
  <c r="AD144" i="22"/>
  <c r="X18" i="22"/>
  <c r="Z126" i="22"/>
  <c r="AF132" i="22"/>
  <c r="Z21" i="22"/>
  <c r="X23" i="22"/>
  <c r="AF14" i="28"/>
  <c r="AA23" i="28"/>
  <c r="AC11" i="28"/>
  <c r="AB24" i="22"/>
  <c r="X60" i="22"/>
  <c r="AD27" i="22"/>
  <c r="AG83" i="28"/>
  <c r="AD59" i="22"/>
  <c r="AF119" i="28"/>
  <c r="X59" i="28"/>
  <c r="AG116" i="28"/>
  <c r="AA77" i="28"/>
  <c r="AG59" i="28"/>
  <c r="X116" i="28"/>
  <c r="AB74" i="28"/>
  <c r="AE134" i="28"/>
  <c r="Y101" i="28"/>
  <c r="AC71" i="28"/>
  <c r="Z143" i="28"/>
  <c r="AD92" i="28"/>
  <c r="X65" i="28"/>
  <c r="AC110" i="28"/>
  <c r="AG86" i="28"/>
  <c r="AG131" i="22"/>
  <c r="X68" i="22"/>
  <c r="X116" i="22"/>
  <c r="AD140" i="22"/>
  <c r="AA74" i="22"/>
  <c r="AE119" i="22"/>
  <c r="AB77" i="22"/>
  <c r="AD107" i="22"/>
  <c r="AC113" i="22"/>
  <c r="AC23" i="22"/>
  <c r="Y14" i="28"/>
  <c r="AD20" i="28"/>
  <c r="AF11" i="28"/>
  <c r="AG26" i="22"/>
  <c r="AC20" i="22"/>
  <c r="AE14" i="28"/>
  <c r="Z23" i="28"/>
  <c r="AB11" i="28"/>
  <c r="AF26" i="22"/>
  <c r="Z63" i="22"/>
  <c r="AF96" i="22"/>
  <c r="U29" i="28"/>
  <c r="T116" i="28"/>
  <c r="P131" i="22"/>
  <c r="R62" i="28"/>
  <c r="T83" i="22"/>
  <c r="R44" i="28"/>
  <c r="M35" i="28"/>
  <c r="V56" i="28"/>
  <c r="O32" i="28"/>
  <c r="O83" i="28"/>
  <c r="R119" i="22"/>
  <c r="P53" i="28"/>
  <c r="P116" i="28"/>
  <c r="V59" i="28"/>
  <c r="M65" i="22"/>
  <c r="M125" i="28"/>
  <c r="M65" i="28"/>
  <c r="R92" i="22"/>
  <c r="N35" i="28"/>
  <c r="P89" i="28"/>
  <c r="M59" i="28"/>
  <c r="O92" i="22"/>
  <c r="Q44" i="28"/>
  <c r="M89" i="28"/>
  <c r="O77" i="22"/>
  <c r="S32" i="28"/>
  <c r="T143" i="22"/>
  <c r="S68" i="22"/>
  <c r="S143" i="28"/>
  <c r="P83" i="22"/>
  <c r="R35" i="28"/>
  <c r="R86" i="28"/>
  <c r="V125" i="28"/>
  <c r="O89" i="22"/>
  <c r="P140" i="22"/>
  <c r="M26" i="22"/>
  <c r="O17" i="22"/>
  <c r="T20" i="22"/>
  <c r="M11" i="28"/>
  <c r="Q26" i="28"/>
  <c r="S20" i="28"/>
  <c r="M17" i="28"/>
  <c r="R134" i="22"/>
  <c r="N74" i="28"/>
  <c r="P95" i="22"/>
  <c r="N56" i="28"/>
  <c r="O56" i="28"/>
  <c r="R65" i="22"/>
  <c r="T65" i="22"/>
  <c r="U74" i="22"/>
  <c r="M29" i="28"/>
  <c r="T92" i="22"/>
  <c r="N50" i="28"/>
  <c r="N101" i="28"/>
  <c r="U113" i="28"/>
  <c r="P89" i="22"/>
  <c r="V29" i="28"/>
  <c r="N86" i="28"/>
  <c r="M89" i="22"/>
  <c r="S29" i="28"/>
  <c r="U83" i="28"/>
  <c r="V143" i="22"/>
  <c r="M74" i="22"/>
  <c r="Q29" i="28"/>
  <c r="M74" i="28"/>
  <c r="R125" i="22"/>
  <c r="Q65" i="22"/>
  <c r="Q125" i="28"/>
  <c r="P32" i="28"/>
  <c r="R140" i="28"/>
  <c r="R23" i="22"/>
  <c r="N17" i="22"/>
  <c r="T17" i="22"/>
  <c r="Q11" i="28"/>
  <c r="P26" i="28"/>
  <c r="R20" i="28"/>
  <c r="V14" i="28"/>
  <c r="P29" i="28"/>
  <c r="N92" i="28"/>
  <c r="Q113" i="22"/>
  <c r="M53" i="28"/>
  <c r="V131" i="28"/>
  <c r="T140" i="22"/>
  <c r="T83" i="28"/>
  <c r="V116" i="22"/>
  <c r="T62" i="22"/>
  <c r="Q74" i="22"/>
  <c r="N77" i="22"/>
  <c r="P77" i="22"/>
  <c r="R143" i="22"/>
  <c r="S71" i="22"/>
  <c r="U134" i="28"/>
  <c r="U74" i="28"/>
  <c r="R89" i="22"/>
  <c r="V44" i="28"/>
  <c r="V95" i="28"/>
  <c r="P143" i="22"/>
  <c r="S107" i="28"/>
  <c r="O59" i="22"/>
  <c r="T140" i="28"/>
  <c r="R59" i="22"/>
  <c r="U83" i="22"/>
  <c r="Q140" i="28"/>
  <c r="T125" i="22"/>
  <c r="U68" i="22"/>
  <c r="O140" i="28"/>
  <c r="U68" i="28"/>
  <c r="P110" i="22"/>
  <c r="O62" i="22"/>
  <c r="S116" i="28"/>
  <c r="S59" i="28"/>
  <c r="V74" i="22"/>
  <c r="N29" i="28"/>
  <c r="T71" i="28"/>
  <c r="N38" i="28"/>
  <c r="M68" i="28"/>
  <c r="O140" i="22"/>
  <c r="Q23" i="22"/>
  <c r="M17" i="22"/>
  <c r="T14" i="22"/>
  <c r="P11" i="28"/>
  <c r="O26" i="28"/>
  <c r="Q20" i="28"/>
  <c r="T14" i="28"/>
  <c r="P23" i="22"/>
  <c r="O14" i="22"/>
  <c r="U11" i="22"/>
  <c r="O11" i="28"/>
  <c r="U23" i="28"/>
  <c r="P20" i="28"/>
  <c r="S14" i="28"/>
  <c r="U56" i="28"/>
  <c r="Q125" i="22"/>
  <c r="R68" i="22"/>
  <c r="N110" i="28"/>
  <c r="P65" i="28"/>
  <c r="M11" i="22"/>
  <c r="O23" i="22"/>
  <c r="N14" i="22"/>
  <c r="U26" i="22"/>
  <c r="N11" i="28"/>
  <c r="T23" i="28"/>
  <c r="O20" i="28"/>
  <c r="O14" i="28"/>
  <c r="M143" i="28"/>
  <c r="R11" i="22"/>
  <c r="N23" i="22"/>
  <c r="M14" i="22"/>
  <c r="U23" i="22"/>
  <c r="R11" i="28"/>
  <c r="S23" i="28"/>
  <c r="N20" i="28"/>
  <c r="N14" i="28"/>
  <c r="M113" i="22"/>
  <c r="R77" i="22"/>
  <c r="S140" i="28"/>
  <c r="Q11" i="22"/>
  <c r="P20" i="22"/>
  <c r="S11" i="22"/>
  <c r="U20" i="22"/>
  <c r="V11" i="28"/>
  <c r="R23" i="28"/>
  <c r="M20" i="28"/>
  <c r="M14" i="28"/>
  <c r="N89" i="22"/>
  <c r="U143" i="22"/>
  <c r="O38" i="28"/>
  <c r="P11" i="22"/>
  <c r="O20" i="22"/>
  <c r="S26" i="22"/>
  <c r="U17" i="22"/>
  <c r="V26" i="28"/>
  <c r="Q23" i="28"/>
  <c r="V17" i="28"/>
  <c r="S141" i="22"/>
  <c r="Q135" i="22"/>
  <c r="O132" i="22"/>
  <c r="M144" i="22"/>
  <c r="U126" i="22"/>
  <c r="S111" i="22"/>
  <c r="Q114" i="22"/>
  <c r="O108" i="22"/>
  <c r="M120" i="22"/>
  <c r="U102" i="22"/>
  <c r="Q96" i="22"/>
  <c r="O93" i="22"/>
  <c r="M90" i="22"/>
  <c r="U84" i="22"/>
  <c r="Q78" i="22"/>
  <c r="O75" i="22"/>
  <c r="M72" i="22"/>
  <c r="U66" i="22"/>
  <c r="S63" i="22"/>
  <c r="Q60" i="22"/>
  <c r="O27" i="22"/>
  <c r="M24" i="22"/>
  <c r="U18" i="22"/>
  <c r="S15" i="22"/>
  <c r="N12" i="22"/>
  <c r="R141" i="22"/>
  <c r="P135" i="22"/>
  <c r="N132" i="22"/>
  <c r="T126" i="22"/>
  <c r="R111" i="22"/>
  <c r="P114" i="22"/>
  <c r="N108" i="22"/>
  <c r="V117" i="22"/>
  <c r="T102" i="22"/>
  <c r="P96" i="22"/>
  <c r="N93" i="22"/>
  <c r="V87" i="22"/>
  <c r="T84" i="22"/>
  <c r="P78" i="22"/>
  <c r="N75" i="22"/>
  <c r="V69" i="22"/>
  <c r="T66" i="22"/>
  <c r="R63" i="22"/>
  <c r="P60" i="22"/>
  <c r="N27" i="22"/>
  <c r="V21" i="22"/>
  <c r="T18" i="22"/>
  <c r="R15" i="22"/>
  <c r="O12" i="22"/>
  <c r="Q141" i="22"/>
  <c r="O135" i="22"/>
  <c r="M132" i="22"/>
  <c r="S126" i="22"/>
  <c r="Q111" i="22"/>
  <c r="O114" i="22"/>
  <c r="M108" i="22"/>
  <c r="U117" i="22"/>
  <c r="S102" i="22"/>
  <c r="O96" i="22"/>
  <c r="M93" i="22"/>
  <c r="U87" i="22"/>
  <c r="S84" i="22"/>
  <c r="O78" i="22"/>
  <c r="M75" i="22"/>
  <c r="U69" i="22"/>
  <c r="S66" i="22"/>
  <c r="Q63" i="22"/>
  <c r="O60" i="22"/>
  <c r="M27" i="22"/>
  <c r="U21" i="22"/>
  <c r="S18" i="22"/>
  <c r="Q15" i="22"/>
  <c r="P12" i="22"/>
  <c r="P141" i="22"/>
  <c r="N135" i="22"/>
  <c r="V144" i="22"/>
  <c r="R126" i="22"/>
  <c r="P111" i="22"/>
  <c r="N114" i="22"/>
  <c r="V120" i="22"/>
  <c r="T117" i="22"/>
  <c r="R102" i="22"/>
  <c r="N96" i="22"/>
  <c r="V90" i="22"/>
  <c r="T87" i="22"/>
  <c r="R84" i="22"/>
  <c r="N78" i="22"/>
  <c r="V72" i="22"/>
  <c r="T69" i="22"/>
  <c r="R66" i="22"/>
  <c r="P63" i="22"/>
  <c r="N60" i="22"/>
  <c r="V24" i="22"/>
  <c r="T21" i="22"/>
  <c r="R18" i="22"/>
  <c r="P15" i="22"/>
  <c r="Q12" i="22"/>
  <c r="O141" i="22"/>
  <c r="M135" i="22"/>
  <c r="U144" i="22"/>
  <c r="Q126" i="22"/>
  <c r="O111" i="22"/>
  <c r="M114" i="22"/>
  <c r="U120" i="22"/>
  <c r="S117" i="22"/>
  <c r="Q102" i="22"/>
  <c r="M96" i="22"/>
  <c r="U90" i="22"/>
  <c r="S87" i="22"/>
  <c r="Q84" i="22"/>
  <c r="M78" i="22"/>
  <c r="U72" i="22"/>
  <c r="S69" i="22"/>
  <c r="Q66" i="22"/>
  <c r="O63" i="22"/>
  <c r="M60" i="22"/>
  <c r="U24" i="22"/>
  <c r="S21" i="22"/>
  <c r="Q18" i="22"/>
  <c r="O15" i="22"/>
  <c r="M12" i="22"/>
  <c r="N141" i="22"/>
  <c r="V132" i="22"/>
  <c r="T144" i="22"/>
  <c r="P126" i="22"/>
  <c r="N111" i="22"/>
  <c r="V108" i="22"/>
  <c r="T120" i="22"/>
  <c r="R117" i="22"/>
  <c r="P102" i="22"/>
  <c r="V93" i="22"/>
  <c r="T90" i="22"/>
  <c r="R87" i="22"/>
  <c r="P84" i="22"/>
  <c r="V75" i="22"/>
  <c r="T72" i="22"/>
  <c r="R69" i="22"/>
  <c r="P66" i="22"/>
  <c r="N63" i="22"/>
  <c r="V27" i="22"/>
  <c r="T24" i="22"/>
  <c r="R21" i="22"/>
  <c r="P18" i="22"/>
  <c r="N15" i="22"/>
  <c r="M141" i="22"/>
  <c r="U132" i="22"/>
  <c r="S144" i="22"/>
  <c r="O126" i="22"/>
  <c r="M111" i="22"/>
  <c r="U108" i="22"/>
  <c r="S120" i="22"/>
  <c r="Q117" i="22"/>
  <c r="O102" i="22"/>
  <c r="U93" i="22"/>
  <c r="S90" i="22"/>
  <c r="Q87" i="22"/>
  <c r="O84" i="22"/>
  <c r="U75" i="22"/>
  <c r="S72" i="22"/>
  <c r="Q69" i="22"/>
  <c r="O66" i="22"/>
  <c r="M63" i="22"/>
  <c r="U27" i="22"/>
  <c r="S24" i="22"/>
  <c r="Q21" i="22"/>
  <c r="O18" i="22"/>
  <c r="M15" i="22"/>
  <c r="V135" i="22"/>
  <c r="T132" i="22"/>
  <c r="R144" i="22"/>
  <c r="N126" i="22"/>
  <c r="V114" i="22"/>
  <c r="T108" i="22"/>
  <c r="R120" i="22"/>
  <c r="P117" i="22"/>
  <c r="N102" i="22"/>
  <c r="V96" i="22"/>
  <c r="T93" i="22"/>
  <c r="R90" i="22"/>
  <c r="P87" i="22"/>
  <c r="N84" i="22"/>
  <c r="V78" i="22"/>
  <c r="T75" i="22"/>
  <c r="R72" i="22"/>
  <c r="P69" i="22"/>
  <c r="N66" i="22"/>
  <c r="V60" i="22"/>
  <c r="T27" i="22"/>
  <c r="R24" i="22"/>
  <c r="P21" i="22"/>
  <c r="N18" i="22"/>
  <c r="V12" i="22"/>
  <c r="U135" i="22"/>
  <c r="S132" i="22"/>
  <c r="Q144" i="22"/>
  <c r="M126" i="22"/>
  <c r="U114" i="22"/>
  <c r="S108" i="22"/>
  <c r="Q120" i="22"/>
  <c r="O117" i="22"/>
  <c r="M102" i="22"/>
  <c r="U96" i="22"/>
  <c r="S93" i="22"/>
  <c r="Q90" i="22"/>
  <c r="O87" i="22"/>
  <c r="M84" i="22"/>
  <c r="U78" i="22"/>
  <c r="S75" i="22"/>
  <c r="Q72" i="22"/>
  <c r="O69" i="22"/>
  <c r="M66" i="22"/>
  <c r="U60" i="22"/>
  <c r="S27" i="22"/>
  <c r="Q24" i="22"/>
  <c r="O21" i="22"/>
  <c r="M18" i="22"/>
  <c r="U12" i="22"/>
  <c r="V141" i="22"/>
  <c r="T135" i="22"/>
  <c r="R132" i="22"/>
  <c r="P144" i="22"/>
  <c r="V111" i="22"/>
  <c r="T114" i="22"/>
  <c r="R108" i="22"/>
  <c r="P120" i="22"/>
  <c r="N117" i="22"/>
  <c r="T96" i="22"/>
  <c r="R93" i="22"/>
  <c r="P90" i="22"/>
  <c r="N87" i="22"/>
  <c r="T78" i="22"/>
  <c r="R75" i="22"/>
  <c r="P72" i="22"/>
  <c r="N69" i="22"/>
  <c r="V63" i="22"/>
  <c r="T60" i="22"/>
  <c r="R27" i="22"/>
  <c r="P24" i="22"/>
  <c r="N21" i="22"/>
  <c r="V15" i="22"/>
  <c r="T12" i="22"/>
  <c r="U141" i="22"/>
  <c r="S135" i="22"/>
  <c r="Q132" i="22"/>
  <c r="O144" i="22"/>
  <c r="U111" i="22"/>
  <c r="S114" i="22"/>
  <c r="Q108" i="22"/>
  <c r="O120" i="22"/>
  <c r="M117" i="22"/>
  <c r="S96" i="22"/>
  <c r="Q93" i="22"/>
  <c r="O90" i="22"/>
  <c r="M87" i="22"/>
  <c r="S78" i="22"/>
  <c r="Q75" i="22"/>
  <c r="O72" i="22"/>
  <c r="M69" i="22"/>
  <c r="U63" i="22"/>
  <c r="S60" i="22"/>
  <c r="Q27" i="22"/>
  <c r="O24" i="22"/>
  <c r="M21" i="22"/>
  <c r="U15" i="22"/>
  <c r="S12" i="22"/>
  <c r="T141" i="22"/>
  <c r="R135" i="22"/>
  <c r="P132" i="22"/>
  <c r="N144" i="22"/>
  <c r="V126" i="22"/>
  <c r="T111" i="22"/>
  <c r="R114" i="22"/>
  <c r="P108" i="22"/>
  <c r="N120" i="22"/>
  <c r="V102" i="22"/>
  <c r="R96" i="22"/>
  <c r="P93" i="22"/>
  <c r="N90" i="22"/>
  <c r="V84" i="22"/>
  <c r="R78" i="22"/>
  <c r="P75" i="22"/>
  <c r="N72" i="22"/>
  <c r="V66" i="22"/>
  <c r="T63" i="22"/>
  <c r="R60" i="22"/>
  <c r="P27" i="22"/>
  <c r="N24" i="22"/>
  <c r="V18" i="22"/>
  <c r="T15" i="22"/>
  <c r="R12" i="22"/>
  <c r="U14" i="28"/>
  <c r="P17" i="22"/>
  <c r="N17" i="28"/>
  <c r="P14" i="28"/>
  <c r="R17" i="28"/>
  <c r="T20" i="28"/>
  <c r="V23" i="28"/>
  <c r="U11" i="28"/>
  <c r="V23" i="22"/>
  <c r="T23" i="22"/>
  <c r="P14" i="22"/>
  <c r="Q20" i="22"/>
  <c r="Q26" i="22"/>
  <c r="R101" i="22"/>
  <c r="M134" i="22"/>
  <c r="Q107" i="28"/>
  <c r="V89" i="22"/>
  <c r="V131" i="22"/>
  <c r="P107" i="28"/>
  <c r="V74" i="28"/>
  <c r="P125" i="28"/>
  <c r="T56" i="28"/>
  <c r="Q65" i="28"/>
  <c r="U119" i="28"/>
  <c r="O47" i="28"/>
  <c r="S86" i="22"/>
  <c r="R59" i="28"/>
  <c r="O77" i="28"/>
  <c r="S125" i="28"/>
  <c r="O59" i="28"/>
  <c r="Q95" i="28"/>
  <c r="U32" i="28"/>
  <c r="O74" i="22"/>
  <c r="T110" i="22"/>
  <c r="P59" i="22"/>
  <c r="P38" i="28"/>
  <c r="T77" i="22"/>
  <c r="O143" i="22"/>
  <c r="Q89" i="28"/>
  <c r="U140" i="28"/>
  <c r="O68" i="22"/>
  <c r="S107" i="22"/>
  <c r="T74" i="28"/>
  <c r="N125" i="28"/>
  <c r="R56" i="28"/>
  <c r="V95" i="22"/>
  <c r="M62" i="28"/>
  <c r="Q116" i="28"/>
  <c r="U41" i="28"/>
  <c r="O83" i="22"/>
  <c r="N107" i="22"/>
  <c r="V86" i="28"/>
  <c r="N140" i="28"/>
  <c r="U62" i="22"/>
  <c r="N119" i="22"/>
  <c r="Q14" i="28"/>
  <c r="S17" i="28"/>
  <c r="U20" i="28"/>
  <c r="M26" i="28"/>
  <c r="T11" i="28"/>
  <c r="V26" i="22"/>
  <c r="T26" i="22"/>
  <c r="Q14" i="22"/>
  <c r="R20" i="22"/>
  <c r="R26" i="22"/>
  <c r="V38" i="28"/>
  <c r="N143" i="22"/>
  <c r="M143" i="22"/>
  <c r="R143" i="28"/>
  <c r="P101" i="22"/>
  <c r="S68" i="28"/>
  <c r="M113" i="28"/>
  <c r="Q50" i="28"/>
  <c r="U89" i="22"/>
  <c r="U143" i="28"/>
  <c r="S101" i="22"/>
  <c r="S59" i="22"/>
  <c r="M38" i="28"/>
  <c r="Q77" i="22"/>
  <c r="V125" i="22"/>
  <c r="N116" i="28"/>
  <c r="R41" i="28"/>
  <c r="S92" i="28"/>
  <c r="M32" i="28"/>
  <c r="Q71" i="22"/>
  <c r="V113" i="22"/>
  <c r="V77" i="28"/>
  <c r="P143" i="28"/>
  <c r="N101" i="22"/>
  <c r="O65" i="28"/>
  <c r="S119" i="28"/>
  <c r="R14" i="28"/>
  <c r="T17" i="28"/>
  <c r="V20" i="28"/>
  <c r="N26" i="28"/>
  <c r="S11" i="28"/>
  <c r="V11" i="22"/>
  <c r="T11" i="22"/>
  <c r="R14" i="22"/>
  <c r="M23" i="22"/>
  <c r="N11" i="22"/>
  <c r="Q107" i="22"/>
  <c r="O89" i="28"/>
  <c r="P107" i="22"/>
  <c r="N89" i="28"/>
  <c r="P83" i="28"/>
  <c r="T131" i="28"/>
  <c r="N62" i="22"/>
  <c r="R116" i="22"/>
  <c r="U71" i="28"/>
  <c r="O110" i="28"/>
  <c r="S53" i="28"/>
  <c r="M95" i="22"/>
  <c r="V59" i="22"/>
  <c r="S83" i="28"/>
  <c r="M134" i="28"/>
  <c r="Q62" i="22"/>
  <c r="U116" i="22"/>
  <c r="U101" i="28"/>
  <c r="O41" i="28"/>
  <c r="V62" i="28"/>
  <c r="P119" i="28"/>
  <c r="T44" i="28"/>
  <c r="N86" i="22"/>
  <c r="U95" i="28"/>
  <c r="O35" i="28"/>
  <c r="S74" i="22"/>
  <c r="N125" i="22"/>
  <c r="N83" i="28"/>
  <c r="R131" i="28"/>
  <c r="P116" i="22"/>
  <c r="Q68" i="28"/>
  <c r="U107" i="28"/>
  <c r="O50" i="28"/>
  <c r="S89" i="22"/>
  <c r="V86" i="22"/>
  <c r="T65" i="28"/>
  <c r="T131" i="22"/>
  <c r="V119" i="28"/>
  <c r="S44" i="28"/>
  <c r="O11" i="22"/>
  <c r="N20" i="22"/>
  <c r="S23" i="22"/>
  <c r="U14" i="22"/>
  <c r="U26" i="28"/>
  <c r="P23" i="28"/>
  <c r="U17" i="28"/>
  <c r="U86" i="22"/>
  <c r="O44" i="28"/>
  <c r="O95" i="28"/>
  <c r="O29" i="28"/>
  <c r="V92" i="22"/>
  <c r="N47" i="28"/>
  <c r="V65" i="28"/>
  <c r="N140" i="22"/>
  <c r="P26" i="22"/>
  <c r="M20" i="22"/>
  <c r="S20" i="22"/>
  <c r="V20" i="22"/>
  <c r="T26" i="28"/>
  <c r="O23" i="28"/>
  <c r="Q17" i="28"/>
  <c r="N53" i="28"/>
  <c r="T95" i="28"/>
  <c r="Q59" i="22"/>
  <c r="U50" i="28"/>
  <c r="T59" i="22"/>
  <c r="S83" i="22"/>
  <c r="M41" i="28"/>
  <c r="M92" i="28"/>
  <c r="M77" i="22"/>
  <c r="M140" i="28"/>
  <c r="M77" i="28"/>
  <c r="T89" i="22"/>
  <c r="V41" i="28"/>
  <c r="V92" i="28"/>
  <c r="R77" i="28"/>
  <c r="M68" i="22"/>
  <c r="O26" i="22"/>
  <c r="R17" i="22"/>
  <c r="S17" i="22"/>
  <c r="V17" i="22"/>
  <c r="S26" i="28"/>
  <c r="N23" i="28"/>
  <c r="P17" i="28"/>
  <c r="K23" i="28" l="1"/>
  <c r="H26" i="22"/>
  <c r="E44" i="28"/>
  <c r="C32" i="28"/>
  <c r="K11" i="22"/>
  <c r="D26" i="22"/>
  <c r="K101" i="28"/>
  <c r="G110" i="22"/>
  <c r="H125" i="28"/>
  <c r="F20" i="22"/>
  <c r="C50" i="28"/>
  <c r="I50" i="28"/>
  <c r="J140" i="28"/>
  <c r="E17" i="22"/>
  <c r="J17" i="22"/>
  <c r="F23" i="22"/>
  <c r="G116" i="22"/>
  <c r="H110" i="22"/>
  <c r="I113" i="22"/>
  <c r="E116" i="22"/>
  <c r="F14" i="22"/>
  <c r="K45" i="28"/>
  <c r="G75" i="28"/>
  <c r="C117" i="28"/>
  <c r="I135" i="28"/>
  <c r="F35" i="22"/>
  <c r="B50" i="22"/>
  <c r="H15" i="28"/>
  <c r="D45" i="28"/>
  <c r="F102" i="28"/>
  <c r="B135" i="28"/>
  <c r="E33" i="22"/>
  <c r="I48" i="22"/>
  <c r="K12" i="28"/>
  <c r="G42" i="28"/>
  <c r="E132" i="28"/>
  <c r="J48" i="22"/>
  <c r="J15" i="28"/>
  <c r="F45" i="28"/>
  <c r="B75" i="28"/>
  <c r="H102" i="28"/>
  <c r="D135" i="28"/>
  <c r="C48" i="22"/>
  <c r="C15" i="28"/>
  <c r="I42" i="28"/>
  <c r="G132" i="28"/>
  <c r="G104" i="22"/>
  <c r="K104" i="28"/>
  <c r="K138" i="22"/>
  <c r="D137" i="22"/>
  <c r="E123" i="28"/>
  <c r="C104" i="22"/>
  <c r="K137" i="28"/>
  <c r="J123" i="22"/>
  <c r="E122" i="28"/>
  <c r="C105" i="28"/>
  <c r="E20" i="28"/>
  <c r="B35" i="22"/>
  <c r="E17" i="28"/>
  <c r="D20" i="28"/>
  <c r="H44" i="28"/>
  <c r="K35" i="28"/>
  <c r="D90" i="28"/>
  <c r="F44" i="22"/>
  <c r="G119" i="28"/>
  <c r="G113" i="28"/>
  <c r="D77" i="28"/>
  <c r="J77" i="22"/>
  <c r="J78" i="28"/>
  <c r="H38" i="22"/>
  <c r="E116" i="28"/>
  <c r="E107" i="28"/>
  <c r="B74" i="28"/>
  <c r="H74" i="22"/>
  <c r="H47" i="28"/>
  <c r="I116" i="22"/>
  <c r="H23" i="22"/>
  <c r="F44" i="28"/>
  <c r="H86" i="22"/>
  <c r="B125" i="22"/>
  <c r="I101" i="22"/>
  <c r="H119" i="22"/>
  <c r="C20" i="22"/>
  <c r="F17" i="22"/>
  <c r="D110" i="28"/>
  <c r="I83" i="22"/>
  <c r="B140" i="22"/>
  <c r="K125" i="22"/>
  <c r="H17" i="22"/>
  <c r="C23" i="28"/>
  <c r="H113" i="22"/>
  <c r="B134" i="22"/>
  <c r="C101" i="22"/>
  <c r="E65" i="22"/>
  <c r="F65" i="22"/>
  <c r="K143" i="22"/>
  <c r="C65" i="22"/>
  <c r="D92" i="22"/>
  <c r="G62" i="22"/>
  <c r="D89" i="22"/>
  <c r="I77" i="22"/>
  <c r="I134" i="28"/>
  <c r="H101" i="28"/>
  <c r="E68" i="28"/>
  <c r="I48" i="28"/>
  <c r="E78" i="28"/>
  <c r="K117" i="28"/>
  <c r="G141" i="28"/>
  <c r="H36" i="22"/>
  <c r="J50" i="22"/>
  <c r="F18" i="28"/>
  <c r="B48" i="28"/>
  <c r="H75" i="28"/>
  <c r="D117" i="28"/>
  <c r="J135" i="28"/>
  <c r="G35" i="22"/>
  <c r="C50" i="22"/>
  <c r="I15" i="28"/>
  <c r="E45" i="28"/>
  <c r="G102" i="28"/>
  <c r="C135" i="28"/>
  <c r="D50" i="22"/>
  <c r="H18" i="28"/>
  <c r="D48" i="28"/>
  <c r="J75" i="28"/>
  <c r="F117" i="28"/>
  <c r="B141" i="28"/>
  <c r="K48" i="22"/>
  <c r="K15" i="28"/>
  <c r="G45" i="28"/>
  <c r="C75" i="28"/>
  <c r="I102" i="28"/>
  <c r="E135" i="28"/>
  <c r="K104" i="22"/>
  <c r="E105" i="28"/>
  <c r="D122" i="28"/>
  <c r="B123" i="28"/>
  <c r="F104" i="28"/>
  <c r="E105" i="22"/>
  <c r="E138" i="28"/>
  <c r="H137" i="22"/>
  <c r="F105" i="28"/>
  <c r="K105" i="28"/>
  <c r="I38" i="28"/>
  <c r="G33" i="22"/>
  <c r="I35" i="28"/>
  <c r="H38" i="28"/>
  <c r="B143" i="28"/>
  <c r="C113" i="28"/>
  <c r="J36" i="22"/>
  <c r="K77" i="28"/>
  <c r="B23" i="28"/>
  <c r="E14" i="28"/>
  <c r="K83" i="22"/>
  <c r="G36" i="22"/>
  <c r="I74" i="28"/>
  <c r="J17" i="28"/>
  <c r="C11" i="28"/>
  <c r="G125" i="28"/>
  <c r="G14" i="22"/>
  <c r="B110" i="22"/>
  <c r="E110" i="28"/>
  <c r="G20" i="22"/>
  <c r="G134" i="22"/>
  <c r="K44" i="28"/>
  <c r="E86" i="22"/>
  <c r="C11" i="22"/>
  <c r="B113" i="22"/>
  <c r="G23" i="22"/>
  <c r="B26" i="22"/>
  <c r="D101" i="22"/>
  <c r="E143" i="28"/>
  <c r="D113" i="22"/>
  <c r="J47" i="28"/>
  <c r="I110" i="22"/>
  <c r="I26" i="22"/>
  <c r="B62" i="22"/>
  <c r="I71" i="22"/>
  <c r="H68" i="22"/>
  <c r="F62" i="22"/>
  <c r="G65" i="22"/>
  <c r="F95" i="22"/>
  <c r="C92" i="22"/>
  <c r="F92" i="22"/>
  <c r="G92" i="22"/>
  <c r="E71" i="28"/>
  <c r="G62" i="28"/>
  <c r="K95" i="28"/>
  <c r="F123" i="28"/>
  <c r="D104" i="28"/>
  <c r="H105" i="28"/>
  <c r="C122" i="22"/>
  <c r="B104" i="22"/>
  <c r="F138" i="22"/>
  <c r="I104" i="22"/>
  <c r="E137" i="28"/>
  <c r="K113" i="28"/>
  <c r="I32" i="22"/>
  <c r="K107" i="28"/>
  <c r="J113" i="28"/>
  <c r="D92" i="28"/>
  <c r="C77" i="28"/>
  <c r="F33" i="22"/>
  <c r="C14" i="28"/>
  <c r="B17" i="28"/>
  <c r="F41" i="28"/>
  <c r="I32" i="28"/>
  <c r="K14" i="28"/>
  <c r="C33" i="22"/>
  <c r="K56" i="28"/>
  <c r="E11" i="28"/>
  <c r="D38" i="28"/>
  <c r="G29" i="28"/>
  <c r="G131" i="28"/>
  <c r="F47" i="28"/>
  <c r="C107" i="22"/>
  <c r="D83" i="22"/>
  <c r="B41" i="28"/>
  <c r="F50" i="28"/>
  <c r="E23" i="22"/>
  <c r="D134" i="22"/>
  <c r="J131" i="28"/>
  <c r="H134" i="22"/>
  <c r="G86" i="22"/>
  <c r="H107" i="22"/>
  <c r="H125" i="22"/>
  <c r="G50" i="28"/>
  <c r="J110" i="22"/>
  <c r="G38" i="28"/>
  <c r="I47" i="28"/>
  <c r="E119" i="28"/>
  <c r="K26" i="22"/>
  <c r="I89" i="22"/>
  <c r="K89" i="22"/>
  <c r="F113" i="22"/>
  <c r="H95" i="22"/>
  <c r="G131" i="22"/>
  <c r="E54" i="28"/>
  <c r="G108" i="28"/>
  <c r="J38" i="22"/>
  <c r="F53" i="22"/>
  <c r="B24" i="28"/>
  <c r="H51" i="28"/>
  <c r="J120" i="28"/>
  <c r="C38" i="22"/>
  <c r="E51" i="22"/>
  <c r="E21" i="28"/>
  <c r="K48" i="28"/>
  <c r="G78" i="28"/>
  <c r="C120" i="28"/>
  <c r="I141" i="28"/>
  <c r="H53" i="22"/>
  <c r="D24" i="28"/>
  <c r="J51" i="28"/>
  <c r="B108" i="28"/>
  <c r="K36" i="22"/>
  <c r="G51" i="22"/>
  <c r="G21" i="28"/>
  <c r="C51" i="28"/>
  <c r="I78" i="28"/>
  <c r="E120" i="28"/>
  <c r="K141" i="28"/>
  <c r="G122" i="22"/>
  <c r="I138" i="28"/>
  <c r="K123" i="28"/>
  <c r="G105" i="22"/>
  <c r="B137" i="28"/>
  <c r="K122" i="22"/>
  <c r="B137" i="22"/>
  <c r="H122" i="28"/>
  <c r="C105" i="22"/>
  <c r="G138" i="28"/>
  <c r="E86" i="28"/>
  <c r="B54" i="28"/>
  <c r="D29" i="22"/>
  <c r="K74" i="28"/>
  <c r="D86" i="28"/>
  <c r="C26" i="28"/>
  <c r="D14" i="28"/>
  <c r="H32" i="22"/>
  <c r="G32" i="28"/>
  <c r="F35" i="28"/>
  <c r="J125" i="28"/>
  <c r="K119" i="28"/>
  <c r="I11" i="22"/>
  <c r="D51" i="28"/>
  <c r="F32" i="22"/>
  <c r="E29" i="28"/>
  <c r="D32" i="28"/>
  <c r="H110" i="28"/>
  <c r="I116" i="28"/>
  <c r="K140" i="22"/>
  <c r="D20" i="22"/>
  <c r="D11" i="22"/>
  <c r="K113" i="22"/>
  <c r="H131" i="22"/>
  <c r="F53" i="28"/>
  <c r="C86" i="22"/>
  <c r="I20" i="22"/>
  <c r="J134" i="28"/>
  <c r="I14" i="22"/>
  <c r="C14" i="22"/>
  <c r="K14" i="22"/>
  <c r="J86" i="22"/>
  <c r="E50" i="28"/>
  <c r="B86" i="22"/>
  <c r="D140" i="22"/>
  <c r="B56" i="28"/>
  <c r="H140" i="22"/>
  <c r="E125" i="22"/>
  <c r="F68" i="22"/>
  <c r="K131" i="22"/>
  <c r="B77" i="22"/>
  <c r="J68" i="22"/>
  <c r="K68" i="22"/>
  <c r="H14" i="22"/>
  <c r="K65" i="22"/>
  <c r="D143" i="22"/>
  <c r="C68" i="28"/>
  <c r="B77" i="28"/>
  <c r="C92" i="28"/>
  <c r="J92" i="28"/>
  <c r="C57" i="28"/>
  <c r="I84" i="28"/>
  <c r="E114" i="28"/>
  <c r="D39" i="22"/>
  <c r="H54" i="22"/>
  <c r="J24" i="28"/>
  <c r="F54" i="28"/>
  <c r="B84" i="28"/>
  <c r="H108" i="28"/>
  <c r="K38" i="22"/>
  <c r="G53" i="22"/>
  <c r="C24" i="28"/>
  <c r="I51" i="28"/>
  <c r="K120" i="28"/>
  <c r="F39" i="22"/>
  <c r="B54" i="22"/>
  <c r="B27" i="28"/>
  <c r="H54" i="28"/>
  <c r="D84" i="28"/>
  <c r="J108" i="28"/>
  <c r="E38" i="22"/>
  <c r="I53" i="22"/>
  <c r="E24" i="28"/>
  <c r="K51" i="28"/>
  <c r="C108" i="28"/>
  <c r="J137" i="22"/>
  <c r="E123" i="22"/>
  <c r="F122" i="22"/>
  <c r="E104" i="28"/>
  <c r="D104" i="22"/>
  <c r="J137" i="28"/>
  <c r="I123" i="22"/>
  <c r="F104" i="22"/>
  <c r="C123" i="28"/>
  <c r="E122" i="22"/>
  <c r="G20" i="28"/>
  <c r="F23" i="28"/>
  <c r="J42" i="28"/>
  <c r="D17" i="28"/>
  <c r="D23" i="28"/>
  <c r="G44" i="28"/>
  <c r="H32" i="28"/>
  <c r="F51" i="28"/>
  <c r="K30" i="22"/>
  <c r="I119" i="28"/>
  <c r="H107" i="28"/>
  <c r="B89" i="28"/>
  <c r="E119" i="22"/>
  <c r="B42" i="28"/>
  <c r="J30" i="22"/>
  <c r="G116" i="28"/>
  <c r="F119" i="28"/>
  <c r="J83" i="28"/>
  <c r="C116" i="22"/>
  <c r="B83" i="22"/>
  <c r="J116" i="22"/>
  <c r="J23" i="22"/>
  <c r="H11" i="22"/>
  <c r="D143" i="28"/>
  <c r="J140" i="22"/>
  <c r="H20" i="22"/>
  <c r="B116" i="28"/>
  <c r="G101" i="22"/>
  <c r="B14" i="22"/>
  <c r="F131" i="22"/>
  <c r="G17" i="22"/>
  <c r="F26" i="28"/>
  <c r="G107" i="28"/>
  <c r="F101" i="22"/>
  <c r="J86" i="28"/>
  <c r="B119" i="22"/>
  <c r="C17" i="22"/>
  <c r="H71" i="22"/>
  <c r="G74" i="28"/>
  <c r="J89" i="22"/>
  <c r="B74" i="22"/>
  <c r="E95" i="22"/>
  <c r="I62" i="28"/>
  <c r="G77" i="22"/>
  <c r="D11" i="28"/>
  <c r="E68" i="22"/>
  <c r="J89" i="28"/>
  <c r="H62" i="28"/>
  <c r="C62" i="28"/>
  <c r="J44" i="28"/>
  <c r="J84" i="28"/>
  <c r="F114" i="28"/>
  <c r="E39" i="22"/>
  <c r="I54" i="22"/>
  <c r="K24" i="28"/>
  <c r="G54" i="28"/>
  <c r="C84" i="28"/>
  <c r="I108" i="28"/>
  <c r="H41" i="22"/>
  <c r="J54" i="22"/>
  <c r="J27" i="28"/>
  <c r="F57" i="28"/>
  <c r="B87" i="28"/>
  <c r="H114" i="28"/>
  <c r="G39" i="22"/>
  <c r="C54" i="22"/>
  <c r="C27" i="28"/>
  <c r="I54" i="28"/>
  <c r="E84" i="28"/>
  <c r="K108" i="28"/>
  <c r="B122" i="28"/>
  <c r="C137" i="22"/>
  <c r="H122" i="22"/>
  <c r="G105" i="28"/>
  <c r="F105" i="22"/>
  <c r="D138" i="28"/>
  <c r="G137" i="22"/>
  <c r="F123" i="22"/>
  <c r="H104" i="28"/>
  <c r="C123" i="22"/>
  <c r="K38" i="28"/>
  <c r="J41" i="28"/>
  <c r="H33" i="28"/>
  <c r="H35" i="28"/>
  <c r="H41" i="28"/>
  <c r="I125" i="28"/>
  <c r="J119" i="28"/>
  <c r="D42" i="28"/>
  <c r="B29" i="22"/>
  <c r="B83" i="28"/>
  <c r="K20" i="28"/>
  <c r="B11" i="28"/>
  <c r="J30" i="28"/>
  <c r="H144" i="22"/>
  <c r="J77" i="28"/>
  <c r="I17" i="28"/>
  <c r="J53" i="28"/>
  <c r="G107" i="22"/>
  <c r="C86" i="28"/>
  <c r="E101" i="22"/>
  <c r="D119" i="22"/>
  <c r="G134" i="28"/>
  <c r="B116" i="22"/>
  <c r="D110" i="22"/>
  <c r="K125" i="28"/>
  <c r="B23" i="22"/>
  <c r="F116" i="22"/>
  <c r="C143" i="22"/>
  <c r="C113" i="22"/>
  <c r="J11" i="28"/>
  <c r="E131" i="22"/>
  <c r="I143" i="22"/>
  <c r="C134" i="28"/>
  <c r="E140" i="22"/>
  <c r="J26" i="22"/>
  <c r="J74" i="22"/>
  <c r="E35" i="28"/>
  <c r="B95" i="22"/>
  <c r="D77" i="22"/>
  <c r="I125" i="22"/>
  <c r="I95" i="28"/>
  <c r="E92" i="22"/>
  <c r="G71" i="22"/>
  <c r="I68" i="22"/>
  <c r="B113" i="28"/>
  <c r="D74" i="28"/>
  <c r="K92" i="28"/>
  <c r="G114" i="28"/>
  <c r="B42" i="22"/>
  <c r="D56" i="22"/>
  <c r="H30" i="28"/>
  <c r="J87" i="28"/>
  <c r="F111" i="28"/>
  <c r="I41" i="22"/>
  <c r="K54" i="22"/>
  <c r="K27" i="28"/>
  <c r="G57" i="28"/>
  <c r="C87" i="28"/>
  <c r="I114" i="28"/>
  <c r="H123" i="28"/>
  <c r="K137" i="22"/>
  <c r="J138" i="28"/>
  <c r="I137" i="28"/>
  <c r="B122" i="22"/>
  <c r="H105" i="22"/>
  <c r="E138" i="22"/>
  <c r="B138" i="28"/>
  <c r="B105" i="28"/>
  <c r="K123" i="22"/>
  <c r="C110" i="28"/>
  <c r="B125" i="28"/>
  <c r="F24" i="28"/>
  <c r="J107" i="28"/>
  <c r="J110" i="28"/>
  <c r="K86" i="28"/>
  <c r="B33" i="28"/>
  <c r="B14" i="28"/>
  <c r="B20" i="28"/>
  <c r="E41" i="28"/>
  <c r="F29" i="28"/>
  <c r="I113" i="28"/>
  <c r="H21" i="28"/>
  <c r="J56" i="28"/>
  <c r="J14" i="28"/>
  <c r="C38" i="28"/>
  <c r="D140" i="28"/>
  <c r="K86" i="22"/>
  <c r="J14" i="22"/>
  <c r="J143" i="22"/>
  <c r="K107" i="22"/>
  <c r="C23" i="22"/>
  <c r="D107" i="28"/>
  <c r="K17" i="22"/>
  <c r="F83" i="22"/>
  <c r="B131" i="28"/>
  <c r="J125" i="22"/>
  <c r="I53" i="28"/>
  <c r="G83" i="22"/>
  <c r="D14" i="22"/>
  <c r="H11" i="28"/>
  <c r="E53" i="28"/>
  <c r="H143" i="22"/>
  <c r="F17" i="28"/>
  <c r="I17" i="22"/>
  <c r="D125" i="22"/>
  <c r="H89" i="22"/>
  <c r="K95" i="22"/>
  <c r="H116" i="22"/>
  <c r="H83" i="22"/>
  <c r="C26" i="22"/>
  <c r="I74" i="22"/>
  <c r="C119" i="22"/>
  <c r="H62" i="22"/>
  <c r="C95" i="22"/>
  <c r="E62" i="28"/>
  <c r="F95" i="28"/>
  <c r="K33" i="28"/>
  <c r="C93" i="28"/>
  <c r="I126" i="28"/>
  <c r="F29" i="22"/>
  <c r="B44" i="22"/>
  <c r="D57" i="22"/>
  <c r="D33" i="28"/>
  <c r="F90" i="28"/>
  <c r="B126" i="28"/>
  <c r="D111" i="22"/>
  <c r="I42" i="22"/>
  <c r="K56" i="22"/>
  <c r="G30" i="28"/>
  <c r="I87" i="28"/>
  <c r="E111" i="28"/>
  <c r="J42" i="22"/>
  <c r="F57" i="22"/>
  <c r="F33" i="28"/>
  <c r="H90" i="28"/>
  <c r="D126" i="28"/>
  <c r="C42" i="22"/>
  <c r="E56" i="22"/>
  <c r="I30" i="28"/>
  <c r="K87" i="28"/>
  <c r="G111" i="28"/>
  <c r="B104" i="28"/>
  <c r="I138" i="22"/>
  <c r="K105" i="22"/>
  <c r="C138" i="28"/>
  <c r="J122" i="22"/>
  <c r="J122" i="28"/>
  <c r="G122" i="28"/>
  <c r="E104" i="22"/>
  <c r="J105" i="28"/>
  <c r="I137" i="22"/>
  <c r="E83" i="28"/>
  <c r="F89" i="28"/>
  <c r="D15" i="28"/>
  <c r="J74" i="28"/>
  <c r="B86" i="28"/>
  <c r="J20" i="28"/>
  <c r="G119" i="22"/>
  <c r="J21" i="28"/>
  <c r="F32" i="28"/>
  <c r="F38" i="28"/>
  <c r="G110" i="28"/>
  <c r="H116" i="28"/>
  <c r="J144" i="28"/>
  <c r="F12" i="28"/>
  <c r="D29" i="28"/>
  <c r="D35" i="28"/>
  <c r="E113" i="28"/>
  <c r="F101" i="28"/>
  <c r="F107" i="22"/>
  <c r="I119" i="22"/>
  <c r="J107" i="22"/>
  <c r="D131" i="22"/>
  <c r="K116" i="28"/>
  <c r="C134" i="22"/>
  <c r="I107" i="22"/>
  <c r="I20" i="28"/>
  <c r="C116" i="28"/>
  <c r="B101" i="28"/>
  <c r="G11" i="22"/>
  <c r="J119" i="22"/>
  <c r="B26" i="28"/>
  <c r="F11" i="22"/>
  <c r="E20" i="22"/>
  <c r="F83" i="28"/>
  <c r="E113" i="22"/>
  <c r="F86" i="22"/>
  <c r="J92" i="22"/>
  <c r="C62" i="22"/>
  <c r="B11" i="22"/>
  <c r="B92" i="22"/>
  <c r="G92" i="28"/>
  <c r="K71" i="22"/>
  <c r="J62" i="22"/>
  <c r="I62" i="22"/>
  <c r="E77" i="22"/>
  <c r="C95" i="28"/>
  <c r="C89" i="28"/>
  <c r="H20" i="28"/>
  <c r="K20" i="22"/>
  <c r="K131" i="28"/>
  <c r="D86" i="22"/>
  <c r="B107" i="22"/>
  <c r="F125" i="22"/>
  <c r="E74" i="28"/>
  <c r="K74" i="22"/>
  <c r="I86" i="22"/>
  <c r="F110" i="22"/>
  <c r="C74" i="22"/>
  <c r="I140" i="22"/>
  <c r="D71" i="22"/>
  <c r="C89" i="22"/>
  <c r="D68" i="22"/>
  <c r="F62" i="28"/>
  <c r="B68" i="28"/>
  <c r="B15" i="28"/>
  <c r="H42" i="28"/>
  <c r="F132" i="28"/>
  <c r="I47" i="22"/>
  <c r="E12" i="28"/>
  <c r="K39" i="28"/>
  <c r="I144" i="28"/>
  <c r="H138" i="28"/>
  <c r="C104" i="28"/>
  <c r="C138" i="22"/>
  <c r="B105" i="22"/>
  <c r="C122" i="28"/>
  <c r="H137" i="28"/>
  <c r="C137" i="28"/>
  <c r="B123" i="22"/>
  <c r="B138" i="22"/>
  <c r="I104" i="28"/>
  <c r="D83" i="28"/>
  <c r="J90" i="28"/>
  <c r="H44" i="22"/>
  <c r="C83" i="28"/>
  <c r="D26" i="28"/>
  <c r="G17" i="28"/>
  <c r="J45" i="22"/>
  <c r="E32" i="28"/>
  <c r="C35" i="28"/>
  <c r="D113" i="28"/>
  <c r="F119" i="22"/>
  <c r="B90" i="28"/>
  <c r="H45" i="22"/>
  <c r="C29" i="28"/>
  <c r="K29" i="28"/>
  <c r="B107" i="28"/>
  <c r="D116" i="22"/>
  <c r="I29" i="28"/>
  <c r="J101" i="22"/>
  <c r="K134" i="22"/>
  <c r="C131" i="28"/>
  <c r="H101" i="22"/>
  <c r="E23" i="28"/>
  <c r="G140" i="22"/>
  <c r="D17" i="22"/>
  <c r="E107" i="22"/>
  <c r="E14" i="22"/>
  <c r="G83" i="28"/>
  <c r="C131" i="22"/>
  <c r="G26" i="28"/>
  <c r="K110" i="22"/>
  <c r="G125" i="22"/>
  <c r="F56" i="28"/>
  <c r="D23" i="22"/>
  <c r="K83" i="28"/>
  <c r="C125" i="22"/>
  <c r="G89" i="22"/>
  <c r="E89" i="28"/>
  <c r="B89" i="22"/>
  <c r="G56" i="28"/>
  <c r="H77" i="22"/>
  <c r="G74" i="22"/>
  <c r="J9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tc={258133A0-6D55-47E8-9A7B-56428911FBC7}</author>
  </authors>
  <commentList>
    <comment ref="A52" authorId="0" shapeId="0" xr:uid="{258133A0-6D55-47E8-9A7B-56428911FBC7}">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tc={41AA1F1D-94EB-4EAD-B2C3-C8F84E02122D}</author>
  </authors>
  <commentList>
    <comment ref="A50" authorId="0" shapeId="0" xr:uid="{41AA1F1D-94EB-4EAD-B2C3-C8F84E02122D}">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tc={67D1A9DD-7A61-43CA-9B14-D430984C3971}</author>
  </authors>
  <commentList>
    <comment ref="A50" authorId="0" shapeId="0" xr:uid="{67D1A9DD-7A61-43CA-9B14-D430984C3971}">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sharedStrings.xml><?xml version="1.0" encoding="utf-8"?>
<sst xmlns="http://schemas.openxmlformats.org/spreadsheetml/2006/main" count="925" uniqueCount="144">
  <si>
    <t>Occupancy</t>
  </si>
  <si>
    <t>ADR</t>
  </si>
  <si>
    <t>RevPAR</t>
  </si>
  <si>
    <t>WD Total</t>
  </si>
  <si>
    <t>WE Total</t>
  </si>
  <si>
    <t>Total Week</t>
  </si>
  <si>
    <t>SUN</t>
  </si>
  <si>
    <t>MON</t>
  </si>
  <si>
    <t>TUE</t>
  </si>
  <si>
    <t>WED</t>
  </si>
  <si>
    <t>THU</t>
  </si>
  <si>
    <t>FRI</t>
  </si>
  <si>
    <t>SAT</t>
  </si>
  <si>
    <t>United States</t>
  </si>
  <si>
    <t>Virginia</t>
  </si>
  <si>
    <t>Virginia Class Scales</t>
  </si>
  <si>
    <t>Luxury</t>
  </si>
  <si>
    <t>Upper Upscale</t>
  </si>
  <si>
    <t>Upscale</t>
  </si>
  <si>
    <t>Upper Midscale</t>
  </si>
  <si>
    <t>Midscale</t>
  </si>
  <si>
    <t>Economy</t>
  </si>
  <si>
    <t>VTC Defined Tourism Regions</t>
  </si>
  <si>
    <t>Central Virginia</t>
  </si>
  <si>
    <t>Chesapeake Bay</t>
  </si>
  <si>
    <t>Coastal Virginia - Eastern Shore</t>
  </si>
  <si>
    <t>Coastal Virginia - Hampton Roads</t>
  </si>
  <si>
    <t>Northern Virginia</t>
  </si>
  <si>
    <t>Shenandoah Valley</t>
  </si>
  <si>
    <t>Southern Virginia</t>
  </si>
  <si>
    <t>Southwest Virginia - Blue Ridge Highlands</t>
  </si>
  <si>
    <t>Southwest Virginia - Heart of Appalachia</t>
  </si>
  <si>
    <t>Virginia Mountains</t>
  </si>
  <si>
    <t>Washington, DC</t>
  </si>
  <si>
    <t>Arlington, VA</t>
  </si>
  <si>
    <t>Alexandria, VA</t>
  </si>
  <si>
    <t>Fairfax/Tysons Corner, VA</t>
  </si>
  <si>
    <t>Suburban Virginia Area</t>
  </si>
  <si>
    <t>I-95 Fredericksburg, VA</t>
  </si>
  <si>
    <t>Dulles Airport Area, VA</t>
  </si>
  <si>
    <t>Norfolk/Virginia Beach, VA</t>
  </si>
  <si>
    <t>Chesapeake/Suffolk, VA</t>
  </si>
  <si>
    <t>Newport News/Hampton, VA</t>
  </si>
  <si>
    <t>Norfolk/Portsmouth, VA</t>
  </si>
  <si>
    <t>Virginia Beach, VA</t>
  </si>
  <si>
    <t>Williamsburg, VA</t>
  </si>
  <si>
    <t>Virginia Area</t>
  </si>
  <si>
    <t>Virginia South Central</t>
  </si>
  <si>
    <t>Virginia Area (non-MSA)</t>
  </si>
  <si>
    <t>Lynchburg, VA</t>
  </si>
  <si>
    <t>Blacksburg &amp; Wytheville, VA</t>
  </si>
  <si>
    <t>Staunton &amp; Harrisonburg, VA</t>
  </si>
  <si>
    <t>Virginia Shenandoah Valley Regional</t>
  </si>
  <si>
    <t>Roanoke, VA</t>
  </si>
  <si>
    <t>Charlottesville, VA</t>
  </si>
  <si>
    <t>Bristol-Kingsport MSA</t>
  </si>
  <si>
    <t>Richmond - Petersburg, VA</t>
  </si>
  <si>
    <t>Petersburg/Chester, VA</t>
  </si>
  <si>
    <t>Richmond CBD, VA</t>
  </si>
  <si>
    <t>Richmond East-Airport</t>
  </si>
  <si>
    <t>Richmond North/Glen Allen, VA</t>
  </si>
  <si>
    <t>Richmond West/Midlothian, VA</t>
  </si>
  <si>
    <t>Tab 2 - Weekly Year Over Year Translation Table</t>
  </si>
  <si>
    <t>Sun</t>
  </si>
  <si>
    <t>Mon</t>
  </si>
  <si>
    <t>Tue</t>
  </si>
  <si>
    <t>Wed</t>
  </si>
  <si>
    <t>Thu</t>
  </si>
  <si>
    <t>Fri</t>
  </si>
  <si>
    <t>Sat</t>
  </si>
  <si>
    <t>→</t>
  </si>
  <si>
    <t>This Year</t>
  </si>
  <si>
    <t>Last Year</t>
  </si>
  <si>
    <t>Number of Weekdays:</t>
  </si>
  <si>
    <t>Number of Weekend Days:</t>
  </si>
  <si>
    <t>Update Current Week Date Here</t>
  </si>
  <si>
    <t>Update Rolling 28 day period date here.</t>
  </si>
  <si>
    <t>Currency</t>
  </si>
  <si>
    <t>Current Week Occupancy (%)</t>
  </si>
  <si>
    <t>Current Week Occupancy Percent Change (%)</t>
  </si>
  <si>
    <t>Running 28 Day Occupancy (%)</t>
  </si>
  <si>
    <t>Running 28 Day Occupancy Percent Change (%)</t>
  </si>
  <si>
    <t>ISO Code</t>
  </si>
  <si>
    <t>Rate</t>
  </si>
  <si>
    <t>Tues</t>
  </si>
  <si>
    <t>Thur</t>
  </si>
  <si>
    <t>WD</t>
  </si>
  <si>
    <t>WE</t>
  </si>
  <si>
    <t>Total</t>
  </si>
  <si>
    <t>USD</t>
  </si>
  <si>
    <t>1.00000000</t>
  </si>
  <si>
    <t xml:space="preserve">Virginia </t>
  </si>
  <si>
    <t>Richmond/Petersburg, VA</t>
  </si>
  <si>
    <t xml:space="preserve">Virginia Area </t>
  </si>
  <si>
    <t xml:space="preserve">Washington, DC </t>
  </si>
  <si>
    <t xml:space="preserve">Arlington, VA </t>
  </si>
  <si>
    <t xml:space="preserve">Alexandria, VA </t>
  </si>
  <si>
    <t xml:space="preserve">Dulles Airport Area, VA </t>
  </si>
  <si>
    <t xml:space="preserve">Virginia Beach, VA </t>
  </si>
  <si>
    <t xml:space="preserve">Norfolk/Portsmouth, VA </t>
  </si>
  <si>
    <t xml:space="preserve">Chesapeake/Suffolk, VA </t>
  </si>
  <si>
    <t xml:space="preserve">Richmond North/Glen Allen, VA </t>
  </si>
  <si>
    <t>Virginia Regional</t>
  </si>
  <si>
    <t>Bristol/Kingsport, TN</t>
  </si>
  <si>
    <t>Virginia Luxury</t>
  </si>
  <si>
    <t>Virginia Upper Upscale</t>
  </si>
  <si>
    <t>Virginia Upscale</t>
  </si>
  <si>
    <t>Virginia Upper Midscale</t>
  </si>
  <si>
    <t>Virginia Midscale</t>
  </si>
  <si>
    <t>Virginia Economy</t>
  </si>
  <si>
    <t>Current Week ADR</t>
  </si>
  <si>
    <t>Current Week ADR Percent Change (%)</t>
  </si>
  <si>
    <t>Running 28 Day ADR</t>
  </si>
  <si>
    <t>Running 28 Day ADR Percent Change (%)</t>
  </si>
  <si>
    <t>Current Week RevPAR</t>
  </si>
  <si>
    <t>Current Week RevPAR Percent Change (%)</t>
  </si>
  <si>
    <t>Running 28 Day RevPAR</t>
  </si>
  <si>
    <t>Running 28 Day RevPAR Percent Change (%)</t>
  </si>
  <si>
    <t>Tab 21 - Help</t>
  </si>
  <si>
    <t>Glossary:</t>
  </si>
  <si>
    <t>Frequently Asked Questions (FAQ):</t>
  </si>
  <si>
    <t xml:space="preserve">Virginia Tourism Regions. </t>
  </si>
  <si>
    <t>Refer to tabs to the right for STR Submarket Maps</t>
  </si>
  <si>
    <t>2026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2026 STR, LLC / STR Global, Ltd. trading as "STR".</t>
  </si>
  <si>
    <t>Feb</t>
  </si>
  <si>
    <t xml:space="preserve"> - First Day of Ramadan</t>
  </si>
  <si>
    <t>Feb / Mar</t>
  </si>
  <si>
    <t>Saturday, Mar 1st</t>
  </si>
  <si>
    <t>SOURCE: COSTAR REALTY INFORMATION, INC. 
REPUBLICATION OR OTHER RE-USE OF THIS DATA WITHOUT THE EXPRESS WRITTEN PERMISSION OF COSTAR IS STRICTLY PROHIBITED.
ANY REDISTRIBUTION OR REPUBLICATION OF THIS DATA BY PARTIES OTHER THAN VTC IS STRICTLY PROHIBITED.</t>
  </si>
  <si>
    <t>SOURCE: COSTAR REALTY INFORMATION, INC. 
REPUBLICATION OR OTHER RE-USE OF THIS DATA WITHOUT THE EXPRESS WRITTEN PERMISSION OF COSTAR IS STRICTLY PROHIBITED
ANY REDISTRIBUTION OR REPUBLICATION OF THIS DATA BY PARTIES OTHER THAN VTC IS STRICTLY PROHIBITED.</t>
  </si>
  <si>
    <t>Mar</t>
  </si>
  <si>
    <t>% Change Vs. 2025</t>
  </si>
  <si>
    <t>Tuesday, Mar 17th</t>
  </si>
  <si>
    <t xml:space="preserve"> - St. Patrick's Day</t>
  </si>
  <si>
    <t>Monday, Mar 17th</t>
  </si>
  <si>
    <t>For the Week of March 15, 2026 to March 21, 2026</t>
  </si>
  <si>
    <t>Mar / Apr</t>
  </si>
  <si>
    <t>Thursday, Apr 2nd</t>
  </si>
  <si>
    <t xml:space="preserve"> - First Day of Passover</t>
  </si>
  <si>
    <t>Friday, Apr 3rd</t>
  </si>
  <si>
    <t xml:space="preserve"> - Good Friday</t>
  </si>
  <si>
    <r>
      <t>Note:</t>
    </r>
    <r>
      <rPr>
        <sz val="10"/>
        <rFont val="Arial"/>
      </rPr>
      <t xml:space="preserve"> Weekdays - Sunday through Thursday,  Weekends - Friday and Saturday</t>
    </r>
  </si>
  <si>
    <t>March 1 - March 28, 2026
Rolling-28 Day Period</t>
  </si>
  <si>
    <t xml:space="preserve">Week of March 22-28,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</si>
</sst>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quot;$&quot;#,##0.00"/>
    <numFmt numFmtId="167" formatCode="0.0&quot;%&quot;"/>
    <numFmt numFmtId="168" formatCode="0.0%"/>
  </numFmts>
  <fonts count="33">
    <font>
      <sz val="10"/>
      <name val="Arial"/>
    </font>
    <font>
      <sz val="10"/>
      <name val="Arial"/>
      <family val="2"/>
    </font>
    <font>
      <sz val="12"/>
      <name val="Arial"/>
      <family val="2"/>
    </font>
    <font>
      <b/>
      <sz val="9"/>
      <name val="Arial"/>
      <family val="2"/>
    </font>
    <font>
      <sz val="9"/>
      <name val="Arial"/>
      <family val="2"/>
    </font>
    <font>
      <b/>
      <sz val="10"/>
      <name val="Arial"/>
      <family val="2"/>
    </font>
    <font>
      <sz val="8"/>
      <name val="Arial"/>
      <family val="2"/>
    </font>
    <font>
      <b/>
      <sz val="10"/>
      <color indexed="9"/>
      <name val="Arial"/>
      <family val="2"/>
    </font>
    <font>
      <b/>
      <sz val="11"/>
      <color indexed="9"/>
      <name val="Arial"/>
      <family val="2"/>
    </font>
    <font>
      <sz val="11"/>
      <name val="Arial"/>
      <family val="2"/>
    </font>
    <font>
      <b/>
      <sz val="8"/>
      <name val="Arial"/>
      <family val="2"/>
    </font>
    <font>
      <sz val="11"/>
      <color indexed="8"/>
      <name val="Calibri"/>
      <family val="2"/>
    </font>
    <font>
      <b/>
      <sz val="18"/>
      <color indexed="8"/>
      <name val="Arial"/>
      <family val="2"/>
    </font>
    <font>
      <sz val="18"/>
      <color indexed="8"/>
      <name val="Arial"/>
      <family val="2"/>
    </font>
    <font>
      <sz val="11"/>
      <color indexed="10"/>
      <name val="Calibri"/>
      <family val="2"/>
    </font>
    <font>
      <b/>
      <sz val="11"/>
      <color indexed="8"/>
      <name val="Arial"/>
      <family val="2"/>
    </font>
    <font>
      <sz val="11"/>
      <color indexed="8"/>
      <name val="Arial"/>
      <family val="2"/>
    </font>
    <font>
      <sz val="10"/>
      <name val="Segoe UI"/>
      <family val="2"/>
    </font>
    <font>
      <sz val="18"/>
      <name val="Arial"/>
      <family val="2"/>
    </font>
    <font>
      <sz val="14"/>
      <name val="Arial"/>
      <family val="2"/>
    </font>
    <font>
      <sz val="14"/>
      <color indexed="9"/>
      <name val="Arial"/>
      <family val="2"/>
    </font>
    <font>
      <b/>
      <sz val="12"/>
      <name val="Arial"/>
      <family val="2"/>
    </font>
    <font>
      <b/>
      <sz val="10"/>
      <color indexed="10"/>
      <name val="Arial"/>
      <family val="2"/>
    </font>
    <font>
      <b/>
      <sz val="14"/>
      <name val="Arial"/>
      <family val="2"/>
    </font>
    <font>
      <sz val="10"/>
      <name val="Arial"/>
      <family val="2"/>
    </font>
    <font>
      <sz val="10"/>
      <name val="Arial"/>
      <family val="2"/>
    </font>
    <font>
      <sz val="11"/>
      <name val="Asap"/>
      <family val="2"/>
    </font>
    <font>
      <b/>
      <sz val="11"/>
      <name val="Asap"/>
      <family val="2"/>
    </font>
    <font>
      <b/>
      <sz val="11"/>
      <color theme="0"/>
      <name val="Asap"/>
      <family val="2"/>
    </font>
    <font>
      <sz val="8"/>
      <name val="Arial"/>
      <family val="2"/>
    </font>
    <font>
      <sz val="10"/>
      <name val="Arial"/>
      <family val="2"/>
    </font>
    <font>
      <sz val="10"/>
      <name val="Arial"/>
    </font>
    <font>
      <sz val="26"/>
      <name val="Arial"/>
    </font>
  </fonts>
  <fills count="10">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5858"/>
        <bgColor indexed="64"/>
      </patternFill>
    </fill>
    <fill>
      <patternFill patternType="solid">
        <fgColor theme="0" tint="-0.499984740745262"/>
        <bgColor indexed="64"/>
      </patternFill>
    </fill>
  </fills>
  <borders count="4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55"/>
      </left>
      <right/>
      <top/>
      <bottom style="thin">
        <color indexed="8"/>
      </bottom>
      <diagonal/>
    </border>
    <border>
      <left/>
      <right/>
      <top/>
      <bottom style="thin">
        <color indexed="8"/>
      </bottom>
      <diagonal/>
    </border>
    <border>
      <left/>
      <right style="thin">
        <color indexed="55"/>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9" fontId="24" fillId="0" borderId="0" applyFont="0" applyFill="0" applyBorder="0" applyAlignment="0" applyProtection="0"/>
    <xf numFmtId="0" fontId="1" fillId="0" borderId="0"/>
  </cellStyleXfs>
  <cellXfs count="298">
    <xf numFmtId="0" fontId="0" fillId="0" borderId="0" xfId="0"/>
    <xf numFmtId="0" fontId="4" fillId="0" borderId="0" xfId="0" applyFont="1"/>
    <xf numFmtId="0" fontId="1" fillId="0" borderId="0" xfId="0" applyFont="1"/>
    <xf numFmtId="0" fontId="8" fillId="2" borderId="9" xfId="0" applyFont="1" applyFill="1" applyBorder="1" applyAlignment="1">
      <alignment horizontal="center"/>
    </xf>
    <xf numFmtId="0" fontId="6" fillId="0" borderId="0" xfId="0" applyFont="1"/>
    <xf numFmtId="164" fontId="1" fillId="0" borderId="0" xfId="0" applyNumberFormat="1" applyFont="1" applyAlignment="1">
      <alignment horizontal="right"/>
    </xf>
    <xf numFmtId="0" fontId="1" fillId="3" borderId="0" xfId="0" applyFont="1" applyFill="1"/>
    <xf numFmtId="165" fontId="1" fillId="3" borderId="0" xfId="0" applyNumberFormat="1" applyFont="1" applyFill="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Alignment="1">
      <alignment vertical="top"/>
    </xf>
    <xf numFmtId="0" fontId="15" fillId="0" borderId="0" xfId="0" applyFont="1"/>
    <xf numFmtId="0" fontId="16" fillId="0" borderId="0" xfId="0" applyFont="1"/>
    <xf numFmtId="0" fontId="16" fillId="0" borderId="0" xfId="0" applyFont="1" applyAlignment="1">
      <alignment vertical="top" wrapText="1"/>
    </xf>
    <xf numFmtId="0" fontId="11" fillId="0" borderId="0" xfId="0" applyFont="1" applyAlignment="1">
      <alignment vertical="top" wrapText="1"/>
    </xf>
    <xf numFmtId="0" fontId="1" fillId="0" borderId="10" xfId="0" applyFont="1" applyBorder="1"/>
    <xf numFmtId="1" fontId="1" fillId="0" borderId="14" xfId="0" applyNumberFormat="1" applyFont="1" applyBorder="1" applyAlignment="1">
      <alignment horizontal="left"/>
    </xf>
    <xf numFmtId="0" fontId="1" fillId="0" borderId="14" xfId="0" applyFont="1" applyBorder="1"/>
    <xf numFmtId="0" fontId="1" fillId="0" borderId="11" xfId="0" applyFont="1" applyBorder="1"/>
    <xf numFmtId="0" fontId="1" fillId="0" borderId="10" xfId="0" applyFont="1" applyBorder="1" applyAlignment="1">
      <alignment horizontal="left"/>
    </xf>
    <xf numFmtId="0" fontId="1" fillId="0" borderId="14" xfId="0" applyFont="1" applyBorder="1" applyAlignment="1">
      <alignment horizontal="left"/>
    </xf>
    <xf numFmtId="0" fontId="1" fillId="0" borderId="11" xfId="0" applyFont="1" applyBorder="1" applyAlignment="1">
      <alignment horizontal="left"/>
    </xf>
    <xf numFmtId="164" fontId="1" fillId="0" borderId="10" xfId="0" applyNumberFormat="1" applyFont="1" applyBorder="1" applyAlignment="1">
      <alignment horizontal="right"/>
    </xf>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165" fontId="1" fillId="0" borderId="1" xfId="0" applyNumberFormat="1" applyFont="1" applyBorder="1" applyAlignment="1">
      <alignment horizontal="center"/>
    </xf>
    <xf numFmtId="165" fontId="1" fillId="0" borderId="4" xfId="0" applyNumberFormat="1" applyFont="1" applyBorder="1" applyAlignment="1">
      <alignment horizontal="center"/>
    </xf>
    <xf numFmtId="165" fontId="1" fillId="0" borderId="15" xfId="0" applyNumberFormat="1" applyFont="1" applyBorder="1" applyAlignment="1">
      <alignment horizontal="center"/>
    </xf>
    <xf numFmtId="0" fontId="5" fillId="0" borderId="0" xfId="0" applyFont="1" applyAlignment="1">
      <alignment horizontal="center" vertical="center" wrapText="1"/>
    </xf>
    <xf numFmtId="0" fontId="9" fillId="3" borderId="0" xfId="0" applyFont="1" applyFill="1" applyAlignment="1">
      <alignment horizontal="center"/>
    </xf>
    <xf numFmtId="0" fontId="0" fillId="0" borderId="14" xfId="0" applyBorder="1"/>
    <xf numFmtId="1" fontId="0" fillId="0" borderId="14" xfId="0" applyNumberFormat="1" applyBorder="1" applyAlignment="1">
      <alignment horizontal="left"/>
    </xf>
    <xf numFmtId="0" fontId="0" fillId="0" borderId="11" xfId="0" applyBorder="1"/>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165" fontId="0" fillId="0" borderId="0" xfId="0" applyNumberFormat="1"/>
    <xf numFmtId="0" fontId="17" fillId="0" borderId="0" xfId="0" applyFont="1" applyAlignment="1">
      <alignment horizontal="left"/>
    </xf>
    <xf numFmtId="0" fontId="1" fillId="0" borderId="0" xfId="0" applyFont="1" applyAlignment="1">
      <alignment horizontal="left"/>
    </xf>
    <xf numFmtId="0" fontId="23" fillId="6" borderId="29" xfId="0" applyFont="1" applyFill="1" applyBorder="1" applyAlignment="1">
      <alignment vertical="center" wrapText="1"/>
    </xf>
    <xf numFmtId="168" fontId="26" fillId="7" borderId="18" xfId="1" applyNumberFormat="1" applyFont="1" applyFill="1" applyBorder="1" applyAlignment="1">
      <alignment horizontal="center" vertical="center"/>
    </xf>
    <xf numFmtId="168" fontId="26" fillId="7" borderId="0" xfId="1" applyNumberFormat="1" applyFont="1" applyFill="1" applyBorder="1" applyAlignment="1">
      <alignment horizontal="center" vertical="center"/>
    </xf>
    <xf numFmtId="168" fontId="26" fillId="7" borderId="0" xfId="0" applyNumberFormat="1" applyFont="1" applyFill="1" applyAlignment="1">
      <alignment horizontal="center" vertical="center"/>
    </xf>
    <xf numFmtId="168" fontId="26" fillId="7" borderId="19" xfId="1" applyNumberFormat="1" applyFont="1" applyFill="1" applyBorder="1" applyAlignment="1">
      <alignment horizontal="center" vertical="center"/>
    </xf>
    <xf numFmtId="168" fontId="26" fillId="0" borderId="18" xfId="0" applyNumberFormat="1" applyFont="1" applyBorder="1" applyAlignment="1">
      <alignment horizontal="center" vertical="center"/>
    </xf>
    <xf numFmtId="168" fontId="27" fillId="0" borderId="19" xfId="0" applyNumberFormat="1" applyFont="1" applyBorder="1" applyAlignment="1">
      <alignment horizontal="center" vertical="center"/>
    </xf>
    <xf numFmtId="168" fontId="26" fillId="7" borderId="20" xfId="1" applyNumberFormat="1" applyFont="1" applyFill="1" applyBorder="1" applyAlignment="1">
      <alignment horizontal="center" vertical="center"/>
    </xf>
    <xf numFmtId="168" fontId="26" fillId="7" borderId="21" xfId="1" applyNumberFormat="1" applyFont="1" applyFill="1" applyBorder="1" applyAlignment="1">
      <alignment horizontal="center" vertical="center"/>
    </xf>
    <xf numFmtId="168" fontId="26" fillId="7" borderId="21" xfId="0" applyNumberFormat="1" applyFont="1" applyFill="1" applyBorder="1" applyAlignment="1">
      <alignment horizontal="center" vertical="center"/>
    </xf>
    <xf numFmtId="168" fontId="26" fillId="7" borderId="22" xfId="1" applyNumberFormat="1" applyFont="1" applyFill="1" applyBorder="1" applyAlignment="1">
      <alignment horizontal="center" vertical="center"/>
    </xf>
    <xf numFmtId="168" fontId="26" fillId="0" borderId="0" xfId="0" applyNumberFormat="1" applyFont="1" applyAlignment="1">
      <alignment horizontal="center" vertical="center"/>
    </xf>
    <xf numFmtId="168" fontId="27" fillId="0" borderId="0" xfId="0" applyNumberFormat="1" applyFont="1" applyAlignment="1">
      <alignment horizontal="center" vertical="center"/>
    </xf>
    <xf numFmtId="0" fontId="26" fillId="7" borderId="38" xfId="0" applyFont="1" applyFill="1" applyBorder="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166" fontId="26" fillId="0" borderId="0" xfId="0" applyNumberFormat="1" applyFont="1" applyAlignment="1">
      <alignment vertical="center"/>
    </xf>
    <xf numFmtId="0" fontId="26" fillId="7" borderId="30" xfId="0" applyFont="1" applyFill="1" applyBorder="1" applyAlignment="1">
      <alignment horizontal="right" vertical="center"/>
    </xf>
    <xf numFmtId="0" fontId="27" fillId="0" borderId="40" xfId="0" applyFont="1" applyBorder="1" applyAlignment="1">
      <alignment horizontal="center" vertical="center"/>
    </xf>
    <xf numFmtId="0" fontId="27" fillId="0" borderId="18"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36" xfId="0" applyFont="1" applyBorder="1" applyAlignment="1">
      <alignment vertical="center"/>
    </xf>
    <xf numFmtId="0" fontId="27" fillId="0" borderId="32" xfId="0" applyFont="1" applyBorder="1" applyAlignment="1">
      <alignment vertical="center"/>
    </xf>
    <xf numFmtId="0" fontId="27" fillId="0" borderId="3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0" fontId="27" fillId="0" borderId="38" xfId="0" applyFont="1" applyBorder="1" applyAlignment="1">
      <alignment horizontal="right" vertical="center"/>
    </xf>
    <xf numFmtId="168" fontId="26" fillId="0" borderId="18" xfId="1" applyNumberFormat="1" applyFont="1" applyBorder="1" applyAlignment="1">
      <alignment horizontal="center" vertical="center"/>
    </xf>
    <xf numFmtId="168" fontId="26" fillId="0" borderId="0" xfId="1" applyNumberFormat="1" applyFont="1" applyBorder="1" applyAlignment="1">
      <alignment horizontal="center" vertical="center"/>
    </xf>
    <xf numFmtId="168" fontId="27" fillId="0" borderId="0" xfId="1" applyNumberFormat="1" applyFont="1" applyBorder="1" applyAlignment="1">
      <alignment horizontal="center" vertical="center"/>
    </xf>
    <xf numFmtId="168" fontId="27" fillId="0" borderId="19" xfId="1" applyNumberFormat="1" applyFont="1" applyBorder="1" applyAlignment="1">
      <alignment horizontal="center" vertical="center"/>
    </xf>
    <xf numFmtId="166" fontId="26" fillId="0" borderId="18" xfId="0" applyNumberFormat="1" applyFont="1" applyBorder="1" applyAlignment="1">
      <alignment horizontal="center" vertical="center"/>
    </xf>
    <xf numFmtId="166" fontId="26" fillId="0" borderId="0" xfId="0" applyNumberFormat="1" applyFont="1" applyAlignment="1">
      <alignment horizontal="center" vertical="center"/>
    </xf>
    <xf numFmtId="166" fontId="27" fillId="0" borderId="0" xfId="0" applyNumberFormat="1" applyFont="1" applyAlignment="1">
      <alignment horizontal="center" vertical="center"/>
    </xf>
    <xf numFmtId="166" fontId="27" fillId="0" borderId="19" xfId="0" applyNumberFormat="1" applyFont="1" applyBorder="1" applyAlignment="1">
      <alignment horizontal="center" vertical="center"/>
    </xf>
    <xf numFmtId="168" fontId="26" fillId="0" borderId="18" xfId="1" applyNumberFormat="1" applyFont="1" applyFill="1" applyBorder="1" applyAlignment="1">
      <alignment horizontal="center" vertical="center"/>
    </xf>
    <xf numFmtId="168" fontId="26" fillId="0" borderId="0" xfId="1"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168" fontId="27" fillId="0" borderId="19" xfId="1" applyNumberFormat="1" applyFont="1" applyFill="1" applyBorder="1" applyAlignment="1">
      <alignment horizontal="center" vertical="center"/>
    </xf>
    <xf numFmtId="0" fontId="27" fillId="9" borderId="38" xfId="0" applyFont="1" applyFill="1" applyBorder="1" applyAlignment="1">
      <alignment horizontal="right" vertical="center"/>
    </xf>
    <xf numFmtId="167" fontId="26" fillId="9" borderId="18" xfId="0" applyNumberFormat="1" applyFont="1" applyFill="1" applyBorder="1" applyAlignment="1">
      <alignment horizontal="center" vertical="center"/>
    </xf>
    <xf numFmtId="167" fontId="26" fillId="9" borderId="0" xfId="0" applyNumberFormat="1" applyFont="1" applyFill="1" applyAlignment="1">
      <alignment horizontal="center" vertical="center"/>
    </xf>
    <xf numFmtId="167" fontId="27" fillId="9" borderId="0" xfId="0" applyNumberFormat="1" applyFont="1" applyFill="1" applyAlignment="1">
      <alignment horizontal="center" vertical="center"/>
    </xf>
    <xf numFmtId="167" fontId="27" fillId="9" borderId="19" xfId="0" applyNumberFormat="1" applyFont="1" applyFill="1" applyBorder="1" applyAlignment="1">
      <alignment horizontal="center" vertical="center"/>
    </xf>
    <xf numFmtId="0" fontId="27" fillId="0" borderId="38" xfId="0" applyFont="1" applyBorder="1" applyAlignment="1">
      <alignment horizontal="left" vertical="center"/>
    </xf>
    <xf numFmtId="167" fontId="26" fillId="0" borderId="18" xfId="0" applyNumberFormat="1" applyFont="1" applyBorder="1" applyAlignment="1">
      <alignment horizontal="center" vertical="center"/>
    </xf>
    <xf numFmtId="167" fontId="26" fillId="0" borderId="0" xfId="0" applyNumberFormat="1" applyFont="1" applyAlignment="1">
      <alignment horizontal="center" vertical="center"/>
    </xf>
    <xf numFmtId="167" fontId="27" fillId="0" borderId="0" xfId="0" applyNumberFormat="1" applyFont="1" applyAlignment="1">
      <alignment horizontal="center" vertical="center"/>
    </xf>
    <xf numFmtId="167" fontId="27" fillId="0" borderId="19" xfId="0" applyNumberFormat="1" applyFont="1" applyBorder="1" applyAlignment="1">
      <alignment horizontal="center" vertical="center"/>
    </xf>
    <xf numFmtId="0" fontId="26" fillId="0" borderId="38" xfId="0" applyFont="1" applyBorder="1" applyAlignment="1">
      <alignment horizontal="right" vertical="center"/>
    </xf>
    <xf numFmtId="1" fontId="26" fillId="0" borderId="38" xfId="0" applyNumberFormat="1" applyFont="1" applyBorder="1" applyAlignment="1">
      <alignment horizontal="right" vertical="center"/>
    </xf>
    <xf numFmtId="168" fontId="26" fillId="0" borderId="19" xfId="1" applyNumberFormat="1" applyFont="1" applyBorder="1" applyAlignment="1">
      <alignment horizontal="center" vertical="center"/>
    </xf>
    <xf numFmtId="0" fontId="26" fillId="0" borderId="38" xfId="0" applyFont="1" applyBorder="1" applyAlignment="1">
      <alignment vertical="center"/>
    </xf>
    <xf numFmtId="0" fontId="27" fillId="0" borderId="38"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7" fillId="0" borderId="21" xfId="0" applyFont="1" applyBorder="1" applyAlignment="1">
      <alignment vertical="center"/>
    </xf>
    <xf numFmtId="0" fontId="26" fillId="0" borderId="22" xfId="0" applyFont="1" applyBorder="1" applyAlignment="1">
      <alignment vertical="center"/>
    </xf>
    <xf numFmtId="10" fontId="27" fillId="0" borderId="0" xfId="0" applyNumberFormat="1" applyFont="1" applyAlignment="1">
      <alignment vertical="center"/>
    </xf>
    <xf numFmtId="10" fontId="26" fillId="0" borderId="0" xfId="0" applyNumberFormat="1" applyFont="1" applyAlignment="1">
      <alignment vertical="center"/>
    </xf>
    <xf numFmtId="10" fontId="26" fillId="0" borderId="21" xfId="0" applyNumberFormat="1" applyFont="1" applyBorder="1" applyAlignment="1">
      <alignment vertical="center"/>
    </xf>
    <xf numFmtId="10" fontId="27" fillId="0" borderId="21" xfId="0" applyNumberFormat="1" applyFont="1" applyBorder="1" applyAlignment="1">
      <alignment vertical="center"/>
    </xf>
    <xf numFmtId="10" fontId="26" fillId="0" borderId="19" xfId="0" applyNumberFormat="1" applyFont="1" applyBorder="1" applyAlignment="1">
      <alignment vertical="center"/>
    </xf>
    <xf numFmtId="10" fontId="26" fillId="0" borderId="22" xfId="0" applyNumberFormat="1" applyFont="1" applyBorder="1" applyAlignment="1">
      <alignment vertical="center"/>
    </xf>
    <xf numFmtId="0" fontId="28" fillId="9" borderId="38" xfId="0" applyFont="1" applyFill="1" applyBorder="1" applyAlignment="1">
      <alignment horizontal="center" vertical="center"/>
    </xf>
    <xf numFmtId="0" fontId="25" fillId="0" borderId="14" xfId="0" applyFont="1" applyBorder="1"/>
    <xf numFmtId="0" fontId="25" fillId="0" borderId="11" xfId="0" applyFont="1" applyBorder="1"/>
    <xf numFmtId="0" fontId="18" fillId="3" borderId="0" xfId="0" applyFont="1" applyFill="1"/>
    <xf numFmtId="0" fontId="18" fillId="3" borderId="0" xfId="0" applyFont="1" applyFill="1" applyAlignment="1">
      <alignment vertical="center"/>
    </xf>
    <xf numFmtId="0" fontId="19" fillId="3"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21" fillId="3"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16" fontId="4" fillId="3" borderId="0" xfId="0" applyNumberFormat="1" applyFont="1" applyFill="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4" fillId="3" borderId="0" xfId="0" applyFont="1" applyFill="1"/>
    <xf numFmtId="0" fontId="4" fillId="5" borderId="0" xfId="0" applyFont="1" applyFill="1"/>
    <xf numFmtId="49" fontId="4" fillId="3" borderId="0" xfId="0" applyNumberFormat="1" applyFont="1" applyFill="1" applyAlignment="1">
      <alignment horizontal="left"/>
    </xf>
    <xf numFmtId="49" fontId="1" fillId="3" borderId="0" xfId="0" applyNumberFormat="1" applyFont="1" applyFill="1" applyAlignment="1">
      <alignment horizontal="left"/>
    </xf>
    <xf numFmtId="0" fontId="5" fillId="3" borderId="0" xfId="0" applyFont="1" applyFill="1" applyAlignment="1">
      <alignment horizontal="right"/>
    </xf>
    <xf numFmtId="0" fontId="22" fillId="3" borderId="0" xfId="0" applyFont="1" applyFill="1" applyAlignment="1">
      <alignment horizontal="left" indent="2"/>
    </xf>
    <xf numFmtId="0" fontId="22" fillId="3" borderId="0" xfId="0" applyFont="1" applyFill="1"/>
    <xf numFmtId="0" fontId="5" fillId="3" borderId="0" xfId="0" applyFont="1" applyFill="1" applyAlignment="1">
      <alignment horizontal="left" indent="2"/>
    </xf>
    <xf numFmtId="165" fontId="30" fillId="0" borderId="1" xfId="0" applyNumberFormat="1" applyFont="1" applyBorder="1" applyAlignment="1">
      <alignment horizontal="center"/>
    </xf>
    <xf numFmtId="165" fontId="30" fillId="0" borderId="2" xfId="0" applyNumberFormat="1" applyFont="1" applyBorder="1" applyAlignment="1">
      <alignment horizontal="center"/>
    </xf>
    <xf numFmtId="165" fontId="30" fillId="0" borderId="3" xfId="0" applyNumberFormat="1" applyFont="1" applyBorder="1" applyAlignment="1">
      <alignment horizontal="center"/>
    </xf>
    <xf numFmtId="165" fontId="30" fillId="0" borderId="0" xfId="0" applyNumberFormat="1" applyFont="1" applyAlignment="1">
      <alignment horizontal="center"/>
    </xf>
    <xf numFmtId="165" fontId="30" fillId="4" borderId="1" xfId="0" applyNumberFormat="1" applyFont="1" applyFill="1" applyBorder="1" applyAlignment="1">
      <alignment horizontal="center"/>
    </xf>
    <xf numFmtId="165" fontId="30" fillId="4" borderId="2" xfId="0" applyNumberFormat="1" applyFont="1" applyFill="1" applyBorder="1" applyAlignment="1">
      <alignment horizontal="center"/>
    </xf>
    <xf numFmtId="165" fontId="30" fillId="4" borderId="3" xfId="0" applyNumberFormat="1" applyFont="1" applyFill="1" applyBorder="1" applyAlignment="1">
      <alignment horizontal="center"/>
    </xf>
    <xf numFmtId="165" fontId="30" fillId="0" borderId="10" xfId="0" applyNumberFormat="1" applyFont="1" applyBorder="1" applyAlignment="1">
      <alignment horizontal="center"/>
    </xf>
    <xf numFmtId="0" fontId="30" fillId="0" borderId="0" xfId="0" applyFont="1" applyAlignment="1">
      <alignment horizontal="center"/>
    </xf>
    <xf numFmtId="165" fontId="30" fillId="0" borderId="4" xfId="0" applyNumberFormat="1" applyFont="1" applyBorder="1" applyAlignment="1">
      <alignment horizontal="center"/>
    </xf>
    <xf numFmtId="165" fontId="30" fillId="0" borderId="5" xfId="0" applyNumberFormat="1" applyFont="1" applyBorder="1" applyAlignment="1">
      <alignment horizontal="center"/>
    </xf>
    <xf numFmtId="165" fontId="30" fillId="4" borderId="4" xfId="0" applyNumberFormat="1" applyFont="1" applyFill="1" applyBorder="1" applyAlignment="1">
      <alignment horizontal="center"/>
    </xf>
    <xf numFmtId="165" fontId="30" fillId="4" borderId="0" xfId="0" applyNumberFormat="1" applyFont="1" applyFill="1" applyAlignment="1">
      <alignment horizontal="center"/>
    </xf>
    <xf numFmtId="165" fontId="30" fillId="4" borderId="5" xfId="0" applyNumberFormat="1" applyFont="1" applyFill="1" applyBorder="1" applyAlignment="1">
      <alignment horizontal="center"/>
    </xf>
    <xf numFmtId="165" fontId="30" fillId="0" borderId="14" xfId="0" applyNumberFormat="1" applyFont="1" applyBorder="1" applyAlignment="1">
      <alignment horizontal="center"/>
    </xf>
    <xf numFmtId="165" fontId="30" fillId="0" borderId="15" xfId="0" applyNumberFormat="1" applyFont="1" applyBorder="1" applyAlignment="1">
      <alignment horizontal="center"/>
    </xf>
    <xf numFmtId="165" fontId="30" fillId="0" borderId="16" xfId="0" applyNumberFormat="1" applyFont="1" applyBorder="1" applyAlignment="1">
      <alignment horizontal="center"/>
    </xf>
    <xf numFmtId="165" fontId="30" fillId="0" borderId="17" xfId="0" applyNumberFormat="1" applyFont="1" applyBorder="1" applyAlignment="1">
      <alignment horizontal="center"/>
    </xf>
    <xf numFmtId="165" fontId="30" fillId="4" borderId="15" xfId="0" applyNumberFormat="1" applyFont="1" applyFill="1" applyBorder="1" applyAlignment="1">
      <alignment horizontal="center"/>
    </xf>
    <xf numFmtId="165" fontId="30" fillId="4" borderId="16" xfId="0" applyNumberFormat="1" applyFont="1" applyFill="1" applyBorder="1" applyAlignment="1">
      <alignment horizontal="center"/>
    </xf>
    <xf numFmtId="165" fontId="30" fillId="4" borderId="17" xfId="0" applyNumberFormat="1" applyFont="1" applyFill="1" applyBorder="1" applyAlignment="1">
      <alignment horizontal="center"/>
    </xf>
    <xf numFmtId="165" fontId="30" fillId="0" borderId="11" xfId="0" applyNumberFormat="1" applyFont="1" applyBorder="1" applyAlignment="1">
      <alignment horizontal="center"/>
    </xf>
    <xf numFmtId="2" fontId="30" fillId="0" borderId="0" xfId="0" applyNumberFormat="1" applyFont="1" applyAlignment="1">
      <alignment horizontal="center"/>
    </xf>
    <xf numFmtId="2" fontId="30" fillId="0" borderId="1" xfId="0" applyNumberFormat="1" applyFont="1" applyBorder="1" applyAlignment="1">
      <alignment horizontal="center"/>
    </xf>
    <xf numFmtId="2" fontId="30" fillId="0" borderId="2" xfId="0" applyNumberFormat="1" applyFont="1" applyBorder="1" applyAlignment="1">
      <alignment horizontal="center"/>
    </xf>
    <xf numFmtId="2" fontId="30" fillId="0" borderId="3" xfId="0" applyNumberFormat="1" applyFont="1" applyBorder="1" applyAlignment="1">
      <alignment horizontal="center"/>
    </xf>
    <xf numFmtId="2" fontId="30" fillId="0" borderId="4" xfId="0" applyNumberFormat="1" applyFont="1" applyBorder="1" applyAlignment="1">
      <alignment horizontal="center"/>
    </xf>
    <xf numFmtId="2" fontId="30" fillId="0" borderId="5" xfId="0" applyNumberFormat="1" applyFont="1" applyBorder="1" applyAlignment="1">
      <alignment horizontal="center"/>
    </xf>
    <xf numFmtId="2" fontId="30" fillId="0" borderId="15" xfId="0" applyNumberFormat="1" applyFont="1" applyBorder="1" applyAlignment="1">
      <alignment horizontal="center"/>
    </xf>
    <xf numFmtId="2" fontId="30" fillId="0" borderId="16" xfId="0" applyNumberFormat="1" applyFont="1" applyBorder="1" applyAlignment="1">
      <alignment horizontal="center"/>
    </xf>
    <xf numFmtId="2" fontId="30" fillId="0" borderId="17" xfId="0" applyNumberFormat="1" applyFont="1" applyBorder="1" applyAlignment="1">
      <alignment horizontal="center"/>
    </xf>
    <xf numFmtId="2" fontId="30" fillId="4" borderId="1" xfId="0" applyNumberFormat="1" applyFont="1" applyFill="1" applyBorder="1" applyAlignment="1">
      <alignment horizontal="center"/>
    </xf>
    <xf numFmtId="2" fontId="30" fillId="4" borderId="2" xfId="0" applyNumberFormat="1" applyFont="1" applyFill="1" applyBorder="1" applyAlignment="1">
      <alignment horizontal="center"/>
    </xf>
    <xf numFmtId="2" fontId="30" fillId="4" borderId="3" xfId="0" applyNumberFormat="1" applyFont="1" applyFill="1" applyBorder="1" applyAlignment="1">
      <alignment horizontal="center"/>
    </xf>
    <xf numFmtId="2" fontId="30" fillId="4" borderId="4" xfId="0" applyNumberFormat="1" applyFont="1" applyFill="1" applyBorder="1" applyAlignment="1">
      <alignment horizontal="center"/>
    </xf>
    <xf numFmtId="2" fontId="30" fillId="4" borderId="5" xfId="0" applyNumberFormat="1" applyFont="1" applyFill="1" applyBorder="1" applyAlignment="1">
      <alignment horizontal="center"/>
    </xf>
    <xf numFmtId="2" fontId="30" fillId="4" borderId="15" xfId="0" applyNumberFormat="1" applyFont="1" applyFill="1" applyBorder="1" applyAlignment="1">
      <alignment horizontal="center"/>
    </xf>
    <xf numFmtId="2" fontId="30" fillId="4" borderId="16" xfId="0" applyNumberFormat="1" applyFont="1" applyFill="1" applyBorder="1" applyAlignment="1">
      <alignment horizontal="center"/>
    </xf>
    <xf numFmtId="2" fontId="30" fillId="4" borderId="17" xfId="0" applyNumberFormat="1" applyFont="1" applyFill="1" applyBorder="1" applyAlignment="1">
      <alignment horizontal="center"/>
    </xf>
    <xf numFmtId="2" fontId="30" fillId="0" borderId="10" xfId="0" applyNumberFormat="1" applyFont="1" applyBorder="1" applyAlignment="1">
      <alignment horizontal="center"/>
    </xf>
    <xf numFmtId="2" fontId="30" fillId="0" borderId="14" xfId="0" applyNumberFormat="1" applyFont="1" applyBorder="1" applyAlignment="1">
      <alignment horizontal="center"/>
    </xf>
    <xf numFmtId="2" fontId="30" fillId="0" borderId="11" xfId="0" applyNumberFormat="1" applyFont="1" applyBorder="1" applyAlignment="1">
      <alignment horizontal="center"/>
    </xf>
    <xf numFmtId="2" fontId="30" fillId="4" borderId="0" xfId="0" applyNumberFormat="1" applyFont="1" applyFill="1" applyAlignment="1">
      <alignment horizontal="center"/>
    </xf>
    <xf numFmtId="3" fontId="30" fillId="0" borderId="1" xfId="0" applyNumberFormat="1" applyFont="1" applyBorder="1" applyAlignment="1">
      <alignment horizontal="right"/>
    </xf>
    <xf numFmtId="3" fontId="30" fillId="0" borderId="2" xfId="0" applyNumberFormat="1" applyFont="1" applyBorder="1" applyAlignment="1">
      <alignment horizontal="right"/>
    </xf>
    <xf numFmtId="3" fontId="30" fillId="0" borderId="3" xfId="0" applyNumberFormat="1" applyFont="1" applyBorder="1" applyAlignment="1">
      <alignment horizontal="right"/>
    </xf>
    <xf numFmtId="3" fontId="30" fillId="0" borderId="0" xfId="0" applyNumberFormat="1" applyFont="1" applyAlignment="1">
      <alignment horizontal="right"/>
    </xf>
    <xf numFmtId="3" fontId="30" fillId="4" borderId="1" xfId="0" applyNumberFormat="1" applyFont="1" applyFill="1" applyBorder="1" applyAlignment="1">
      <alignment horizontal="right"/>
    </xf>
    <xf numFmtId="3" fontId="30" fillId="4" borderId="2" xfId="0" applyNumberFormat="1" applyFont="1" applyFill="1" applyBorder="1" applyAlignment="1">
      <alignment horizontal="right"/>
    </xf>
    <xf numFmtId="3" fontId="30" fillId="4" borderId="3" xfId="0" applyNumberFormat="1" applyFont="1" applyFill="1" applyBorder="1" applyAlignment="1">
      <alignment horizontal="right"/>
    </xf>
    <xf numFmtId="3" fontId="30" fillId="0" borderId="10" xfId="0" applyNumberFormat="1" applyFont="1" applyBorder="1" applyAlignment="1">
      <alignment horizontal="right"/>
    </xf>
    <xf numFmtId="3" fontId="30" fillId="0" borderId="4" xfId="0" applyNumberFormat="1" applyFont="1" applyBorder="1" applyAlignment="1">
      <alignment horizontal="right"/>
    </xf>
    <xf numFmtId="3" fontId="30" fillId="0" borderId="5" xfId="0" applyNumberFormat="1" applyFont="1" applyBorder="1" applyAlignment="1">
      <alignment horizontal="right"/>
    </xf>
    <xf numFmtId="3" fontId="30" fillId="4" borderId="4" xfId="0" applyNumberFormat="1" applyFont="1" applyFill="1" applyBorder="1" applyAlignment="1">
      <alignment horizontal="right"/>
    </xf>
    <xf numFmtId="3" fontId="30" fillId="4" borderId="0" xfId="0" applyNumberFormat="1" applyFont="1" applyFill="1" applyAlignment="1">
      <alignment horizontal="right"/>
    </xf>
    <xf numFmtId="3" fontId="30" fillId="4" borderId="5" xfId="0" applyNumberFormat="1" applyFont="1" applyFill="1" applyBorder="1" applyAlignment="1">
      <alignment horizontal="right"/>
    </xf>
    <xf numFmtId="3" fontId="30" fillId="0" borderId="14" xfId="0" applyNumberFormat="1" applyFont="1" applyBorder="1" applyAlignment="1">
      <alignment horizontal="right"/>
    </xf>
    <xf numFmtId="0" fontId="31" fillId="3" borderId="0" xfId="0" applyFont="1" applyFill="1"/>
    <xf numFmtId="0" fontId="31" fillId="5" borderId="0" xfId="0" applyFont="1" applyFill="1"/>
    <xf numFmtId="0" fontId="31" fillId="3" borderId="0" xfId="0" applyFont="1" applyFill="1" applyAlignment="1">
      <alignment horizontal="center"/>
    </xf>
    <xf numFmtId="0" fontId="31" fillId="3" borderId="0" xfId="0" applyFont="1" applyFill="1" applyAlignment="1">
      <alignment horizontal="left"/>
    </xf>
    <xf numFmtId="165" fontId="31" fillId="0" borderId="1" xfId="0" applyNumberFormat="1" applyFont="1" applyBorder="1" applyAlignment="1">
      <alignment horizontal="center"/>
    </xf>
    <xf numFmtId="165" fontId="31" fillId="0" borderId="2" xfId="0" applyNumberFormat="1" applyFont="1" applyBorder="1" applyAlignment="1">
      <alignment horizontal="center"/>
    </xf>
    <xf numFmtId="165" fontId="31" fillId="0" borderId="3" xfId="0" applyNumberFormat="1" applyFont="1" applyBorder="1" applyAlignment="1">
      <alignment horizontal="center"/>
    </xf>
    <xf numFmtId="165" fontId="31" fillId="0" borderId="0" xfId="0" applyNumberFormat="1" applyFont="1" applyAlignment="1">
      <alignment horizontal="center"/>
    </xf>
    <xf numFmtId="165" fontId="31" fillId="4" borderId="1" xfId="0" applyNumberFormat="1" applyFont="1" applyFill="1" applyBorder="1" applyAlignment="1">
      <alignment horizontal="center"/>
    </xf>
    <xf numFmtId="165" fontId="31" fillId="4" borderId="2" xfId="0" applyNumberFormat="1" applyFont="1" applyFill="1" applyBorder="1" applyAlignment="1">
      <alignment horizontal="center"/>
    </xf>
    <xf numFmtId="165" fontId="31" fillId="4" borderId="3" xfId="0" applyNumberFormat="1" applyFont="1" applyFill="1" applyBorder="1" applyAlignment="1">
      <alignment horizontal="center"/>
    </xf>
    <xf numFmtId="165" fontId="31" fillId="0" borderId="10" xfId="0" applyNumberFormat="1" applyFont="1" applyBorder="1" applyAlignment="1">
      <alignment horizontal="center"/>
    </xf>
    <xf numFmtId="0" fontId="31" fillId="0" borderId="0" xfId="0" applyFont="1" applyAlignment="1">
      <alignment horizontal="center"/>
    </xf>
    <xf numFmtId="165" fontId="31" fillId="0" borderId="4" xfId="0" applyNumberFormat="1" applyFont="1" applyBorder="1" applyAlignment="1">
      <alignment horizontal="center"/>
    </xf>
    <xf numFmtId="165" fontId="31" fillId="0" borderId="5" xfId="0" applyNumberFormat="1" applyFont="1" applyBorder="1" applyAlignment="1">
      <alignment horizontal="center"/>
    </xf>
    <xf numFmtId="165" fontId="31" fillId="4" borderId="4" xfId="0" applyNumberFormat="1" applyFont="1" applyFill="1" applyBorder="1" applyAlignment="1">
      <alignment horizontal="center"/>
    </xf>
    <xf numFmtId="165" fontId="31" fillId="4" borderId="0" xfId="0" applyNumberFormat="1" applyFont="1" applyFill="1" applyAlignment="1">
      <alignment horizontal="center"/>
    </xf>
    <xf numFmtId="165" fontId="31" fillId="4" borderId="5" xfId="0" applyNumberFormat="1" applyFont="1" applyFill="1" applyBorder="1" applyAlignment="1">
      <alignment horizontal="center"/>
    </xf>
    <xf numFmtId="165" fontId="31" fillId="0" borderId="14" xfId="0" applyNumberFormat="1" applyFont="1" applyBorder="1" applyAlignment="1">
      <alignment horizontal="center"/>
    </xf>
    <xf numFmtId="165" fontId="31" fillId="0" borderId="15" xfId="0" applyNumberFormat="1" applyFont="1" applyBorder="1" applyAlignment="1">
      <alignment horizontal="center"/>
    </xf>
    <xf numFmtId="165" fontId="31" fillId="0" borderId="16" xfId="0" applyNumberFormat="1" applyFont="1" applyBorder="1" applyAlignment="1">
      <alignment horizontal="center"/>
    </xf>
    <xf numFmtId="165" fontId="31" fillId="0" borderId="17" xfId="0" applyNumberFormat="1" applyFont="1" applyBorder="1" applyAlignment="1">
      <alignment horizontal="center"/>
    </xf>
    <xf numFmtId="165" fontId="31" fillId="4" borderId="15" xfId="0" applyNumberFormat="1" applyFont="1" applyFill="1" applyBorder="1" applyAlignment="1">
      <alignment horizontal="center"/>
    </xf>
    <xf numFmtId="165" fontId="31" fillId="4" borderId="16" xfId="0" applyNumberFormat="1" applyFont="1" applyFill="1" applyBorder="1" applyAlignment="1">
      <alignment horizontal="center"/>
    </xf>
    <xf numFmtId="165" fontId="31" fillId="4" borderId="17" xfId="0" applyNumberFormat="1" applyFont="1" applyFill="1" applyBorder="1" applyAlignment="1">
      <alignment horizontal="center"/>
    </xf>
    <xf numFmtId="165" fontId="31" fillId="0" borderId="11" xfId="0" applyNumberFormat="1" applyFont="1" applyBorder="1" applyAlignment="1">
      <alignment horizontal="center"/>
    </xf>
    <xf numFmtId="2" fontId="31" fillId="0" borderId="1" xfId="0" applyNumberFormat="1" applyFont="1" applyBorder="1" applyAlignment="1">
      <alignment horizontal="center"/>
    </xf>
    <xf numFmtId="2" fontId="31" fillId="0" borderId="2" xfId="0" applyNumberFormat="1" applyFont="1" applyBorder="1" applyAlignment="1">
      <alignment horizontal="center"/>
    </xf>
    <xf numFmtId="2" fontId="31" fillId="0" borderId="3" xfId="0" applyNumberFormat="1" applyFont="1" applyBorder="1" applyAlignment="1">
      <alignment horizontal="center"/>
    </xf>
    <xf numFmtId="2" fontId="31" fillId="0" borderId="0" xfId="0" applyNumberFormat="1" applyFont="1" applyAlignment="1">
      <alignment horizontal="center"/>
    </xf>
    <xf numFmtId="2" fontId="31" fillId="4" borderId="1" xfId="0" applyNumberFormat="1" applyFont="1" applyFill="1" applyBorder="1" applyAlignment="1">
      <alignment horizontal="center"/>
    </xf>
    <xf numFmtId="2" fontId="31" fillId="4" borderId="2" xfId="0" applyNumberFormat="1" applyFont="1" applyFill="1" applyBorder="1" applyAlignment="1">
      <alignment horizontal="center"/>
    </xf>
    <xf numFmtId="2" fontId="31" fillId="4" borderId="3" xfId="0" applyNumberFormat="1" applyFont="1" applyFill="1" applyBorder="1" applyAlignment="1">
      <alignment horizontal="center"/>
    </xf>
    <xf numFmtId="2" fontId="31" fillId="0" borderId="10" xfId="0" applyNumberFormat="1" applyFont="1" applyBorder="1" applyAlignment="1">
      <alignment horizontal="center"/>
    </xf>
    <xf numFmtId="2" fontId="31" fillId="0" borderId="4" xfId="0" applyNumberFormat="1" applyFont="1" applyBorder="1" applyAlignment="1">
      <alignment horizontal="center"/>
    </xf>
    <xf numFmtId="2" fontId="31" fillId="0" borderId="5" xfId="0" applyNumberFormat="1" applyFont="1" applyBorder="1" applyAlignment="1">
      <alignment horizontal="center"/>
    </xf>
    <xf numFmtId="2" fontId="31" fillId="4" borderId="4" xfId="0" applyNumberFormat="1" applyFont="1" applyFill="1" applyBorder="1" applyAlignment="1">
      <alignment horizontal="center"/>
    </xf>
    <xf numFmtId="2" fontId="31" fillId="4" borderId="0" xfId="0" applyNumberFormat="1" applyFont="1" applyFill="1" applyAlignment="1">
      <alignment horizontal="center"/>
    </xf>
    <xf numFmtId="2" fontId="31" fillId="4" borderId="5" xfId="0" applyNumberFormat="1" applyFont="1" applyFill="1" applyBorder="1" applyAlignment="1">
      <alignment horizontal="center"/>
    </xf>
    <xf numFmtId="2" fontId="31" fillId="0" borderId="14" xfId="0" applyNumberFormat="1" applyFont="1" applyBorder="1" applyAlignment="1">
      <alignment horizontal="center"/>
    </xf>
    <xf numFmtId="2" fontId="31" fillId="0" borderId="15" xfId="0" applyNumberFormat="1" applyFont="1" applyBorder="1" applyAlignment="1">
      <alignment horizontal="center"/>
    </xf>
    <xf numFmtId="2" fontId="31" fillId="0" borderId="16" xfId="0" applyNumberFormat="1" applyFont="1" applyBorder="1" applyAlignment="1">
      <alignment horizontal="center"/>
    </xf>
    <xf numFmtId="2" fontId="31" fillId="0" borderId="17" xfId="0" applyNumberFormat="1" applyFont="1" applyBorder="1" applyAlignment="1">
      <alignment horizontal="center"/>
    </xf>
    <xf numFmtId="2" fontId="31" fillId="4" borderId="15" xfId="0" applyNumberFormat="1" applyFont="1" applyFill="1" applyBorder="1" applyAlignment="1">
      <alignment horizontal="center"/>
    </xf>
    <xf numFmtId="2" fontId="31" fillId="4" borderId="16" xfId="0" applyNumberFormat="1" applyFont="1" applyFill="1" applyBorder="1" applyAlignment="1">
      <alignment horizontal="center"/>
    </xf>
    <xf numFmtId="2" fontId="31" fillId="4" borderId="17" xfId="0" applyNumberFormat="1" applyFont="1" applyFill="1" applyBorder="1" applyAlignment="1">
      <alignment horizontal="center"/>
    </xf>
    <xf numFmtId="2" fontId="31" fillId="0" borderId="11" xfId="0" applyNumberFormat="1" applyFont="1" applyBorder="1" applyAlignment="1">
      <alignment horizontal="center"/>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7"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8" fillId="2" borderId="8" xfId="0" applyFont="1" applyFill="1" applyBorder="1" applyAlignment="1">
      <alignment horizontal="center"/>
    </xf>
    <xf numFmtId="0" fontId="8" fillId="2" borderId="9" xfId="0" applyFont="1" applyFill="1" applyBorder="1" applyAlignment="1">
      <alignment horizontal="center"/>
    </xf>
    <xf numFmtId="0" fontId="5" fillId="0" borderId="10"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3" fillId="0" borderId="11" xfId="0" applyFont="1" applyBorder="1" applyAlignment="1">
      <alignment horizontal="center" wrapText="1"/>
    </xf>
    <xf numFmtId="0" fontId="5" fillId="0" borderId="16" xfId="0" applyFont="1" applyBorder="1" applyAlignment="1">
      <alignment horizontal="center" vertical="center" wrapText="1"/>
    </xf>
    <xf numFmtId="0" fontId="5" fillId="0" borderId="17" xfId="0" applyFont="1" applyBorder="1" applyAlignment="1">
      <alignment horizontal="center" wrapText="1"/>
    </xf>
    <xf numFmtId="0" fontId="5" fillId="0" borderId="15" xfId="0" applyFont="1" applyBorder="1" applyAlignment="1">
      <alignment horizontal="center" vertical="center" wrapText="1"/>
    </xf>
    <xf numFmtId="0" fontId="5" fillId="0" borderId="11" xfId="0" applyFont="1" applyBorder="1" applyAlignment="1">
      <alignment horizontal="center" wrapText="1"/>
    </xf>
    <xf numFmtId="0" fontId="32" fillId="3" borderId="0" xfId="0" applyFont="1" applyFill="1" applyAlignment="1">
      <alignment horizontal="center" vertical="center"/>
    </xf>
    <xf numFmtId="0" fontId="31" fillId="3" borderId="0" xfId="0" applyFont="1" applyFill="1" applyAlignment="1">
      <alignment horizontal="center" vertical="center"/>
    </xf>
    <xf numFmtId="0" fontId="1" fillId="3" borderId="0" xfId="0" applyFont="1" applyFill="1" applyAlignment="1">
      <alignment horizontal="right"/>
    </xf>
    <xf numFmtId="0" fontId="31" fillId="0" borderId="0" xfId="0" applyFont="1" applyAlignment="1">
      <alignment horizontal="right"/>
    </xf>
    <xf numFmtId="0" fontId="6" fillId="3" borderId="0" xfId="0" applyFont="1" applyFill="1" applyAlignment="1">
      <alignment horizontal="left" vertical="center" wrapText="1"/>
    </xf>
    <xf numFmtId="49" fontId="20" fillId="2" borderId="0" xfId="0" applyNumberFormat="1" applyFont="1" applyFill="1" applyAlignment="1">
      <alignment horizontal="center"/>
    </xf>
    <xf numFmtId="0" fontId="5" fillId="3" borderId="0" xfId="0" applyFont="1" applyFill="1" applyAlignment="1">
      <alignment horizontal="center"/>
    </xf>
    <xf numFmtId="0" fontId="9" fillId="0" borderId="0" xfId="0" applyFont="1" applyAlignment="1">
      <alignment horizontal="left" vertical="top" wrapText="1"/>
    </xf>
    <xf numFmtId="0" fontId="9" fillId="0" borderId="0" xfId="0" applyFont="1" applyAlignment="1">
      <alignment horizontal="left"/>
    </xf>
  </cellXfs>
  <cellStyles count="3">
    <cellStyle name="Normal" xfId="0" builtinId="0"/>
    <cellStyle name="Normal 2" xfId="2" xr:uid="{0E3B69F8-38DB-47A3-B369-560CDD5695C6}"/>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D0006F"/>
      <rgbColor rgb="00008080"/>
      <rgbColor rgb="00C0C0C0"/>
      <rgbColor rgb="00808080"/>
      <rgbColor rgb="009999FF"/>
      <rgbColor rgb="006E6259"/>
      <rgbColor rgb="00620C0B"/>
      <rgbColor rgb="00590001"/>
      <rgbColor rgb="00404549"/>
      <rgbColor rgb="00CD9B7A"/>
      <rgbColor rgb="00990033"/>
      <rgbColor rgb="00EAEAEA"/>
      <rgbColor rgb="00000080"/>
      <rgbColor rgb="00579A32"/>
      <rgbColor rgb="003366FF"/>
      <rgbColor rgb="00CC9900"/>
      <rgbColor rgb="00D22630"/>
      <rgbColor rgb="00A54F0F"/>
      <rgbColor rgb="0000BFB3"/>
      <rgbColor rgb="00666666"/>
      <rgbColor rgb="00009CDE"/>
      <rgbColor rgb="00CCFFFF"/>
      <rgbColor rgb="00CCFFCC"/>
      <rgbColor rgb="00CDE499"/>
      <rgbColor rgb="0099D7F2"/>
      <rgbColor rgb="00666666"/>
      <rgbColor rgb="00CC99FF"/>
      <rgbColor rgb="00F0A8AB"/>
      <rgbColor rgb="003366FF"/>
      <rgbColor rgb="0033CCCC"/>
      <rgbColor rgb="0084BD00"/>
      <rgbColor rgb="00FEDB00"/>
      <rgbColor rgb="00FF9900"/>
      <rgbColor rgb="00FE5000"/>
      <rgbColor rgb="00666699"/>
      <rgbColor rgb="00969696"/>
      <rgbColor rgb="00003366"/>
      <rgbColor rgb="00339966"/>
      <rgbColor rgb="00003300"/>
      <rgbColor rgb="00333300"/>
      <rgbColor rgb="00993300"/>
      <rgbColor rgb="00993366"/>
      <rgbColor rgb="00333399"/>
      <rgbColor rgb="00333333"/>
    </indexedColors>
    <mruColors>
      <color rgb="FF9ED6C3"/>
      <color rgb="FF73C3A8"/>
      <color rgb="FF1D7A8F"/>
      <color rgb="FFDC585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28</xdr:col>
      <xdr:colOff>171449</xdr:colOff>
      <xdr:row>144</xdr:row>
      <xdr:rowOff>85726</xdr:rowOff>
    </xdr:from>
    <xdr:to>
      <xdr:col>32</xdr:col>
      <xdr:colOff>450849</xdr:colOff>
      <xdr:row>146</xdr:row>
      <xdr:rowOff>69846</xdr:rowOff>
    </xdr:to>
    <xdr:pic>
      <xdr:nvPicPr>
        <xdr:cNvPr id="3" name="Picture 2">
          <a:extLst>
            <a:ext uri="{FF2B5EF4-FFF2-40B4-BE49-F238E27FC236}">
              <a16:creationId xmlns:a16="http://schemas.microsoft.com/office/drawing/2014/main" id="{540205F6-610C-0028-08FE-F6623D4D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6599" y="28394026"/>
          <a:ext cx="2676525" cy="3714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279611</xdr:colOff>
      <xdr:row>35</xdr:row>
      <xdr:rowOff>133350</xdr:rowOff>
    </xdr:to>
    <xdr:pic>
      <xdr:nvPicPr>
        <xdr:cNvPr id="2" name="Picture 1">
          <a:extLst>
            <a:ext uri="{FF2B5EF4-FFF2-40B4-BE49-F238E27FC236}">
              <a16:creationId xmlns:a16="http://schemas.microsoft.com/office/drawing/2014/main" id="{F1C6A269-9BA4-9C45-2A81-A4489AE4DD7A}"/>
            </a:ext>
          </a:extLst>
        </xdr:cNvPr>
        <xdr:cNvPicPr>
          <a:picLocks noChangeAspect="1"/>
        </xdr:cNvPicPr>
      </xdr:nvPicPr>
      <xdr:blipFill>
        <a:blip xmlns:r="http://schemas.openxmlformats.org/officeDocument/2006/relationships" r:embed="rId1"/>
        <a:stretch>
          <a:fillRect/>
        </a:stretch>
      </xdr:blipFill>
      <xdr:spPr>
        <a:xfrm>
          <a:off x="0" y="161925"/>
          <a:ext cx="11862011" cy="5638800"/>
        </a:xfrm>
        <a:prstGeom prst="rect">
          <a:avLst/>
        </a:prstGeom>
      </xdr:spPr>
    </xdr:pic>
    <xdr:clientData/>
  </xdr:twoCellAnchor>
  <xdr:twoCellAnchor>
    <xdr:from>
      <xdr:col>7</xdr:col>
      <xdr:colOff>428625</xdr:colOff>
      <xdr:row>25</xdr:row>
      <xdr:rowOff>104775</xdr:rowOff>
    </xdr:from>
    <xdr:to>
      <xdr:col>12</xdr:col>
      <xdr:colOff>447675</xdr:colOff>
      <xdr:row>29</xdr:row>
      <xdr:rowOff>152400</xdr:rowOff>
    </xdr:to>
    <xdr:sp macro="" textlink="">
      <xdr:nvSpPr>
        <xdr:cNvPr id="3" name="TextBox 2">
          <a:extLst>
            <a:ext uri="{FF2B5EF4-FFF2-40B4-BE49-F238E27FC236}">
              <a16:creationId xmlns:a16="http://schemas.microsoft.com/office/drawing/2014/main" id="{B2811038-62EB-4DB7-A958-1D5DF3983E1F}"/>
            </a:ext>
          </a:extLst>
        </xdr:cNvPr>
        <xdr:cNvSpPr txBox="1"/>
      </xdr:nvSpPr>
      <xdr:spPr>
        <a:xfrm>
          <a:off x="4695825" y="4152900"/>
          <a:ext cx="30670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Virginia South Central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0</xdr:row>
      <xdr:rowOff>0</xdr:rowOff>
    </xdr:from>
    <xdr:to>
      <xdr:col>12</xdr:col>
      <xdr:colOff>584834</xdr:colOff>
      <xdr:row>40</xdr:row>
      <xdr:rowOff>125184</xdr:rowOff>
    </xdr:to>
    <xdr:pic>
      <xdr:nvPicPr>
        <xdr:cNvPr id="2" name="Picture 5">
          <a:extLst>
            <a:ext uri="{FF2B5EF4-FFF2-40B4-BE49-F238E27FC236}">
              <a16:creationId xmlns:a16="http://schemas.microsoft.com/office/drawing/2014/main" id="{02ED4F6F-0563-4A9D-B73B-7DC5D64F1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7877174" cy="683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419100</xdr:colOff>
      <xdr:row>9</xdr:row>
      <xdr:rowOff>47624</xdr:rowOff>
    </xdr:from>
    <xdr:to>
      <xdr:col>24</xdr:col>
      <xdr:colOff>242410</xdr:colOff>
      <xdr:row>38</xdr:row>
      <xdr:rowOff>161924</xdr:rowOff>
    </xdr:to>
    <xdr:pic>
      <xdr:nvPicPr>
        <xdr:cNvPr id="3" name="Picture 2">
          <a:extLst>
            <a:ext uri="{FF2B5EF4-FFF2-40B4-BE49-F238E27FC236}">
              <a16:creationId xmlns:a16="http://schemas.microsoft.com/office/drawing/2014/main" id="{E01F1D5B-63C2-7A53-E4CC-22AE54EBC7C9}"/>
            </a:ext>
          </a:extLst>
        </xdr:cNvPr>
        <xdr:cNvPicPr>
          <a:picLocks noChangeAspect="1"/>
        </xdr:cNvPicPr>
      </xdr:nvPicPr>
      <xdr:blipFill>
        <a:blip xmlns:r="http://schemas.openxmlformats.org/officeDocument/2006/relationships" r:embed="rId2"/>
        <a:stretch>
          <a:fillRect/>
        </a:stretch>
      </xdr:blipFill>
      <xdr:spPr>
        <a:xfrm>
          <a:off x="8343900" y="1504949"/>
          <a:ext cx="6528910" cy="4810125"/>
        </a:xfrm>
        <a:prstGeom prst="rect">
          <a:avLst/>
        </a:prstGeom>
      </xdr:spPr>
    </xdr:pic>
    <xdr:clientData/>
  </xdr:twoCellAnchor>
  <xdr:twoCellAnchor>
    <xdr:from>
      <xdr:col>18</xdr:col>
      <xdr:colOff>600074</xdr:colOff>
      <xdr:row>20</xdr:row>
      <xdr:rowOff>133350</xdr:rowOff>
    </xdr:from>
    <xdr:to>
      <xdr:col>21</xdr:col>
      <xdr:colOff>47625</xdr:colOff>
      <xdr:row>25</xdr:row>
      <xdr:rowOff>19050</xdr:rowOff>
    </xdr:to>
    <xdr:sp macro="" textlink="">
      <xdr:nvSpPr>
        <xdr:cNvPr id="4" name="TextBox 3">
          <a:extLst>
            <a:ext uri="{FF2B5EF4-FFF2-40B4-BE49-F238E27FC236}">
              <a16:creationId xmlns:a16="http://schemas.microsoft.com/office/drawing/2014/main" id="{31C0E293-2EC2-0D75-04C7-428384AD2B72}"/>
            </a:ext>
          </a:extLst>
        </xdr:cNvPr>
        <xdr:cNvSpPr txBox="1"/>
      </xdr:nvSpPr>
      <xdr:spPr>
        <a:xfrm>
          <a:off x="11572874" y="3371850"/>
          <a:ext cx="127635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Richmond</a:t>
          </a:r>
          <a:r>
            <a:rPr lang="en-US" sz="1600" b="1" baseline="0">
              <a:solidFill>
                <a:schemeClr val="bg1"/>
              </a:solidFill>
            </a:rPr>
            <a:t> East-Airport</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219074</xdr:colOff>
      <xdr:row>38</xdr:row>
      <xdr:rowOff>161635</xdr:rowOff>
    </xdr:to>
    <xdr:pic>
      <xdr:nvPicPr>
        <xdr:cNvPr id="2" name="Picture 6">
          <a:extLst>
            <a:ext uri="{FF2B5EF4-FFF2-40B4-BE49-F238E27FC236}">
              <a16:creationId xmlns:a16="http://schemas.microsoft.com/office/drawing/2014/main" id="{16B0B312-2B44-40DE-9A91-82DAB675C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4" cy="631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18</xdr:col>
      <xdr:colOff>278130</xdr:colOff>
      <xdr:row>40</xdr:row>
      <xdr:rowOff>103022</xdr:rowOff>
    </xdr:to>
    <xdr:pic>
      <xdr:nvPicPr>
        <xdr:cNvPr id="2" name="Picture 1">
          <a:extLst>
            <a:ext uri="{FF2B5EF4-FFF2-40B4-BE49-F238E27FC236}">
              <a16:creationId xmlns:a16="http://schemas.microsoft.com/office/drawing/2014/main" id="{19287FBD-7DAF-4A2E-AC3F-ADACF7730152}"/>
            </a:ext>
          </a:extLst>
        </xdr:cNvPr>
        <xdr:cNvPicPr>
          <a:picLocks noChangeAspect="1"/>
        </xdr:cNvPicPr>
      </xdr:nvPicPr>
      <xdr:blipFill>
        <a:blip xmlns:r="http://schemas.openxmlformats.org/officeDocument/2006/relationships" r:embed="rId1"/>
        <a:stretch>
          <a:fillRect/>
        </a:stretch>
      </xdr:blipFill>
      <xdr:spPr>
        <a:xfrm>
          <a:off x="104775" y="257175"/>
          <a:ext cx="11146155" cy="6703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168671</xdr:colOff>
      <xdr:row>144</xdr:row>
      <xdr:rowOff>138906</xdr:rowOff>
    </xdr:from>
    <xdr:to>
      <xdr:col>32</xdr:col>
      <xdr:colOff>463946</xdr:colOff>
      <xdr:row>146</xdr:row>
      <xdr:rowOff>123423</xdr:rowOff>
    </xdr:to>
    <xdr:pic>
      <xdr:nvPicPr>
        <xdr:cNvPr id="2" name="Picture 1">
          <a:extLst>
            <a:ext uri="{FF2B5EF4-FFF2-40B4-BE49-F238E27FC236}">
              <a16:creationId xmlns:a16="http://schemas.microsoft.com/office/drawing/2014/main" id="{A1B66679-994C-4F7E-8002-0AE5C2DDB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6015" y="28277344"/>
          <a:ext cx="2676525" cy="371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3092824</xdr:colOff>
      <xdr:row>0</xdr:row>
      <xdr:rowOff>22411</xdr:rowOff>
    </xdr:from>
    <xdr:to>
      <xdr:col>0</xdr:col>
      <xdr:colOff>3395383</xdr:colOff>
      <xdr:row>0</xdr:row>
      <xdr:rowOff>190500</xdr:rowOff>
    </xdr:to>
    <xdr:sp macro="" textlink="">
      <xdr:nvSpPr>
        <xdr:cNvPr id="2" name="Arrow: Right 1">
          <a:extLst>
            <a:ext uri="{FF2B5EF4-FFF2-40B4-BE49-F238E27FC236}">
              <a16:creationId xmlns:a16="http://schemas.microsoft.com/office/drawing/2014/main" id="{C90E1769-BB85-6456-4F39-8C3BCDCC1624}"/>
            </a:ext>
          </a:extLst>
        </xdr:cNvPr>
        <xdr:cNvSpPr/>
      </xdr:nvSpPr>
      <xdr:spPr bwMode="auto">
        <a:xfrm>
          <a:off x="3092824" y="22411"/>
          <a:ext cx="302559"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3" name="Arrow: Right 2">
          <a:extLst>
            <a:ext uri="{FF2B5EF4-FFF2-40B4-BE49-F238E27FC236}">
              <a16:creationId xmlns:a16="http://schemas.microsoft.com/office/drawing/2014/main" id="{082AE5C7-87EB-4043-B06D-5DE65332FA13}"/>
            </a:ext>
          </a:extLst>
        </xdr:cNvPr>
        <xdr:cNvSpPr/>
      </xdr:nvSpPr>
      <xdr:spPr bwMode="auto">
        <a:xfrm>
          <a:off x="3083523" y="284183"/>
          <a:ext cx="302559"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twoCellAnchor>
    <xdr:from>
      <xdr:col>0</xdr:col>
      <xdr:colOff>3092824</xdr:colOff>
      <xdr:row>0</xdr:row>
      <xdr:rowOff>22411</xdr:rowOff>
    </xdr:from>
    <xdr:to>
      <xdr:col>0</xdr:col>
      <xdr:colOff>3395383</xdr:colOff>
      <xdr:row>0</xdr:row>
      <xdr:rowOff>190500</xdr:rowOff>
    </xdr:to>
    <xdr:sp macro="" textlink="">
      <xdr:nvSpPr>
        <xdr:cNvPr id="4" name="Arrow: Right 3">
          <a:extLst>
            <a:ext uri="{FF2B5EF4-FFF2-40B4-BE49-F238E27FC236}">
              <a16:creationId xmlns:a16="http://schemas.microsoft.com/office/drawing/2014/main" id="{A7FE7878-2691-47ED-9133-7B85DAD4055C}"/>
            </a:ext>
          </a:extLst>
        </xdr:cNvPr>
        <xdr:cNvSpPr/>
      </xdr:nvSpPr>
      <xdr:spPr bwMode="auto">
        <a:xfrm>
          <a:off x="1864099" y="22411"/>
          <a:ext cx="7284"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5" name="Arrow: Right 4">
          <a:extLst>
            <a:ext uri="{FF2B5EF4-FFF2-40B4-BE49-F238E27FC236}">
              <a16:creationId xmlns:a16="http://schemas.microsoft.com/office/drawing/2014/main" id="{5FBA6FA8-F8BB-49E6-B424-E00F6FB655B5}"/>
            </a:ext>
          </a:extLst>
        </xdr:cNvPr>
        <xdr:cNvSpPr/>
      </xdr:nvSpPr>
      <xdr:spPr bwMode="auto">
        <a:xfrm>
          <a:off x="1864323" y="288665"/>
          <a:ext cx="7284"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600075</xdr:colOff>
      <xdr:row>2</xdr:row>
      <xdr:rowOff>9525</xdr:rowOff>
    </xdr:to>
    <xdr:pic>
      <xdr:nvPicPr>
        <xdr:cNvPr id="41986" name="Picture 2">
          <a:extLst>
            <a:ext uri="{FF2B5EF4-FFF2-40B4-BE49-F238E27FC236}">
              <a16:creationId xmlns:a16="http://schemas.microsoft.com/office/drawing/2014/main" id="{DA832D4E-7AC0-4EED-B0BE-8CFB0CA7B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58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xdr:row>
      <xdr:rowOff>95251</xdr:rowOff>
    </xdr:from>
    <xdr:to>
      <xdr:col>18</xdr:col>
      <xdr:colOff>295275</xdr:colOff>
      <xdr:row>41</xdr:row>
      <xdr:rowOff>116358</xdr:rowOff>
    </xdr:to>
    <xdr:pic>
      <xdr:nvPicPr>
        <xdr:cNvPr id="2" name="Picture 1">
          <a:extLst>
            <a:ext uri="{FF2B5EF4-FFF2-40B4-BE49-F238E27FC236}">
              <a16:creationId xmlns:a16="http://schemas.microsoft.com/office/drawing/2014/main" id="{D7CFBF9A-57FA-4F55-A95A-8FF40ED84E4C}"/>
            </a:ext>
          </a:extLst>
        </xdr:cNvPr>
        <xdr:cNvPicPr>
          <a:picLocks noChangeAspect="1"/>
        </xdr:cNvPicPr>
      </xdr:nvPicPr>
      <xdr:blipFill>
        <a:blip xmlns:r="http://schemas.openxmlformats.org/officeDocument/2006/relationships" r:embed="rId1"/>
        <a:stretch>
          <a:fillRect/>
        </a:stretch>
      </xdr:blipFill>
      <xdr:spPr>
        <a:xfrm>
          <a:off x="114300" y="419101"/>
          <a:ext cx="11153775" cy="633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215230</xdr:colOff>
      <xdr:row>0</xdr:row>
      <xdr:rowOff>0</xdr:rowOff>
    </xdr:from>
    <xdr:to>
      <xdr:col>16</xdr:col>
      <xdr:colOff>163795</xdr:colOff>
      <xdr:row>48</xdr:row>
      <xdr:rowOff>105770</xdr:rowOff>
    </xdr:to>
    <xdr:pic>
      <xdr:nvPicPr>
        <xdr:cNvPr id="2" name="Picture 1">
          <a:extLst>
            <a:ext uri="{FF2B5EF4-FFF2-40B4-BE49-F238E27FC236}">
              <a16:creationId xmlns:a16="http://schemas.microsoft.com/office/drawing/2014/main" id="{0C0053B2-EED2-4134-9FC9-2096B5D12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30" y="0"/>
          <a:ext cx="9678719" cy="78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1</xdr:row>
      <xdr:rowOff>84604</xdr:rowOff>
    </xdr:from>
    <xdr:to>
      <xdr:col>15</xdr:col>
      <xdr:colOff>42582</xdr:colOff>
      <xdr:row>48</xdr:row>
      <xdr:rowOff>10358</xdr:rowOff>
    </xdr:to>
    <xdr:pic>
      <xdr:nvPicPr>
        <xdr:cNvPr id="2" name="Picture 2">
          <a:extLst>
            <a:ext uri="{FF2B5EF4-FFF2-40B4-BE49-F238E27FC236}">
              <a16:creationId xmlns:a16="http://schemas.microsoft.com/office/drawing/2014/main" id="{E2925DDD-9F4D-449A-9882-9EC262E9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46529"/>
          <a:ext cx="8996082" cy="7536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57150</xdr:rowOff>
    </xdr:from>
    <xdr:to>
      <xdr:col>11</xdr:col>
      <xdr:colOff>180974</xdr:colOff>
      <xdr:row>35</xdr:row>
      <xdr:rowOff>136189</xdr:rowOff>
    </xdr:to>
    <xdr:pic>
      <xdr:nvPicPr>
        <xdr:cNvPr id="2" name="Picture 3">
          <a:extLst>
            <a:ext uri="{FF2B5EF4-FFF2-40B4-BE49-F238E27FC236}">
              <a16:creationId xmlns:a16="http://schemas.microsoft.com/office/drawing/2014/main" id="{8FB43473-4C04-44A2-A658-F0AEE54C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6886574" cy="574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0</xdr:row>
      <xdr:rowOff>47625</xdr:rowOff>
    </xdr:from>
    <xdr:to>
      <xdr:col>22</xdr:col>
      <xdr:colOff>266700</xdr:colOff>
      <xdr:row>35</xdr:row>
      <xdr:rowOff>96014</xdr:rowOff>
    </xdr:to>
    <xdr:pic>
      <xdr:nvPicPr>
        <xdr:cNvPr id="3" name="Picture 4">
          <a:extLst>
            <a:ext uri="{FF2B5EF4-FFF2-40B4-BE49-F238E27FC236}">
              <a16:creationId xmlns:a16="http://schemas.microsoft.com/office/drawing/2014/main" id="{A7E7AACD-5CE4-434D-B542-7B91DA003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6100" y="47625"/>
          <a:ext cx="6781800" cy="571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381001</xdr:colOff>
      <xdr:row>0</xdr:row>
      <xdr:rowOff>1</xdr:rowOff>
    </xdr:from>
    <xdr:to>
      <xdr:col>9</xdr:col>
      <xdr:colOff>357435</xdr:colOff>
      <xdr:row>36</xdr:row>
      <xdr:rowOff>19051</xdr:rowOff>
    </xdr:to>
    <xdr:pic>
      <xdr:nvPicPr>
        <xdr:cNvPr id="2" name="Picture 1">
          <a:extLst>
            <a:ext uri="{FF2B5EF4-FFF2-40B4-BE49-F238E27FC236}">
              <a16:creationId xmlns:a16="http://schemas.microsoft.com/office/drawing/2014/main" id="{CDDB9736-8EFA-9D20-8510-418A11DF7942}"/>
            </a:ext>
          </a:extLst>
        </xdr:cNvPr>
        <xdr:cNvPicPr>
          <a:picLocks noChangeAspect="1"/>
        </xdr:cNvPicPr>
      </xdr:nvPicPr>
      <xdr:blipFill>
        <a:blip xmlns:r="http://schemas.openxmlformats.org/officeDocument/2006/relationships" r:embed="rId1"/>
        <a:stretch>
          <a:fillRect/>
        </a:stretch>
      </xdr:blipFill>
      <xdr:spPr>
        <a:xfrm>
          <a:off x="381001" y="1"/>
          <a:ext cx="5462834" cy="584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2" dT="2025-05-29T15:27:27.11" personId="{00000000-0000-0000-0000-000000000000}" id="{258133A0-6D55-47E8-9A7B-56428911FBC7}">
    <text>These are new for this week. I added them at the bottom for copy-paste</text>
  </threadedComment>
</ThreadedComments>
</file>

<file path=xl/threadedComments/threadedComment2.xml><?xml version="1.0" encoding="utf-8"?>
<ThreadedComments xmlns="http://schemas.microsoft.com/office/spreadsheetml/2018/threadedcomments" xmlns:x="http://schemas.openxmlformats.org/spreadsheetml/2006/main">
  <threadedComment ref="A50" dT="2025-05-29T15:27:27.11" personId="{00000000-0000-0000-0000-000000000000}" id="{41AA1F1D-94EB-4EAD-B2C3-C8F84E02122D}">
    <text>These are new for this week. I added them at the bottom for copy-paste</text>
  </threadedComment>
</ThreadedComments>
</file>

<file path=xl/threadedComments/threadedComment3.xml><?xml version="1.0" encoding="utf-8"?>
<ThreadedComments xmlns="http://schemas.microsoft.com/office/spreadsheetml/2018/threadedcomments" xmlns:x="http://schemas.openxmlformats.org/spreadsheetml/2006/main">
  <threadedComment ref="A50" dT="2025-05-29T15:27:27.11" personId="{00000000-0000-0000-0000-000000000000}" id="{67D1A9DD-7A61-43CA-9B14-D430984C3971}">
    <text>These are new for this week. I added them at the bottom for copy-paste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H147"/>
  <sheetViews>
    <sheetView showGridLines="0" tabSelected="1" zoomScale="80" zoomScaleNormal="80" zoomScaleSheetLayoutView="100" workbookViewId="0">
      <pane xSplit="1" ySplit="3" topLeftCell="B4" activePane="bottomRight" state="frozen"/>
      <selection activeCell="S19" sqref="S19"/>
      <selection pane="topRight" activeCell="S19" sqref="S19"/>
      <selection pane="bottomLeft" activeCell="S19" sqref="S19"/>
      <selection pane="bottomRight" activeCell="A4" sqref="A4"/>
    </sheetView>
  </sheetViews>
  <sheetFormatPr defaultColWidth="9.140625" defaultRowHeight="15"/>
  <cols>
    <col min="1" max="1" width="44.7109375" style="56" customWidth="1"/>
    <col min="2" max="6" width="9" style="56" customWidth="1"/>
    <col min="7" max="7" width="9" style="62" customWidth="1"/>
    <col min="8" max="9" width="9" style="56" customWidth="1"/>
    <col min="10" max="11" width="9" style="62" customWidth="1"/>
    <col min="12" max="12" width="2.7109375" style="56" customWidth="1"/>
    <col min="13" max="17" width="9" style="56" customWidth="1"/>
    <col min="18" max="18" width="9" style="62" customWidth="1"/>
    <col min="19" max="22" width="9" style="56" customWidth="1"/>
    <col min="23" max="23" width="2.7109375" style="56" customWidth="1"/>
    <col min="24" max="33" width="9" style="56" customWidth="1"/>
    <col min="34" max="16384" width="9.140625" style="56"/>
  </cols>
  <sheetData>
    <row r="1" spans="1:34">
      <c r="A1" s="254" t="str">
        <f>'Occupancy Raw Data'!B1</f>
        <v xml:space="preserve">Week of March 22-28, 2026 </v>
      </c>
      <c r="B1" s="261" t="s">
        <v>0</v>
      </c>
      <c r="C1" s="262"/>
      <c r="D1" s="262"/>
      <c r="E1" s="262"/>
      <c r="F1" s="262"/>
      <c r="G1" s="262"/>
      <c r="H1" s="262"/>
      <c r="I1" s="262"/>
      <c r="J1" s="262"/>
      <c r="K1" s="263"/>
      <c r="L1" s="60"/>
      <c r="M1" s="261" t="s">
        <v>1</v>
      </c>
      <c r="N1" s="262"/>
      <c r="O1" s="262"/>
      <c r="P1" s="262"/>
      <c r="Q1" s="262"/>
      <c r="R1" s="262"/>
      <c r="S1" s="262"/>
      <c r="T1" s="262"/>
      <c r="U1" s="262"/>
      <c r="V1" s="263"/>
      <c r="W1" s="60"/>
      <c r="X1" s="261" t="s">
        <v>2</v>
      </c>
      <c r="Y1" s="262"/>
      <c r="Z1" s="262"/>
      <c r="AA1" s="262"/>
      <c r="AB1" s="262"/>
      <c r="AC1" s="262"/>
      <c r="AD1" s="262"/>
      <c r="AE1" s="262"/>
      <c r="AF1" s="262"/>
      <c r="AG1" s="263"/>
      <c r="AH1" s="57"/>
    </row>
    <row r="2" spans="1:34">
      <c r="A2" s="255"/>
      <c r="B2" s="61"/>
      <c r="C2" s="62"/>
      <c r="D2" s="62"/>
      <c r="E2" s="62"/>
      <c r="F2" s="63"/>
      <c r="G2" s="257" t="s">
        <v>3</v>
      </c>
      <c r="H2" s="62"/>
      <c r="I2" s="62"/>
      <c r="J2" s="257" t="s">
        <v>4</v>
      </c>
      <c r="K2" s="259" t="s">
        <v>5</v>
      </c>
      <c r="L2" s="57"/>
      <c r="M2" s="61"/>
      <c r="N2" s="62"/>
      <c r="O2" s="62"/>
      <c r="P2" s="62"/>
      <c r="Q2" s="62"/>
      <c r="R2" s="257" t="s">
        <v>3</v>
      </c>
      <c r="S2" s="62"/>
      <c r="T2" s="62"/>
      <c r="U2" s="257" t="s">
        <v>4</v>
      </c>
      <c r="V2" s="259" t="s">
        <v>5</v>
      </c>
      <c r="W2" s="57"/>
      <c r="X2" s="64"/>
      <c r="Y2" s="65"/>
      <c r="Z2" s="65"/>
      <c r="AA2" s="65"/>
      <c r="AB2" s="65"/>
      <c r="AC2" s="264" t="s">
        <v>3</v>
      </c>
      <c r="AD2" s="66"/>
      <c r="AE2" s="66"/>
      <c r="AF2" s="264" t="s">
        <v>4</v>
      </c>
      <c r="AG2" s="265" t="s">
        <v>5</v>
      </c>
      <c r="AH2" s="57"/>
    </row>
    <row r="3" spans="1:34">
      <c r="A3" s="256"/>
      <c r="B3" s="67" t="s">
        <v>6</v>
      </c>
      <c r="C3" s="68" t="s">
        <v>7</v>
      </c>
      <c r="D3" s="68" t="s">
        <v>8</v>
      </c>
      <c r="E3" s="68" t="s">
        <v>9</v>
      </c>
      <c r="F3" s="69" t="s">
        <v>10</v>
      </c>
      <c r="G3" s="258"/>
      <c r="H3" s="68" t="s">
        <v>11</v>
      </c>
      <c r="I3" s="68" t="s">
        <v>12</v>
      </c>
      <c r="J3" s="258"/>
      <c r="K3" s="260"/>
      <c r="L3" s="57"/>
      <c r="M3" s="67" t="s">
        <v>6</v>
      </c>
      <c r="N3" s="68" t="s">
        <v>7</v>
      </c>
      <c r="O3" s="68" t="s">
        <v>8</v>
      </c>
      <c r="P3" s="68" t="s">
        <v>9</v>
      </c>
      <c r="Q3" s="68" t="s">
        <v>10</v>
      </c>
      <c r="R3" s="258"/>
      <c r="S3" s="68" t="s">
        <v>11</v>
      </c>
      <c r="T3" s="68" t="s">
        <v>12</v>
      </c>
      <c r="U3" s="258"/>
      <c r="V3" s="260"/>
      <c r="W3" s="57"/>
      <c r="X3" s="67" t="s">
        <v>6</v>
      </c>
      <c r="Y3" s="68" t="s">
        <v>7</v>
      </c>
      <c r="Z3" s="68" t="s">
        <v>8</v>
      </c>
      <c r="AA3" s="68" t="s">
        <v>9</v>
      </c>
      <c r="AB3" s="68" t="s">
        <v>10</v>
      </c>
      <c r="AC3" s="258"/>
      <c r="AD3" s="69" t="s">
        <v>11</v>
      </c>
      <c r="AE3" s="69" t="s">
        <v>12</v>
      </c>
      <c r="AF3" s="258"/>
      <c r="AG3" s="260"/>
      <c r="AH3" s="57"/>
    </row>
    <row r="4" spans="1:34">
      <c r="A4" s="88" t="s">
        <v>13</v>
      </c>
      <c r="B4" s="71">
        <f>(VLOOKUP($A4,'Occupancy Raw Data'!$B$8:$BE$45,'Occupancy Raw Data'!G$3,FALSE))/100</f>
        <v>0.51921326841899107</v>
      </c>
      <c r="C4" s="72">
        <f>(VLOOKUP($A4,'Occupancy Raw Data'!$B$8:$BE$45,'Occupancy Raw Data'!H$3,FALSE))/100</f>
        <v>0.631894124063623</v>
      </c>
      <c r="D4" s="72">
        <f>(VLOOKUP($A4,'Occupancy Raw Data'!$B$8:$BE$45,'Occupancy Raw Data'!I$3,FALSE))/100</f>
        <v>0.68098968661301795</v>
      </c>
      <c r="E4" s="72">
        <f>(VLOOKUP($A4,'Occupancy Raw Data'!$B$8:$BE$45,'Occupancy Raw Data'!J$3,FALSE))/100</f>
        <v>0.683578990955927</v>
      </c>
      <c r="F4" s="72">
        <f>(VLOOKUP($A4,'Occupancy Raw Data'!$B$8:$BE$45,'Occupancy Raw Data'!K$3,FALSE))/100</f>
        <v>0.66883968215386902</v>
      </c>
      <c r="G4" s="73">
        <f>(VLOOKUP($A4,'Occupancy Raw Data'!$B$8:$BE$45,'Occupancy Raw Data'!L$3,FALSE))/100</f>
        <v>0.63690539813166402</v>
      </c>
      <c r="H4" s="53">
        <f>(VLOOKUP($A4,'Occupancy Raw Data'!$B$8:$BE$45,'Occupancy Raw Data'!N$3,FALSE))/100</f>
        <v>0.73987238874200301</v>
      </c>
      <c r="I4" s="53">
        <f>(VLOOKUP($A4,'Occupancy Raw Data'!$B$8:$BE$45,'Occupancy Raw Data'!O$3,FALSE))/100</f>
        <v>0.75354071269809497</v>
      </c>
      <c r="J4" s="73">
        <f>(VLOOKUP($A4,'Occupancy Raw Data'!$B$8:$BE$45,'Occupancy Raw Data'!P$3,FALSE))/100</f>
        <v>0.746706516310646</v>
      </c>
      <c r="K4" s="74">
        <f>(VLOOKUP($A4,'Occupancy Raw Data'!$B$8:$BE$45,'Occupancy Raw Data'!R$3,FALSE))/100</f>
        <v>0.66827934146133605</v>
      </c>
      <c r="M4" s="75">
        <f>VLOOKUP($A4,'ADR Raw Data'!$B$6:$BE$43,'ADR Raw Data'!G$1,FALSE)</f>
        <v>155.118200130726</v>
      </c>
      <c r="N4" s="76">
        <f>VLOOKUP($A4,'ADR Raw Data'!$B$6:$BE$43,'ADR Raw Data'!H$1,FALSE)</f>
        <v>167.80932698567099</v>
      </c>
      <c r="O4" s="76">
        <f>VLOOKUP($A4,'ADR Raw Data'!$B$6:$BE$43,'ADR Raw Data'!I$1,FALSE)</f>
        <v>176.468381943222</v>
      </c>
      <c r="P4" s="76">
        <f>VLOOKUP($A4,'ADR Raw Data'!$B$6:$BE$43,'ADR Raw Data'!J$1,FALSE)</f>
        <v>172.72441026125699</v>
      </c>
      <c r="Q4" s="76">
        <f>VLOOKUP($A4,'ADR Raw Data'!$B$6:$BE$43,'ADR Raw Data'!K$1,FALSE)</f>
        <v>163.279400674345</v>
      </c>
      <c r="R4" s="77">
        <f>VLOOKUP($A4,'ADR Raw Data'!$B$6:$BE$43,'ADR Raw Data'!L$1,FALSE)</f>
        <v>167.69550985484</v>
      </c>
      <c r="S4" s="76">
        <f>VLOOKUP($A4,'ADR Raw Data'!$B$6:$BE$43,'ADR Raw Data'!N$1,FALSE)</f>
        <v>174.412936144664</v>
      </c>
      <c r="T4" s="76">
        <f>VLOOKUP($A4,'ADR Raw Data'!$B$6:$BE$43,'ADR Raw Data'!O$1,FALSE)</f>
        <v>177.28574537752399</v>
      </c>
      <c r="U4" s="77">
        <f>VLOOKUP($A4,'ADR Raw Data'!$B$6:$BE$43,'ADR Raw Data'!P$1,FALSE)</f>
        <v>175.86248008864999</v>
      </c>
      <c r="V4" s="78">
        <f>VLOOKUP($A4,'ADR Raw Data'!$B$6:$BE$43,'ADR Raw Data'!R$1,FALSE)</f>
        <v>170.30295525431501</v>
      </c>
      <c r="X4" s="75">
        <f>VLOOKUP($A4,'RevPAR Raw Data'!$B$6:$BE$43,'RevPAR Raw Data'!G$1,FALSE)</f>
        <v>80.539427681145796</v>
      </c>
      <c r="Y4" s="76">
        <f>VLOOKUP($A4,'RevPAR Raw Data'!$B$6:$BE$43,'RevPAR Raw Data'!H$1,FALSE)</f>
        <v>106.03772768531699</v>
      </c>
      <c r="Z4" s="76">
        <f>VLOOKUP($A4,'RevPAR Raw Data'!$B$6:$BE$43,'RevPAR Raw Data'!I$1,FALSE)</f>
        <v>120.17314811662099</v>
      </c>
      <c r="AA4" s="76">
        <f>VLOOKUP($A4,'RevPAR Raw Data'!$B$6:$BE$43,'RevPAR Raw Data'!J$1,FALSE)</f>
        <v>118.070778079847</v>
      </c>
      <c r="AB4" s="76">
        <f>VLOOKUP($A4,'RevPAR Raw Data'!$B$6:$BE$43,'RevPAR Raw Data'!K$1,FALSE)</f>
        <v>109.207742449303</v>
      </c>
      <c r="AC4" s="77">
        <f>VLOOKUP($A4,'RevPAR Raw Data'!$B$6:$BE$43,'RevPAR Raw Data'!L$1,FALSE)</f>
        <v>106.806175468989</v>
      </c>
      <c r="AD4" s="76">
        <f>VLOOKUP($A4,'RevPAR Raw Data'!$B$6:$BE$43,'RevPAR Raw Data'!N$1,FALSE)</f>
        <v>129.04331569285901</v>
      </c>
      <c r="AE4" s="76">
        <f>VLOOKUP($A4,'RevPAR Raw Data'!$B$6:$BE$43,'RevPAR Raw Data'!O$1,FALSE)</f>
        <v>133.592026922993</v>
      </c>
      <c r="AF4" s="77">
        <f>VLOOKUP($A4,'RevPAR Raw Data'!$B$6:$BE$43,'RevPAR Raw Data'!P$1,FALSE)</f>
        <v>131.31765985674599</v>
      </c>
      <c r="AG4" s="78">
        <f>VLOOKUP($A4,'RevPAR Raw Data'!$B$6:$BE$43,'RevPAR Raw Data'!R$1,FALSE)</f>
        <v>113.809946786273</v>
      </c>
    </row>
    <row r="5" spans="1:34" ht="14.25">
      <c r="A5" s="55" t="s">
        <v>131</v>
      </c>
      <c r="B5" s="43">
        <f>(VLOOKUP($A4,'Occupancy Raw Data'!$B$8:$BE$51,'Occupancy Raw Data'!T$3,FALSE))/100</f>
        <v>1.8586812836603499E-2</v>
      </c>
      <c r="C5" s="44">
        <f>(VLOOKUP($A4,'Occupancy Raw Data'!$B$8:$BE$51,'Occupancy Raw Data'!U$3,FALSE))/100</f>
        <v>2.5173838476484297E-2</v>
      </c>
      <c r="D5" s="44">
        <f>(VLOOKUP($A4,'Occupancy Raw Data'!$B$8:$BE$51,'Occupancy Raw Data'!V$3,FALSE))/100</f>
        <v>2.5208044496218596E-2</v>
      </c>
      <c r="E5" s="44">
        <f>(VLOOKUP($A4,'Occupancy Raw Data'!$B$8:$BE$51,'Occupancy Raw Data'!W$3,FALSE))/100</f>
        <v>2.49744987632976E-2</v>
      </c>
      <c r="F5" s="44">
        <f>(VLOOKUP($A4,'Occupancy Raw Data'!$B$8:$BE$51,'Occupancy Raw Data'!X$3,FALSE))/100</f>
        <v>3.1542396732567604E-2</v>
      </c>
      <c r="G5" s="44">
        <f>(VLOOKUP($A4,'Occupancy Raw Data'!$B$8:$BE$51,'Occupancy Raw Data'!Y$3,FALSE))/100</f>
        <v>2.5389759503794102E-2</v>
      </c>
      <c r="H5" s="45">
        <f>(VLOOKUP($A4,'Occupancy Raw Data'!$B$8:$BE$51,'Occupancy Raw Data'!AA$3,FALSE))/100</f>
        <v>3.1484007822772601E-2</v>
      </c>
      <c r="I5" s="45">
        <f>(VLOOKUP($A4,'Occupancy Raw Data'!$B$8:$BE$51,'Occupancy Raw Data'!AB$3,FALSE))/100</f>
        <v>3.7311860929807802E-2</v>
      </c>
      <c r="J5" s="44">
        <f>(VLOOKUP($A4,'Occupancy Raw Data'!$B$8:$BE$51,'Occupancy Raw Data'!AC$3,FALSE))/100</f>
        <v>3.4416348016654198E-2</v>
      </c>
      <c r="K5" s="46">
        <f>(VLOOKUP($A4,'Occupancy Raw Data'!$B$8:$BE$51,'Occupancy Raw Data'!AE$3,FALSE))/100</f>
        <v>2.82530554332629E-2</v>
      </c>
      <c r="M5" s="43">
        <f>(VLOOKUP($A4,'ADR Raw Data'!$B$6:$BE$43,'ADR Raw Data'!T$1,FALSE))/100</f>
        <v>3.4852248608860402E-2</v>
      </c>
      <c r="N5" s="44">
        <f>(VLOOKUP($A4,'ADR Raw Data'!$B$6:$BE$43,'ADR Raw Data'!U$1,FALSE))/100</f>
        <v>5.4987574566898997E-2</v>
      </c>
      <c r="O5" s="44">
        <f>(VLOOKUP($A4,'ADR Raw Data'!$B$6:$BE$43,'ADR Raw Data'!V$1,FALSE))/100</f>
        <v>7.3628294723127902E-2</v>
      </c>
      <c r="P5" s="44">
        <f>(VLOOKUP($A4,'ADR Raw Data'!$B$6:$BE$43,'ADR Raw Data'!W$1,FALSE))/100</f>
        <v>6.16567871270031E-2</v>
      </c>
      <c r="Q5" s="44">
        <f>(VLOOKUP($A4,'ADR Raw Data'!$B$6:$BE$43,'ADR Raw Data'!X$1,FALSE))/100</f>
        <v>4.0068630739743795E-2</v>
      </c>
      <c r="R5" s="44">
        <f>(VLOOKUP($A4,'ADR Raw Data'!$B$6:$BE$43,'ADR Raw Data'!Y$1,FALSE))/100</f>
        <v>5.4430641251155099E-2</v>
      </c>
      <c r="S5" s="45">
        <f>(VLOOKUP($A4,'ADR Raw Data'!$B$6:$BE$43,'ADR Raw Data'!AA$1,FALSE))/100</f>
        <v>4.3000795962281305E-2</v>
      </c>
      <c r="T5" s="45">
        <f>(VLOOKUP($A4,'ADR Raw Data'!$B$6:$BE$43,'ADR Raw Data'!AB$1,FALSE))/100</f>
        <v>5.9659907111258903E-2</v>
      </c>
      <c r="U5" s="44">
        <f>(VLOOKUP($A4,'ADR Raw Data'!$B$6:$BE$43,'ADR Raw Data'!AC$1,FALSE))/100</f>
        <v>5.1409315898235407E-2</v>
      </c>
      <c r="V5" s="46">
        <f>(VLOOKUP($A4,'ADR Raw Data'!$B$6:$BE$43,'ADR Raw Data'!AE$1,FALSE))/100</f>
        <v>5.3534048764875504E-2</v>
      </c>
      <c r="X5" s="43">
        <f>(VLOOKUP($A4,'RevPAR Raw Data'!$B$6:$BE$43,'RevPAR Raw Data'!T$1,FALSE))/100</f>
        <v>5.4086853667291698E-2</v>
      </c>
      <c r="Y5" s="44">
        <f>(VLOOKUP($A4,'RevPAR Raw Data'!$B$6:$BE$43,'RevPAR Raw Data'!U$1,FALSE))/100</f>
        <v>8.1545661363744207E-2</v>
      </c>
      <c r="Z5" s="44">
        <f>(VLOOKUP($A4,'RevPAR Raw Data'!$B$6:$BE$43,'RevPAR Raw Data'!V$1,FALSE))/100</f>
        <v>0.100692364548907</v>
      </c>
      <c r="AA5" s="44">
        <f>(VLOOKUP($A4,'RevPAR Raw Data'!$B$6:$BE$43,'RevPAR Raw Data'!W$1,FALSE))/100</f>
        <v>8.8171133244153002E-2</v>
      </c>
      <c r="AB5" s="44">
        <f>(VLOOKUP($A4,'RevPAR Raw Data'!$B$6:$BE$43,'RevPAR Raw Data'!X$1,FALSE))/100</f>
        <v>7.2874888119635203E-2</v>
      </c>
      <c r="AC5" s="44">
        <f>(VLOOKUP($A4,'RevPAR Raw Data'!$B$6:$BE$43,'RevPAR Raw Data'!Y$1,FALSE))/100</f>
        <v>8.1202381645953295E-2</v>
      </c>
      <c r="AD5" s="45">
        <f>(VLOOKUP($A4,'RevPAR Raw Data'!$B$6:$BE$43,'RevPAR Raw Data'!AA$1,FALSE))/100</f>
        <v>7.5838641181515898E-2</v>
      </c>
      <c r="AE5" s="45">
        <f>(VLOOKUP($A4,'RevPAR Raw Data'!$B$6:$BE$43,'RevPAR Raw Data'!AB$1,FALSE))/100</f>
        <v>9.9197790198287311E-2</v>
      </c>
      <c r="AF5" s="44">
        <f>(VLOOKUP($A4,'RevPAR Raw Data'!$B$6:$BE$43,'RevPAR Raw Data'!AC$1,FALSE))/100</f>
        <v>8.7594984822141397E-2</v>
      </c>
      <c r="AG5" s="46">
        <f>(VLOOKUP($A4,'RevPAR Raw Data'!$B$6:$BE$43,'RevPAR Raw Data'!AE$1,FALSE))/100</f>
        <v>8.3299604645459505E-2</v>
      </c>
    </row>
    <row r="6" spans="1:34">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4">
      <c r="A7" s="88" t="s">
        <v>14</v>
      </c>
      <c r="B7" s="79">
        <f>(VLOOKUP($A7,'Occupancy Raw Data'!$B$8:$BE$45,'Occupancy Raw Data'!G$3,FALSE))/100</f>
        <v>0.53701254164217094</v>
      </c>
      <c r="C7" s="80">
        <f>(VLOOKUP($A7,'Occupancy Raw Data'!$B$8:$BE$45,'Occupancy Raw Data'!H$3,FALSE))/100</f>
        <v>0.6664339604154409</v>
      </c>
      <c r="D7" s="80">
        <f>(VLOOKUP($A7,'Occupancy Raw Data'!$B$8:$BE$45,'Occupancy Raw Data'!I$3,FALSE))/100</f>
        <v>0.71718229472859096</v>
      </c>
      <c r="E7" s="80">
        <f>(VLOOKUP($A7,'Occupancy Raw Data'!$B$8:$BE$45,'Occupancy Raw Data'!J$3,FALSE))/100</f>
        <v>0.7250575641779341</v>
      </c>
      <c r="F7" s="80">
        <f>(VLOOKUP($A7,'Occupancy Raw Data'!$B$8:$BE$45,'Occupancy Raw Data'!K$3,FALSE))/100</f>
        <v>0.70725553595923896</v>
      </c>
      <c r="G7" s="81">
        <f>(VLOOKUP($A7,'Occupancy Raw Data'!$B$8:$BE$45,'Occupancy Raw Data'!L$3,FALSE))/100</f>
        <v>0.67058837938467508</v>
      </c>
      <c r="H7" s="53">
        <f>(VLOOKUP($A7,'Occupancy Raw Data'!$B$8:$BE$45,'Occupancy Raw Data'!N$3,FALSE))/100</f>
        <v>0.77630805408583103</v>
      </c>
      <c r="I7" s="53">
        <f>(VLOOKUP($A7,'Occupancy Raw Data'!$B$8:$BE$45,'Occupancy Raw Data'!O$3,FALSE))/100</f>
        <v>0.8136022927689589</v>
      </c>
      <c r="J7" s="81">
        <f>(VLOOKUP($A7,'Occupancy Raw Data'!$B$8:$BE$45,'Occupancy Raw Data'!P$3,FALSE))/100</f>
        <v>0.79495517342739508</v>
      </c>
      <c r="K7" s="82">
        <f>(VLOOKUP($A7,'Occupancy Raw Data'!$B$8:$BE$45,'Occupancy Raw Data'!R$3,FALSE))/100</f>
        <v>0.70612174911116699</v>
      </c>
      <c r="M7" s="75">
        <f>VLOOKUP($A7,'ADR Raw Data'!$B$6:$BE$43,'ADR Raw Data'!G$1,FALSE)</f>
        <v>123.73968715276099</v>
      </c>
      <c r="N7" s="76">
        <f>VLOOKUP($A7,'ADR Raw Data'!$B$6:$BE$43,'ADR Raw Data'!H$1,FALSE)</f>
        <v>140.24749589160601</v>
      </c>
      <c r="O7" s="76">
        <f>VLOOKUP($A7,'ADR Raw Data'!$B$6:$BE$43,'ADR Raw Data'!I$1,FALSE)</f>
        <v>148.41565133332699</v>
      </c>
      <c r="P7" s="76">
        <f>VLOOKUP($A7,'ADR Raw Data'!$B$6:$BE$43,'ADR Raw Data'!J$1,FALSE)</f>
        <v>144.88129513847201</v>
      </c>
      <c r="Q7" s="76">
        <f>VLOOKUP($A7,'ADR Raw Data'!$B$6:$BE$43,'ADR Raw Data'!K$1,FALSE)</f>
        <v>134.60340579001101</v>
      </c>
      <c r="R7" s="77">
        <f>VLOOKUP($A7,'ADR Raw Data'!$B$6:$BE$43,'ADR Raw Data'!L$1,FALSE)</f>
        <v>139.16221414463701</v>
      </c>
      <c r="S7" s="76">
        <f>VLOOKUP($A7,'ADR Raw Data'!$B$6:$BE$43,'ADR Raw Data'!N$1,FALSE)</f>
        <v>144.79048060235999</v>
      </c>
      <c r="T7" s="76">
        <f>VLOOKUP($A7,'ADR Raw Data'!$B$6:$BE$43,'ADR Raw Data'!O$1,FALSE)</f>
        <v>148.824708898974</v>
      </c>
      <c r="U7" s="77">
        <f>VLOOKUP($A7,'ADR Raw Data'!$B$6:$BE$43,'ADR Raw Data'!P$1,FALSE)</f>
        <v>146.85490983144899</v>
      </c>
      <c r="V7" s="78">
        <f>VLOOKUP($A7,'ADR Raw Data'!$B$6:$BE$43,'ADR Raw Data'!R$1,FALSE)</f>
        <v>141.636634957653</v>
      </c>
      <c r="X7" s="75">
        <f>VLOOKUP($A7,'RevPAR Raw Data'!$B$6:$BE$43,'RevPAR Raw Data'!G$1,FALSE)</f>
        <v>66.449763899911801</v>
      </c>
      <c r="Y7" s="76">
        <f>VLOOKUP($A7,'RevPAR Raw Data'!$B$6:$BE$43,'RevPAR Raw Data'!H$1,FALSE)</f>
        <v>93.465694125391906</v>
      </c>
      <c r="Z7" s="76">
        <f>VLOOKUP($A7,'RevPAR Raw Data'!$B$6:$BE$43,'RevPAR Raw Data'!I$1,FALSE)</f>
        <v>106.44107739687399</v>
      </c>
      <c r="AA7" s="76">
        <f>VLOOKUP($A7,'RevPAR Raw Data'!$B$6:$BE$43,'RevPAR Raw Data'!J$1,FALSE)</f>
        <v>105.047278948045</v>
      </c>
      <c r="AB7" s="76">
        <f>VLOOKUP($A7,'RevPAR Raw Data'!$B$6:$BE$43,'RevPAR Raw Data'!K$1,FALSE)</f>
        <v>95.199003903953496</v>
      </c>
      <c r="AC7" s="77">
        <f>VLOOKUP($A7,'RevPAR Raw Data'!$B$6:$BE$43,'RevPAR Raw Data'!L$1,FALSE)</f>
        <v>93.320563654835297</v>
      </c>
      <c r="AD7" s="76">
        <f>VLOOKUP($A7,'RevPAR Raw Data'!$B$6:$BE$43,'RevPAR Raw Data'!N$1,FALSE)</f>
        <v>112.40201624657</v>
      </c>
      <c r="AE7" s="76">
        <f>VLOOKUP($A7,'RevPAR Raw Data'!$B$6:$BE$43,'RevPAR Raw Data'!O$1,FALSE)</f>
        <v>121.084124380878</v>
      </c>
      <c r="AF7" s="77">
        <f>VLOOKUP($A7,'RevPAR Raw Data'!$B$6:$BE$43,'RevPAR Raw Data'!P$1,FALSE)</f>
        <v>116.743070313724</v>
      </c>
      <c r="AG7" s="78">
        <f>VLOOKUP($A7,'RevPAR Raw Data'!$B$6:$BE$43,'RevPAR Raw Data'!R$1,FALSE)</f>
        <v>100.012708414518</v>
      </c>
    </row>
    <row r="8" spans="1:34" ht="14.25">
      <c r="A8" s="55" t="s">
        <v>131</v>
      </c>
      <c r="B8" s="43">
        <f>(VLOOKUP($A7,'Occupancy Raw Data'!$B$8:$BE$51,'Occupancy Raw Data'!T$3,FALSE))/100</f>
        <v>0.11438181316101399</v>
      </c>
      <c r="C8" s="44">
        <f>(VLOOKUP($A7,'Occupancy Raw Data'!$B$8:$BE$51,'Occupancy Raw Data'!U$3,FALSE))/100</f>
        <v>9.9434190360073699E-2</v>
      </c>
      <c r="D8" s="44">
        <f>(VLOOKUP($A7,'Occupancy Raw Data'!$B$8:$BE$51,'Occupancy Raw Data'!V$3,FALSE))/100</f>
        <v>9.3931111738545792E-2</v>
      </c>
      <c r="E8" s="44">
        <f>(VLOOKUP($A7,'Occupancy Raw Data'!$B$8:$BE$51,'Occupancy Raw Data'!W$3,FALSE))/100</f>
        <v>8.6494685506782507E-2</v>
      </c>
      <c r="F8" s="44">
        <f>(VLOOKUP($A7,'Occupancy Raw Data'!$B$8:$BE$51,'Occupancy Raw Data'!X$3,FALSE))/100</f>
        <v>4.1740087486783296E-2</v>
      </c>
      <c r="G8" s="44">
        <f>(VLOOKUP($A7,'Occupancy Raw Data'!$B$8:$BE$51,'Occupancy Raw Data'!Y$3,FALSE))/100</f>
        <v>8.5126579202765604E-2</v>
      </c>
      <c r="H8" s="45">
        <f>(VLOOKUP($A7,'Occupancy Raw Data'!$B$8:$BE$51,'Occupancy Raw Data'!AA$3,FALSE))/100</f>
        <v>5.3978482799803993E-3</v>
      </c>
      <c r="I8" s="45">
        <f>(VLOOKUP($A7,'Occupancy Raw Data'!$B$8:$BE$51,'Occupancy Raw Data'!AB$3,FALSE))/100</f>
        <v>-3.4631979838492398E-3</v>
      </c>
      <c r="J8" s="44">
        <f>(VLOOKUP($A7,'Occupancy Raw Data'!$B$8:$BE$51,'Occupancy Raw Data'!AC$3,FALSE))/100</f>
        <v>8.4380142990355593E-4</v>
      </c>
      <c r="K8" s="46">
        <f>(VLOOKUP($A7,'Occupancy Raw Data'!$B$8:$BE$51,'Occupancy Raw Data'!AE$3,FALSE))/100</f>
        <v>5.6508496261158801E-2</v>
      </c>
      <c r="M8" s="43">
        <f>(VLOOKUP($A7,'ADR Raw Data'!$B$6:$BE$43,'ADR Raw Data'!T$1,FALSE))/100</f>
        <v>6.8582188445202696E-2</v>
      </c>
      <c r="N8" s="44">
        <f>(VLOOKUP($A7,'ADR Raw Data'!$B$6:$BE$43,'ADR Raw Data'!U$1,FALSE))/100</f>
        <v>6.2529367727677601E-2</v>
      </c>
      <c r="O8" s="44">
        <f>(VLOOKUP($A7,'ADR Raw Data'!$B$6:$BE$43,'ADR Raw Data'!V$1,FALSE))/100</f>
        <v>7.2516695670094708E-2</v>
      </c>
      <c r="P8" s="44">
        <f>(VLOOKUP($A7,'ADR Raw Data'!$B$6:$BE$43,'ADR Raw Data'!W$1,FALSE))/100</f>
        <v>7.7140533263647407E-2</v>
      </c>
      <c r="Q8" s="44">
        <f>(VLOOKUP($A7,'ADR Raw Data'!$B$6:$BE$43,'ADR Raw Data'!X$1,FALSE))/100</f>
        <v>3.65827670669387E-2</v>
      </c>
      <c r="R8" s="44">
        <f>(VLOOKUP($A7,'ADR Raw Data'!$B$6:$BE$43,'ADR Raw Data'!Y$1,FALSE))/100</f>
        <v>6.3157353807458808E-2</v>
      </c>
      <c r="S8" s="45">
        <f>(VLOOKUP($A7,'ADR Raw Data'!$B$6:$BE$43,'ADR Raw Data'!AA$1,FALSE))/100</f>
        <v>1.9070650778860301E-2</v>
      </c>
      <c r="T8" s="45">
        <f>(VLOOKUP($A7,'ADR Raw Data'!$B$6:$BE$43,'ADR Raw Data'!AB$1,FALSE))/100</f>
        <v>2.1668318270555199E-2</v>
      </c>
      <c r="U8" s="44">
        <f>(VLOOKUP($A7,'ADR Raw Data'!$B$6:$BE$43,'ADR Raw Data'!AC$1,FALSE))/100</f>
        <v>2.0359877254965002E-2</v>
      </c>
      <c r="V8" s="46">
        <f>(VLOOKUP($A7,'ADR Raw Data'!$B$6:$BE$43,'ADR Raw Data'!AE$1,FALSE))/100</f>
        <v>4.6684410087970703E-2</v>
      </c>
      <c r="X8" s="43">
        <f>(VLOOKUP($A7,'RevPAR Raw Data'!$B$6:$BE$43,'RevPAR Raw Data'!T$1,FALSE))/100</f>
        <v>0.19080855667113</v>
      </c>
      <c r="Y8" s="44">
        <f>(VLOOKUP($A7,'RevPAR Raw Data'!$B$6:$BE$43,'RevPAR Raw Data'!U$1,FALSE))/100</f>
        <v>0.16818111514148001</v>
      </c>
      <c r="Z8" s="44">
        <f>(VLOOKUP($A7,'RevPAR Raw Data'!$B$6:$BE$43,'RevPAR Raw Data'!V$1,FALSE))/100</f>
        <v>0.17325938125253798</v>
      </c>
      <c r="AA8" s="44">
        <f>(VLOOKUP($A7,'RevPAR Raw Data'!$B$6:$BE$43,'RevPAR Raw Data'!W$1,FALSE))/100</f>
        <v>0.17030746493489399</v>
      </c>
      <c r="AB8" s="44">
        <f>(VLOOKUP($A7,'RevPAR Raw Data'!$B$6:$BE$43,'RevPAR Raw Data'!X$1,FALSE))/100</f>
        <v>7.9849822451604699E-2</v>
      </c>
      <c r="AC8" s="44">
        <f>(VLOOKUP($A7,'RevPAR Raw Data'!$B$6:$BE$43,'RevPAR Raw Data'!Y$1,FALSE))/100</f>
        <v>0.15366030249135199</v>
      </c>
      <c r="AD8" s="45">
        <f>(VLOOKUP($A7,'RevPAR Raw Data'!$B$6:$BE$43,'RevPAR Raw Data'!AA$1,FALSE))/100</f>
        <v>2.4571439538345497E-2</v>
      </c>
      <c r="AE8" s="45">
        <f>(VLOOKUP($A7,'RevPAR Raw Data'!$B$6:$BE$43,'RevPAR Raw Data'!AB$1,FALSE))/100</f>
        <v>1.81300786105579E-2</v>
      </c>
      <c r="AF8" s="44">
        <f>(VLOOKUP($A7,'RevPAR Raw Data'!$B$6:$BE$43,'RevPAR Raw Data'!AC$1,FALSE))/100</f>
        <v>2.1220858378409001E-2</v>
      </c>
      <c r="AG8" s="46">
        <f>(VLOOKUP($A7,'RevPAR Raw Data'!$B$6:$BE$43,'RevPAR Raw Data'!AE$1,FALSE))/100</f>
        <v>0.10583097216203999</v>
      </c>
    </row>
    <row r="9" spans="1:34">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4">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4">
      <c r="A11" s="70" t="s">
        <v>16</v>
      </c>
      <c r="B11" s="47">
        <f>(VLOOKUP($A11,'Occupancy Raw Data'!$B$8:$BE$51,'Occupancy Raw Data'!G$3,FALSE))/100</f>
        <v>0.54943625325238499</v>
      </c>
      <c r="C11" s="53">
        <f>(VLOOKUP($A11,'Occupancy Raw Data'!$B$8:$BE$51,'Occupancy Raw Data'!H$3,FALSE))/100</f>
        <v>0.71162185602775296</v>
      </c>
      <c r="D11" s="53">
        <f>(VLOOKUP($A11,'Occupancy Raw Data'!$B$8:$BE$51,'Occupancy Raw Data'!I$3,FALSE))/100</f>
        <v>0.77320034692107498</v>
      </c>
      <c r="E11" s="53">
        <f>(VLOOKUP($A11,'Occupancy Raw Data'!$B$8:$BE$51,'Occupancy Raw Data'!J$3,FALSE))/100</f>
        <v>0.69427580225498597</v>
      </c>
      <c r="F11" s="53">
        <f>(VLOOKUP($A11,'Occupancy Raw Data'!$B$8:$BE$51,'Occupancy Raw Data'!K$3,FALSE))/100</f>
        <v>0.60320901994796106</v>
      </c>
      <c r="G11" s="54">
        <f>(VLOOKUP($A11,'Occupancy Raw Data'!$B$8:$BE$51,'Occupancy Raw Data'!L$3,FALSE))/100</f>
        <v>0.66634865568083201</v>
      </c>
      <c r="H11" s="53">
        <f>(VLOOKUP($A11,'Occupancy Raw Data'!$B$8:$BE$51,'Occupancy Raw Data'!N$3,FALSE))/100</f>
        <v>0.713790112749349</v>
      </c>
      <c r="I11" s="53">
        <f>(VLOOKUP($A11,'Occupancy Raw Data'!$B$8:$BE$51,'Occupancy Raw Data'!O$3,FALSE))/100</f>
        <v>0.77970511708586199</v>
      </c>
      <c r="J11" s="54">
        <f>(VLOOKUP($A11,'Occupancy Raw Data'!$B$8:$BE$51,'Occupancy Raw Data'!P$3,FALSE))/100</f>
        <v>0.74674761491760611</v>
      </c>
      <c r="K11" s="48">
        <f>(VLOOKUP($A11,'Occupancy Raw Data'!$B$8:$BE$51,'Occupancy Raw Data'!R$3,FALSE))/100</f>
        <v>0.68931978689133899</v>
      </c>
      <c r="M11" s="75">
        <f>VLOOKUP($A11,'ADR Raw Data'!$B$6:$BE$49,'ADR Raw Data'!G$1,FALSE)</f>
        <v>277.85381215469602</v>
      </c>
      <c r="N11" s="76">
        <f>VLOOKUP($A11,'ADR Raw Data'!$B$6:$BE$49,'ADR Raw Data'!H$1,FALSE)</f>
        <v>282.335773918342</v>
      </c>
      <c r="O11" s="76">
        <f>VLOOKUP($A11,'ADR Raw Data'!$B$6:$BE$49,'ADR Raw Data'!I$1,FALSE)</f>
        <v>287.54067863151897</v>
      </c>
      <c r="P11" s="76">
        <f>VLOOKUP($A11,'ADR Raw Data'!$B$6:$BE$49,'ADR Raw Data'!J$1,FALSE)</f>
        <v>283.22897564022401</v>
      </c>
      <c r="Q11" s="76">
        <f>VLOOKUP($A11,'ADR Raw Data'!$B$6:$BE$49,'ADR Raw Data'!K$1,FALSE)</f>
        <v>264.62160316319103</v>
      </c>
      <c r="R11" s="77">
        <f>VLOOKUP($A11,'ADR Raw Data'!$B$6:$BE$49,'ADR Raw Data'!L$1,FALSE)</f>
        <v>279.78355525185401</v>
      </c>
      <c r="S11" s="76">
        <f>VLOOKUP($A11,'ADR Raw Data'!$B$6:$BE$49,'ADR Raw Data'!N$1,FALSE)</f>
        <v>320.55920716889398</v>
      </c>
      <c r="T11" s="76">
        <f>VLOOKUP($A11,'ADR Raw Data'!$B$6:$BE$49,'ADR Raw Data'!O$1,FALSE)</f>
        <v>334.588737486095</v>
      </c>
      <c r="U11" s="77">
        <f>VLOOKUP($A11,'ADR Raw Data'!$B$6:$BE$49,'ADR Raw Data'!P$1,FALSE)</f>
        <v>327.88356707317001</v>
      </c>
      <c r="V11" s="78">
        <f>VLOOKUP($A11,'ADR Raw Data'!$B$6:$BE$49,'ADR Raw Data'!R$1,FALSE)</f>
        <v>294.67134537611201</v>
      </c>
      <c r="X11" s="75">
        <f>VLOOKUP($A11,'RevPAR Raw Data'!$B$6:$BE$49,'RevPAR Raw Data'!G$1,FALSE)</f>
        <v>152.66295750216801</v>
      </c>
      <c r="Y11" s="76">
        <f>VLOOKUP($A11,'RevPAR Raw Data'!$B$6:$BE$49,'RevPAR Raw Data'!H$1,FALSE)</f>
        <v>200.916307458803</v>
      </c>
      <c r="Z11" s="76">
        <f>VLOOKUP($A11,'RevPAR Raw Data'!$B$6:$BE$49,'RevPAR Raw Data'!I$1,FALSE)</f>
        <v>222.32655247181199</v>
      </c>
      <c r="AA11" s="76">
        <f>VLOOKUP($A11,'RevPAR Raw Data'!$B$6:$BE$49,'RevPAR Raw Data'!J$1,FALSE)</f>
        <v>196.639024284475</v>
      </c>
      <c r="AB11" s="76">
        <f>VLOOKUP($A11,'RevPAR Raw Data'!$B$6:$BE$49,'RevPAR Raw Data'!K$1,FALSE)</f>
        <v>159.62213790112699</v>
      </c>
      <c r="AC11" s="77">
        <f>VLOOKUP($A11,'RevPAR Raw Data'!$B$6:$BE$49,'RevPAR Raw Data'!L$1,FALSE)</f>
        <v>186.43339592367701</v>
      </c>
      <c r="AD11" s="76">
        <f>VLOOKUP($A11,'RevPAR Raw Data'!$B$6:$BE$49,'RevPAR Raw Data'!N$1,FALSE)</f>
        <v>228.811992627927</v>
      </c>
      <c r="AE11" s="76">
        <f>VLOOKUP($A11,'RevPAR Raw Data'!$B$6:$BE$49,'RevPAR Raw Data'!O$1,FALSE)</f>
        <v>260.88055073720699</v>
      </c>
      <c r="AF11" s="77">
        <f>VLOOKUP($A11,'RevPAR Raw Data'!$B$6:$BE$49,'RevPAR Raw Data'!P$1,FALSE)</f>
        <v>244.84627168256699</v>
      </c>
      <c r="AG11" s="78">
        <f>VLOOKUP($A11,'RevPAR Raw Data'!$B$6:$BE$49,'RevPAR Raw Data'!R$1,FALSE)</f>
        <v>203.12278899764499</v>
      </c>
    </row>
    <row r="12" spans="1:34" ht="14.25">
      <c r="A12" s="55" t="s">
        <v>131</v>
      </c>
      <c r="B12" s="43">
        <f>(VLOOKUP($A11,'Occupancy Raw Data'!$B$8:$BE$51,'Occupancy Raw Data'!T$3,FALSE))/100</f>
        <v>0.13199641459558301</v>
      </c>
      <c r="C12" s="44">
        <f>(VLOOKUP($A11,'Occupancy Raw Data'!$B$8:$BE$51,'Occupancy Raw Data'!U$3,FALSE))/100</f>
        <v>0.12697451712228999</v>
      </c>
      <c r="D12" s="44">
        <f>(VLOOKUP($A11,'Occupancy Raw Data'!$B$8:$BE$51,'Occupancy Raw Data'!V$3,FALSE))/100</f>
        <v>0.217776405940801</v>
      </c>
      <c r="E12" s="44">
        <f>(VLOOKUP($A11,'Occupancy Raw Data'!$B$8:$BE$51,'Occupancy Raw Data'!W$3,FALSE))/100</f>
        <v>0.177916313833717</v>
      </c>
      <c r="F12" s="44">
        <f>(VLOOKUP($A11,'Occupancy Raw Data'!$B$8:$BE$51,'Occupancy Raw Data'!X$3,FALSE))/100</f>
        <v>-3.0814164217938901E-2</v>
      </c>
      <c r="G12" s="44">
        <f>(VLOOKUP($A11,'Occupancy Raw Data'!$B$8:$BE$51,'Occupancy Raw Data'!Y$3,FALSE))/100</f>
        <v>0.12424469530666199</v>
      </c>
      <c r="H12" s="45">
        <f>(VLOOKUP($A11,'Occupancy Raw Data'!$B$8:$BE$51,'Occupancy Raw Data'!AA$3,FALSE))/100</f>
        <v>-4.3987488180809005E-2</v>
      </c>
      <c r="I12" s="45">
        <f>(VLOOKUP($A11,'Occupancy Raw Data'!$B$8:$BE$51,'Occupancy Raw Data'!AB$3,FALSE))/100</f>
        <v>-2.03063220975413E-2</v>
      </c>
      <c r="J12" s="44">
        <f>(VLOOKUP($A11,'Occupancy Raw Data'!$B$8:$BE$51,'Occupancy Raw Data'!AC$3,FALSE))/100</f>
        <v>-3.1768976261604104E-2</v>
      </c>
      <c r="K12" s="46">
        <f>(VLOOKUP($A11,'Occupancy Raw Data'!$B$8:$BE$51,'Occupancy Raw Data'!AE$3,FALSE))/100</f>
        <v>7.0838376358230704E-2</v>
      </c>
      <c r="M12" s="43">
        <f>(VLOOKUP($A11,'ADR Raw Data'!$B$6:$BE$49,'ADR Raw Data'!T$1,FALSE))/100</f>
        <v>2.1541781800513901E-2</v>
      </c>
      <c r="N12" s="44">
        <f>(VLOOKUP($A11,'ADR Raw Data'!$B$6:$BE$49,'ADR Raw Data'!U$1,FALSE))/100</f>
        <v>7.7147443317780203E-5</v>
      </c>
      <c r="O12" s="44">
        <f>(VLOOKUP($A11,'ADR Raw Data'!$B$6:$BE$49,'ADR Raw Data'!V$1,FALSE))/100</f>
        <v>1.2439808909952901E-2</v>
      </c>
      <c r="P12" s="44">
        <f>(VLOOKUP($A11,'ADR Raw Data'!$B$6:$BE$49,'ADR Raw Data'!W$1,FALSE))/100</f>
        <v>1.5526985024592099E-2</v>
      </c>
      <c r="Q12" s="44">
        <f>(VLOOKUP($A11,'ADR Raw Data'!$B$6:$BE$49,'ADR Raw Data'!X$1,FALSE))/100</f>
        <v>-6.0429425575568699E-2</v>
      </c>
      <c r="R12" s="44">
        <f>(VLOOKUP($A11,'ADR Raw Data'!$B$6:$BE$49,'ADR Raw Data'!Y$1,FALSE))/100</f>
        <v>-1.3654569813590801E-3</v>
      </c>
      <c r="S12" s="45">
        <f>(VLOOKUP($A11,'ADR Raw Data'!$B$6:$BE$49,'ADR Raw Data'!AA$1,FALSE))/100</f>
        <v>-4.0071213481709902E-2</v>
      </c>
      <c r="T12" s="45">
        <f>(VLOOKUP($A11,'ADR Raw Data'!$B$6:$BE$49,'ADR Raw Data'!AB$1,FALSE))/100</f>
        <v>-2.1876242298581001E-2</v>
      </c>
      <c r="U12" s="44">
        <f>(VLOOKUP($A11,'ADR Raw Data'!$B$6:$BE$49,'ADR Raw Data'!AC$1,FALSE))/100</f>
        <v>-3.0320639598266599E-2</v>
      </c>
      <c r="V12" s="46">
        <f>(VLOOKUP($A11,'ADR Raw Data'!$B$6:$BE$49,'ADR Raw Data'!AE$1,FALSE))/100</f>
        <v>-1.7795845212282599E-2</v>
      </c>
      <c r="X12" s="43">
        <f>(VLOOKUP($A11,'RevPAR Raw Data'!$B$6:$BE$49,'RevPAR Raw Data'!T$1,FALSE))/100</f>
        <v>0.156381634357766</v>
      </c>
      <c r="Y12" s="44">
        <f>(VLOOKUP($A11,'RevPAR Raw Data'!$B$6:$BE$49,'RevPAR Raw Data'!U$1,FALSE))/100</f>
        <v>0.12706146032496998</v>
      </c>
      <c r="Z12" s="44">
        <f>(VLOOKUP($A11,'RevPAR Raw Data'!$B$6:$BE$49,'RevPAR Raw Data'!V$1,FALSE))/100</f>
        <v>0.23292531172575401</v>
      </c>
      <c r="AA12" s="44">
        <f>(VLOOKUP($A11,'RevPAR Raw Data'!$B$6:$BE$49,'RevPAR Raw Data'!W$1,FALSE))/100</f>
        <v>0.19620580279883601</v>
      </c>
      <c r="AB12" s="44">
        <f>(VLOOKUP($A11,'RevPAR Raw Data'!$B$6:$BE$49,'RevPAR Raw Data'!X$1,FALSE))/100</f>
        <v>-8.9381507550226294E-2</v>
      </c>
      <c r="AC12" s="44">
        <f>(VLOOKUP($A11,'RevPAR Raw Data'!$B$6:$BE$49,'RevPAR Raw Data'!Y$1,FALSE))/100</f>
        <v>0.1227095875387</v>
      </c>
      <c r="AD12" s="45">
        <f>(VLOOKUP($A11,'RevPAR Raw Data'!$B$6:$BE$49,'RevPAR Raw Data'!AA$1,FALSE))/100</f>
        <v>-8.2296069633101501E-2</v>
      </c>
      <c r="AE12" s="45">
        <f>(VLOOKUP($A11,'RevPAR Raw Data'!$B$6:$BE$49,'RevPAR Raw Data'!AB$1,FALSE))/100</f>
        <v>-4.1738338373723399E-2</v>
      </c>
      <c r="AF12" s="44">
        <f>(VLOOKUP($A11,'RevPAR Raw Data'!$B$6:$BE$49,'RevPAR Raw Data'!AC$1,FALSE))/100</f>
        <v>-6.1126360180236795E-2</v>
      </c>
      <c r="AG12" s="46">
        <f>(VLOOKUP($A11,'RevPAR Raw Data'!$B$6:$BE$49,'RevPAR Raw Data'!AE$1,FALSE))/100</f>
        <v>5.17819023651876E-2</v>
      </c>
    </row>
    <row r="13" spans="1:34">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4">
      <c r="A14" s="70" t="s">
        <v>17</v>
      </c>
      <c r="B14" s="47">
        <f>(VLOOKUP($A14,'Occupancy Raw Data'!$B$8:$BE$51,'Occupancy Raw Data'!G$3,FALSE))/100</f>
        <v>0.57224334600760396</v>
      </c>
      <c r="C14" s="53">
        <f>(VLOOKUP($A14,'Occupancy Raw Data'!$B$8:$BE$51,'Occupancy Raw Data'!H$3,FALSE))/100</f>
        <v>0.79180569566229497</v>
      </c>
      <c r="D14" s="53">
        <f>(VLOOKUP($A14,'Occupancy Raw Data'!$B$8:$BE$51,'Occupancy Raw Data'!I$3,FALSE))/100</f>
        <v>0.86517420656475497</v>
      </c>
      <c r="E14" s="53">
        <f>(VLOOKUP($A14,'Occupancy Raw Data'!$B$8:$BE$51,'Occupancy Raw Data'!J$3,FALSE))/100</f>
        <v>0.87409792814464093</v>
      </c>
      <c r="F14" s="53">
        <f>(VLOOKUP($A14,'Occupancy Raw Data'!$B$8:$BE$51,'Occupancy Raw Data'!K$3,FALSE))/100</f>
        <v>0.78233879102971893</v>
      </c>
      <c r="G14" s="54">
        <f>(VLOOKUP($A14,'Occupancy Raw Data'!$B$8:$BE$51,'Occupancy Raw Data'!L$3,FALSE))/100</f>
        <v>0.77713199348180295</v>
      </c>
      <c r="H14" s="53">
        <f>(VLOOKUP($A14,'Occupancy Raw Data'!$B$8:$BE$51,'Occupancy Raw Data'!N$3,FALSE))/100</f>
        <v>0.78617987118801802</v>
      </c>
      <c r="I14" s="53">
        <f>(VLOOKUP($A14,'Occupancy Raw Data'!$B$8:$BE$51,'Occupancy Raw Data'!O$3,FALSE))/100</f>
        <v>0.84903391014200291</v>
      </c>
      <c r="J14" s="54">
        <f>(VLOOKUP($A14,'Occupancy Raw Data'!$B$8:$BE$51,'Occupancy Raw Data'!P$3,FALSE))/100</f>
        <v>0.81760689066501102</v>
      </c>
      <c r="K14" s="48">
        <f>(VLOOKUP($A14,'Occupancy Raw Data'!$B$8:$BE$51,'Occupancy Raw Data'!R$3,FALSE))/100</f>
        <v>0.78869624981986208</v>
      </c>
      <c r="M14" s="75">
        <f>VLOOKUP($A14,'ADR Raw Data'!$B$6:$BE$49,'ADR Raw Data'!G$1,FALSE)</f>
        <v>184.36192216421401</v>
      </c>
      <c r="N14" s="76">
        <f>VLOOKUP($A14,'ADR Raw Data'!$B$6:$BE$49,'ADR Raw Data'!H$1,FALSE)</f>
        <v>219.30766562132399</v>
      </c>
      <c r="O14" s="76">
        <f>VLOOKUP($A14,'ADR Raw Data'!$B$6:$BE$49,'ADR Raw Data'!I$1,FALSE)</f>
        <v>236.22944885420799</v>
      </c>
      <c r="P14" s="76">
        <f>VLOOKUP($A14,'ADR Raw Data'!$B$6:$BE$49,'ADR Raw Data'!J$1,FALSE)</f>
        <v>226.24760885969101</v>
      </c>
      <c r="Q14" s="76">
        <f>VLOOKUP($A14,'ADR Raw Data'!$B$6:$BE$49,'ADR Raw Data'!K$1,FALSE)</f>
        <v>197.817701844872</v>
      </c>
      <c r="R14" s="77">
        <f>VLOOKUP($A14,'ADR Raw Data'!$B$6:$BE$49,'ADR Raw Data'!L$1,FALSE)</f>
        <v>215.163344916075</v>
      </c>
      <c r="S14" s="76">
        <f>VLOOKUP($A14,'ADR Raw Data'!$B$6:$BE$49,'ADR Raw Data'!N$1,FALSE)</f>
        <v>196.05813551793901</v>
      </c>
      <c r="T14" s="76">
        <f>VLOOKUP($A14,'ADR Raw Data'!$B$6:$BE$49,'ADR Raw Data'!O$1,FALSE)</f>
        <v>202.57445185760599</v>
      </c>
      <c r="U14" s="77">
        <f>VLOOKUP($A14,'ADR Raw Data'!$B$6:$BE$49,'ADR Raw Data'!P$1,FALSE)</f>
        <v>199.441530157073</v>
      </c>
      <c r="V14" s="78">
        <f>VLOOKUP($A14,'ADR Raw Data'!$B$6:$BE$49,'ADR Raw Data'!R$1,FALSE)</f>
        <v>210.50673994166999</v>
      </c>
      <c r="X14" s="75">
        <f>VLOOKUP($A14,'RevPAR Raw Data'!$B$6:$BE$49,'RevPAR Raw Data'!G$1,FALSE)</f>
        <v>105.499883215643</v>
      </c>
      <c r="Y14" s="76">
        <f>VLOOKUP($A14,'RevPAR Raw Data'!$B$6:$BE$49,'RevPAR Raw Data'!H$1,FALSE)</f>
        <v>173.64905874136701</v>
      </c>
      <c r="Z14" s="76">
        <f>VLOOKUP($A14,'RevPAR Raw Data'!$B$6:$BE$49,'RevPAR Raw Data'!I$1,FALSE)</f>
        <v>204.37962597966899</v>
      </c>
      <c r="AA14" s="76">
        <f>VLOOKUP($A14,'RevPAR Raw Data'!$B$6:$BE$49,'RevPAR Raw Data'!J$1,FALSE)</f>
        <v>197.762566151936</v>
      </c>
      <c r="AB14" s="76">
        <f>VLOOKUP($A14,'RevPAR Raw Data'!$B$6:$BE$49,'RevPAR Raw Data'!K$1,FALSE)</f>
        <v>154.760461705594</v>
      </c>
      <c r="AC14" s="77">
        <f>VLOOKUP($A14,'RevPAR Raw Data'!$B$6:$BE$49,'RevPAR Raw Data'!L$1,FALSE)</f>
        <v>167.210319158842</v>
      </c>
      <c r="AD14" s="76">
        <f>VLOOKUP($A14,'RevPAR Raw Data'!$B$6:$BE$49,'RevPAR Raw Data'!N$1,FALSE)</f>
        <v>154.13695972685599</v>
      </c>
      <c r="AE14" s="76">
        <f>VLOOKUP($A14,'RevPAR Raw Data'!$B$6:$BE$49,'RevPAR Raw Data'!O$1,FALSE)</f>
        <v>171.992578955536</v>
      </c>
      <c r="AF14" s="77">
        <f>VLOOKUP($A14,'RevPAR Raw Data'!$B$6:$BE$49,'RevPAR Raw Data'!P$1,FALSE)</f>
        <v>163.06476934119601</v>
      </c>
      <c r="AG14" s="78">
        <f>VLOOKUP($A14,'RevPAR Raw Data'!$B$6:$BE$49,'RevPAR Raw Data'!R$1,FALSE)</f>
        <v>166.02587635379999</v>
      </c>
    </row>
    <row r="15" spans="1:34" ht="14.25">
      <c r="A15" s="55" t="s">
        <v>131</v>
      </c>
      <c r="B15" s="43">
        <f>(VLOOKUP($A14,'Occupancy Raw Data'!$B$8:$BE$51,'Occupancy Raw Data'!T$3,FALSE))/100</f>
        <v>0.12427373722115399</v>
      </c>
      <c r="C15" s="44">
        <f>(VLOOKUP($A14,'Occupancy Raw Data'!$B$8:$BE$51,'Occupancy Raw Data'!U$3,FALSE))/100</f>
        <v>0.138335443585763</v>
      </c>
      <c r="D15" s="44">
        <f>(VLOOKUP($A14,'Occupancy Raw Data'!$B$8:$BE$51,'Occupancy Raw Data'!V$3,FALSE))/100</f>
        <v>0.109075755543371</v>
      </c>
      <c r="E15" s="44">
        <f>(VLOOKUP($A14,'Occupancy Raw Data'!$B$8:$BE$51,'Occupancy Raw Data'!W$3,FALSE))/100</f>
        <v>0.123007087971122</v>
      </c>
      <c r="F15" s="44">
        <f>(VLOOKUP($A14,'Occupancy Raw Data'!$B$8:$BE$51,'Occupancy Raw Data'!X$3,FALSE))/100</f>
        <v>6.921177101911119E-2</v>
      </c>
      <c r="G15" s="44">
        <f>(VLOOKUP($A14,'Occupancy Raw Data'!$B$8:$BE$51,'Occupancy Raw Data'!Y$3,FALSE))/100</f>
        <v>0.11186949198002701</v>
      </c>
      <c r="H15" s="45">
        <f>(VLOOKUP($A14,'Occupancy Raw Data'!$B$8:$BE$51,'Occupancy Raw Data'!AA$3,FALSE))/100</f>
        <v>-5.6740010113836802E-2</v>
      </c>
      <c r="I15" s="45">
        <f>(VLOOKUP($A14,'Occupancy Raw Data'!$B$8:$BE$51,'Occupancy Raw Data'!AB$3,FALSE))/100</f>
        <v>-7.1320067046792501E-2</v>
      </c>
      <c r="J15" s="44">
        <f>(VLOOKUP($A14,'Occupancy Raw Data'!$B$8:$BE$51,'Occupancy Raw Data'!AC$3,FALSE))/100</f>
        <v>-6.4366930610515599E-2</v>
      </c>
      <c r="K15" s="46">
        <f>(VLOOKUP($A14,'Occupancy Raw Data'!$B$8:$BE$51,'Occupancy Raw Data'!AE$3,FALSE))/100</f>
        <v>5.31160826012715E-2</v>
      </c>
      <c r="M15" s="43">
        <f>(VLOOKUP($A14,'ADR Raw Data'!$B$6:$BE$49,'ADR Raw Data'!T$1,FALSE))/100</f>
        <v>4.8665772324668601E-2</v>
      </c>
      <c r="N15" s="44">
        <f>(VLOOKUP($A14,'ADR Raw Data'!$B$6:$BE$49,'ADR Raw Data'!U$1,FALSE))/100</f>
        <v>4.6977608108776402E-2</v>
      </c>
      <c r="O15" s="44">
        <f>(VLOOKUP($A14,'ADR Raw Data'!$B$6:$BE$49,'ADR Raw Data'!V$1,FALSE))/100</f>
        <v>8.81643901144996E-2</v>
      </c>
      <c r="P15" s="44">
        <f>(VLOOKUP($A14,'ADR Raw Data'!$B$6:$BE$49,'ADR Raw Data'!W$1,FALSE))/100</f>
        <v>6.7274523540653303E-2</v>
      </c>
      <c r="Q15" s="44">
        <f>(VLOOKUP($A14,'ADR Raw Data'!$B$6:$BE$49,'ADR Raw Data'!X$1,FALSE))/100</f>
        <v>3.24196834625387E-2</v>
      </c>
      <c r="R15" s="44">
        <f>(VLOOKUP($A14,'ADR Raw Data'!$B$6:$BE$49,'ADR Raw Data'!Y$1,FALSE))/100</f>
        <v>5.9460890976287401E-2</v>
      </c>
      <c r="S15" s="45">
        <f>(VLOOKUP($A14,'ADR Raw Data'!$B$6:$BE$49,'ADR Raw Data'!AA$1,FALSE))/100</f>
        <v>5.3025903794165297E-3</v>
      </c>
      <c r="T15" s="45">
        <f>(VLOOKUP($A14,'ADR Raw Data'!$B$6:$BE$49,'ADR Raw Data'!AB$1,FALSE))/100</f>
        <v>1.46602885925346E-2</v>
      </c>
      <c r="U15" s="44">
        <f>(VLOOKUP($A14,'ADR Raw Data'!$B$6:$BE$49,'ADR Raw Data'!AC$1,FALSE))/100</f>
        <v>1.01240277141045E-2</v>
      </c>
      <c r="V15" s="46">
        <f>(VLOOKUP($A14,'ADR Raw Data'!$B$6:$BE$49,'ADR Raw Data'!AE$1,FALSE))/100</f>
        <v>4.6226685241026202E-2</v>
      </c>
      <c r="X15" s="43">
        <f>(VLOOKUP($A14,'RevPAR Raw Data'!$B$6:$BE$49,'RevPAR Raw Data'!T$1,FALSE))/100</f>
        <v>0.17898738694736299</v>
      </c>
      <c r="Y15" s="44">
        <f>(VLOOKUP($A14,'RevPAR Raw Data'!$B$6:$BE$49,'RevPAR Raw Data'!U$1,FALSE))/100</f>
        <v>0.19181171995086502</v>
      </c>
      <c r="Z15" s="44">
        <f>(VLOOKUP($A14,'RevPAR Raw Data'!$B$6:$BE$49,'RevPAR Raw Data'!V$1,FALSE))/100</f>
        <v>0.20685674312162999</v>
      </c>
      <c r="AA15" s="44">
        <f>(VLOOKUP($A14,'RevPAR Raw Data'!$B$6:$BE$49,'RevPAR Raw Data'!W$1,FALSE))/100</f>
        <v>0.19855685474715601</v>
      </c>
      <c r="AB15" s="44">
        <f>(VLOOKUP($A14,'RevPAR Raw Data'!$B$6:$BE$49,'RevPAR Raw Data'!X$1,FALSE))/100</f>
        <v>0.103875278189971</v>
      </c>
      <c r="AC15" s="44">
        <f>(VLOOKUP($A14,'RevPAR Raw Data'!$B$6:$BE$49,'RevPAR Raw Data'!Y$1,FALSE))/100</f>
        <v>0.177982242622512</v>
      </c>
      <c r="AD15" s="45">
        <f>(VLOOKUP($A14,'RevPAR Raw Data'!$B$6:$BE$49,'RevPAR Raw Data'!AA$1,FALSE))/100</f>
        <v>-5.1738288766177899E-2</v>
      </c>
      <c r="AE15" s="45">
        <f>(VLOOKUP($A14,'RevPAR Raw Data'!$B$6:$BE$49,'RevPAR Raw Data'!AB$1,FALSE))/100</f>
        <v>-5.7705351219602796E-2</v>
      </c>
      <c r="AF15" s="44">
        <f>(VLOOKUP($A14,'RevPAR Raw Data'!$B$6:$BE$49,'RevPAR Raw Data'!AC$1,FALSE))/100</f>
        <v>-5.4894555485783793E-2</v>
      </c>
      <c r="AG15" s="46">
        <f>(VLOOKUP($A14,'RevPAR Raw Data'!$B$6:$BE$49,'RevPAR Raw Data'!AE$1,FALSE))/100</f>
        <v>0.101798148273943</v>
      </c>
    </row>
    <row r="16" spans="1:34">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c r="A17" s="70" t="s">
        <v>18</v>
      </c>
      <c r="B17" s="47">
        <f>(VLOOKUP($A17,'Occupancy Raw Data'!$B$8:$BE$51,'Occupancy Raw Data'!G$3,FALSE))/100</f>
        <v>0.57702691181903398</v>
      </c>
      <c r="C17" s="53">
        <f>(VLOOKUP($A17,'Occupancy Raw Data'!$B$8:$BE$51,'Occupancy Raw Data'!H$3,FALSE))/100</f>
        <v>0.74082809969024399</v>
      </c>
      <c r="D17" s="53">
        <f>(VLOOKUP($A17,'Occupancy Raw Data'!$B$8:$BE$51,'Occupancy Raw Data'!I$3,FALSE))/100</f>
        <v>0.81028162209781396</v>
      </c>
      <c r="E17" s="53">
        <f>(VLOOKUP($A17,'Occupancy Raw Data'!$B$8:$BE$51,'Occupancy Raw Data'!J$3,FALSE))/100</f>
        <v>0.80957117280968405</v>
      </c>
      <c r="F17" s="53">
        <f>(VLOOKUP($A17,'Occupancy Raw Data'!$B$8:$BE$51,'Occupancy Raw Data'!K$3,FALSE))/100</f>
        <v>0.78675154167495509</v>
      </c>
      <c r="G17" s="54">
        <f>(VLOOKUP($A17,'Occupancy Raw Data'!$B$8:$BE$51,'Occupancy Raw Data'!L$3,FALSE))/100</f>
        <v>0.74489186961834608</v>
      </c>
      <c r="H17" s="53">
        <f>(VLOOKUP($A17,'Occupancy Raw Data'!$B$8:$BE$51,'Occupancy Raw Data'!N$3,FALSE))/100</f>
        <v>0.84253601977890791</v>
      </c>
      <c r="I17" s="53">
        <f>(VLOOKUP($A17,'Occupancy Raw Data'!$B$8:$BE$51,'Occupancy Raw Data'!O$3,FALSE))/100</f>
        <v>0.87811532012844906</v>
      </c>
      <c r="J17" s="54">
        <f>(VLOOKUP($A17,'Occupancy Raw Data'!$B$8:$BE$51,'Occupancy Raw Data'!P$3,FALSE))/100</f>
        <v>0.86032566995367799</v>
      </c>
      <c r="K17" s="48">
        <f>(VLOOKUP($A17,'Occupancy Raw Data'!$B$8:$BE$51,'Occupancy Raw Data'!R$3,FALSE))/100</f>
        <v>0.77787295542844104</v>
      </c>
      <c r="M17" s="75">
        <f>VLOOKUP($A17,'ADR Raw Data'!$B$6:$BE$49,'ADR Raw Data'!G$1,FALSE)</f>
        <v>145.76003644422499</v>
      </c>
      <c r="N17" s="76">
        <f>VLOOKUP($A17,'ADR Raw Data'!$B$6:$BE$49,'ADR Raw Data'!H$1,FALSE)</f>
        <v>160.300709655145</v>
      </c>
      <c r="O17" s="76">
        <f>VLOOKUP($A17,'ADR Raw Data'!$B$6:$BE$49,'ADR Raw Data'!I$1,FALSE)</f>
        <v>169.79201592256101</v>
      </c>
      <c r="P17" s="76">
        <f>VLOOKUP($A17,'ADR Raw Data'!$B$6:$BE$49,'ADR Raw Data'!J$1,FALSE)</f>
        <v>167.59536120471699</v>
      </c>
      <c r="Q17" s="76">
        <f>VLOOKUP($A17,'ADR Raw Data'!$B$6:$BE$49,'ADR Raw Data'!K$1,FALSE)</f>
        <v>156.43678056709399</v>
      </c>
      <c r="R17" s="77">
        <f>VLOOKUP($A17,'ADR Raw Data'!$B$6:$BE$49,'ADR Raw Data'!L$1,FALSE)</f>
        <v>160.882232641538</v>
      </c>
      <c r="S17" s="76">
        <f>VLOOKUP($A17,'ADR Raw Data'!$B$6:$BE$49,'ADR Raw Data'!N$1,FALSE)</f>
        <v>166.47673063950299</v>
      </c>
      <c r="T17" s="76">
        <f>VLOOKUP($A17,'ADR Raw Data'!$B$6:$BE$49,'ADR Raw Data'!O$1,FALSE)</f>
        <v>168.78403915857601</v>
      </c>
      <c r="U17" s="77">
        <f>VLOOKUP($A17,'ADR Raw Data'!$B$6:$BE$49,'ADR Raw Data'!P$1,FALSE)</f>
        <v>167.65423994186401</v>
      </c>
      <c r="V17" s="78">
        <f>VLOOKUP($A17,'ADR Raw Data'!$B$6:$BE$49,'ADR Raw Data'!R$1,FALSE)</f>
        <v>163.02218242453301</v>
      </c>
      <c r="X17" s="75">
        <f>VLOOKUP($A17,'RevPAR Raw Data'!$B$6:$BE$49,'RevPAR Raw Data'!G$1,FALSE)</f>
        <v>84.107463696041293</v>
      </c>
      <c r="Y17" s="76">
        <f>VLOOKUP($A17,'RevPAR Raw Data'!$B$6:$BE$49,'RevPAR Raw Data'!H$1,FALSE)</f>
        <v>118.75527011281901</v>
      </c>
      <c r="Z17" s="76">
        <f>VLOOKUP($A17,'RevPAR Raw Data'!$B$6:$BE$49,'RevPAR Raw Data'!I$1,FALSE)</f>
        <v>137.57935008099099</v>
      </c>
      <c r="AA17" s="76">
        <f>VLOOKUP($A17,'RevPAR Raw Data'!$B$6:$BE$49,'RevPAR Raw Data'!J$1,FALSE)</f>
        <v>135.68037312796599</v>
      </c>
      <c r="AB17" s="76">
        <f>VLOOKUP($A17,'RevPAR Raw Data'!$B$6:$BE$49,'RevPAR Raw Data'!K$1,FALSE)</f>
        <v>123.07687828582699</v>
      </c>
      <c r="AC17" s="77">
        <f>VLOOKUP($A17,'RevPAR Raw Data'!$B$6:$BE$49,'RevPAR Raw Data'!L$1,FALSE)</f>
        <v>119.83986706072901</v>
      </c>
      <c r="AD17" s="76">
        <f>VLOOKUP($A17,'RevPAR Raw Data'!$B$6:$BE$49,'RevPAR Raw Data'!N$1,FALSE)</f>
        <v>140.26264201881199</v>
      </c>
      <c r="AE17" s="76">
        <f>VLOOKUP($A17,'RevPAR Raw Data'!$B$6:$BE$49,'RevPAR Raw Data'!O$1,FALSE)</f>
        <v>148.21185057830499</v>
      </c>
      <c r="AF17" s="77">
        <f>VLOOKUP($A17,'RevPAR Raw Data'!$B$6:$BE$49,'RevPAR Raw Data'!P$1,FALSE)</f>
        <v>144.237246298559</v>
      </c>
      <c r="AG17" s="78">
        <f>VLOOKUP($A17,'RevPAR Raw Data'!$B$6:$BE$49,'RevPAR Raw Data'!R$1,FALSE)</f>
        <v>126.810546842966</v>
      </c>
    </row>
    <row r="18" spans="1:33" ht="14.25">
      <c r="A18" s="55" t="s">
        <v>131</v>
      </c>
      <c r="B18" s="43">
        <f>(VLOOKUP($A17,'Occupancy Raw Data'!$B$8:$BE$51,'Occupancy Raw Data'!T$3,FALSE))/100</f>
        <v>0.193494865974777</v>
      </c>
      <c r="C18" s="44">
        <f>(VLOOKUP($A17,'Occupancy Raw Data'!$B$8:$BE$51,'Occupancy Raw Data'!U$3,FALSE))/100</f>
        <v>0.13291045910142901</v>
      </c>
      <c r="D18" s="44">
        <f>(VLOOKUP($A17,'Occupancy Raw Data'!$B$8:$BE$51,'Occupancy Raw Data'!V$3,FALSE))/100</f>
        <v>0.116944127134715</v>
      </c>
      <c r="E18" s="44">
        <f>(VLOOKUP($A17,'Occupancy Raw Data'!$B$8:$BE$51,'Occupancy Raw Data'!W$3,FALSE))/100</f>
        <v>0.10818819320550899</v>
      </c>
      <c r="F18" s="44">
        <f>(VLOOKUP($A17,'Occupancy Raw Data'!$B$8:$BE$51,'Occupancy Raw Data'!X$3,FALSE))/100</f>
        <v>6.5125938497644892E-2</v>
      </c>
      <c r="G18" s="44">
        <f>(VLOOKUP($A17,'Occupancy Raw Data'!$B$8:$BE$51,'Occupancy Raw Data'!Y$3,FALSE))/100</f>
        <v>0.117778241653515</v>
      </c>
      <c r="H18" s="45">
        <f>(VLOOKUP($A17,'Occupancy Raw Data'!$B$8:$BE$51,'Occupancy Raw Data'!AA$3,FALSE))/100</f>
        <v>-2.6841609129552301E-4</v>
      </c>
      <c r="I18" s="45">
        <f>(VLOOKUP($A17,'Occupancy Raw Data'!$B$8:$BE$51,'Occupancy Raw Data'!AB$3,FALSE))/100</f>
        <v>-1.1167522815583199E-2</v>
      </c>
      <c r="J18" s="44">
        <f>(VLOOKUP($A17,'Occupancy Raw Data'!$B$8:$BE$51,'Occupancy Raw Data'!AC$3,FALSE))/100</f>
        <v>-5.8605065432731198E-3</v>
      </c>
      <c r="K18" s="46">
        <f>(VLOOKUP($A17,'Occupancy Raw Data'!$B$8:$BE$51,'Occupancy Raw Data'!AE$3,FALSE))/100</f>
        <v>7.5510589227004501E-2</v>
      </c>
      <c r="M18" s="43">
        <f>(VLOOKUP($A17,'ADR Raw Data'!$B$6:$BE$49,'ADR Raw Data'!T$1,FALSE))/100</f>
        <v>6.7614876466111196E-2</v>
      </c>
      <c r="N18" s="44">
        <f>(VLOOKUP($A17,'ADR Raw Data'!$B$6:$BE$49,'ADR Raw Data'!U$1,FALSE))/100</f>
        <v>4.76214770653152E-2</v>
      </c>
      <c r="O18" s="44">
        <f>(VLOOKUP($A17,'ADR Raw Data'!$B$6:$BE$49,'ADR Raw Data'!V$1,FALSE))/100</f>
        <v>3.9980604482828301E-2</v>
      </c>
      <c r="P18" s="44">
        <f>(VLOOKUP($A17,'ADR Raw Data'!$B$6:$BE$49,'ADR Raw Data'!W$1,FALSE))/100</f>
        <v>7.2715068164736996E-2</v>
      </c>
      <c r="Q18" s="44">
        <f>(VLOOKUP($A17,'ADR Raw Data'!$B$6:$BE$49,'ADR Raw Data'!X$1,FALSE))/100</f>
        <v>3.7821064878928896E-2</v>
      </c>
      <c r="R18" s="44">
        <f>(VLOOKUP($A17,'ADR Raw Data'!$B$6:$BE$49,'ADR Raw Data'!Y$1,FALSE))/100</f>
        <v>5.1141215762808605E-2</v>
      </c>
      <c r="S18" s="45">
        <f>(VLOOKUP($A17,'ADR Raw Data'!$B$6:$BE$49,'ADR Raw Data'!AA$1,FALSE))/100</f>
        <v>4.6222052061758896E-2</v>
      </c>
      <c r="T18" s="45">
        <f>(VLOOKUP($A17,'ADR Raw Data'!$B$6:$BE$49,'ADR Raw Data'!AB$1,FALSE))/100</f>
        <v>4.3058669184105697E-2</v>
      </c>
      <c r="U18" s="44">
        <f>(VLOOKUP($A17,'ADR Raw Data'!$B$6:$BE$49,'ADR Raw Data'!AC$1,FALSE))/100</f>
        <v>4.4546348596191797E-2</v>
      </c>
      <c r="V18" s="46">
        <f>(VLOOKUP($A17,'ADR Raw Data'!$B$6:$BE$49,'ADR Raw Data'!AE$1,FALSE))/100</f>
        <v>4.7689955694927802E-2</v>
      </c>
      <c r="X18" s="43">
        <f>(VLOOKUP($A17,'RevPAR Raw Data'!$B$6:$BE$49,'RevPAR Raw Data'!T$1,FALSE))/100</f>
        <v>0.27419287390059899</v>
      </c>
      <c r="Y18" s="44">
        <f>(VLOOKUP($A17,'RevPAR Raw Data'!$B$6:$BE$49,'RevPAR Raw Data'!U$1,FALSE))/100</f>
        <v>0.18686132854658299</v>
      </c>
      <c r="Z18" s="44">
        <f>(VLOOKUP($A17,'RevPAR Raw Data'!$B$6:$BE$49,'RevPAR Raw Data'!V$1,FALSE))/100</f>
        <v>0.161600228511106</v>
      </c>
      <c r="AA18" s="44">
        <f>(VLOOKUP($A17,'RevPAR Raw Data'!$B$6:$BE$49,'RevPAR Raw Data'!W$1,FALSE))/100</f>
        <v>0.18877017321380399</v>
      </c>
      <c r="AB18" s="44">
        <f>(VLOOKUP($A17,'RevPAR Raw Data'!$B$6:$BE$49,'RevPAR Raw Data'!X$1,FALSE))/100</f>
        <v>0.105410135721794</v>
      </c>
      <c r="AC18" s="44">
        <f>(VLOOKUP($A17,'RevPAR Raw Data'!$B$6:$BE$49,'RevPAR Raw Data'!Y$1,FALSE))/100</f>
        <v>0.17494277988489099</v>
      </c>
      <c r="AD18" s="45">
        <f>(VLOOKUP($A17,'RevPAR Raw Data'!$B$6:$BE$49,'RevPAR Raw Data'!AA$1,FALSE))/100</f>
        <v>4.5941229227917296E-2</v>
      </c>
      <c r="AE18" s="45">
        <f>(VLOOKUP($A17,'RevPAR Raw Data'!$B$6:$BE$49,'RevPAR Raw Data'!AB$1,FALSE))/100</f>
        <v>3.1410287698000298E-2</v>
      </c>
      <c r="AF18" s="44">
        <f>(VLOOKUP($A17,'RevPAR Raw Data'!$B$6:$BE$49,'RevPAR Raw Data'!AC$1,FALSE))/100</f>
        <v>3.8424777885491701E-2</v>
      </c>
      <c r="AG18" s="46">
        <f>(VLOOKUP($A17,'RevPAR Raw Data'!$B$6:$BE$49,'RevPAR Raw Data'!AE$1,FALSE))/100</f>
        <v>0.12680164157666599</v>
      </c>
    </row>
    <row r="19" spans="1:33">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c r="A20" s="70" t="s">
        <v>19</v>
      </c>
      <c r="B20" s="47">
        <f>(VLOOKUP($A20,'Occupancy Raw Data'!$B$8:$BE$51,'Occupancy Raw Data'!G$3,FALSE))/100</f>
        <v>0.52145190023752908</v>
      </c>
      <c r="C20" s="53">
        <f>(VLOOKUP($A20,'Occupancy Raw Data'!$B$8:$BE$51,'Occupancy Raw Data'!H$3,FALSE))/100</f>
        <v>0.681017418844022</v>
      </c>
      <c r="D20" s="53">
        <f>(VLOOKUP($A20,'Occupancy Raw Data'!$B$8:$BE$51,'Occupancy Raw Data'!I$3,FALSE))/100</f>
        <v>0.73347189231987298</v>
      </c>
      <c r="E20" s="53">
        <f>(VLOOKUP($A20,'Occupancy Raw Data'!$B$8:$BE$51,'Occupancy Raw Data'!J$3,FALSE))/100</f>
        <v>0.74896080760095007</v>
      </c>
      <c r="F20" s="53">
        <f>(VLOOKUP($A20,'Occupancy Raw Data'!$B$8:$BE$51,'Occupancy Raw Data'!K$3,FALSE))/100</f>
        <v>0.74069675376088595</v>
      </c>
      <c r="G20" s="54">
        <f>(VLOOKUP($A20,'Occupancy Raw Data'!$B$8:$BE$51,'Occupancy Raw Data'!L$3,FALSE))/100</f>
        <v>0.68511975455265206</v>
      </c>
      <c r="H20" s="53">
        <f>(VLOOKUP($A20,'Occupancy Raw Data'!$B$8:$BE$51,'Occupancy Raw Data'!N$3,FALSE))/100</f>
        <v>0.82732086302454411</v>
      </c>
      <c r="I20" s="53">
        <f>(VLOOKUP($A20,'Occupancy Raw Data'!$B$8:$BE$51,'Occupancy Raw Data'!O$3,FALSE))/100</f>
        <v>0.86116884402216898</v>
      </c>
      <c r="J20" s="54">
        <f>(VLOOKUP($A20,'Occupancy Raw Data'!$B$8:$BE$51,'Occupancy Raw Data'!P$3,FALSE))/100</f>
        <v>0.84424485352335699</v>
      </c>
      <c r="K20" s="48">
        <f>(VLOOKUP($A20,'Occupancy Raw Data'!$B$8:$BE$51,'Occupancy Raw Data'!R$3,FALSE))/100</f>
        <v>0.73058406854428204</v>
      </c>
      <c r="M20" s="75">
        <f>VLOOKUP($A20,'ADR Raw Data'!$B$6:$BE$49,'ADR Raw Data'!G$1,FALSE)</f>
        <v>114.649979122182</v>
      </c>
      <c r="N20" s="76">
        <f>VLOOKUP($A20,'ADR Raw Data'!$B$6:$BE$49,'ADR Raw Data'!H$1,FALSE)</f>
        <v>122.970895582037</v>
      </c>
      <c r="O20" s="76">
        <f>VLOOKUP($A20,'ADR Raw Data'!$B$6:$BE$49,'ADR Raw Data'!I$1,FALSE)</f>
        <v>127.049973687761</v>
      </c>
      <c r="P20" s="76">
        <f>VLOOKUP($A20,'ADR Raw Data'!$B$6:$BE$49,'ADR Raw Data'!J$1,FALSE)</f>
        <v>126.381293029402</v>
      </c>
      <c r="Q20" s="76">
        <f>VLOOKUP($A20,'ADR Raw Data'!$B$6:$BE$49,'ADR Raw Data'!K$1,FALSE)</f>
        <v>127.431538615713</v>
      </c>
      <c r="R20" s="77">
        <f>VLOOKUP($A20,'ADR Raw Data'!$B$6:$BE$49,'ADR Raw Data'!L$1,FALSE)</f>
        <v>124.287795072553</v>
      </c>
      <c r="S20" s="76">
        <f>VLOOKUP($A20,'ADR Raw Data'!$B$6:$BE$49,'ADR Raw Data'!N$1,FALSE)</f>
        <v>146.75828393695599</v>
      </c>
      <c r="T20" s="76">
        <f>VLOOKUP($A20,'ADR Raw Data'!$B$6:$BE$49,'ADR Raw Data'!O$1,FALSE)</f>
        <v>149.884535842551</v>
      </c>
      <c r="U20" s="77">
        <f>VLOOKUP($A20,'ADR Raw Data'!$B$6:$BE$49,'ADR Raw Data'!P$1,FALSE)</f>
        <v>148.352744790598</v>
      </c>
      <c r="V20" s="78">
        <f>VLOOKUP($A20,'ADR Raw Data'!$B$6:$BE$49,'ADR Raw Data'!R$1,FALSE)</f>
        <v>132.233183592899</v>
      </c>
      <c r="X20" s="75">
        <f>VLOOKUP($A20,'RevPAR Raw Data'!$B$6:$BE$49,'RevPAR Raw Data'!G$1,FALSE)</f>
        <v>59.784449475455197</v>
      </c>
      <c r="Y20" s="76">
        <f>VLOOKUP($A20,'RevPAR Raw Data'!$B$6:$BE$49,'RevPAR Raw Data'!H$1,FALSE)</f>
        <v>83.745321902216901</v>
      </c>
      <c r="Z20" s="76">
        <f>VLOOKUP($A20,'RevPAR Raw Data'!$B$6:$BE$49,'RevPAR Raw Data'!I$1,FALSE)</f>
        <v>93.187584619952403</v>
      </c>
      <c r="AA20" s="76">
        <f>VLOOKUP($A20,'RevPAR Raw Data'!$B$6:$BE$49,'RevPAR Raw Data'!J$1,FALSE)</f>
        <v>94.654635292953202</v>
      </c>
      <c r="AB20" s="76">
        <f>VLOOKUP($A20,'RevPAR Raw Data'!$B$6:$BE$49,'RevPAR Raw Data'!K$1,FALSE)</f>
        <v>94.388126979413997</v>
      </c>
      <c r="AC20" s="77">
        <f>VLOOKUP($A20,'RevPAR Raw Data'!$B$6:$BE$49,'RevPAR Raw Data'!L$1,FALSE)</f>
        <v>85.152023653998398</v>
      </c>
      <c r="AD20" s="76">
        <f>VLOOKUP($A20,'RevPAR Raw Data'!$B$6:$BE$49,'RevPAR Raw Data'!N$1,FALSE)</f>
        <v>121.41619012272299</v>
      </c>
      <c r="AE20" s="76">
        <f>VLOOKUP($A20,'RevPAR Raw Data'!$B$6:$BE$49,'RevPAR Raw Data'!O$1,FALSE)</f>
        <v>129.07589246832899</v>
      </c>
      <c r="AF20" s="77">
        <f>VLOOKUP($A20,'RevPAR Raw Data'!$B$6:$BE$49,'RevPAR Raw Data'!P$1,FALSE)</f>
        <v>125.246041295526</v>
      </c>
      <c r="AG20" s="78">
        <f>VLOOKUP($A20,'RevPAR Raw Data'!$B$6:$BE$49,'RevPAR Raw Data'!R$1,FALSE)</f>
        <v>96.607457265863502</v>
      </c>
    </row>
    <row r="21" spans="1:33" ht="14.25">
      <c r="A21" s="55" t="s">
        <v>131</v>
      </c>
      <c r="B21" s="43">
        <f>(VLOOKUP($A20,'Occupancy Raw Data'!$B$8:$BE$51,'Occupancy Raw Data'!T$3,FALSE))/100</f>
        <v>0.120488917177067</v>
      </c>
      <c r="C21" s="44">
        <f>(VLOOKUP($A20,'Occupancy Raw Data'!$B$8:$BE$51,'Occupancy Raw Data'!U$3,FALSE))/100</f>
        <v>9.4811823111776994E-2</v>
      </c>
      <c r="D21" s="44">
        <f>(VLOOKUP($A20,'Occupancy Raw Data'!$B$8:$BE$51,'Occupancy Raw Data'!V$3,FALSE))/100</f>
        <v>7.8375933438065995E-2</v>
      </c>
      <c r="E21" s="44">
        <f>(VLOOKUP($A20,'Occupancy Raw Data'!$B$8:$BE$51,'Occupancy Raw Data'!W$3,FALSE))/100</f>
        <v>8.122832258147239E-2</v>
      </c>
      <c r="F21" s="44">
        <f>(VLOOKUP($A20,'Occupancy Raw Data'!$B$8:$BE$51,'Occupancy Raw Data'!X$3,FALSE))/100</f>
        <v>3.4173607996425E-2</v>
      </c>
      <c r="G21" s="44">
        <f>(VLOOKUP($A20,'Occupancy Raw Data'!$B$8:$BE$51,'Occupancy Raw Data'!Y$3,FALSE))/100</f>
        <v>7.8419846446712793E-2</v>
      </c>
      <c r="H21" s="45">
        <f>(VLOOKUP($A20,'Occupancy Raw Data'!$B$8:$BE$51,'Occupancy Raw Data'!AA$3,FALSE))/100</f>
        <v>2.4384166838314601E-2</v>
      </c>
      <c r="I21" s="45">
        <f>(VLOOKUP($A20,'Occupancy Raw Data'!$B$8:$BE$51,'Occupancy Raw Data'!AB$3,FALSE))/100</f>
        <v>2.1202805169012101E-2</v>
      </c>
      <c r="J21" s="44">
        <f>(VLOOKUP($A20,'Occupancy Raw Data'!$B$8:$BE$51,'Occupancy Raw Data'!AC$3,FALSE))/100</f>
        <v>2.2759125923231701E-2</v>
      </c>
      <c r="K21" s="46">
        <f>(VLOOKUP($A20,'Occupancy Raw Data'!$B$8:$BE$51,'Occupancy Raw Data'!AE$3,FALSE))/100</f>
        <v>5.9384565896275304E-2</v>
      </c>
      <c r="M21" s="43">
        <f>(VLOOKUP($A20,'ADR Raw Data'!$B$6:$BE$49,'ADR Raw Data'!T$1,FALSE))/100</f>
        <v>6.5132230500950503E-2</v>
      </c>
      <c r="N21" s="44">
        <f>(VLOOKUP($A20,'ADR Raw Data'!$B$6:$BE$49,'ADR Raw Data'!U$1,FALSE))/100</f>
        <v>6.694032387234379E-2</v>
      </c>
      <c r="O21" s="44">
        <f>(VLOOKUP($A20,'ADR Raw Data'!$B$6:$BE$49,'ADR Raw Data'!V$1,FALSE))/100</f>
        <v>6.3105937791125E-2</v>
      </c>
      <c r="P21" s="44">
        <f>(VLOOKUP($A20,'ADR Raw Data'!$B$6:$BE$49,'ADR Raw Data'!W$1,FALSE))/100</f>
        <v>6.19738806696623E-2</v>
      </c>
      <c r="Q21" s="44">
        <f>(VLOOKUP($A20,'ADR Raw Data'!$B$6:$BE$49,'ADR Raw Data'!X$1,FALSE))/100</f>
        <v>3.1903158743253598E-2</v>
      </c>
      <c r="R21" s="44">
        <f>(VLOOKUP($A20,'ADR Raw Data'!$B$6:$BE$49,'ADR Raw Data'!Y$1,FALSE))/100</f>
        <v>5.5744548338030803E-2</v>
      </c>
      <c r="S21" s="45">
        <f>(VLOOKUP($A20,'ADR Raw Data'!$B$6:$BE$49,'ADR Raw Data'!AA$1,FALSE))/100</f>
        <v>3.0377000144963098E-2</v>
      </c>
      <c r="T21" s="45">
        <f>(VLOOKUP($A20,'ADR Raw Data'!$B$6:$BE$49,'ADR Raw Data'!AB$1,FALSE))/100</f>
        <v>3.53564059602266E-2</v>
      </c>
      <c r="U21" s="44">
        <f>(VLOOKUP($A20,'ADR Raw Data'!$B$6:$BE$49,'ADR Raw Data'!AC$1,FALSE))/100</f>
        <v>3.2923788390164896E-2</v>
      </c>
      <c r="V21" s="46">
        <f>(VLOOKUP($A20,'ADR Raw Data'!$B$6:$BE$49,'ADR Raw Data'!AE$1,FALSE))/100</f>
        <v>4.46416540570687E-2</v>
      </c>
      <c r="X21" s="43">
        <f>(VLOOKUP($A20,'RevPAR Raw Data'!$B$6:$BE$49,'RevPAR Raw Data'!T$1,FALSE))/100</f>
        <v>0.19346885960440399</v>
      </c>
      <c r="Y21" s="44">
        <f>(VLOOKUP($A20,'RevPAR Raw Data'!$B$6:$BE$49,'RevPAR Raw Data'!U$1,FALSE))/100</f>
        <v>0.16809888113014998</v>
      </c>
      <c r="Z21" s="44">
        <f>(VLOOKUP($A20,'RevPAR Raw Data'!$B$6:$BE$49,'RevPAR Raw Data'!V$1,FALSE))/100</f>
        <v>0.146427858009055</v>
      </c>
      <c r="AA21" s="44">
        <f>(VLOOKUP($A20,'RevPAR Raw Data'!$B$6:$BE$49,'RevPAR Raw Data'!W$1,FALSE))/100</f>
        <v>0.148236237621795</v>
      </c>
      <c r="AB21" s="44">
        <f>(VLOOKUP($A20,'RevPAR Raw Data'!$B$6:$BE$49,'RevPAR Raw Data'!X$1,FALSE))/100</f>
        <v>6.7167012780418298E-2</v>
      </c>
      <c r="AC21" s="44">
        <f>(VLOOKUP($A20,'RevPAR Raw Data'!$B$6:$BE$49,'RevPAR Raw Data'!Y$1,FALSE))/100</f>
        <v>0.13853587370565301</v>
      </c>
      <c r="AD21" s="45">
        <f>(VLOOKUP($A20,'RevPAR Raw Data'!$B$6:$BE$49,'RevPAR Raw Data'!AA$1,FALSE))/100</f>
        <v>5.5501884822860094E-2</v>
      </c>
      <c r="AE21" s="45">
        <f>(VLOOKUP($A20,'RevPAR Raw Data'!$B$6:$BE$49,'RevPAR Raw Data'!AB$1,FALSE))/100</f>
        <v>5.7308866116289901E-2</v>
      </c>
      <c r="AF21" s="44">
        <f>(VLOOKUP($A20,'RevPAR Raw Data'!$B$6:$BE$49,'RevPAR Raw Data'!AC$1,FALSE))/100</f>
        <v>5.6432230959238196E-2</v>
      </c>
      <c r="AG21" s="46">
        <f>(VLOOKUP($A20,'RevPAR Raw Data'!$B$6:$BE$49,'RevPAR Raw Data'!AE$1,FALSE))/100</f>
        <v>0.10667724520041399</v>
      </c>
    </row>
    <row r="22" spans="1:33">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c r="A23" s="70" t="s">
        <v>20</v>
      </c>
      <c r="B23" s="47">
        <f>(VLOOKUP($A23,'Occupancy Raw Data'!$B$8:$BE$51,'Occupancy Raw Data'!G$3,FALSE))/100</f>
        <v>0.50908076080889597</v>
      </c>
      <c r="C23" s="53">
        <f>(VLOOKUP($A23,'Occupancy Raw Data'!$B$8:$BE$51,'Occupancy Raw Data'!H$3,FALSE))/100</f>
        <v>0.57893606972650302</v>
      </c>
      <c r="D23" s="53">
        <f>(VLOOKUP($A23,'Occupancy Raw Data'!$B$8:$BE$51,'Occupancy Raw Data'!I$3,FALSE))/100</f>
        <v>0.62693744364776005</v>
      </c>
      <c r="E23" s="53">
        <f>(VLOOKUP($A23,'Occupancy Raw Data'!$B$8:$BE$51,'Occupancy Raw Data'!J$3,FALSE))/100</f>
        <v>0.64123481172985197</v>
      </c>
      <c r="F23" s="53">
        <f>(VLOOKUP($A23,'Occupancy Raw Data'!$B$8:$BE$51,'Occupancy Raw Data'!K$3,FALSE))/100</f>
        <v>0.66055557940835496</v>
      </c>
      <c r="G23" s="54">
        <f>(VLOOKUP($A23,'Occupancy Raw Data'!$B$8:$BE$51,'Occupancy Raw Data'!L$3,FALSE))/100</f>
        <v>0.60334893306427295</v>
      </c>
      <c r="H23" s="53">
        <f>(VLOOKUP($A23,'Occupancy Raw Data'!$B$8:$BE$51,'Occupancy Raw Data'!N$3,FALSE))/100</f>
        <v>0.75265123867588302</v>
      </c>
      <c r="I23" s="53">
        <f>(VLOOKUP($A23,'Occupancy Raw Data'!$B$8:$BE$51,'Occupancy Raw Data'!O$3,FALSE))/100</f>
        <v>0.78914602206861006</v>
      </c>
      <c r="J23" s="54">
        <f>(VLOOKUP($A23,'Occupancy Raw Data'!$B$8:$BE$51,'Occupancy Raw Data'!P$3,FALSE))/100</f>
        <v>0.77089863037224604</v>
      </c>
      <c r="K23" s="48">
        <f>(VLOOKUP($A23,'Occupancy Raw Data'!$B$8:$BE$51,'Occupancy Raw Data'!R$3,FALSE))/100</f>
        <v>0.6512202751522661</v>
      </c>
      <c r="M23" s="75">
        <f>VLOOKUP($A23,'ADR Raw Data'!$B$6:$BE$49,'ADR Raw Data'!G$1,FALSE)</f>
        <v>82.304911023024303</v>
      </c>
      <c r="N23" s="76">
        <f>VLOOKUP($A23,'ADR Raw Data'!$B$6:$BE$49,'ADR Raw Data'!H$1,FALSE)</f>
        <v>85.925223227528903</v>
      </c>
      <c r="O23" s="76">
        <f>VLOOKUP($A23,'ADR Raw Data'!$B$6:$BE$49,'ADR Raw Data'!I$1,FALSE)</f>
        <v>89.277732502396901</v>
      </c>
      <c r="P23" s="76">
        <f>VLOOKUP($A23,'ADR Raw Data'!$B$6:$BE$49,'ADR Raw Data'!J$1,FALSE)</f>
        <v>89.184266488115099</v>
      </c>
      <c r="Q23" s="76">
        <f>VLOOKUP($A23,'ADR Raw Data'!$B$6:$BE$49,'ADR Raw Data'!K$1,FALSE)</f>
        <v>91.171321416964503</v>
      </c>
      <c r="R23" s="77">
        <f>VLOOKUP($A23,'ADR Raw Data'!$B$6:$BE$49,'ADR Raw Data'!L$1,FALSE)</f>
        <v>87.852444245192999</v>
      </c>
      <c r="S23" s="76">
        <f>VLOOKUP($A23,'ADR Raw Data'!$B$6:$BE$49,'ADR Raw Data'!N$1,FALSE)</f>
        <v>106.153023388476</v>
      </c>
      <c r="T23" s="76">
        <f>VLOOKUP($A23,'ADR Raw Data'!$B$6:$BE$49,'ADR Raw Data'!O$1,FALSE)</f>
        <v>107.84061697497199</v>
      </c>
      <c r="U23" s="77">
        <f>VLOOKUP($A23,'ADR Raw Data'!$B$6:$BE$49,'ADR Raw Data'!P$1,FALSE)</f>
        <v>107.016793093845</v>
      </c>
      <c r="V23" s="78">
        <f>VLOOKUP($A23,'ADR Raw Data'!$B$6:$BE$49,'ADR Raw Data'!R$1,FALSE)</f>
        <v>94.334240626147803</v>
      </c>
      <c r="X23" s="75">
        <f>VLOOKUP($A23,'RevPAR Raw Data'!$B$6:$BE$49,'RevPAR Raw Data'!G$1,FALSE)</f>
        <v>41.899846721909697</v>
      </c>
      <c r="Y23" s="76">
        <f>VLOOKUP($A23,'RevPAR Raw Data'!$B$6:$BE$49,'RevPAR Raw Data'!H$1,FALSE)</f>
        <v>49.745211025718</v>
      </c>
      <c r="Z23" s="76">
        <f>VLOOKUP($A23,'RevPAR Raw Data'!$B$6:$BE$49,'RevPAR Raw Data'!I$1,FALSE)</f>
        <v>55.971553389721301</v>
      </c>
      <c r="AA23" s="76">
        <f>VLOOKUP($A23,'RevPAR Raw Data'!$B$6:$BE$49,'RevPAR Raw Data'!J$1,FALSE)</f>
        <v>57.188056330771502</v>
      </c>
      <c r="AB23" s="76">
        <f>VLOOKUP($A23,'RevPAR Raw Data'!$B$6:$BE$49,'RevPAR Raw Data'!K$1,FALSE)</f>
        <v>60.223725044008397</v>
      </c>
      <c r="AC23" s="77">
        <f>VLOOKUP($A23,'RevPAR Raw Data'!$B$6:$BE$49,'RevPAR Raw Data'!L$1,FALSE)</f>
        <v>53.005678502425802</v>
      </c>
      <c r="AD23" s="76">
        <f>VLOOKUP($A23,'RevPAR Raw Data'!$B$6:$BE$49,'RevPAR Raw Data'!N$1,FALSE)</f>
        <v>79.896204542527101</v>
      </c>
      <c r="AE23" s="76">
        <f>VLOOKUP($A23,'RevPAR Raw Data'!$B$6:$BE$49,'RevPAR Raw Data'!O$1,FALSE)</f>
        <v>85.101993903224397</v>
      </c>
      <c r="AF23" s="77">
        <f>VLOOKUP($A23,'RevPAR Raw Data'!$B$6:$BE$49,'RevPAR Raw Data'!P$1,FALSE)</f>
        <v>82.499099222875699</v>
      </c>
      <c r="AG23" s="78">
        <f>VLOOKUP($A23,'RevPAR Raw Data'!$B$6:$BE$49,'RevPAR Raw Data'!R$1,FALSE)</f>
        <v>61.432370136840099</v>
      </c>
    </row>
    <row r="24" spans="1:33" ht="14.25">
      <c r="A24" s="55" t="s">
        <v>131</v>
      </c>
      <c r="B24" s="43">
        <f>(VLOOKUP($A23,'Occupancy Raw Data'!$B$8:$BE$51,'Occupancy Raw Data'!T$3,FALSE))/100</f>
        <v>5.5414723737602201E-2</v>
      </c>
      <c r="C24" s="44">
        <f>(VLOOKUP($A23,'Occupancy Raw Data'!$B$8:$BE$51,'Occupancy Raw Data'!U$3,FALSE))/100</f>
        <v>4.2533464798031703E-2</v>
      </c>
      <c r="D24" s="44">
        <f>(VLOOKUP($A23,'Occupancy Raw Data'!$B$8:$BE$51,'Occupancy Raw Data'!V$3,FALSE))/100</f>
        <v>7.5006104442088106E-2</v>
      </c>
      <c r="E24" s="44">
        <f>(VLOOKUP($A23,'Occupancy Raw Data'!$B$8:$BE$51,'Occupancy Raw Data'!W$3,FALSE))/100</f>
        <v>4.7554080297108593E-2</v>
      </c>
      <c r="F24" s="44">
        <f>(VLOOKUP($A23,'Occupancy Raw Data'!$B$8:$BE$51,'Occupancy Raw Data'!X$3,FALSE))/100</f>
        <v>3.0133848265337101E-2</v>
      </c>
      <c r="G24" s="44">
        <f>(VLOOKUP($A23,'Occupancy Raw Data'!$B$8:$BE$51,'Occupancy Raw Data'!Y$3,FALSE))/100</f>
        <v>4.9586979894150396E-2</v>
      </c>
      <c r="H24" s="45">
        <f>(VLOOKUP($A23,'Occupancy Raw Data'!$B$8:$BE$51,'Occupancy Raw Data'!AA$3,FALSE))/100</f>
        <v>4.6635525919369397E-2</v>
      </c>
      <c r="I24" s="45">
        <f>(VLOOKUP($A23,'Occupancy Raw Data'!$B$8:$BE$51,'Occupancy Raw Data'!AB$3,FALSE))/100</f>
        <v>4.3308845010087804E-2</v>
      </c>
      <c r="J24" s="44">
        <f>(VLOOKUP($A23,'Occupancy Raw Data'!$B$8:$BE$51,'Occupancy Raw Data'!AC$3,FALSE))/100</f>
        <v>4.4930167670507101E-2</v>
      </c>
      <c r="K24" s="46">
        <f>(VLOOKUP($A23,'Occupancy Raw Data'!$B$8:$BE$51,'Occupancy Raw Data'!AE$3,FALSE))/100</f>
        <v>4.8007307292519098E-2</v>
      </c>
      <c r="M24" s="43">
        <f>(VLOOKUP($A23,'ADR Raw Data'!$B$6:$BE$49,'ADR Raw Data'!T$1,FALSE))/100</f>
        <v>3.6967835403766497E-2</v>
      </c>
      <c r="N24" s="44">
        <f>(VLOOKUP($A23,'ADR Raw Data'!$B$6:$BE$49,'ADR Raw Data'!U$1,FALSE))/100</f>
        <v>4.3594300370751606E-2</v>
      </c>
      <c r="O24" s="44">
        <f>(VLOOKUP($A23,'ADR Raw Data'!$B$6:$BE$49,'ADR Raw Data'!V$1,FALSE))/100</f>
        <v>6.6836301491806097E-2</v>
      </c>
      <c r="P24" s="44">
        <f>(VLOOKUP($A23,'ADR Raw Data'!$B$6:$BE$49,'ADR Raw Data'!W$1,FALSE))/100</f>
        <v>5.40353274923887E-2</v>
      </c>
      <c r="Q24" s="44">
        <f>(VLOOKUP($A23,'ADR Raw Data'!$B$6:$BE$49,'ADR Raw Data'!X$1,FALSE))/100</f>
        <v>4.5055719999162004E-2</v>
      </c>
      <c r="R24" s="44">
        <f>(VLOOKUP($A23,'ADR Raw Data'!$B$6:$BE$49,'ADR Raw Data'!Y$1,FALSE))/100</f>
        <v>4.9724478962775404E-2</v>
      </c>
      <c r="S24" s="45">
        <f>(VLOOKUP($A23,'ADR Raw Data'!$B$6:$BE$49,'ADR Raw Data'!AA$1,FALSE))/100</f>
        <v>5.6724023360012102E-2</v>
      </c>
      <c r="T24" s="45">
        <f>(VLOOKUP($A23,'ADR Raw Data'!$B$6:$BE$49,'ADR Raw Data'!AB$1,FALSE))/100</f>
        <v>4.2655866912407303E-2</v>
      </c>
      <c r="U24" s="44">
        <f>(VLOOKUP($A23,'ADR Raw Data'!$B$6:$BE$49,'ADR Raw Data'!AC$1,FALSE))/100</f>
        <v>4.9396594578936401E-2</v>
      </c>
      <c r="V24" s="46">
        <f>(VLOOKUP($A23,'ADR Raw Data'!$B$6:$BE$49,'ADR Raw Data'!AE$1,FALSE))/100</f>
        <v>4.9385967995798502E-2</v>
      </c>
      <c r="X24" s="43">
        <f>(VLOOKUP($A23,'RevPAR Raw Data'!$B$6:$BE$49,'RevPAR Raw Data'!T$1,FALSE))/100</f>
        <v>9.4431121527445594E-2</v>
      </c>
      <c r="Y24" s="44">
        <f>(VLOOKUP($A23,'RevPAR Raw Data'!$B$6:$BE$49,'RevPAR Raw Data'!U$1,FALSE))/100</f>
        <v>8.7981981808997606E-2</v>
      </c>
      <c r="Z24" s="44">
        <f>(VLOOKUP($A23,'RevPAR Raw Data'!$B$6:$BE$49,'RevPAR Raw Data'!V$1,FALSE))/100</f>
        <v>0.14685553654411099</v>
      </c>
      <c r="AA24" s="44">
        <f>(VLOOKUP($A23,'RevPAR Raw Data'!$B$6:$BE$49,'RevPAR Raw Data'!W$1,FALSE))/100</f>
        <v>0.10415900809195</v>
      </c>
      <c r="AB24" s="44">
        <f>(VLOOKUP($A23,'RevPAR Raw Data'!$B$6:$BE$49,'RevPAR Raw Data'!X$1,FALSE))/100</f>
        <v>7.6547270494439296E-2</v>
      </c>
      <c r="AC24" s="44">
        <f>(VLOOKUP($A23,'RevPAR Raw Data'!$B$6:$BE$49,'RevPAR Raw Data'!Y$1,FALSE))/100</f>
        <v>0.1017771455955</v>
      </c>
      <c r="AD24" s="45">
        <f>(VLOOKUP($A23,'RevPAR Raw Data'!$B$6:$BE$49,'RevPAR Raw Data'!AA$1,FALSE))/100</f>
        <v>0.106004903941038</v>
      </c>
      <c r="AE24" s="45">
        <f>(VLOOKUP($A23,'RevPAR Raw Data'!$B$6:$BE$49,'RevPAR Raw Data'!AB$1,FALSE))/100</f>
        <v>8.78120882513755E-2</v>
      </c>
      <c r="AF24" s="44">
        <f>(VLOOKUP($A23,'RevPAR Raw Data'!$B$6:$BE$49,'RevPAR Raw Data'!AC$1,FALSE))/100</f>
        <v>9.6546159526227193E-2</v>
      </c>
      <c r="AG24" s="46">
        <f>(VLOOKUP($A23,'RevPAR Raw Data'!$B$6:$BE$49,'RevPAR Raw Data'!AE$1,FALSE))/100</f>
        <v>9.97641626298304E-2</v>
      </c>
    </row>
    <row r="25" spans="1:33">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c r="A26" s="70" t="s">
        <v>21</v>
      </c>
      <c r="B26" s="47">
        <f>(VLOOKUP($A26,'Occupancy Raw Data'!$B$8:$BE$51,'Occupancy Raw Data'!G$3,FALSE))/100</f>
        <v>0.50485094372905204</v>
      </c>
      <c r="C26" s="53">
        <f>(VLOOKUP($A26,'Occupancy Raw Data'!$B$8:$BE$51,'Occupancy Raw Data'!H$3,FALSE))/100</f>
        <v>0.53092844123008098</v>
      </c>
      <c r="D26" s="53">
        <f>(VLOOKUP($A26,'Occupancy Raw Data'!$B$8:$BE$51,'Occupancy Raw Data'!I$3,FALSE))/100</f>
        <v>0.54357029458458195</v>
      </c>
      <c r="E26" s="53">
        <f>(VLOOKUP($A26,'Occupancy Raw Data'!$B$8:$BE$51,'Occupancy Raw Data'!J$3,FALSE))/100</f>
        <v>0.55785852884106502</v>
      </c>
      <c r="F26" s="53">
        <f>(VLOOKUP($A26,'Occupancy Raw Data'!$B$8:$BE$51,'Occupancy Raw Data'!K$3,FALSE))/100</f>
        <v>0.57446933615570006</v>
      </c>
      <c r="G26" s="54">
        <f>(VLOOKUP($A26,'Occupancy Raw Data'!$B$8:$BE$51,'Occupancy Raw Data'!L$3,FALSE))/100</f>
        <v>0.54233550890809601</v>
      </c>
      <c r="H26" s="53">
        <f>(VLOOKUP($A26,'Occupancy Raw Data'!$B$8:$BE$51,'Occupancy Raw Data'!N$3,FALSE))/100</f>
        <v>0.66437349326747808</v>
      </c>
      <c r="I26" s="53">
        <f>(VLOOKUP($A26,'Occupancy Raw Data'!$B$8:$BE$51,'Occupancy Raw Data'!O$3,FALSE))/100</f>
        <v>0.68483565590639106</v>
      </c>
      <c r="J26" s="54">
        <f>(VLOOKUP($A26,'Occupancy Raw Data'!$B$8:$BE$51,'Occupancy Raw Data'!P$3,FALSE))/100</f>
        <v>0.67460457458693401</v>
      </c>
      <c r="K26" s="48">
        <f>(VLOOKUP($A26,'Occupancy Raw Data'!$B$8:$BE$51,'Occupancy Raw Data'!R$3,FALSE))/100</f>
        <v>0.58012667053062106</v>
      </c>
      <c r="M26" s="75">
        <f>VLOOKUP($A26,'ADR Raw Data'!$B$6:$BE$49,'ADR Raw Data'!G$1,FALSE)</f>
        <v>62.6572278010715</v>
      </c>
      <c r="N26" s="76">
        <f>VLOOKUP($A26,'ADR Raw Data'!$B$6:$BE$49,'ADR Raw Data'!H$1,FALSE)</f>
        <v>63.025156315410499</v>
      </c>
      <c r="O26" s="76">
        <f>VLOOKUP($A26,'ADR Raw Data'!$B$6:$BE$49,'ADR Raw Data'!I$1,FALSE)</f>
        <v>63.668614560008599</v>
      </c>
      <c r="P26" s="76">
        <f>VLOOKUP($A26,'ADR Raw Data'!$B$6:$BE$49,'ADR Raw Data'!J$1,FALSE)</f>
        <v>64.178313206851101</v>
      </c>
      <c r="Q26" s="76">
        <f>VLOOKUP($A26,'ADR Raw Data'!$B$6:$BE$49,'ADR Raw Data'!K$1,FALSE)</f>
        <v>65.108982164790106</v>
      </c>
      <c r="R26" s="77">
        <f>VLOOKUP($A26,'ADR Raw Data'!$B$6:$BE$49,'ADR Raw Data'!L$1,FALSE)</f>
        <v>63.764332768471803</v>
      </c>
      <c r="S26" s="76">
        <f>VLOOKUP($A26,'ADR Raw Data'!$B$6:$BE$49,'ADR Raw Data'!N$1,FALSE)</f>
        <v>71.823673997698904</v>
      </c>
      <c r="T26" s="76">
        <f>VLOOKUP($A26,'ADR Raw Data'!$B$6:$BE$49,'ADR Raw Data'!O$1,FALSE)</f>
        <v>73.931773199106999</v>
      </c>
      <c r="U26" s="77">
        <f>VLOOKUP($A26,'ADR Raw Data'!$B$6:$BE$49,'ADR Raw Data'!P$1,FALSE)</f>
        <v>72.893709358929598</v>
      </c>
      <c r="V26" s="78">
        <f>VLOOKUP($A26,'ADR Raw Data'!$B$6:$BE$49,'ADR Raw Data'!R$1,FALSE)</f>
        <v>66.797522155697195</v>
      </c>
      <c r="X26" s="75">
        <f>VLOOKUP($A26,'RevPAR Raw Data'!$B$6:$BE$49,'RevPAR Raw Data'!G$1,FALSE)</f>
        <v>31.6325605868171</v>
      </c>
      <c r="Y26" s="76">
        <f>VLOOKUP($A26,'RevPAR Raw Data'!$B$6:$BE$49,'RevPAR Raw Data'!H$1,FALSE)</f>
        <v>33.461848000823103</v>
      </c>
      <c r="Z26" s="76">
        <f>VLOOKUP($A26,'RevPAR Raw Data'!$B$6:$BE$49,'RevPAR Raw Data'!I$1,FALSE)</f>
        <v>34.6083675721761</v>
      </c>
      <c r="AA26" s="76">
        <f>VLOOKUP($A26,'RevPAR Raw Data'!$B$6:$BE$49,'RevPAR Raw Data'!J$1,FALSE)</f>
        <v>35.802419389074998</v>
      </c>
      <c r="AB26" s="76">
        <f>VLOOKUP($A26,'RevPAR Raw Data'!$B$6:$BE$49,'RevPAR Raw Data'!K$1,FALSE)</f>
        <v>37.4031137619803</v>
      </c>
      <c r="AC26" s="77">
        <f>VLOOKUP($A26,'RevPAR Raw Data'!$B$6:$BE$49,'RevPAR Raw Data'!L$1,FALSE)</f>
        <v>34.5816618621743</v>
      </c>
      <c r="AD26" s="76">
        <f>VLOOKUP($A26,'RevPAR Raw Data'!$B$6:$BE$49,'RevPAR Raw Data'!N$1,FALSE)</f>
        <v>47.7177451931557</v>
      </c>
      <c r="AE26" s="76">
        <f>VLOOKUP($A26,'RevPAR Raw Data'!$B$6:$BE$49,'RevPAR Raw Data'!O$1,FALSE)</f>
        <v>50.631114391133003</v>
      </c>
      <c r="AF26" s="77">
        <f>VLOOKUP($A26,'RevPAR Raw Data'!$B$6:$BE$49,'RevPAR Raw Data'!P$1,FALSE)</f>
        <v>49.174429792144402</v>
      </c>
      <c r="AG26" s="78">
        <f>VLOOKUP($A26,'RevPAR Raw Data'!$B$6:$BE$49,'RevPAR Raw Data'!R$1,FALSE)</f>
        <v>38.7510241278801</v>
      </c>
    </row>
    <row r="27" spans="1:33" ht="14.25">
      <c r="A27" s="55" t="s">
        <v>131</v>
      </c>
      <c r="B27" s="43">
        <f>(VLOOKUP($A26,'Occupancy Raw Data'!$B$8:$BE$51,'Occupancy Raw Data'!T$3,FALSE))/100</f>
        <v>5.4216624469508999E-2</v>
      </c>
      <c r="C27" s="44">
        <f>(VLOOKUP($A26,'Occupancy Raw Data'!$B$8:$BE$51,'Occupancy Raw Data'!U$3,FALSE))/100</f>
        <v>5.6123648650476005E-2</v>
      </c>
      <c r="D27" s="44">
        <f>(VLOOKUP($A26,'Occupancy Raw Data'!$B$8:$BE$51,'Occupancy Raw Data'!V$3,FALSE))/100</f>
        <v>5.8775266869455702E-2</v>
      </c>
      <c r="E27" s="44">
        <f>(VLOOKUP($A26,'Occupancy Raw Data'!$B$8:$BE$51,'Occupancy Raw Data'!W$3,FALSE))/100</f>
        <v>3.9321058625337198E-2</v>
      </c>
      <c r="F27" s="44">
        <f>(VLOOKUP($A26,'Occupancy Raw Data'!$B$8:$BE$51,'Occupancy Raw Data'!X$3,FALSE))/100</f>
        <v>1.3634695394538701E-2</v>
      </c>
      <c r="G27" s="44">
        <f>(VLOOKUP($A26,'Occupancy Raw Data'!$B$8:$BE$51,'Occupancy Raw Data'!Y$3,FALSE))/100</f>
        <v>4.3558269986619803E-2</v>
      </c>
      <c r="H27" s="45">
        <f>(VLOOKUP($A26,'Occupancy Raw Data'!$B$8:$BE$51,'Occupancy Raw Data'!AA$3,FALSE))/100</f>
        <v>2.0608739499746901E-2</v>
      </c>
      <c r="I27" s="45">
        <f>(VLOOKUP($A26,'Occupancy Raw Data'!$B$8:$BE$51,'Occupancy Raw Data'!AB$3,FALSE))/100</f>
        <v>5.1472637768170603E-3</v>
      </c>
      <c r="J27" s="44">
        <f>(VLOOKUP($A26,'Occupancy Raw Data'!$B$8:$BE$51,'Occupancy Raw Data'!AC$3,FALSE))/100</f>
        <v>1.27017728937801E-2</v>
      </c>
      <c r="K27" s="46">
        <f>(VLOOKUP($A26,'Occupancy Raw Data'!$B$8:$BE$51,'Occupancy Raw Data'!AE$3,FALSE))/100</f>
        <v>3.3099857678892702E-2</v>
      </c>
      <c r="M27" s="43">
        <f>(VLOOKUP($A26,'ADR Raw Data'!$B$6:$BE$49,'ADR Raw Data'!T$1,FALSE))/100</f>
        <v>3.07593099885245E-2</v>
      </c>
      <c r="N27" s="44">
        <f>(VLOOKUP($A26,'ADR Raw Data'!$B$6:$BE$49,'ADR Raw Data'!U$1,FALSE))/100</f>
        <v>2.4968747994220202E-2</v>
      </c>
      <c r="O27" s="44">
        <f>(VLOOKUP($A26,'ADR Raw Data'!$B$6:$BE$49,'ADR Raw Data'!V$1,FALSE))/100</f>
        <v>3.1897516457197399E-2</v>
      </c>
      <c r="P27" s="44">
        <f>(VLOOKUP($A26,'ADR Raw Data'!$B$6:$BE$49,'ADR Raw Data'!W$1,FALSE))/100</f>
        <v>3.1391895718720003E-2</v>
      </c>
      <c r="Q27" s="44">
        <f>(VLOOKUP($A26,'ADR Raw Data'!$B$6:$BE$49,'ADR Raw Data'!X$1,FALSE))/100</f>
        <v>2.8467816687970302E-2</v>
      </c>
      <c r="R27" s="44">
        <f>(VLOOKUP($A26,'ADR Raw Data'!$B$6:$BE$49,'ADR Raw Data'!Y$1,FALSE))/100</f>
        <v>2.92846280510114E-2</v>
      </c>
      <c r="S27" s="45">
        <f>(VLOOKUP($A26,'ADR Raw Data'!$B$6:$BE$49,'ADR Raw Data'!AA$1,FALSE))/100</f>
        <v>5.5727160060472002E-3</v>
      </c>
      <c r="T27" s="45">
        <f>(VLOOKUP($A26,'ADR Raw Data'!$B$6:$BE$49,'ADR Raw Data'!AB$1,FALSE))/100</f>
        <v>1.14923320048681E-3</v>
      </c>
      <c r="U27" s="44">
        <f>(VLOOKUP($A26,'ADR Raw Data'!$B$6:$BE$49,'ADR Raw Data'!AC$1,FALSE))/100</f>
        <v>3.16304930276755E-3</v>
      </c>
      <c r="V27" s="46">
        <f>(VLOOKUP($A26,'ADR Raw Data'!$B$6:$BE$49,'ADR Raw Data'!AE$1,FALSE))/100</f>
        <v>1.8543322920862301E-2</v>
      </c>
      <c r="X27" s="43">
        <f>(VLOOKUP($A26,'RevPAR Raw Data'!$B$6:$BE$49,'RevPAR Raw Data'!T$1,FALSE))/100</f>
        <v>8.664360041662271E-2</v>
      </c>
      <c r="Y27" s="44">
        <f>(VLOOKUP($A26,'RevPAR Raw Data'!$B$6:$BE$49,'RevPAR Raw Data'!U$1,FALSE))/100</f>
        <v>8.2493733884366094E-2</v>
      </c>
      <c r="Z27" s="44">
        <f>(VLOOKUP($A26,'RevPAR Raw Data'!$B$6:$BE$49,'RevPAR Raw Data'!V$1,FALSE))/100</f>
        <v>9.2547568368897798E-2</v>
      </c>
      <c r="AA27" s="44">
        <f>(VLOOKUP($A26,'RevPAR Raw Data'!$B$6:$BE$49,'RevPAR Raw Data'!W$1,FALSE))/100</f>
        <v>7.1947316915973503E-2</v>
      </c>
      <c r="AB27" s="44">
        <f>(VLOOKUP($A26,'RevPAR Raw Data'!$B$6:$BE$49,'RevPAR Raw Data'!X$1,FALSE))/100</f>
        <v>4.2490662091597103E-2</v>
      </c>
      <c r="AC27" s="44">
        <f>(VLOOKUP($A26,'RevPAR Raw Data'!$B$6:$BE$49,'RevPAR Raw Data'!Y$1,FALSE))/100</f>
        <v>7.4118485772734902E-2</v>
      </c>
      <c r="AD27" s="45">
        <f>(VLOOKUP($A26,'RevPAR Raw Data'!$B$6:$BE$49,'RevPAR Raw Data'!AA$1,FALSE))/100</f>
        <v>2.6296302158268801E-2</v>
      </c>
      <c r="AE27" s="45">
        <f>(VLOOKUP($A26,'RevPAR Raw Data'!$B$6:$BE$49,'RevPAR Raw Data'!AB$1,FALSE))/100</f>
        <v>6.3024123837278501E-3</v>
      </c>
      <c r="AF27" s="44">
        <f>(VLOOKUP($A26,'RevPAR Raw Data'!$B$6:$BE$49,'RevPAR Raw Data'!AC$1,FALSE))/100</f>
        <v>1.59049985304433E-2</v>
      </c>
      <c r="AG27" s="46">
        <f>(VLOOKUP($A26,'RevPAR Raw Data'!$B$6:$BE$49,'RevPAR Raw Data'!AE$1,FALSE))/100</f>
        <v>5.22569619493293E-2</v>
      </c>
    </row>
    <row r="28" spans="1:33">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c r="A29" s="70" t="s">
        <v>23</v>
      </c>
      <c r="B29" s="71">
        <f>(VLOOKUP($A29,'Occupancy Raw Data'!$B$8:$BE$45,'Occupancy Raw Data'!G$3,FALSE))/100</f>
        <v>0.49020475600401198</v>
      </c>
      <c r="C29" s="72">
        <f>(VLOOKUP($A29,'Occupancy Raw Data'!$B$8:$BE$45,'Occupancy Raw Data'!H$3,FALSE))/100</f>
        <v>0.65940874491060297</v>
      </c>
      <c r="D29" s="72">
        <f>(VLOOKUP($A29,'Occupancy Raw Data'!$B$8:$BE$45,'Occupancy Raw Data'!I$3,FALSE))/100</f>
        <v>0.71756063020003491</v>
      </c>
      <c r="E29" s="72">
        <f>(VLOOKUP($A29,'Occupancy Raw Data'!$B$8:$BE$45,'Occupancy Raw Data'!J$3,FALSE))/100</f>
        <v>0.70124505812238103</v>
      </c>
      <c r="F29" s="72">
        <f>(VLOOKUP($A29,'Occupancy Raw Data'!$B$8:$BE$45,'Occupancy Raw Data'!K$3,FALSE))/100</f>
        <v>0.73001121142385006</v>
      </c>
      <c r="G29" s="73">
        <f>(VLOOKUP($A29,'Occupancy Raw Data'!$B$8:$BE$45,'Occupancy Raw Data'!L$3,FALSE))/100</f>
        <v>0.659686080132176</v>
      </c>
      <c r="H29" s="53">
        <f>(VLOOKUP($A29,'Occupancy Raw Data'!$B$8:$BE$45,'Occupancy Raw Data'!N$3,FALSE))/100</f>
        <v>0.84722959815896604</v>
      </c>
      <c r="I29" s="53">
        <f>(VLOOKUP($A29,'Occupancy Raw Data'!$B$8:$BE$45,'Occupancy Raw Data'!O$3,FALSE))/100</f>
        <v>0.86782321354811998</v>
      </c>
      <c r="J29" s="73">
        <f>(VLOOKUP($A29,'Occupancy Raw Data'!$B$8:$BE$45,'Occupancy Raw Data'!P$3,FALSE))/100</f>
        <v>0.85752640585354301</v>
      </c>
      <c r="K29" s="74">
        <f>(VLOOKUP($A29,'Occupancy Raw Data'!$B$8:$BE$45,'Occupancy Raw Data'!R$3,FALSE))/100</f>
        <v>0.71621188748113795</v>
      </c>
      <c r="M29" s="75">
        <f>VLOOKUP($A29,'ADR Raw Data'!$B$6:$BE$43,'ADR Raw Data'!G$1,FALSE)</f>
        <v>109.09301053265099</v>
      </c>
      <c r="N29" s="76">
        <f>VLOOKUP($A29,'ADR Raw Data'!$B$6:$BE$43,'ADR Raw Data'!H$1,FALSE)</f>
        <v>117.636135123042</v>
      </c>
      <c r="O29" s="76">
        <f>VLOOKUP($A29,'ADR Raw Data'!$B$6:$BE$43,'ADR Raw Data'!I$1,FALSE)</f>
        <v>122.60147526828599</v>
      </c>
      <c r="P29" s="76">
        <f>VLOOKUP($A29,'ADR Raw Data'!$B$6:$BE$43,'ADR Raw Data'!J$1,FALSE)</f>
        <v>120.703199259508</v>
      </c>
      <c r="Q29" s="76">
        <f>VLOOKUP($A29,'ADR Raw Data'!$B$6:$BE$43,'ADR Raw Data'!K$1,FALSE)</f>
        <v>127.38247261851799</v>
      </c>
      <c r="R29" s="77">
        <f>VLOOKUP($A29,'ADR Raw Data'!$B$6:$BE$43,'ADR Raw Data'!L$1,FALSE)</f>
        <v>120.255790674168</v>
      </c>
      <c r="S29" s="76">
        <f>VLOOKUP($A29,'ADR Raw Data'!$B$6:$BE$43,'ADR Raw Data'!N$1,FALSE)</f>
        <v>155.703306867251</v>
      </c>
      <c r="T29" s="76">
        <f>VLOOKUP($A29,'ADR Raw Data'!$B$6:$BE$43,'ADR Raw Data'!O$1,FALSE)</f>
        <v>160.73766369755799</v>
      </c>
      <c r="U29" s="77">
        <f>VLOOKUP($A29,'ADR Raw Data'!$B$6:$BE$43,'ADR Raw Data'!P$1,FALSE)</f>
        <v>158.25071047651801</v>
      </c>
      <c r="V29" s="78">
        <f>VLOOKUP($A29,'ADR Raw Data'!$B$6:$BE$43,'ADR Raw Data'!R$1,FALSE)</f>
        <v>133.25339957746499</v>
      </c>
      <c r="X29" s="75">
        <f>VLOOKUP($A29,'RevPAR Raw Data'!$B$6:$BE$43,'RevPAR Raw Data'!G$1,FALSE)</f>
        <v>53.477912609901402</v>
      </c>
      <c r="Y29" s="76">
        <f>VLOOKUP($A29,'RevPAR Raw Data'!$B$6:$BE$43,'RevPAR Raw Data'!H$1,FALSE)</f>
        <v>77.5702962176196</v>
      </c>
      <c r="Z29" s="76">
        <f>VLOOKUP($A29,'RevPAR Raw Data'!$B$6:$BE$43,'RevPAR Raw Data'!I$1,FALSE)</f>
        <v>87.973991856965796</v>
      </c>
      <c r="AA29" s="76">
        <f>VLOOKUP($A29,'RevPAR Raw Data'!$B$6:$BE$43,'RevPAR Raw Data'!J$1,FALSE)</f>
        <v>84.642521980291406</v>
      </c>
      <c r="AB29" s="76">
        <f>VLOOKUP($A29,'RevPAR Raw Data'!$B$6:$BE$43,'RevPAR Raw Data'!K$1,FALSE)</f>
        <v>92.990633150410105</v>
      </c>
      <c r="AC29" s="77">
        <f>VLOOKUP($A29,'RevPAR Raw Data'!$B$6:$BE$43,'RevPAR Raw Data'!L$1,FALSE)</f>
        <v>79.331071163037706</v>
      </c>
      <c r="AD29" s="76">
        <f>VLOOKUP($A29,'RevPAR Raw Data'!$B$6:$BE$43,'RevPAR Raw Data'!N$1,FALSE)</f>
        <v>131.91645010916301</v>
      </c>
      <c r="AE29" s="76">
        <f>VLOOKUP($A29,'RevPAR Raw Data'!$B$6:$BE$43,'RevPAR Raw Data'!O$1,FALSE)</f>
        <v>139.49187584823201</v>
      </c>
      <c r="AF29" s="77">
        <f>VLOOKUP($A29,'RevPAR Raw Data'!$B$6:$BE$43,'RevPAR Raw Data'!P$1,FALSE)</f>
        <v>135.70416297869801</v>
      </c>
      <c r="AG29" s="78">
        <f>VLOOKUP($A29,'RevPAR Raw Data'!$B$6:$BE$43,'RevPAR Raw Data'!R$1,FALSE)</f>
        <v>95.437668824655006</v>
      </c>
    </row>
    <row r="30" spans="1:33" ht="14.25">
      <c r="A30" s="55" t="s">
        <v>131</v>
      </c>
      <c r="B30" s="43">
        <f>(VLOOKUP($A29,'Occupancy Raw Data'!$B$8:$BE$51,'Occupancy Raw Data'!T$3,FALSE))/100</f>
        <v>4.0273882249660699E-2</v>
      </c>
      <c r="C30" s="44">
        <f>(VLOOKUP($A29,'Occupancy Raw Data'!$B$8:$BE$51,'Occupancy Raw Data'!U$3,FALSE))/100</f>
        <v>6.1371564507232301E-2</v>
      </c>
      <c r="D30" s="44">
        <f>(VLOOKUP($A29,'Occupancy Raw Data'!$B$8:$BE$51,'Occupancy Raw Data'!V$3,FALSE))/100</f>
        <v>5.8529841267777202E-2</v>
      </c>
      <c r="E30" s="44">
        <f>(VLOOKUP($A29,'Occupancy Raw Data'!$B$8:$BE$51,'Occupancy Raw Data'!W$3,FALSE))/100</f>
        <v>3.2285697079376202E-2</v>
      </c>
      <c r="F30" s="44">
        <f>(VLOOKUP($A29,'Occupancy Raw Data'!$B$8:$BE$51,'Occupancy Raw Data'!X$3,FALSE))/100</f>
        <v>-3.34586918982663E-2</v>
      </c>
      <c r="G30" s="44">
        <f>(VLOOKUP($A29,'Occupancy Raw Data'!$B$8:$BE$51,'Occupancy Raw Data'!Y$3,FALSE))/100</f>
        <v>2.9156087848956399E-2</v>
      </c>
      <c r="H30" s="45">
        <f>(VLOOKUP($A29,'Occupancy Raw Data'!$B$8:$BE$51,'Occupancy Raw Data'!AA$3,FALSE))/100</f>
        <v>-3.41494496122269E-2</v>
      </c>
      <c r="I30" s="45">
        <f>(VLOOKUP($A29,'Occupancy Raw Data'!$B$8:$BE$51,'Occupancy Raw Data'!AB$3,FALSE))/100</f>
        <v>-2.1859016286947801E-2</v>
      </c>
      <c r="J30" s="44">
        <f>(VLOOKUP($A29,'Occupancy Raw Data'!$B$8:$BE$51,'Occupancy Raw Data'!AC$3,FALSE))/100</f>
        <v>-2.79692928824152E-2</v>
      </c>
      <c r="K30" s="46">
        <f>(VLOOKUP($A29,'Occupancy Raw Data'!$B$8:$BE$51,'Occupancy Raw Data'!AE$3,FALSE))/100</f>
        <v>8.8734814816624399E-3</v>
      </c>
      <c r="M30" s="43">
        <f>(VLOOKUP($A29,'ADR Raw Data'!$B$6:$BE$49,'ADR Raw Data'!T$1,FALSE))/100</f>
        <v>2.71409171453048E-2</v>
      </c>
      <c r="N30" s="44">
        <f>(VLOOKUP($A29,'ADR Raw Data'!$B$6:$BE$49,'ADR Raw Data'!U$1,FALSE))/100</f>
        <v>2.7266086669062699E-2</v>
      </c>
      <c r="O30" s="44">
        <f>(VLOOKUP($A29,'ADR Raw Data'!$B$6:$BE$49,'ADR Raw Data'!V$1,FALSE))/100</f>
        <v>4.2515641387030297E-2</v>
      </c>
      <c r="P30" s="44">
        <f>(VLOOKUP($A29,'ADR Raw Data'!$B$6:$BE$49,'ADR Raw Data'!W$1,FALSE))/100</f>
        <v>2.7305321894601803E-2</v>
      </c>
      <c r="Q30" s="44">
        <f>(VLOOKUP($A29,'ADR Raw Data'!$B$6:$BE$49,'ADR Raw Data'!X$1,FALSE))/100</f>
        <v>-2.3126831086619601E-2</v>
      </c>
      <c r="R30" s="44">
        <f>(VLOOKUP($A29,'ADR Raw Data'!$B$6:$BE$49,'ADR Raw Data'!Y$1,FALSE))/100</f>
        <v>1.6350325473873599E-2</v>
      </c>
      <c r="S30" s="45">
        <f>(VLOOKUP($A29,'ADR Raw Data'!$B$6:$BE$49,'ADR Raw Data'!AA$1,FALSE))/100</f>
        <v>-4.2844422702133103E-3</v>
      </c>
      <c r="T30" s="45">
        <f>(VLOOKUP($A29,'ADR Raw Data'!$B$6:$BE$49,'ADR Raw Data'!AB$1,FALSE))/100</f>
        <v>-5.9524520013479198E-4</v>
      </c>
      <c r="U30" s="44">
        <f>(VLOOKUP($A29,'ADR Raw Data'!$B$6:$BE$49,'ADR Raw Data'!AC$1,FALSE))/100</f>
        <v>-2.30309734505217E-3</v>
      </c>
      <c r="V30" s="46">
        <f>(VLOOKUP($A29,'ADR Raw Data'!$B$6:$BE$49,'ADR Raw Data'!AE$1,FALSE))/100</f>
        <v>4.7151010881362702E-3</v>
      </c>
      <c r="X30" s="43">
        <f>(VLOOKUP($A29,'RevPAR Raw Data'!$B$6:$BE$43,'RevPAR Raw Data'!T$1,FALSE))/100</f>
        <v>6.8507869496223395E-2</v>
      </c>
      <c r="Y30" s="44">
        <f>(VLOOKUP($A29,'RevPAR Raw Data'!$B$6:$BE$43,'RevPAR Raw Data'!U$1,FALSE))/100</f>
        <v>9.0311013573165205E-2</v>
      </c>
      <c r="Z30" s="44">
        <f>(VLOOKUP($A29,'RevPAR Raw Data'!$B$6:$BE$43,'RevPAR Raw Data'!V$1,FALSE))/100</f>
        <v>0.103533916396588</v>
      </c>
      <c r="AA30" s="44">
        <f>(VLOOKUP($A29,'RevPAR Raw Data'!$B$6:$BE$43,'RevPAR Raw Data'!W$1,FALSE))/100</f>
        <v>6.0472590325322005E-2</v>
      </c>
      <c r="AB30" s="44">
        <f>(VLOOKUP($A29,'RevPAR Raw Data'!$B$6:$BE$43,'RevPAR Raw Data'!X$1,FALSE))/100</f>
        <v>-5.5811729468975502E-2</v>
      </c>
      <c r="AC30" s="44">
        <f>(VLOOKUP($A29,'RevPAR Raw Data'!$B$6:$BE$43,'RevPAR Raw Data'!Y$1,FALSE))/100</f>
        <v>4.5983124848705301E-2</v>
      </c>
      <c r="AD30" s="45">
        <f>(VLOOKUP($A29,'RevPAR Raw Data'!$B$6:$BE$43,'RevPAR Raw Data'!AA$1,FALSE))/100</f>
        <v>-3.8287580537017002E-2</v>
      </c>
      <c r="AE30" s="45">
        <f>(VLOOKUP($A29,'RevPAR Raw Data'!$B$6:$BE$43,'RevPAR Raw Data'!AB$1,FALSE))/100</f>
        <v>-2.24412500125581E-2</v>
      </c>
      <c r="AF30" s="44">
        <f>(VLOOKUP($A29,'RevPAR Raw Data'!$B$6:$BE$43,'RevPAR Raw Data'!AC$1,FALSE))/100</f>
        <v>-3.0207974223286901E-2</v>
      </c>
      <c r="AG30" s="46">
        <f>(VLOOKUP($A29,'RevPAR Raw Data'!$B$6:$BE$43,'RevPAR Raw Data'!AE$1,FALSE))/100</f>
        <v>1.36304219319884E-2</v>
      </c>
    </row>
    <row r="31" spans="1:33">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c r="A32" s="70" t="s">
        <v>24</v>
      </c>
      <c r="B32" s="71">
        <f>(VLOOKUP($A32,'Occupancy Raw Data'!$B$8:$BE$45,'Occupancy Raw Data'!G$3,FALSE))/100</f>
        <v>0.405785770132916</v>
      </c>
      <c r="C32" s="72">
        <f>(VLOOKUP($A32,'Occupancy Raw Data'!$B$8:$BE$45,'Occupancy Raw Data'!H$3,FALSE))/100</f>
        <v>0.59108678655199298</v>
      </c>
      <c r="D32" s="72">
        <f>(VLOOKUP($A32,'Occupancy Raw Data'!$B$8:$BE$45,'Occupancy Raw Data'!I$3,FALSE))/100</f>
        <v>0.61532447224393994</v>
      </c>
      <c r="E32" s="72">
        <f>(VLOOKUP($A32,'Occupancy Raw Data'!$B$8:$BE$45,'Occupancy Raw Data'!J$3,FALSE))/100</f>
        <v>0.60906958561376001</v>
      </c>
      <c r="F32" s="72">
        <f>(VLOOKUP($A32,'Occupancy Raw Data'!$B$8:$BE$45,'Occupancy Raw Data'!K$3,FALSE))/100</f>
        <v>0.53322908522282997</v>
      </c>
      <c r="G32" s="73">
        <f>(VLOOKUP($A32,'Occupancy Raw Data'!$B$8:$BE$45,'Occupancy Raw Data'!L$3,FALSE))/100</f>
        <v>0.55089913995308804</v>
      </c>
      <c r="H32" s="53">
        <f>(VLOOKUP($A32,'Occupancy Raw Data'!$B$8:$BE$45,'Occupancy Raw Data'!N$3,FALSE))/100</f>
        <v>0.67318217357310306</v>
      </c>
      <c r="I32" s="53">
        <f>(VLOOKUP($A32,'Occupancy Raw Data'!$B$8:$BE$45,'Occupancy Raw Data'!O$3,FALSE))/100</f>
        <v>0.66379984362783406</v>
      </c>
      <c r="J32" s="73">
        <f>(VLOOKUP($A32,'Occupancy Raw Data'!$B$8:$BE$45,'Occupancy Raw Data'!P$3,FALSE))/100</f>
        <v>0.66849100860046906</v>
      </c>
      <c r="K32" s="74">
        <f>(VLOOKUP($A32,'Occupancy Raw Data'!$B$8:$BE$45,'Occupancy Raw Data'!R$3,FALSE))/100</f>
        <v>0.58449681670948206</v>
      </c>
      <c r="M32" s="75">
        <f>VLOOKUP($A32,'ADR Raw Data'!$B$6:$BE$43,'ADR Raw Data'!G$1,FALSE)</f>
        <v>102.000867052023</v>
      </c>
      <c r="N32" s="76">
        <f>VLOOKUP($A32,'ADR Raw Data'!$B$6:$BE$43,'ADR Raw Data'!H$1,FALSE)</f>
        <v>104.137235449735</v>
      </c>
      <c r="O32" s="76">
        <f>VLOOKUP($A32,'ADR Raw Data'!$B$6:$BE$43,'ADR Raw Data'!I$1,FALSE)</f>
        <v>105.020520965692</v>
      </c>
      <c r="P32" s="76">
        <f>VLOOKUP($A32,'ADR Raw Data'!$B$6:$BE$43,'ADR Raw Data'!J$1,FALSE)</f>
        <v>103.474146341463</v>
      </c>
      <c r="Q32" s="76">
        <f>VLOOKUP($A32,'ADR Raw Data'!$B$6:$BE$43,'ADR Raw Data'!K$1,FALSE)</f>
        <v>103.032155425219</v>
      </c>
      <c r="R32" s="77">
        <f>VLOOKUP($A32,'ADR Raw Data'!$B$6:$BE$43,'ADR Raw Data'!L$1,FALSE)</f>
        <v>103.65927902355899</v>
      </c>
      <c r="S32" s="76">
        <f>VLOOKUP($A32,'ADR Raw Data'!$B$6:$BE$43,'ADR Raw Data'!N$1,FALSE)</f>
        <v>136.30437862950001</v>
      </c>
      <c r="T32" s="76">
        <f>VLOOKUP($A32,'ADR Raw Data'!$B$6:$BE$43,'ADR Raw Data'!O$1,FALSE)</f>
        <v>134.98035335688999</v>
      </c>
      <c r="U32" s="77">
        <f>VLOOKUP($A32,'ADR Raw Data'!$B$6:$BE$43,'ADR Raw Data'!P$1,FALSE)</f>
        <v>135.647011695906</v>
      </c>
      <c r="V32" s="78">
        <f>VLOOKUP($A32,'ADR Raw Data'!$B$6:$BE$43,'ADR Raw Data'!R$1,FALSE)</f>
        <v>114.11198738773101</v>
      </c>
      <c r="X32" s="75">
        <f>VLOOKUP($A32,'RevPAR Raw Data'!$B$6:$BE$43,'RevPAR Raw Data'!G$1,FALSE)</f>
        <v>41.390500390930399</v>
      </c>
      <c r="Y32" s="76">
        <f>VLOOKUP($A32,'RevPAR Raw Data'!$B$6:$BE$43,'RevPAR Raw Data'!H$1,FALSE)</f>
        <v>61.554143862392401</v>
      </c>
      <c r="Z32" s="76">
        <f>VLOOKUP($A32,'RevPAR Raw Data'!$B$6:$BE$43,'RevPAR Raw Data'!I$1,FALSE)</f>
        <v>64.621696637998397</v>
      </c>
      <c r="AA32" s="76">
        <f>VLOOKUP($A32,'RevPAR Raw Data'!$B$6:$BE$43,'RevPAR Raw Data'!J$1,FALSE)</f>
        <v>63.022955433932701</v>
      </c>
      <c r="AB32" s="76">
        <f>VLOOKUP($A32,'RevPAR Raw Data'!$B$6:$BE$43,'RevPAR Raw Data'!K$1,FALSE)</f>
        <v>54.939741985926503</v>
      </c>
      <c r="AC32" s="77">
        <f>VLOOKUP($A32,'RevPAR Raw Data'!$B$6:$BE$43,'RevPAR Raw Data'!L$1,FALSE)</f>
        <v>57.105807662236103</v>
      </c>
      <c r="AD32" s="76">
        <f>VLOOKUP($A32,'RevPAR Raw Data'!$B$6:$BE$43,'RevPAR Raw Data'!N$1,FALSE)</f>
        <v>91.757677873338494</v>
      </c>
      <c r="AE32" s="76">
        <f>VLOOKUP($A32,'RevPAR Raw Data'!$B$6:$BE$43,'RevPAR Raw Data'!O$1,FALSE)</f>
        <v>89.599937451133599</v>
      </c>
      <c r="AF32" s="77">
        <f>VLOOKUP($A32,'RevPAR Raw Data'!$B$6:$BE$43,'RevPAR Raw Data'!P$1,FALSE)</f>
        <v>90.678807662236096</v>
      </c>
      <c r="AG32" s="78">
        <f>VLOOKUP($A32,'RevPAR Raw Data'!$B$6:$BE$43,'RevPAR Raw Data'!R$1,FALSE)</f>
        <v>66.698093376521797</v>
      </c>
    </row>
    <row r="33" spans="1:33" ht="14.25">
      <c r="A33" s="55" t="s">
        <v>131</v>
      </c>
      <c r="B33" s="43">
        <f>(VLOOKUP($A32,'Occupancy Raw Data'!$B$8:$BE$51,'Occupancy Raw Data'!T$3,FALSE))/100</f>
        <v>-6.1482820976491805E-2</v>
      </c>
      <c r="C33" s="44">
        <f>(VLOOKUP($A32,'Occupancy Raw Data'!$B$8:$BE$51,'Occupancy Raw Data'!U$3,FALSE))/100</f>
        <v>0.11669128508124001</v>
      </c>
      <c r="D33" s="44">
        <f>(VLOOKUP($A32,'Occupancy Raw Data'!$B$8:$BE$51,'Occupancy Raw Data'!V$3,FALSE))/100</f>
        <v>7.8082191780821902E-2</v>
      </c>
      <c r="E33" s="44">
        <f>(VLOOKUP($A32,'Occupancy Raw Data'!$B$8:$BE$51,'Occupancy Raw Data'!W$3,FALSE))/100</f>
        <v>8.0443828016643501E-2</v>
      </c>
      <c r="F33" s="44">
        <f>(VLOOKUP($A32,'Occupancy Raw Data'!$B$8:$BE$51,'Occupancy Raw Data'!X$3,FALSE))/100</f>
        <v>3.8051750380517502E-2</v>
      </c>
      <c r="G33" s="44">
        <f>(VLOOKUP($A32,'Occupancy Raw Data'!$B$8:$BE$51,'Occupancy Raw Data'!Y$3,FALSE))/100</f>
        <v>5.5422408627920895E-2</v>
      </c>
      <c r="H33" s="45">
        <f>(VLOOKUP($A32,'Occupancy Raw Data'!$B$8:$BE$51,'Occupancy Raw Data'!AA$3,FALSE))/100</f>
        <v>0.112403100775193</v>
      </c>
      <c r="I33" s="45">
        <f>(VLOOKUP($A32,'Occupancy Raw Data'!$B$8:$BE$51,'Occupancy Raw Data'!AB$3,FALSE))/100</f>
        <v>5.2044609665427496E-2</v>
      </c>
      <c r="J33" s="44">
        <f>(VLOOKUP($A32,'Occupancy Raw Data'!$B$8:$BE$51,'Occupancy Raw Data'!AC$3,FALSE))/100</f>
        <v>8.1593927893738094E-2</v>
      </c>
      <c r="K33" s="46">
        <f>(VLOOKUP($A32,'Occupancy Raw Data'!$B$8:$BE$51,'Occupancy Raw Data'!AE$3,FALSE))/100</f>
        <v>6.3834112624517103E-2</v>
      </c>
      <c r="M33" s="43">
        <f>(VLOOKUP($A32,'ADR Raw Data'!$B$6:$BE$49,'ADR Raw Data'!T$1,FALSE))/100</f>
        <v>8.9947844639382393E-2</v>
      </c>
      <c r="N33" s="44">
        <f>(VLOOKUP($A32,'ADR Raw Data'!$B$6:$BE$49,'ADR Raw Data'!U$1,FALSE))/100</f>
        <v>4.8525871923112904E-2</v>
      </c>
      <c r="O33" s="44">
        <f>(VLOOKUP($A32,'ADR Raw Data'!$B$6:$BE$49,'ADR Raw Data'!V$1,FALSE))/100</f>
        <v>1.9074033523782799E-2</v>
      </c>
      <c r="P33" s="44">
        <f>(VLOOKUP($A32,'ADR Raw Data'!$B$6:$BE$49,'ADR Raw Data'!W$1,FALSE))/100</f>
        <v>3.0323220235267397E-2</v>
      </c>
      <c r="Q33" s="44">
        <f>(VLOOKUP($A32,'ADR Raw Data'!$B$6:$BE$49,'ADR Raw Data'!X$1,FALSE))/100</f>
        <v>3.1996939237573498E-2</v>
      </c>
      <c r="R33" s="44">
        <f>(VLOOKUP($A32,'ADR Raw Data'!$B$6:$BE$49,'ADR Raw Data'!Y$1,FALSE))/100</f>
        <v>4.1515746239494396E-2</v>
      </c>
      <c r="S33" s="45">
        <f>(VLOOKUP($A32,'ADR Raw Data'!$B$6:$BE$49,'ADR Raw Data'!AA$1,FALSE))/100</f>
        <v>0.12528897970059702</v>
      </c>
      <c r="T33" s="45">
        <f>(VLOOKUP($A32,'ADR Raw Data'!$B$6:$BE$49,'ADR Raw Data'!AB$1,FALSE))/100</f>
        <v>9.3333286082094208E-2</v>
      </c>
      <c r="U33" s="44">
        <f>(VLOOKUP($A32,'ADR Raw Data'!$B$6:$BE$49,'ADR Raw Data'!AC$1,FALSE))/100</f>
        <v>0.108976511154009</v>
      </c>
      <c r="V33" s="46">
        <f>(VLOOKUP($A32,'ADR Raw Data'!$B$6:$BE$49,'ADR Raw Data'!AE$1,FALSE))/100</f>
        <v>6.794253641088939E-2</v>
      </c>
      <c r="X33" s="43">
        <f>(VLOOKUP($A32,'RevPAR Raw Data'!$B$6:$BE$43,'RevPAR Raw Data'!T$1,FALSE))/100</f>
        <v>2.2934776433706099E-2</v>
      </c>
      <c r="Y33" s="44">
        <f>(VLOOKUP($A32,'RevPAR Raw Data'!$B$6:$BE$43,'RevPAR Raw Data'!U$1,FALSE))/100</f>
        <v>0.170879703358749</v>
      </c>
      <c r="Z33" s="44">
        <f>(VLOOKUP($A32,'RevPAR Raw Data'!$B$6:$BE$43,'RevPAR Raw Data'!V$1,FALSE))/100</f>
        <v>9.8645567648242588E-2</v>
      </c>
      <c r="AA33" s="44">
        <f>(VLOOKUP($A32,'RevPAR Raw Data'!$B$6:$BE$43,'RevPAR Raw Data'!W$1,FALSE))/100</f>
        <v>0.113206364165427</v>
      </c>
      <c r="AB33" s="44">
        <f>(VLOOKUP($A32,'RevPAR Raw Data'!$B$6:$BE$43,'RevPAR Raw Data'!X$1,FALSE))/100</f>
        <v>7.1266229162899708E-2</v>
      </c>
      <c r="AC33" s="44">
        <f>(VLOOKUP($A32,'RevPAR Raw Data'!$B$6:$BE$43,'RevPAR Raw Data'!Y$1,FALSE))/100</f>
        <v>9.9239057519993595E-2</v>
      </c>
      <c r="AD33" s="45">
        <f>(VLOOKUP($A32,'RevPAR Raw Data'!$B$6:$BE$43,'RevPAR Raw Data'!AA$1,FALSE))/100</f>
        <v>0.25177495028709901</v>
      </c>
      <c r="AE33" s="45">
        <f>(VLOOKUP($A32,'RevPAR Raw Data'!$B$6:$BE$43,'RevPAR Raw Data'!AB$1,FALSE))/100</f>
        <v>0.15023539019045601</v>
      </c>
      <c r="AF33" s="44">
        <f>(VLOOKUP($A32,'RevPAR Raw Data'!$B$6:$BE$43,'RevPAR Raw Data'!AC$1,FALSE))/100</f>
        <v>0.19946226064095898</v>
      </c>
      <c r="AG33" s="46">
        <f>(VLOOKUP($A32,'RevPAR Raw Data'!$B$6:$BE$43,'RevPAR Raw Data'!AE$1,FALSE))/100</f>
        <v>0.136113700556654</v>
      </c>
    </row>
    <row r="34" spans="1:33">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c r="A35" s="70" t="s">
        <v>25</v>
      </c>
      <c r="B35" s="71">
        <f>(VLOOKUP($A35,'Occupancy Raw Data'!$B$8:$BE$45,'Occupancy Raw Data'!G$3,FALSE))/100</f>
        <v>0.37508896797153002</v>
      </c>
      <c r="C35" s="72">
        <f>(VLOOKUP($A35,'Occupancy Raw Data'!$B$8:$BE$45,'Occupancy Raw Data'!H$3,FALSE))/100</f>
        <v>0.50249110320284596</v>
      </c>
      <c r="D35" s="72">
        <f>(VLOOKUP($A35,'Occupancy Raw Data'!$B$8:$BE$45,'Occupancy Raw Data'!I$3,FALSE))/100</f>
        <v>0.53024911032028399</v>
      </c>
      <c r="E35" s="72">
        <f>(VLOOKUP($A35,'Occupancy Raw Data'!$B$8:$BE$45,'Occupancy Raw Data'!J$3,FALSE))/100</f>
        <v>0.55017793594305997</v>
      </c>
      <c r="F35" s="72">
        <f>(VLOOKUP($A35,'Occupancy Raw Data'!$B$8:$BE$45,'Occupancy Raw Data'!K$3,FALSE))/100</f>
        <v>0.49110320284697501</v>
      </c>
      <c r="G35" s="73">
        <f>(VLOOKUP($A35,'Occupancy Raw Data'!$B$8:$BE$45,'Occupancy Raw Data'!L$3,FALSE))/100</f>
        <v>0.48982206405693901</v>
      </c>
      <c r="H35" s="53">
        <f>(VLOOKUP($A35,'Occupancy Raw Data'!$B$8:$BE$45,'Occupancy Raw Data'!N$3,FALSE))/100</f>
        <v>0.56583629893238407</v>
      </c>
      <c r="I35" s="53">
        <f>(VLOOKUP($A35,'Occupancy Raw Data'!$B$8:$BE$45,'Occupancy Raw Data'!O$3,FALSE))/100</f>
        <v>0.593594306049822</v>
      </c>
      <c r="J35" s="73">
        <f>(VLOOKUP($A35,'Occupancy Raw Data'!$B$8:$BE$45,'Occupancy Raw Data'!P$3,FALSE))/100</f>
        <v>0.57971530249110304</v>
      </c>
      <c r="K35" s="74">
        <f>(VLOOKUP($A35,'Occupancy Raw Data'!$B$8:$BE$45,'Occupancy Raw Data'!R$3,FALSE))/100</f>
        <v>0.51550584646670006</v>
      </c>
      <c r="M35" s="75">
        <f>VLOOKUP($A35,'ADR Raw Data'!$B$6:$BE$43,'ADR Raw Data'!G$1,FALSE)</f>
        <v>93.739810246679298</v>
      </c>
      <c r="N35" s="76">
        <f>VLOOKUP($A35,'ADR Raw Data'!$B$6:$BE$43,'ADR Raw Data'!H$1,FALSE)</f>
        <v>95.336997167138804</v>
      </c>
      <c r="O35" s="76">
        <f>VLOOKUP($A35,'ADR Raw Data'!$B$6:$BE$43,'ADR Raw Data'!I$1,FALSE)</f>
        <v>96.510080536912696</v>
      </c>
      <c r="P35" s="76">
        <f>VLOOKUP($A35,'ADR Raw Data'!$B$6:$BE$43,'ADR Raw Data'!J$1,FALSE)</f>
        <v>94.560724450194002</v>
      </c>
      <c r="Q35" s="76">
        <f>VLOOKUP($A35,'ADR Raw Data'!$B$6:$BE$43,'ADR Raw Data'!K$1,FALSE)</f>
        <v>96.827463768115905</v>
      </c>
      <c r="R35" s="77">
        <f>VLOOKUP($A35,'ADR Raw Data'!$B$6:$BE$43,'ADR Raw Data'!L$1,FALSE)</f>
        <v>95.4708514966579</v>
      </c>
      <c r="S35" s="76">
        <f>VLOOKUP($A35,'ADR Raw Data'!$B$6:$BE$43,'ADR Raw Data'!N$1,FALSE)</f>
        <v>113.65210062893</v>
      </c>
      <c r="T35" s="76">
        <f>VLOOKUP($A35,'ADR Raw Data'!$B$6:$BE$43,'ADR Raw Data'!O$1,FALSE)</f>
        <v>119.637362110311</v>
      </c>
      <c r="U35" s="77">
        <f>VLOOKUP($A35,'ADR Raw Data'!$B$6:$BE$43,'ADR Raw Data'!P$1,FALSE)</f>
        <v>116.71637814610099</v>
      </c>
      <c r="V35" s="78">
        <f>VLOOKUP($A35,'ADR Raw Data'!$B$6:$BE$43,'ADR Raw Data'!R$1,FALSE)</f>
        <v>102.29707692307601</v>
      </c>
      <c r="X35" s="75">
        <f>VLOOKUP($A35,'RevPAR Raw Data'!$B$6:$BE$43,'RevPAR Raw Data'!G$1,FALSE)</f>
        <v>35.160768683274</v>
      </c>
      <c r="Y35" s="76">
        <f>VLOOKUP($A35,'RevPAR Raw Data'!$B$6:$BE$43,'RevPAR Raw Data'!H$1,FALSE)</f>
        <v>47.905992882562202</v>
      </c>
      <c r="Z35" s="76">
        <f>VLOOKUP($A35,'RevPAR Raw Data'!$B$6:$BE$43,'RevPAR Raw Data'!I$1,FALSE)</f>
        <v>51.174384341637001</v>
      </c>
      <c r="AA35" s="76">
        <f>VLOOKUP($A35,'RevPAR Raw Data'!$B$6:$BE$43,'RevPAR Raw Data'!J$1,FALSE)</f>
        <v>52.025224199288203</v>
      </c>
      <c r="AB35" s="76">
        <f>VLOOKUP($A35,'RevPAR Raw Data'!$B$6:$BE$43,'RevPAR Raw Data'!K$1,FALSE)</f>
        <v>47.552277580071099</v>
      </c>
      <c r="AC35" s="77">
        <f>VLOOKUP($A35,'RevPAR Raw Data'!$B$6:$BE$43,'RevPAR Raw Data'!L$1,FALSE)</f>
        <v>46.763729537366501</v>
      </c>
      <c r="AD35" s="76">
        <f>VLOOKUP($A35,'RevPAR Raw Data'!$B$6:$BE$43,'RevPAR Raw Data'!N$1,FALSE)</f>
        <v>64.308483985765093</v>
      </c>
      <c r="AE35" s="76">
        <f>VLOOKUP($A35,'RevPAR Raw Data'!$B$6:$BE$43,'RevPAR Raw Data'!O$1,FALSE)</f>
        <v>71.016056939501695</v>
      </c>
      <c r="AF35" s="77">
        <f>VLOOKUP($A35,'RevPAR Raw Data'!$B$6:$BE$43,'RevPAR Raw Data'!P$1,FALSE)</f>
        <v>67.662270462633401</v>
      </c>
      <c r="AG35" s="78">
        <f>VLOOKUP($A35,'RevPAR Raw Data'!$B$6:$BE$43,'RevPAR Raw Data'!R$1,FALSE)</f>
        <v>52.734741230299903</v>
      </c>
    </row>
    <row r="36" spans="1:33" ht="14.25">
      <c r="A36" s="55" t="s">
        <v>131</v>
      </c>
      <c r="B36" s="43">
        <f>(VLOOKUP($A35,'Occupancy Raw Data'!$B$8:$BE$51,'Occupancy Raw Data'!T$3,FALSE))/100</f>
        <v>2.72904483430799E-2</v>
      </c>
      <c r="C36" s="44">
        <f>(VLOOKUP($A35,'Occupancy Raw Data'!$B$8:$BE$51,'Occupancy Raw Data'!U$3,FALSE))/100</f>
        <v>0.12241653418124</v>
      </c>
      <c r="D36" s="44">
        <f>(VLOOKUP($A35,'Occupancy Raw Data'!$B$8:$BE$51,'Occupancy Raw Data'!V$3,FALSE))/100</f>
        <v>7.5036075036074998E-2</v>
      </c>
      <c r="E36" s="44">
        <f>(VLOOKUP($A35,'Occupancy Raw Data'!$B$8:$BE$51,'Occupancy Raw Data'!W$3,FALSE))/100</f>
        <v>0.12682215743440201</v>
      </c>
      <c r="F36" s="44">
        <f>(VLOOKUP($A35,'Occupancy Raw Data'!$B$8:$BE$51,'Occupancy Raw Data'!X$3,FALSE))/100</f>
        <v>6.6460587326120507E-2</v>
      </c>
      <c r="G36" s="44">
        <f>(VLOOKUP($A35,'Occupancy Raw Data'!$B$8:$BE$51,'Occupancy Raw Data'!Y$3,FALSE))/100</f>
        <v>8.6174242424242403E-2</v>
      </c>
      <c r="H36" s="45">
        <f>(VLOOKUP($A35,'Occupancy Raw Data'!$B$8:$BE$51,'Occupancy Raw Data'!AA$3,FALSE))/100</f>
        <v>8.8832487309644607E-3</v>
      </c>
      <c r="I36" s="45">
        <f>(VLOOKUP($A35,'Occupancy Raw Data'!$B$8:$BE$51,'Occupancy Raw Data'!AB$3,FALSE))/100</f>
        <v>1.4598540145985399E-2</v>
      </c>
      <c r="J36" s="44">
        <f>(VLOOKUP($A35,'Occupancy Raw Data'!$B$8:$BE$51,'Occupancy Raw Data'!AC$3,FALSE))/100</f>
        <v>1.18012422360248E-2</v>
      </c>
      <c r="K36" s="46">
        <f>(VLOOKUP($A35,'Occupancy Raw Data'!$B$8:$BE$51,'Occupancy Raw Data'!AE$3,FALSE))/100</f>
        <v>6.1113436584344899E-2</v>
      </c>
      <c r="M36" s="43">
        <f>(VLOOKUP($A35,'ADR Raw Data'!$B$6:$BE$49,'ADR Raw Data'!T$1,FALSE))/100</f>
        <v>-1.9957237589585401E-2</v>
      </c>
      <c r="N36" s="44">
        <f>(VLOOKUP($A35,'ADR Raw Data'!$B$6:$BE$49,'ADR Raw Data'!U$1,FALSE))/100</f>
        <v>-2.8835798915125201E-2</v>
      </c>
      <c r="O36" s="44">
        <f>(VLOOKUP($A35,'ADR Raw Data'!$B$6:$BE$49,'ADR Raw Data'!V$1,FALSE))/100</f>
        <v>-3.3678394391752603E-2</v>
      </c>
      <c r="P36" s="44">
        <f>(VLOOKUP($A35,'ADR Raw Data'!$B$6:$BE$49,'ADR Raw Data'!W$1,FALSE))/100</f>
        <v>-3.4850590337398304E-2</v>
      </c>
      <c r="Q36" s="44">
        <f>(VLOOKUP($A35,'ADR Raw Data'!$B$6:$BE$49,'ADR Raw Data'!X$1,FALSE))/100</f>
        <v>-2.1275703012566202E-2</v>
      </c>
      <c r="R36" s="44">
        <f>(VLOOKUP($A35,'ADR Raw Data'!$B$6:$BE$49,'ADR Raw Data'!Y$1,FALSE))/100</f>
        <v>-2.8261366728961897E-2</v>
      </c>
      <c r="S36" s="45">
        <f>(VLOOKUP($A35,'ADR Raw Data'!$B$6:$BE$49,'ADR Raw Data'!AA$1,FALSE))/100</f>
        <v>-5.0357240116841E-2</v>
      </c>
      <c r="T36" s="45">
        <f>(VLOOKUP($A35,'ADR Raw Data'!$B$6:$BE$49,'ADR Raw Data'!AB$1,FALSE))/100</f>
        <v>-4.1607109485378498E-2</v>
      </c>
      <c r="U36" s="44">
        <f>(VLOOKUP($A35,'ADR Raw Data'!$B$6:$BE$49,'ADR Raw Data'!AC$1,FALSE))/100</f>
        <v>-4.5728597021097099E-2</v>
      </c>
      <c r="V36" s="46">
        <f>(VLOOKUP($A35,'ADR Raw Data'!$B$6:$BE$49,'ADR Raw Data'!AE$1,FALSE))/100</f>
        <v>-3.81581456928295E-2</v>
      </c>
      <c r="X36" s="43">
        <f>(VLOOKUP($A35,'RevPAR Raw Data'!$B$6:$BE$43,'RevPAR Raw Data'!T$1,FALSE))/100</f>
        <v>6.7885687919852899E-3</v>
      </c>
      <c r="Y36" s="44">
        <f>(VLOOKUP($A35,'RevPAR Raw Data'!$B$6:$BE$43,'RevPAR Raw Data'!U$1,FALSE))/100</f>
        <v>9.0050756702577908E-2</v>
      </c>
      <c r="Z36" s="44">
        <f>(VLOOKUP($A35,'RevPAR Raw Data'!$B$6:$BE$43,'RevPAR Raw Data'!V$1,FALSE))/100</f>
        <v>3.88305861156482E-2</v>
      </c>
      <c r="AA36" s="44">
        <f>(VLOOKUP($A35,'RevPAR Raw Data'!$B$6:$BE$43,'RevPAR Raw Data'!W$1,FALSE))/100</f>
        <v>8.7551740042552506E-2</v>
      </c>
      <c r="AB36" s="44">
        <f>(VLOOKUP($A35,'RevPAR Raw Data'!$B$6:$BE$43,'RevPAR Raw Data'!X$1,FALSE))/100</f>
        <v>4.3770888595562996E-2</v>
      </c>
      <c r="AC36" s="44">
        <f>(VLOOKUP($A35,'RevPAR Raw Data'!$B$6:$BE$43,'RevPAR Raw Data'!Y$1,FALSE))/100</f>
        <v>5.5477473827538405E-2</v>
      </c>
      <c r="AD36" s="45">
        <f>(VLOOKUP($A35,'RevPAR Raw Data'!$B$6:$BE$43,'RevPAR Raw Data'!AA$1,FALSE))/100</f>
        <v>-4.1921327275239298E-2</v>
      </c>
      <c r="AE36" s="45">
        <f>(VLOOKUP($A35,'RevPAR Raw Data'!$B$6:$BE$43,'RevPAR Raw Data'!AB$1,FALSE))/100</f>
        <v>-2.7615972397573799E-2</v>
      </c>
      <c r="AF36" s="44">
        <f>(VLOOKUP($A35,'RevPAR Raw Data'!$B$6:$BE$43,'RevPAR Raw Data'!AC$1,FALSE))/100</f>
        <v>-3.4467009035631803E-2</v>
      </c>
      <c r="AG36" s="46">
        <f>(VLOOKUP($A35,'RevPAR Raw Data'!$B$6:$BE$43,'RevPAR Raw Data'!AE$1,FALSE))/100</f>
        <v>2.0623315474540396E-2</v>
      </c>
    </row>
    <row r="37" spans="1:33">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c r="A38" s="70" t="s">
        <v>26</v>
      </c>
      <c r="B38" s="71">
        <f>(VLOOKUP($A38,'Occupancy Raw Data'!$B$8:$BE$45,'Occupancy Raw Data'!G$3,FALSE))/100</f>
        <v>0.54876045783503502</v>
      </c>
      <c r="C38" s="72">
        <f>(VLOOKUP($A38,'Occupancy Raw Data'!$B$8:$BE$45,'Occupancy Raw Data'!H$3,FALSE))/100</f>
        <v>0.57239644818559698</v>
      </c>
      <c r="D38" s="72">
        <f>(VLOOKUP($A38,'Occupancy Raw Data'!$B$8:$BE$45,'Occupancy Raw Data'!I$3,FALSE))/100</f>
        <v>0.60614381768721404</v>
      </c>
      <c r="E38" s="72">
        <f>(VLOOKUP($A38,'Occupancy Raw Data'!$B$8:$BE$45,'Occupancy Raw Data'!J$3,FALSE))/100</f>
        <v>0.66049889647384807</v>
      </c>
      <c r="F38" s="72">
        <f>(VLOOKUP($A38,'Occupancy Raw Data'!$B$8:$BE$45,'Occupancy Raw Data'!K$3,FALSE))/100</f>
        <v>0.716701739978442</v>
      </c>
      <c r="G38" s="73">
        <f>(VLOOKUP($A38,'Occupancy Raw Data'!$B$8:$BE$45,'Occupancy Raw Data'!L$3,FALSE))/100</f>
        <v>0.62090027203202702</v>
      </c>
      <c r="H38" s="53">
        <f>(VLOOKUP($A38,'Occupancy Raw Data'!$B$8:$BE$45,'Occupancy Raw Data'!N$3,FALSE))/100</f>
        <v>0.781758456089924</v>
      </c>
      <c r="I38" s="53">
        <f>(VLOOKUP($A38,'Occupancy Raw Data'!$B$8:$BE$45,'Occupancy Raw Data'!O$3,FALSE))/100</f>
        <v>0.82033054457732302</v>
      </c>
      <c r="J38" s="73">
        <f>(VLOOKUP($A38,'Occupancy Raw Data'!$B$8:$BE$45,'Occupancy Raw Data'!P$3,FALSE))/100</f>
        <v>0.80104450033362395</v>
      </c>
      <c r="K38" s="74">
        <f>(VLOOKUP($A38,'Occupancy Raw Data'!$B$8:$BE$45,'Occupancy Raw Data'!R$3,FALSE))/100</f>
        <v>0.67237005154676899</v>
      </c>
      <c r="M38" s="75">
        <f>VLOOKUP($A38,'ADR Raw Data'!$B$6:$BE$43,'ADR Raw Data'!G$1,FALSE)</f>
        <v>105.47382733947499</v>
      </c>
      <c r="N38" s="76">
        <f>VLOOKUP($A38,'ADR Raw Data'!$B$6:$BE$43,'ADR Raw Data'!H$1,FALSE)</f>
        <v>104.471706420373</v>
      </c>
      <c r="O38" s="76">
        <f>VLOOKUP($A38,'ADR Raw Data'!$B$6:$BE$43,'ADR Raw Data'!I$1,FALSE)</f>
        <v>106.380489859858</v>
      </c>
      <c r="P38" s="76">
        <f>VLOOKUP($A38,'ADR Raw Data'!$B$6:$BE$43,'ADR Raw Data'!J$1,FALSE)</f>
        <v>112.890486847728</v>
      </c>
      <c r="Q38" s="76">
        <f>VLOOKUP($A38,'ADR Raw Data'!$B$6:$BE$43,'ADR Raw Data'!K$1,FALSE)</f>
        <v>118.851209582124</v>
      </c>
      <c r="R38" s="77">
        <f>VLOOKUP($A38,'ADR Raw Data'!$B$6:$BE$43,'ADR Raw Data'!L$1,FALSE)</f>
        <v>110.132303628998</v>
      </c>
      <c r="S38" s="76">
        <f>VLOOKUP($A38,'ADR Raw Data'!$B$6:$BE$43,'ADR Raw Data'!N$1,FALSE)</f>
        <v>140.502857987</v>
      </c>
      <c r="T38" s="76">
        <f>VLOOKUP($A38,'ADR Raw Data'!$B$6:$BE$43,'ADR Raw Data'!O$1,FALSE)</f>
        <v>146.87944971062001</v>
      </c>
      <c r="U38" s="77">
        <f>VLOOKUP($A38,'ADR Raw Data'!$B$6:$BE$43,'ADR Raw Data'!P$1,FALSE)</f>
        <v>143.76791564547301</v>
      </c>
      <c r="V38" s="78">
        <f>VLOOKUP($A38,'ADR Raw Data'!$B$6:$BE$43,'ADR Raw Data'!R$1,FALSE)</f>
        <v>121.58162041909</v>
      </c>
      <c r="X38" s="75">
        <f>VLOOKUP($A38,'RevPAR Raw Data'!$B$6:$BE$43,'RevPAR Raw Data'!G$1,FALSE)</f>
        <v>57.879865780423899</v>
      </c>
      <c r="Y38" s="76">
        <f>VLOOKUP($A38,'RevPAR Raw Data'!$B$6:$BE$43,'RevPAR Raw Data'!H$1,FALSE)</f>
        <v>59.79923369091</v>
      </c>
      <c r="Z38" s="76">
        <f>VLOOKUP($A38,'RevPAR Raw Data'!$B$6:$BE$43,'RevPAR Raw Data'!I$1,FALSE)</f>
        <v>64.481876251090597</v>
      </c>
      <c r="AA38" s="76">
        <f>VLOOKUP($A38,'RevPAR Raw Data'!$B$6:$BE$43,'RevPAR Raw Data'!J$1,FALSE)</f>
        <v>74.5640419853205</v>
      </c>
      <c r="AB38" s="76">
        <f>VLOOKUP($A38,'RevPAR Raw Data'!$B$6:$BE$43,'RevPAR Raw Data'!K$1,FALSE)</f>
        <v>85.180868706051399</v>
      </c>
      <c r="AC38" s="77">
        <f>VLOOKUP($A38,'RevPAR Raw Data'!$B$6:$BE$43,'RevPAR Raw Data'!L$1,FALSE)</f>
        <v>68.381177282759296</v>
      </c>
      <c r="AD38" s="76">
        <f>VLOOKUP($A38,'RevPAR Raw Data'!$B$6:$BE$43,'RevPAR Raw Data'!N$1,FALSE)</f>
        <v>109.839297336139</v>
      </c>
      <c r="AE38" s="76">
        <f>VLOOKUP($A38,'RevPAR Raw Data'!$B$6:$BE$43,'RevPAR Raw Data'!O$1,FALSE)</f>
        <v>120.489698968331</v>
      </c>
      <c r="AF38" s="77">
        <f>VLOOKUP($A38,'RevPAR Raw Data'!$B$6:$BE$43,'RevPAR Raw Data'!P$1,FALSE)</f>
        <v>115.164498152235</v>
      </c>
      <c r="AG38" s="78">
        <f>VLOOKUP($A38,'RevPAR Raw Data'!$B$6:$BE$43,'RevPAR Raw Data'!R$1,FALSE)</f>
        <v>81.747840388323795</v>
      </c>
    </row>
    <row r="39" spans="1:33" ht="14.25">
      <c r="A39" s="55" t="s">
        <v>131</v>
      </c>
      <c r="B39" s="43">
        <f>(VLOOKUP($A38,'Occupancy Raw Data'!$B$8:$BE$51,'Occupancy Raw Data'!T$3,FALSE))/100</f>
        <v>0.18356255043613801</v>
      </c>
      <c r="C39" s="44">
        <f>(VLOOKUP($A38,'Occupancy Raw Data'!$B$8:$BE$51,'Occupancy Raw Data'!U$3,FALSE))/100</f>
        <v>9.09474337838755E-2</v>
      </c>
      <c r="D39" s="44">
        <f>(VLOOKUP($A38,'Occupancy Raw Data'!$B$8:$BE$51,'Occupancy Raw Data'!V$3,FALSE))/100</f>
        <v>8.954857899210969E-2</v>
      </c>
      <c r="E39" s="44">
        <f>(VLOOKUP($A38,'Occupancy Raw Data'!$B$8:$BE$51,'Occupancy Raw Data'!W$3,FALSE))/100</f>
        <v>0.127404279406585</v>
      </c>
      <c r="F39" s="44">
        <f>(VLOOKUP($A38,'Occupancy Raw Data'!$B$8:$BE$51,'Occupancy Raw Data'!X$3,FALSE))/100</f>
        <v>0.12135549118741701</v>
      </c>
      <c r="G39" s="44">
        <f>(VLOOKUP($A38,'Occupancy Raw Data'!$B$8:$BE$51,'Occupancy Raw Data'!Y$3,FALSE))/100</f>
        <v>0.120899359487415</v>
      </c>
      <c r="H39" s="45">
        <f>(VLOOKUP($A38,'Occupancy Raw Data'!$B$8:$BE$51,'Occupancy Raw Data'!AA$3,FALSE))/100</f>
        <v>8.0399711562809006E-2</v>
      </c>
      <c r="I39" s="45">
        <f>(VLOOKUP($A38,'Occupancy Raw Data'!$B$8:$BE$51,'Occupancy Raw Data'!AB$3,FALSE))/100</f>
        <v>6.7046906696399594E-2</v>
      </c>
      <c r="J39" s="44">
        <f>(VLOOKUP($A38,'Occupancy Raw Data'!$B$8:$BE$51,'Occupancy Raw Data'!AC$3,FALSE))/100</f>
        <v>7.3521083717835001E-2</v>
      </c>
      <c r="K39" s="46">
        <f>(VLOOKUP($A38,'Occupancy Raw Data'!$B$8:$BE$51,'Occupancy Raw Data'!AE$3,FALSE))/100</f>
        <v>0.104309612470605</v>
      </c>
      <c r="M39" s="43">
        <f>(VLOOKUP($A38,'ADR Raw Data'!$B$6:$BE$49,'ADR Raw Data'!T$1,FALSE))/100</f>
        <v>7.3816413644295503E-2</v>
      </c>
      <c r="N39" s="44">
        <f>(VLOOKUP($A38,'ADR Raw Data'!$B$6:$BE$49,'ADR Raw Data'!U$1,FALSE))/100</f>
        <v>1.48414210943672E-2</v>
      </c>
      <c r="O39" s="44">
        <f>(VLOOKUP($A38,'ADR Raw Data'!$B$6:$BE$49,'ADR Raw Data'!V$1,FALSE))/100</f>
        <v>3.0725950237979398E-3</v>
      </c>
      <c r="P39" s="44">
        <f>(VLOOKUP($A38,'ADR Raw Data'!$B$6:$BE$49,'ADR Raw Data'!W$1,FALSE))/100</f>
        <v>6.4771620373460403E-2</v>
      </c>
      <c r="Q39" s="44">
        <f>(VLOOKUP($A38,'ADR Raw Data'!$B$6:$BE$49,'ADR Raw Data'!X$1,FALSE))/100</f>
        <v>5.8123681941249998E-2</v>
      </c>
      <c r="R39" s="44">
        <f>(VLOOKUP($A38,'ADR Raw Data'!$B$6:$BE$49,'ADR Raw Data'!Y$1,FALSE))/100</f>
        <v>4.2977613505424304E-2</v>
      </c>
      <c r="S39" s="45">
        <f>(VLOOKUP($A38,'ADR Raw Data'!$B$6:$BE$49,'ADR Raw Data'!AA$1,FALSE))/100</f>
        <v>4.0532576098237197E-2</v>
      </c>
      <c r="T39" s="45">
        <f>(VLOOKUP($A38,'ADR Raw Data'!$B$6:$BE$49,'ADR Raw Data'!AB$1,FALSE))/100</f>
        <v>5.67937370338173E-2</v>
      </c>
      <c r="U39" s="44">
        <f>(VLOOKUP($A38,'ADR Raw Data'!$B$6:$BE$49,'ADR Raw Data'!AC$1,FALSE))/100</f>
        <v>4.8882127079934001E-2</v>
      </c>
      <c r="V39" s="46">
        <f>(VLOOKUP($A38,'ADR Raw Data'!$B$6:$BE$49,'ADR Raw Data'!AE$1,FALSE))/100</f>
        <v>4.2591909326182398E-2</v>
      </c>
      <c r="X39" s="43">
        <f>(VLOOKUP($A38,'RevPAR Raw Data'!$B$6:$BE$43,'RevPAR Raw Data'!T$1,FALSE))/100</f>
        <v>0.27092889323302899</v>
      </c>
      <c r="Y39" s="44">
        <f>(VLOOKUP($A38,'RevPAR Raw Data'!$B$6:$BE$43,'RevPAR Raw Data'!U$1,FALSE))/100</f>
        <v>0.10713864404048101</v>
      </c>
      <c r="Z39" s="44">
        <f>(VLOOKUP($A38,'RevPAR Raw Data'!$B$6:$BE$43,'RevPAR Raw Data'!V$1,FALSE))/100</f>
        <v>9.2896320534107013E-2</v>
      </c>
      <c r="AA39" s="44">
        <f>(VLOOKUP($A38,'RevPAR Raw Data'!$B$6:$BE$43,'RevPAR Raw Data'!W$1,FALSE))/100</f>
        <v>0.20042808139972301</v>
      </c>
      <c r="AB39" s="44">
        <f>(VLOOKUP($A38,'RevPAR Raw Data'!$B$6:$BE$43,'RevPAR Raw Data'!X$1,FALSE))/100</f>
        <v>0.18653280110026799</v>
      </c>
      <c r="AC39" s="44">
        <f>(VLOOKUP($A38,'RevPAR Raw Data'!$B$6:$BE$43,'RevPAR Raw Data'!Y$1,FALSE))/100</f>
        <v>0.16907293893794301</v>
      </c>
      <c r="AD39" s="45">
        <f>(VLOOKUP($A38,'RevPAR Raw Data'!$B$6:$BE$43,'RevPAR Raw Data'!AA$1,FALSE))/100</f>
        <v>0.124191095088242</v>
      </c>
      <c r="AE39" s="45">
        <f>(VLOOKUP($A38,'RevPAR Raw Data'!$B$6:$BE$43,'RevPAR Raw Data'!AB$1,FALSE))/100</f>
        <v>0.12764848811806298</v>
      </c>
      <c r="AF39" s="44">
        <f>(VLOOKUP($A38,'RevPAR Raw Data'!$B$6:$BE$43,'RevPAR Raw Data'!AC$1,FALSE))/100</f>
        <v>0.12599707775511798</v>
      </c>
      <c r="AG39" s="46">
        <f>(VLOOKUP($A38,'RevPAR Raw Data'!$B$6:$BE$43,'RevPAR Raw Data'!AE$1,FALSE))/100</f>
        <v>0.15134426735298401</v>
      </c>
    </row>
    <row r="40" spans="1:33">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c r="A41" s="70" t="s">
        <v>27</v>
      </c>
      <c r="B41" s="71">
        <f>(VLOOKUP($A41,'Occupancy Raw Data'!$B$8:$BE$45,'Occupancy Raw Data'!G$3,FALSE))/100</f>
        <v>0.63729282284134003</v>
      </c>
      <c r="C41" s="72">
        <f>(VLOOKUP($A41,'Occupancy Raw Data'!$B$8:$BE$45,'Occupancy Raw Data'!H$3,FALSE))/100</f>
        <v>0.83154885363529307</v>
      </c>
      <c r="D41" s="72">
        <f>(VLOOKUP($A41,'Occupancy Raw Data'!$B$8:$BE$45,'Occupancy Raw Data'!I$3,FALSE))/100</f>
        <v>0.89659360577012903</v>
      </c>
      <c r="E41" s="72">
        <f>(VLOOKUP($A41,'Occupancy Raw Data'!$B$8:$BE$45,'Occupancy Raw Data'!J$3,FALSE))/100</f>
        <v>0.88218696862679091</v>
      </c>
      <c r="F41" s="72">
        <f>(VLOOKUP($A41,'Occupancy Raw Data'!$B$8:$BE$45,'Occupancy Raw Data'!K$3,FALSE))/100</f>
        <v>0.77702412317581304</v>
      </c>
      <c r="G41" s="73">
        <f>(VLOOKUP($A41,'Occupancy Raw Data'!$B$8:$BE$45,'Occupancy Raw Data'!L$3,FALSE))/100</f>
        <v>0.80492927480987309</v>
      </c>
      <c r="H41" s="53">
        <f>(VLOOKUP($A41,'Occupancy Raw Data'!$B$8:$BE$45,'Occupancy Raw Data'!N$3,FALSE))/100</f>
        <v>0.77773417792477106</v>
      </c>
      <c r="I41" s="53">
        <f>(VLOOKUP($A41,'Occupancy Raw Data'!$B$8:$BE$45,'Occupancy Raw Data'!O$3,FALSE))/100</f>
        <v>0.82712035427994801</v>
      </c>
      <c r="J41" s="73">
        <f>(VLOOKUP($A41,'Occupancy Raw Data'!$B$8:$BE$45,'Occupancy Raw Data'!P$3,FALSE))/100</f>
        <v>0.80242726610235904</v>
      </c>
      <c r="K41" s="74">
        <f>(VLOOKUP($A41,'Occupancy Raw Data'!$B$8:$BE$45,'Occupancy Raw Data'!R$3,FALSE))/100</f>
        <v>0.80421441517915493</v>
      </c>
      <c r="M41" s="75">
        <f>VLOOKUP($A41,'ADR Raw Data'!$B$6:$BE$43,'ADR Raw Data'!G$1,FALSE)</f>
        <v>153.600513399401</v>
      </c>
      <c r="N41" s="76">
        <f>VLOOKUP($A41,'ADR Raw Data'!$B$6:$BE$43,'ADR Raw Data'!H$1,FALSE)</f>
        <v>185.847268662082</v>
      </c>
      <c r="O41" s="76">
        <f>VLOOKUP($A41,'ADR Raw Data'!$B$6:$BE$43,'ADR Raw Data'!I$1,FALSE)</f>
        <v>201.287500364712</v>
      </c>
      <c r="P41" s="76">
        <f>VLOOKUP($A41,'ADR Raw Data'!$B$6:$BE$43,'ADR Raw Data'!J$1,FALSE)</f>
        <v>192.68956261119999</v>
      </c>
      <c r="Q41" s="76">
        <f>VLOOKUP($A41,'ADR Raw Data'!$B$6:$BE$43,'ADR Raw Data'!K$1,FALSE)</f>
        <v>163.62288933243499</v>
      </c>
      <c r="R41" s="77">
        <f>VLOOKUP($A41,'ADR Raw Data'!$B$6:$BE$43,'ADR Raw Data'!L$1,FALSE)</f>
        <v>181.38980648785599</v>
      </c>
      <c r="S41" s="76">
        <f>VLOOKUP($A41,'ADR Raw Data'!$B$6:$BE$43,'ADR Raw Data'!N$1,FALSE)</f>
        <v>150.373504156455</v>
      </c>
      <c r="T41" s="76">
        <f>VLOOKUP($A41,'ADR Raw Data'!$B$6:$BE$43,'ADR Raw Data'!O$1,FALSE)</f>
        <v>152.082830227041</v>
      </c>
      <c r="U41" s="77">
        <f>VLOOKUP($A41,'ADR Raw Data'!$B$6:$BE$43,'ADR Raw Data'!P$1,FALSE)</f>
        <v>151.254467730855</v>
      </c>
      <c r="V41" s="78">
        <f>VLOOKUP($A41,'ADR Raw Data'!$B$6:$BE$43,'ADR Raw Data'!R$1,FALSE)</f>
        <v>172.79884331206799</v>
      </c>
      <c r="X41" s="75">
        <f>VLOOKUP($A41,'RevPAR Raw Data'!$B$6:$BE$43,'RevPAR Raw Data'!G$1,FALSE)</f>
        <v>97.8885047741839</v>
      </c>
      <c r="Y41" s="76">
        <f>VLOOKUP($A41,'RevPAR Raw Data'!$B$6:$BE$43,'RevPAR Raw Data'!H$1,FALSE)</f>
        <v>154.54108320720499</v>
      </c>
      <c r="Z41" s="76">
        <f>VLOOKUP($A41,'RevPAR Raw Data'!$B$6:$BE$43,'RevPAR Raw Data'!I$1,FALSE)</f>
        <v>180.473085748453</v>
      </c>
      <c r="AA41" s="76">
        <f>VLOOKUP($A41,'RevPAR Raw Data'!$B$6:$BE$43,'RevPAR Raw Data'!J$1,FALSE)</f>
        <v>169.988221125997</v>
      </c>
      <c r="AB41" s="76">
        <f>VLOOKUP($A41,'RevPAR Raw Data'!$B$6:$BE$43,'RevPAR Raw Data'!K$1,FALSE)</f>
        <v>127.138932115028</v>
      </c>
      <c r="AC41" s="77">
        <f>VLOOKUP($A41,'RevPAR Raw Data'!$B$6:$BE$43,'RevPAR Raw Data'!L$1,FALSE)</f>
        <v>146.00596539417299</v>
      </c>
      <c r="AD41" s="76">
        <f>VLOOKUP($A41,'RevPAR Raw Data'!$B$6:$BE$43,'RevPAR Raw Data'!N$1,FALSE)</f>
        <v>116.95061363678801</v>
      </c>
      <c r="AE41" s="76">
        <f>VLOOKUP($A41,'RevPAR Raw Data'!$B$6:$BE$43,'RevPAR Raw Data'!O$1,FALSE)</f>
        <v>125.79080441728701</v>
      </c>
      <c r="AF41" s="77">
        <f>VLOOKUP($A41,'RevPAR Raw Data'!$B$6:$BE$43,'RevPAR Raw Data'!P$1,FALSE)</f>
        <v>121.370709027038</v>
      </c>
      <c r="AG41" s="78">
        <f>VLOOKUP($A41,'RevPAR Raw Data'!$B$6:$BE$43,'RevPAR Raw Data'!R$1,FALSE)</f>
        <v>138.96732071784899</v>
      </c>
    </row>
    <row r="42" spans="1:33" ht="14.25">
      <c r="A42" s="55" t="s">
        <v>131</v>
      </c>
      <c r="B42" s="43">
        <f>(VLOOKUP($A41,'Occupancy Raw Data'!$B$8:$BE$51,'Occupancy Raw Data'!T$3,FALSE))/100</f>
        <v>0.166143520379993</v>
      </c>
      <c r="C42" s="44">
        <f>(VLOOKUP($A41,'Occupancy Raw Data'!$B$8:$BE$51,'Occupancy Raw Data'!U$3,FALSE))/100</f>
        <v>0.15380261652896998</v>
      </c>
      <c r="D42" s="44">
        <f>(VLOOKUP($A41,'Occupancy Raw Data'!$B$8:$BE$51,'Occupancy Raw Data'!V$3,FALSE))/100</f>
        <v>0.13394168511490501</v>
      </c>
      <c r="E42" s="44">
        <f>(VLOOKUP($A41,'Occupancy Raw Data'!$B$8:$BE$51,'Occupancy Raw Data'!W$3,FALSE))/100</f>
        <v>0.12707463429271701</v>
      </c>
      <c r="F42" s="44">
        <f>(VLOOKUP($A41,'Occupancy Raw Data'!$B$8:$BE$51,'Occupancy Raw Data'!X$3,FALSE))/100</f>
        <v>7.3005346075482494E-2</v>
      </c>
      <c r="G42" s="44">
        <f>(VLOOKUP($A41,'Occupancy Raw Data'!$B$8:$BE$51,'Occupancy Raw Data'!Y$3,FALSE))/100</f>
        <v>0.129007152125554</v>
      </c>
      <c r="H42" s="45">
        <f>(VLOOKUP($A41,'Occupancy Raw Data'!$B$8:$BE$51,'Occupancy Raw Data'!AA$3,FALSE))/100</f>
        <v>-2.4832214384035999E-2</v>
      </c>
      <c r="I42" s="45">
        <f>(VLOOKUP($A41,'Occupancy Raw Data'!$B$8:$BE$51,'Occupancy Raw Data'!AB$3,FALSE))/100</f>
        <v>-6.6158418623966306E-2</v>
      </c>
      <c r="J42" s="44">
        <f>(VLOOKUP($A41,'Occupancy Raw Data'!$B$8:$BE$51,'Occupancy Raw Data'!AC$3,FALSE))/100</f>
        <v>-4.6577775387931897E-2</v>
      </c>
      <c r="K42" s="46">
        <f>(VLOOKUP($A41,'Occupancy Raw Data'!$B$8:$BE$51,'Occupancy Raw Data'!AE$3,FALSE))/100</f>
        <v>7.2689841312758199E-2</v>
      </c>
      <c r="M42" s="43">
        <f>(VLOOKUP($A41,'ADR Raw Data'!$B$6:$BE$49,'ADR Raw Data'!T$1,FALSE))/100</f>
        <v>8.5539549903662401E-2</v>
      </c>
      <c r="N42" s="44">
        <f>(VLOOKUP($A41,'ADR Raw Data'!$B$6:$BE$49,'ADR Raw Data'!U$1,FALSE))/100</f>
        <v>8.5387762086892194E-2</v>
      </c>
      <c r="O42" s="44">
        <f>(VLOOKUP($A41,'ADR Raw Data'!$B$6:$BE$49,'ADR Raw Data'!V$1,FALSE))/100</f>
        <v>9.9142163351194204E-2</v>
      </c>
      <c r="P42" s="44">
        <f>(VLOOKUP($A41,'ADR Raw Data'!$B$6:$BE$49,'ADR Raw Data'!W$1,FALSE))/100</f>
        <v>9.9858488053200495E-2</v>
      </c>
      <c r="Q42" s="44">
        <f>(VLOOKUP($A41,'ADR Raw Data'!$B$6:$BE$49,'ADR Raw Data'!X$1,FALSE))/100</f>
        <v>6.3983762225115995E-2</v>
      </c>
      <c r="R42" s="44">
        <f>(VLOOKUP($A41,'ADR Raw Data'!$B$6:$BE$49,'ADR Raw Data'!Y$1,FALSE))/100</f>
        <v>8.8530639256823598E-2</v>
      </c>
      <c r="S42" s="45">
        <f>(VLOOKUP($A41,'ADR Raw Data'!$B$6:$BE$49,'ADR Raw Data'!AA$1,FALSE))/100</f>
        <v>4.1556920989944006E-2</v>
      </c>
      <c r="T42" s="45">
        <f>(VLOOKUP($A41,'ADR Raw Data'!$B$6:$BE$49,'ADR Raw Data'!AB$1,FALSE))/100</f>
        <v>2.4868521350564898E-2</v>
      </c>
      <c r="U42" s="44">
        <f>(VLOOKUP($A41,'ADR Raw Data'!$B$6:$BE$49,'ADR Raw Data'!AC$1,FALSE))/100</f>
        <v>3.25353602101272E-2</v>
      </c>
      <c r="V42" s="46">
        <f>(VLOOKUP($A41,'ADR Raw Data'!$B$6:$BE$49,'ADR Raw Data'!AE$1,FALSE))/100</f>
        <v>7.8814683346828299E-2</v>
      </c>
      <c r="X42" s="43">
        <f>(VLOOKUP($A41,'RevPAR Raw Data'!$B$6:$BE$43,'RevPAR Raw Data'!T$1,FALSE))/100</f>
        <v>0.26589491223637102</v>
      </c>
      <c r="Y42" s="44">
        <f>(VLOOKUP($A41,'RevPAR Raw Data'!$B$6:$BE$43,'RevPAR Raw Data'!U$1,FALSE))/100</f>
        <v>0.25232323984437999</v>
      </c>
      <c r="Z42" s="44">
        <f>(VLOOKUP($A41,'RevPAR Raw Data'!$B$6:$BE$43,'RevPAR Raw Data'!V$1,FALSE))/100</f>
        <v>0.24636311689129597</v>
      </c>
      <c r="AA42" s="44">
        <f>(VLOOKUP($A41,'RevPAR Raw Data'!$B$6:$BE$43,'RevPAR Raw Data'!W$1,FALSE))/100</f>
        <v>0.23962260319630199</v>
      </c>
      <c r="AB42" s="44">
        <f>(VLOOKUP($A41,'RevPAR Raw Data'!$B$6:$BE$43,'RevPAR Raw Data'!X$1,FALSE))/100</f>
        <v>0.14166026500505399</v>
      </c>
      <c r="AC42" s="44">
        <f>(VLOOKUP($A41,'RevPAR Raw Data'!$B$6:$BE$43,'RevPAR Raw Data'!Y$1,FALSE))/100</f>
        <v>0.22895887702875498</v>
      </c>
      <c r="AD42" s="45">
        <f>(VLOOKUP($A41,'RevPAR Raw Data'!$B$6:$BE$43,'RevPAR Raw Data'!AA$1,FALSE))/100</f>
        <v>1.5692756234745201E-2</v>
      </c>
      <c r="AE42" s="45">
        <f>(VLOOKUP($A41,'RevPAR Raw Data'!$B$6:$BE$43,'RevPAR Raw Data'!AB$1,FALSE))/100</f>
        <v>-4.2935159319470999E-2</v>
      </c>
      <c r="AF42" s="44">
        <f>(VLOOKUP($A41,'RevPAR Raw Data'!$B$6:$BE$43,'RevPAR Raw Data'!AC$1,FALSE))/100</f>
        <v>-1.55578398778374E-2</v>
      </c>
      <c r="AG42" s="46">
        <f>(VLOOKUP($A41,'RevPAR Raw Data'!$B$6:$BE$43,'RevPAR Raw Data'!AE$1,FALSE))/100</f>
        <v>0.157233551485182</v>
      </c>
    </row>
    <row r="43" spans="1:33">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c r="A44" s="70" t="s">
        <v>28</v>
      </c>
      <c r="B44" s="71">
        <f>(VLOOKUP($A44,'Occupancy Raw Data'!$B$8:$BE$45,'Occupancy Raw Data'!G$3,FALSE))/100</f>
        <v>0.42381815186954297</v>
      </c>
      <c r="C44" s="72">
        <f>(VLOOKUP($A44,'Occupancy Raw Data'!$B$8:$BE$45,'Occupancy Raw Data'!H$3,FALSE))/100</f>
        <v>0.49242299456432198</v>
      </c>
      <c r="D44" s="72">
        <f>(VLOOKUP($A44,'Occupancy Raw Data'!$B$8:$BE$45,'Occupancy Raw Data'!I$3,FALSE))/100</f>
        <v>0.56086311974962899</v>
      </c>
      <c r="E44" s="72">
        <f>(VLOOKUP($A44,'Occupancy Raw Data'!$B$8:$BE$45,'Occupancy Raw Data'!J$3,FALSE))/100</f>
        <v>0.58087629715038702</v>
      </c>
      <c r="F44" s="72">
        <f>(VLOOKUP($A44,'Occupancy Raw Data'!$B$8:$BE$45,'Occupancy Raw Data'!K$3,FALSE))/100</f>
        <v>0.56407511118431797</v>
      </c>
      <c r="G44" s="73">
        <f>(VLOOKUP($A44,'Occupancy Raw Data'!$B$8:$BE$45,'Occupancy Raw Data'!L$3,FALSE))/100</f>
        <v>0.52441113490364</v>
      </c>
      <c r="H44" s="53">
        <f>(VLOOKUP($A44,'Occupancy Raw Data'!$B$8:$BE$45,'Occupancy Raw Data'!N$3,FALSE))/100</f>
        <v>0.702437819140174</v>
      </c>
      <c r="I44" s="53">
        <f>(VLOOKUP($A44,'Occupancy Raw Data'!$B$8:$BE$45,'Occupancy Raw Data'!O$3,FALSE))/100</f>
        <v>0.76560698402240102</v>
      </c>
      <c r="J44" s="73">
        <f>(VLOOKUP($A44,'Occupancy Raw Data'!$B$8:$BE$45,'Occupancy Raw Data'!P$3,FALSE))/100</f>
        <v>0.73402240158128806</v>
      </c>
      <c r="K44" s="74">
        <f>(VLOOKUP($A44,'Occupancy Raw Data'!$B$8:$BE$45,'Occupancy Raw Data'!R$3,FALSE))/100</f>
        <v>0.58430006824011105</v>
      </c>
      <c r="M44" s="75">
        <f>VLOOKUP($A44,'ADR Raw Data'!$B$6:$BE$43,'ADR Raw Data'!G$1,FALSE)</f>
        <v>89.200279828993303</v>
      </c>
      <c r="N44" s="76">
        <f>VLOOKUP($A44,'ADR Raw Data'!$B$6:$BE$43,'ADR Raw Data'!H$1,FALSE)</f>
        <v>92.159210570329407</v>
      </c>
      <c r="O44" s="76">
        <f>VLOOKUP($A44,'ADR Raw Data'!$B$6:$BE$43,'ADR Raw Data'!I$1,FALSE)</f>
        <v>95.8110352422907</v>
      </c>
      <c r="P44" s="76">
        <f>VLOOKUP($A44,'ADR Raw Data'!$B$6:$BE$43,'ADR Raw Data'!J$1,FALSE)</f>
        <v>96.742435842903703</v>
      </c>
      <c r="Q44" s="76">
        <f>VLOOKUP($A44,'ADR Raw Data'!$B$6:$BE$43,'ADR Raw Data'!K$1,FALSE)</f>
        <v>99.017707694553906</v>
      </c>
      <c r="R44" s="77">
        <f>VLOOKUP($A44,'ADR Raw Data'!$B$6:$BE$43,'ADR Raw Data'!L$1,FALSE)</f>
        <v>94.952865847912804</v>
      </c>
      <c r="S44" s="76">
        <f>VLOOKUP($A44,'ADR Raw Data'!$B$6:$BE$43,'ADR Raw Data'!N$1,FALSE)</f>
        <v>117.53669128854401</v>
      </c>
      <c r="T44" s="76">
        <f>VLOOKUP($A44,'ADR Raw Data'!$B$6:$BE$43,'ADR Raw Data'!O$1,FALSE)</f>
        <v>119.861430722891</v>
      </c>
      <c r="U44" s="77">
        <f>VLOOKUP($A44,'ADR Raw Data'!$B$6:$BE$43,'ADR Raw Data'!P$1,FALSE)</f>
        <v>118.749077138849</v>
      </c>
      <c r="V44" s="78">
        <f>VLOOKUP($A44,'ADR Raw Data'!$B$6:$BE$43,'ADR Raw Data'!R$1,FALSE)</f>
        <v>103.493952921751</v>
      </c>
      <c r="X44" s="75">
        <f>VLOOKUP($A44,'RevPAR Raw Data'!$B$6:$BE$43,'RevPAR Raw Data'!G$1,FALSE)</f>
        <v>37.804697743370099</v>
      </c>
      <c r="Y44" s="76">
        <f>VLOOKUP($A44,'RevPAR Raw Data'!$B$6:$BE$43,'RevPAR Raw Data'!H$1,FALSE)</f>
        <v>45.381314445725501</v>
      </c>
      <c r="Z44" s="76">
        <f>VLOOKUP($A44,'RevPAR Raw Data'!$B$6:$BE$43,'RevPAR Raw Data'!I$1,FALSE)</f>
        <v>53.736876132432798</v>
      </c>
      <c r="AA44" s="76">
        <f>VLOOKUP($A44,'RevPAR Raw Data'!$B$6:$BE$43,'RevPAR Raw Data'!J$1,FALSE)</f>
        <v>56.195387909734798</v>
      </c>
      <c r="AB44" s="76">
        <f>VLOOKUP($A44,'RevPAR Raw Data'!$B$6:$BE$43,'RevPAR Raw Data'!K$1,FALSE)</f>
        <v>55.853424477021903</v>
      </c>
      <c r="AC44" s="77">
        <f>VLOOKUP($A44,'RevPAR Raw Data'!$B$6:$BE$43,'RevPAR Raw Data'!L$1,FALSE)</f>
        <v>49.794340141657003</v>
      </c>
      <c r="AD44" s="76">
        <f>VLOOKUP($A44,'RevPAR Raw Data'!$B$6:$BE$43,'RevPAR Raw Data'!N$1,FALSE)</f>
        <v>82.562217097677404</v>
      </c>
      <c r="AE44" s="76">
        <f>VLOOKUP($A44,'RevPAR Raw Data'!$B$6:$BE$43,'RevPAR Raw Data'!O$1,FALSE)</f>
        <v>91.766748476363006</v>
      </c>
      <c r="AF44" s="77">
        <f>VLOOKUP($A44,'RevPAR Raw Data'!$B$6:$BE$43,'RevPAR Raw Data'!P$1,FALSE)</f>
        <v>87.164482787020205</v>
      </c>
      <c r="AG44" s="78">
        <f>VLOOKUP($A44,'RevPAR Raw Data'!$B$6:$BE$43,'RevPAR Raw Data'!R$1,FALSE)</f>
        <v>60.471523754617898</v>
      </c>
    </row>
    <row r="45" spans="1:33" ht="14.25">
      <c r="A45" s="55" t="s">
        <v>131</v>
      </c>
      <c r="B45" s="43">
        <f>(VLOOKUP($A44,'Occupancy Raw Data'!$B$8:$BE$51,'Occupancy Raw Data'!T$3,FALSE))/100</f>
        <v>9.772101687030689E-2</v>
      </c>
      <c r="C45" s="44">
        <f>(VLOOKUP($A44,'Occupancy Raw Data'!$B$8:$BE$51,'Occupancy Raw Data'!U$3,FALSE))/100</f>
        <v>3.2583065457587296E-2</v>
      </c>
      <c r="D45" s="44">
        <f>(VLOOKUP($A44,'Occupancy Raw Data'!$B$8:$BE$51,'Occupancy Raw Data'!V$3,FALSE))/100</f>
        <v>0.103797008622016</v>
      </c>
      <c r="E45" s="44">
        <f>(VLOOKUP($A44,'Occupancy Raw Data'!$B$8:$BE$51,'Occupancy Raw Data'!W$3,FALSE))/100</f>
        <v>5.9790265545652997E-2</v>
      </c>
      <c r="F45" s="44">
        <f>(VLOOKUP($A44,'Occupancy Raw Data'!$B$8:$BE$51,'Occupancy Raw Data'!X$3,FALSE))/100</f>
        <v>4.8416428203707701E-2</v>
      </c>
      <c r="G45" s="44">
        <f>(VLOOKUP($A44,'Occupancy Raw Data'!$B$8:$BE$51,'Occupancy Raw Data'!Y$3,FALSE))/100</f>
        <v>6.7079506850774809E-2</v>
      </c>
      <c r="H45" s="45">
        <f>(VLOOKUP($A44,'Occupancy Raw Data'!$B$8:$BE$51,'Occupancy Raw Data'!AA$3,FALSE))/100</f>
        <v>7.7669778757545799E-2</v>
      </c>
      <c r="I45" s="45">
        <f>(VLOOKUP($A44,'Occupancy Raw Data'!$B$8:$BE$51,'Occupancy Raw Data'!AB$3,FALSE))/100</f>
        <v>0.112052249629634</v>
      </c>
      <c r="J45" s="44">
        <f>(VLOOKUP($A44,'Occupancy Raw Data'!$B$8:$BE$51,'Occupancy Raw Data'!AC$3,FALSE))/100</f>
        <v>9.5331128773569099E-2</v>
      </c>
      <c r="K45" s="46">
        <f>(VLOOKUP($A44,'Occupancy Raw Data'!$B$8:$BE$51,'Occupancy Raw Data'!AE$3,FALSE))/100</f>
        <v>7.7050521717031098E-2</v>
      </c>
      <c r="M45" s="43">
        <f>(VLOOKUP($A44,'ADR Raw Data'!$B$6:$BE$49,'ADR Raw Data'!T$1,FALSE))/100</f>
        <v>1.4974303898824799E-2</v>
      </c>
      <c r="N45" s="44">
        <f>(VLOOKUP($A44,'ADR Raw Data'!$B$6:$BE$49,'ADR Raw Data'!U$1,FALSE))/100</f>
        <v>3.34149664931226E-3</v>
      </c>
      <c r="O45" s="44">
        <f>(VLOOKUP($A44,'ADR Raw Data'!$B$6:$BE$49,'ADR Raw Data'!V$1,FALSE))/100</f>
        <v>2.7962330759807502E-2</v>
      </c>
      <c r="P45" s="44">
        <f>(VLOOKUP($A44,'ADR Raw Data'!$B$6:$BE$49,'ADR Raw Data'!W$1,FALSE))/100</f>
        <v>3.36952858489332E-2</v>
      </c>
      <c r="Q45" s="44">
        <f>(VLOOKUP($A44,'ADR Raw Data'!$B$6:$BE$49,'ADR Raw Data'!X$1,FALSE))/100</f>
        <v>4.6681305951276196E-2</v>
      </c>
      <c r="R45" s="44">
        <f>(VLOOKUP($A44,'ADR Raw Data'!$B$6:$BE$49,'ADR Raw Data'!Y$1,FALSE))/100</f>
        <v>2.6541327703672103E-2</v>
      </c>
      <c r="S45" s="45">
        <f>(VLOOKUP($A44,'ADR Raw Data'!$B$6:$BE$49,'ADR Raw Data'!AA$1,FALSE))/100</f>
        <v>5.7146156841906402E-2</v>
      </c>
      <c r="T45" s="45">
        <f>(VLOOKUP($A44,'ADR Raw Data'!$B$6:$BE$49,'ADR Raw Data'!AB$1,FALSE))/100</f>
        <v>9.4688489292114403E-2</v>
      </c>
      <c r="U45" s="44">
        <f>(VLOOKUP($A44,'ADR Raw Data'!$B$6:$BE$49,'ADR Raw Data'!AC$1,FALSE))/100</f>
        <v>7.6452271021499291E-2</v>
      </c>
      <c r="V45" s="46">
        <f>(VLOOKUP($A44,'ADR Raw Data'!$B$6:$BE$49,'ADR Raw Data'!AE$1,FALSE))/100</f>
        <v>4.7655507982055097E-2</v>
      </c>
      <c r="X45" s="43">
        <f>(VLOOKUP($A44,'RevPAR Raw Data'!$B$6:$BE$43,'RevPAR Raw Data'!T$1,FALSE))/100</f>
        <v>0.114158624973049</v>
      </c>
      <c r="Y45" s="44">
        <f>(VLOOKUP($A44,'RevPAR Raw Data'!$B$6:$BE$43,'RevPAR Raw Data'!U$1,FALSE))/100</f>
        <v>3.6033438310950495E-2</v>
      </c>
      <c r="Z45" s="44">
        <f>(VLOOKUP($A44,'RevPAR Raw Data'!$B$6:$BE$43,'RevPAR Raw Data'!V$1,FALSE))/100</f>
        <v>0.13466174566879099</v>
      </c>
      <c r="AA45" s="44">
        <f>(VLOOKUP($A44,'RevPAR Raw Data'!$B$6:$BE$43,'RevPAR Raw Data'!W$1,FALSE))/100</f>
        <v>9.5500201483130598E-2</v>
      </c>
      <c r="AB45" s="44">
        <f>(VLOOKUP($A44,'RevPAR Raw Data'!$B$6:$BE$43,'RevPAR Raw Data'!X$1,FALSE))/100</f>
        <v>9.7357876253029205E-2</v>
      </c>
      <c r="AC45" s="44">
        <f>(VLOOKUP($A44,'RevPAR Raw Data'!$B$6:$BE$43,'RevPAR Raw Data'!Y$1,FALSE))/100</f>
        <v>9.5401213727974096E-2</v>
      </c>
      <c r="AD45" s="45">
        <f>(VLOOKUP($A44,'RevPAR Raw Data'!$B$6:$BE$43,'RevPAR Raw Data'!AA$1,FALSE))/100</f>
        <v>0.13925446495820698</v>
      </c>
      <c r="AE45" s="45">
        <f>(VLOOKUP($A44,'RevPAR Raw Data'!$B$6:$BE$43,'RevPAR Raw Data'!AB$1,FALSE))/100</f>
        <v>0.21735079716096201</v>
      </c>
      <c r="AF45" s="44">
        <f>(VLOOKUP($A44,'RevPAR Raw Data'!$B$6:$BE$43,'RevPAR Raw Data'!AC$1,FALSE))/100</f>
        <v>0.17907168108884999</v>
      </c>
      <c r="AG45" s="46">
        <f>(VLOOKUP($A44,'RevPAR Raw Data'!$B$6:$BE$43,'RevPAR Raw Data'!AE$1,FALSE))/100</f>
        <v>0.128377911451793</v>
      </c>
    </row>
    <row r="46" spans="1:33">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c r="A47" s="70" t="s">
        <v>29</v>
      </c>
      <c r="B47" s="71">
        <f>(VLOOKUP($A47,'Occupancy Raw Data'!$B$8:$BE$45,'Occupancy Raw Data'!G$3,FALSE))/100</f>
        <v>0.429106945975744</v>
      </c>
      <c r="C47" s="72">
        <f>(VLOOKUP($A47,'Occupancy Raw Data'!$B$8:$BE$45,'Occupancy Raw Data'!H$3,FALSE))/100</f>
        <v>0.60110253583241402</v>
      </c>
      <c r="D47" s="72">
        <f>(VLOOKUP($A47,'Occupancy Raw Data'!$B$8:$BE$45,'Occupancy Raw Data'!I$3,FALSE))/100</f>
        <v>0.62932745314222704</v>
      </c>
      <c r="E47" s="72">
        <f>(VLOOKUP($A47,'Occupancy Raw Data'!$B$8:$BE$45,'Occupancy Raw Data'!J$3,FALSE))/100</f>
        <v>0.64476295479602996</v>
      </c>
      <c r="F47" s="72">
        <f>(VLOOKUP($A47,'Occupancy Raw Data'!$B$8:$BE$45,'Occupancy Raw Data'!K$3,FALSE))/100</f>
        <v>0.63572216097023104</v>
      </c>
      <c r="G47" s="73">
        <f>(VLOOKUP($A47,'Occupancy Raw Data'!$B$8:$BE$45,'Occupancy Raw Data'!L$3,FALSE))/100</f>
        <v>0.58800441014332894</v>
      </c>
      <c r="H47" s="53">
        <f>(VLOOKUP($A47,'Occupancy Raw Data'!$B$8:$BE$45,'Occupancy Raw Data'!N$3,FALSE))/100</f>
        <v>0.66615214994487304</v>
      </c>
      <c r="I47" s="53">
        <f>(VLOOKUP($A47,'Occupancy Raw Data'!$B$8:$BE$45,'Occupancy Raw Data'!O$3,FALSE))/100</f>
        <v>0.74443219404630601</v>
      </c>
      <c r="J47" s="73">
        <f>(VLOOKUP($A47,'Occupancy Raw Data'!$B$8:$BE$45,'Occupancy Raw Data'!P$3,FALSE))/100</f>
        <v>0.70529217199558902</v>
      </c>
      <c r="K47" s="74">
        <f>(VLOOKUP($A47,'Occupancy Raw Data'!$B$8:$BE$45,'Occupancy Raw Data'!R$3,FALSE))/100</f>
        <v>0.62151519924397503</v>
      </c>
      <c r="M47" s="75">
        <f>VLOOKUP($A47,'ADR Raw Data'!$B$6:$BE$43,'ADR Raw Data'!G$1,FALSE)</f>
        <v>97.775277492291806</v>
      </c>
      <c r="N47" s="76">
        <f>VLOOKUP($A47,'ADR Raw Data'!$B$6:$BE$43,'ADR Raw Data'!H$1,FALSE)</f>
        <v>107.87928099779801</v>
      </c>
      <c r="O47" s="76">
        <f>VLOOKUP($A47,'ADR Raw Data'!$B$6:$BE$43,'ADR Raw Data'!I$1,FALSE)</f>
        <v>112.759660126138</v>
      </c>
      <c r="P47" s="76">
        <f>VLOOKUP($A47,'ADR Raw Data'!$B$6:$BE$43,'ADR Raw Data'!J$1,FALSE)</f>
        <v>114.95884404924701</v>
      </c>
      <c r="Q47" s="76">
        <f>VLOOKUP($A47,'ADR Raw Data'!$B$6:$BE$43,'ADR Raw Data'!K$1,FALSE)</f>
        <v>119.66336108220599</v>
      </c>
      <c r="R47" s="77">
        <f>VLOOKUP($A47,'ADR Raw Data'!$B$6:$BE$43,'ADR Raw Data'!L$1,FALSE)</f>
        <v>111.549899497487</v>
      </c>
      <c r="S47" s="76">
        <f>VLOOKUP($A47,'ADR Raw Data'!$B$6:$BE$43,'ADR Raw Data'!N$1,FALSE)</f>
        <v>135.81141343925799</v>
      </c>
      <c r="T47" s="76">
        <f>VLOOKUP($A47,'ADR Raw Data'!$B$6:$BE$43,'ADR Raw Data'!O$1,FALSE)</f>
        <v>150.74133590047299</v>
      </c>
      <c r="U47" s="77">
        <f>VLOOKUP($A47,'ADR Raw Data'!$B$6:$BE$43,'ADR Raw Data'!P$1,FALSE)</f>
        <v>143.690640925433</v>
      </c>
      <c r="V47" s="78">
        <f>VLOOKUP($A47,'ADR Raw Data'!$B$6:$BE$43,'ADR Raw Data'!R$1,FALSE)</f>
        <v>121.970797769893</v>
      </c>
      <c r="X47" s="75">
        <f>VLOOKUP($A47,'RevPAR Raw Data'!$B$6:$BE$43,'RevPAR Raw Data'!G$1,FALSE)</f>
        <v>41.9560507166482</v>
      </c>
      <c r="Y47" s="76">
        <f>VLOOKUP($A47,'RevPAR Raw Data'!$B$6:$BE$43,'RevPAR Raw Data'!H$1,FALSE)</f>
        <v>64.846509371554504</v>
      </c>
      <c r="Z47" s="76">
        <f>VLOOKUP($A47,'RevPAR Raw Data'!$B$6:$BE$43,'RevPAR Raw Data'!I$1,FALSE)</f>
        <v>70.962749724366006</v>
      </c>
      <c r="AA47" s="76">
        <f>VLOOKUP($A47,'RevPAR Raw Data'!$B$6:$BE$43,'RevPAR Raw Data'!J$1,FALSE)</f>
        <v>74.121203969128899</v>
      </c>
      <c r="AB47" s="76">
        <f>VLOOKUP($A47,'RevPAR Raw Data'!$B$6:$BE$43,'RevPAR Raw Data'!K$1,FALSE)</f>
        <v>76.072650496141094</v>
      </c>
      <c r="AC47" s="77">
        <f>VLOOKUP($A47,'RevPAR Raw Data'!$B$6:$BE$43,'RevPAR Raw Data'!L$1,FALSE)</f>
        <v>65.591832855567802</v>
      </c>
      <c r="AD47" s="76">
        <f>VLOOKUP($A47,'RevPAR Raw Data'!$B$6:$BE$43,'RevPAR Raw Data'!N$1,FALSE)</f>
        <v>90.471065049614097</v>
      </c>
      <c r="AE47" s="76">
        <f>VLOOKUP($A47,'RevPAR Raw Data'!$B$6:$BE$43,'RevPAR Raw Data'!O$1,FALSE)</f>
        <v>112.216703417861</v>
      </c>
      <c r="AF47" s="77">
        <f>VLOOKUP($A47,'RevPAR Raw Data'!$B$6:$BE$43,'RevPAR Raw Data'!P$1,FALSE)</f>
        <v>101.343884233737</v>
      </c>
      <c r="AG47" s="78">
        <f>VLOOKUP($A47,'RevPAR Raw Data'!$B$6:$BE$43,'RevPAR Raw Data'!R$1,FALSE)</f>
        <v>75.806704677902005</v>
      </c>
    </row>
    <row r="48" spans="1:33" ht="14.25">
      <c r="A48" s="55" t="s">
        <v>131</v>
      </c>
      <c r="B48" s="43">
        <f>(VLOOKUP($A47,'Occupancy Raw Data'!$B$8:$BE$51,'Occupancy Raw Data'!T$3,FALSE))/100</f>
        <v>-3.9048208091153197E-2</v>
      </c>
      <c r="C48" s="44">
        <f>(VLOOKUP($A47,'Occupancy Raw Data'!$B$8:$BE$51,'Occupancy Raw Data'!U$3,FALSE))/100</f>
        <v>1.6676807785726701E-2</v>
      </c>
      <c r="D48" s="44">
        <f>(VLOOKUP($A47,'Occupancy Raw Data'!$B$8:$BE$51,'Occupancy Raw Data'!V$3,FALSE))/100</f>
        <v>1.6275740016826901E-2</v>
      </c>
      <c r="E48" s="44">
        <f>(VLOOKUP($A47,'Occupancy Raw Data'!$B$8:$BE$51,'Occupancy Raw Data'!W$3,FALSE))/100</f>
        <v>-2.9187237741853101E-2</v>
      </c>
      <c r="F48" s="44">
        <f>(VLOOKUP($A47,'Occupancy Raw Data'!$B$8:$BE$51,'Occupancy Raw Data'!X$3,FALSE))/100</f>
        <v>4.6062529698179299E-3</v>
      </c>
      <c r="G48" s="44">
        <f>(VLOOKUP($A47,'Occupancy Raw Data'!$B$8:$BE$51,'Occupancy Raw Data'!Y$3,FALSE))/100</f>
        <v>-4.7284269244393697E-3</v>
      </c>
      <c r="H48" s="45">
        <f>(VLOOKUP($A47,'Occupancy Raw Data'!$B$8:$BE$51,'Occupancy Raw Data'!AA$3,FALSE))/100</f>
        <v>-4.1260869289192301E-2</v>
      </c>
      <c r="I48" s="45">
        <f>(VLOOKUP($A47,'Occupancy Raw Data'!$B$8:$BE$51,'Occupancy Raw Data'!AB$3,FALSE))/100</f>
        <v>-3.0622158895996197E-2</v>
      </c>
      <c r="J48" s="44">
        <f>(VLOOKUP($A47,'Occupancy Raw Data'!$B$8:$BE$51,'Occupancy Raw Data'!AC$3,FALSE))/100</f>
        <v>-3.5675586747254504E-2</v>
      </c>
      <c r="K48" s="46">
        <f>(VLOOKUP($A47,'Occupancy Raw Data'!$B$8:$BE$51,'Occupancy Raw Data'!AE$3,FALSE))/100</f>
        <v>-1.49776976603835E-2</v>
      </c>
      <c r="M48" s="43">
        <f>(VLOOKUP($A47,'ADR Raw Data'!$B$6:$BE$49,'ADR Raw Data'!T$1,FALSE))/100</f>
        <v>2.3878901678047501E-2</v>
      </c>
      <c r="N48" s="44">
        <f>(VLOOKUP($A47,'ADR Raw Data'!$B$6:$BE$49,'ADR Raw Data'!U$1,FALSE))/100</f>
        <v>-1.05799757652346E-2</v>
      </c>
      <c r="O48" s="44">
        <f>(VLOOKUP($A47,'ADR Raw Data'!$B$6:$BE$49,'ADR Raw Data'!V$1,FALSE))/100</f>
        <v>9.01512307050799E-3</v>
      </c>
      <c r="P48" s="44">
        <f>(VLOOKUP($A47,'ADR Raw Data'!$B$6:$BE$49,'ADR Raw Data'!W$1,FALSE))/100</f>
        <v>6.9432962284028798E-3</v>
      </c>
      <c r="Q48" s="44">
        <f>(VLOOKUP($A47,'ADR Raw Data'!$B$6:$BE$49,'ADR Raw Data'!X$1,FALSE))/100</f>
        <v>-2.5410333145335601E-2</v>
      </c>
      <c r="R48" s="44">
        <f>(VLOOKUP($A47,'ADR Raw Data'!$B$6:$BE$49,'ADR Raw Data'!Y$1,FALSE))/100</f>
        <v>-9.5208924081952593E-4</v>
      </c>
      <c r="S48" s="45">
        <f>(VLOOKUP($A47,'ADR Raw Data'!$B$6:$BE$49,'ADR Raw Data'!AA$1,FALSE))/100</f>
        <v>-9.8615894358218312E-2</v>
      </c>
      <c r="T48" s="45">
        <f>(VLOOKUP($A47,'ADR Raw Data'!$B$6:$BE$49,'ADR Raw Data'!AB$1,FALSE))/100</f>
        <v>-5.4155820563496097E-2</v>
      </c>
      <c r="U48" s="44">
        <f>(VLOOKUP($A47,'ADR Raw Data'!$B$6:$BE$49,'ADR Raw Data'!AC$1,FALSE))/100</f>
        <v>-7.4388400267898808E-2</v>
      </c>
      <c r="V48" s="46">
        <f>(VLOOKUP($A47,'ADR Raw Data'!$B$6:$BE$49,'ADR Raw Data'!AE$1,FALSE))/100</f>
        <v>-3.2669425868968198E-2</v>
      </c>
      <c r="X48" s="43">
        <f>(VLOOKUP($A47,'RevPAR Raw Data'!$B$6:$BE$43,'RevPAR Raw Data'!T$1,FALSE))/100</f>
        <v>-1.6101734734818199E-2</v>
      </c>
      <c r="Y48" s="44">
        <f>(VLOOKUP($A47,'RevPAR Raw Data'!$B$6:$BE$43,'RevPAR Raw Data'!U$1,FALSE))/100</f>
        <v>5.9203917982776398E-3</v>
      </c>
      <c r="Z48" s="44">
        <f>(VLOOKUP($A47,'RevPAR Raw Data'!$B$6:$BE$43,'RevPAR Raw Data'!V$1,FALSE))/100</f>
        <v>2.5437590886650197E-2</v>
      </c>
      <c r="AA48" s="44">
        <f>(VLOOKUP($A47,'RevPAR Raw Data'!$B$6:$BE$43,'RevPAR Raw Data'!W$1,FALSE))/100</f>
        <v>-2.2446597151180702E-2</v>
      </c>
      <c r="AB48" s="44">
        <f>(VLOOKUP($A47,'RevPAR Raw Data'!$B$6:$BE$43,'RevPAR Raw Data'!X$1,FALSE))/100</f>
        <v>-2.09211265980324E-2</v>
      </c>
      <c r="AC48" s="44">
        <f>(VLOOKUP($A47,'RevPAR Raw Data'!$B$6:$BE$43,'RevPAR Raw Data'!Y$1,FALSE))/100</f>
        <v>-5.6760142808581406E-3</v>
      </c>
      <c r="AD48" s="45">
        <f>(VLOOKUP($A47,'RevPAR Raw Data'!$B$6:$BE$43,'RevPAR Raw Data'!AA$1,FALSE))/100</f>
        <v>-0.13580778612045902</v>
      </c>
      <c r="AE48" s="45">
        <f>(VLOOKUP($A47,'RevPAR Raw Data'!$B$6:$BE$43,'RevPAR Raw Data'!AB$1,FALSE))/100</f>
        <v>-8.3119611317053893E-2</v>
      </c>
      <c r="AF48" s="44">
        <f>(VLOOKUP($A47,'RevPAR Raw Data'!$B$6:$BE$43,'RevPAR Raw Data'!AC$1,FALSE))/100</f>
        <v>-0.107410137188406</v>
      </c>
      <c r="AG48" s="46">
        <f>(VLOOKUP($A47,'RevPAR Raw Data'!$B$6:$BE$43,'RevPAR Raw Data'!AE$1,FALSE))/100</f>
        <v>-4.7157810745948006E-2</v>
      </c>
    </row>
    <row r="49" spans="1:33">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c r="A50" s="70" t="s">
        <v>30</v>
      </c>
      <c r="B50" s="71">
        <f>(VLOOKUP($A50,'Occupancy Raw Data'!$B$8:$BE$45,'Occupancy Raw Data'!G$3,FALSE))/100</f>
        <v>0.41289886120193897</v>
      </c>
      <c r="C50" s="72">
        <f>(VLOOKUP($A50,'Occupancy Raw Data'!$B$8:$BE$45,'Occupancy Raw Data'!H$3,FALSE))/100</f>
        <v>0.50377720148832994</v>
      </c>
      <c r="D50" s="72">
        <f>(VLOOKUP($A50,'Occupancy Raw Data'!$B$8:$BE$45,'Occupancy Raw Data'!I$3,FALSE))/100</f>
        <v>0.53331829969556799</v>
      </c>
      <c r="E50" s="72">
        <f>(VLOOKUP($A50,'Occupancy Raw Data'!$B$8:$BE$45,'Occupancy Raw Data'!J$3,FALSE))/100</f>
        <v>0.56906077348066197</v>
      </c>
      <c r="F50" s="72">
        <f>(VLOOKUP($A50,'Occupancy Raw Data'!$B$8:$BE$45,'Occupancy Raw Data'!K$3,FALSE))/100</f>
        <v>0.58056150637050397</v>
      </c>
      <c r="G50" s="73">
        <f>(VLOOKUP($A50,'Occupancy Raw Data'!$B$8:$BE$45,'Occupancy Raw Data'!L$3,FALSE))/100</f>
        <v>0.51992332844740097</v>
      </c>
      <c r="H50" s="53">
        <f>(VLOOKUP($A50,'Occupancy Raw Data'!$B$8:$BE$45,'Occupancy Raw Data'!N$3,FALSE))/100</f>
        <v>0.763783966625324</v>
      </c>
      <c r="I50" s="53">
        <f>(VLOOKUP($A50,'Occupancy Raw Data'!$B$8:$BE$45,'Occupancy Raw Data'!O$3,FALSE))/100</f>
        <v>0.754087270267222</v>
      </c>
      <c r="J50" s="73">
        <f>(VLOOKUP($A50,'Occupancy Raw Data'!$B$8:$BE$45,'Occupancy Raw Data'!P$3,FALSE))/100</f>
        <v>0.758935618446273</v>
      </c>
      <c r="K50" s="74">
        <f>(VLOOKUP($A50,'Occupancy Raw Data'!$B$8:$BE$45,'Occupancy Raw Data'!R$3,FALSE))/100</f>
        <v>0.58821255416136398</v>
      </c>
      <c r="M50" s="75">
        <f>VLOOKUP($A50,'ADR Raw Data'!$B$6:$BE$43,'ADR Raw Data'!G$1,FALSE)</f>
        <v>103.855554341889</v>
      </c>
      <c r="N50" s="76">
        <f>VLOOKUP($A50,'ADR Raw Data'!$B$6:$BE$43,'ADR Raw Data'!H$1,FALSE)</f>
        <v>106.344156222023</v>
      </c>
      <c r="O50" s="76">
        <f>VLOOKUP($A50,'ADR Raw Data'!$B$6:$BE$43,'ADR Raw Data'!I$1,FALSE)</f>
        <v>107.61419238900601</v>
      </c>
      <c r="P50" s="76">
        <f>VLOOKUP($A50,'ADR Raw Data'!$B$6:$BE$43,'ADR Raw Data'!J$1,FALSE)</f>
        <v>106.87256786209601</v>
      </c>
      <c r="Q50" s="76">
        <f>VLOOKUP($A50,'ADR Raw Data'!$B$6:$BE$43,'ADR Raw Data'!K$1,FALSE)</f>
        <v>108.281615847737</v>
      </c>
      <c r="R50" s="77">
        <f>VLOOKUP($A50,'ADR Raw Data'!$B$6:$BE$43,'ADR Raw Data'!L$1,FALSE)</f>
        <v>106.757796235253</v>
      </c>
      <c r="S50" s="76">
        <f>VLOOKUP($A50,'ADR Raw Data'!$B$6:$BE$43,'ADR Raw Data'!N$1,FALSE)</f>
        <v>142.35499852376699</v>
      </c>
      <c r="T50" s="76">
        <f>VLOOKUP($A50,'ADR Raw Data'!$B$6:$BE$43,'ADR Raw Data'!O$1,FALSE)</f>
        <v>144.51895185406599</v>
      </c>
      <c r="U50" s="77">
        <f>VLOOKUP($A50,'ADR Raw Data'!$B$6:$BE$43,'ADR Raw Data'!P$1,FALSE)</f>
        <v>143.430063140692</v>
      </c>
      <c r="V50" s="78">
        <f>VLOOKUP($A50,'ADR Raw Data'!$B$6:$BE$43,'ADR Raw Data'!R$1,FALSE)</f>
        <v>120.276665206199</v>
      </c>
      <c r="X50" s="75">
        <f>VLOOKUP($A50,'RevPAR Raw Data'!$B$6:$BE$43,'RevPAR Raw Data'!G$1,FALSE)</f>
        <v>42.8818401172623</v>
      </c>
      <c r="Y50" s="76">
        <f>VLOOKUP($A50,'RevPAR Raw Data'!$B$6:$BE$43,'RevPAR Raw Data'!H$1,FALSE)</f>
        <v>53.573761416168601</v>
      </c>
      <c r="Z50" s="76">
        <f>VLOOKUP($A50,'RevPAR Raw Data'!$B$6:$BE$43,'RevPAR Raw Data'!I$1,FALSE)</f>
        <v>57.392618108016599</v>
      </c>
      <c r="AA50" s="76">
        <f>VLOOKUP($A50,'RevPAR Raw Data'!$B$6:$BE$43,'RevPAR Raw Data'!J$1,FALSE)</f>
        <v>60.8169861314691</v>
      </c>
      <c r="AB50" s="76">
        <f>VLOOKUP($A50,'RevPAR Raw Data'!$B$6:$BE$43,'RevPAR Raw Data'!K$1,FALSE)</f>
        <v>62.864138008794598</v>
      </c>
      <c r="AC50" s="77">
        <f>VLOOKUP($A50,'RevPAR Raw Data'!$B$6:$BE$43,'RevPAR Raw Data'!L$1,FALSE)</f>
        <v>55.505868756342302</v>
      </c>
      <c r="AD50" s="76">
        <f>VLOOKUP($A50,'RevPAR Raw Data'!$B$6:$BE$43,'RevPAR Raw Data'!N$1,FALSE)</f>
        <v>108.728465441425</v>
      </c>
      <c r="AE50" s="76">
        <f>VLOOKUP($A50,'RevPAR Raw Data'!$B$6:$BE$43,'RevPAR Raw Data'!O$1,FALSE)</f>
        <v>108.979901905513</v>
      </c>
      <c r="AF50" s="77">
        <f>VLOOKUP($A50,'RevPAR Raw Data'!$B$6:$BE$43,'RevPAR Raw Data'!P$1,FALSE)</f>
        <v>108.854183673469</v>
      </c>
      <c r="AG50" s="78">
        <f>VLOOKUP($A50,'RevPAR Raw Data'!$B$6:$BE$43,'RevPAR Raw Data'!R$1,FALSE)</f>
        <v>70.748244446949997</v>
      </c>
    </row>
    <row r="51" spans="1:33" ht="14.25">
      <c r="A51" s="55" t="s">
        <v>131</v>
      </c>
      <c r="B51" s="43">
        <f>(VLOOKUP($A50,'Occupancy Raw Data'!$B$8:$BE$51,'Occupancy Raw Data'!T$3,FALSE))/100</f>
        <v>-9.1990617267651911E-2</v>
      </c>
      <c r="C51" s="44">
        <f>(VLOOKUP($A50,'Occupancy Raw Data'!$B$8:$BE$51,'Occupancy Raw Data'!U$3,FALSE))/100</f>
        <v>-3.6705092761332499E-2</v>
      </c>
      <c r="D51" s="44">
        <f>(VLOOKUP($A50,'Occupancy Raw Data'!$B$8:$BE$51,'Occupancy Raw Data'!V$3,FALSE))/100</f>
        <v>-5.86629892075827E-2</v>
      </c>
      <c r="E51" s="44">
        <f>(VLOOKUP($A50,'Occupancy Raw Data'!$B$8:$BE$51,'Occupancy Raw Data'!W$3,FALSE))/100</f>
        <v>-5.0139160054833196E-2</v>
      </c>
      <c r="F51" s="44">
        <f>(VLOOKUP($A50,'Occupancy Raw Data'!$B$8:$BE$51,'Occupancy Raw Data'!X$3,FALSE))/100</f>
        <v>-0.117832618656729</v>
      </c>
      <c r="G51" s="44">
        <f>(VLOOKUP($A50,'Occupancy Raw Data'!$B$8:$BE$51,'Occupancy Raw Data'!Y$3,FALSE))/100</f>
        <v>-7.2050657914354305E-2</v>
      </c>
      <c r="H51" s="45">
        <f>(VLOOKUP($A50,'Occupancy Raw Data'!$B$8:$BE$51,'Occupancy Raw Data'!AA$3,FALSE))/100</f>
        <v>-2.7473240087054901E-2</v>
      </c>
      <c r="I51" s="45">
        <f>(VLOOKUP($A50,'Occupancy Raw Data'!$B$8:$BE$51,'Occupancy Raw Data'!AB$3,FALSE))/100</f>
        <v>-2.2153189256288001E-2</v>
      </c>
      <c r="J51" s="44">
        <f>(VLOOKUP($A50,'Occupancy Raw Data'!$B$8:$BE$51,'Occupancy Raw Data'!AC$3,FALSE))/100</f>
        <v>-2.4837463203167501E-2</v>
      </c>
      <c r="K51" s="46">
        <f>(VLOOKUP($A50,'Occupancy Raw Data'!$B$8:$BE$51,'Occupancy Raw Data'!AE$3,FALSE))/100</f>
        <v>-5.5187669793265302E-2</v>
      </c>
      <c r="M51" s="43">
        <f>(VLOOKUP($A50,'ADR Raw Data'!$B$6:$BE$49,'ADR Raw Data'!T$1,FALSE))/100</f>
        <v>6.1723383605111606E-2</v>
      </c>
      <c r="N51" s="44">
        <f>(VLOOKUP($A50,'ADR Raw Data'!$B$6:$BE$49,'ADR Raw Data'!U$1,FALSE))/100</f>
        <v>5.7110100972059194E-2</v>
      </c>
      <c r="O51" s="44">
        <f>(VLOOKUP($A50,'ADR Raw Data'!$B$6:$BE$49,'ADR Raw Data'!V$1,FALSE))/100</f>
        <v>2.90315074369485E-2</v>
      </c>
      <c r="P51" s="44">
        <f>(VLOOKUP($A50,'ADR Raw Data'!$B$6:$BE$49,'ADR Raw Data'!W$1,FALSE))/100</f>
        <v>2.9437469170155999E-4</v>
      </c>
      <c r="Q51" s="44">
        <f>(VLOOKUP($A50,'ADR Raw Data'!$B$6:$BE$49,'ADR Raw Data'!X$1,FALSE))/100</f>
        <v>-2.5381759277195499E-2</v>
      </c>
      <c r="R51" s="44">
        <f>(VLOOKUP($A50,'ADR Raw Data'!$B$6:$BE$49,'ADR Raw Data'!Y$1,FALSE))/100</f>
        <v>1.9124755915506001E-2</v>
      </c>
      <c r="S51" s="45">
        <f>(VLOOKUP($A50,'ADR Raw Data'!$B$6:$BE$49,'ADR Raw Data'!AA$1,FALSE))/100</f>
        <v>-2.6992243473620101E-2</v>
      </c>
      <c r="T51" s="45">
        <f>(VLOOKUP($A50,'ADR Raw Data'!$B$6:$BE$49,'ADR Raw Data'!AB$1,FALSE))/100</f>
        <v>-2.2143980422984801E-2</v>
      </c>
      <c r="U51" s="44">
        <f>(VLOOKUP($A50,'ADR Raw Data'!$B$6:$BE$49,'ADR Raw Data'!AC$1,FALSE))/100</f>
        <v>-2.4557878773661699E-2</v>
      </c>
      <c r="V51" s="46">
        <f>(VLOOKUP($A50,'ADR Raw Data'!$B$6:$BE$49,'ADR Raw Data'!AE$1,FALSE))/100</f>
        <v>3.4947131871847E-3</v>
      </c>
      <c r="X51" s="43">
        <f>(VLOOKUP($A50,'RevPAR Raw Data'!$B$6:$BE$43,'RevPAR Raw Data'!T$1,FALSE))/100</f>
        <v>-3.5945205820222599E-2</v>
      </c>
      <c r="Y51" s="44">
        <f>(VLOOKUP($A50,'RevPAR Raw Data'!$B$6:$BE$43,'RevPAR Raw Data'!U$1,FALSE))/100</f>
        <v>1.8308776656938201E-2</v>
      </c>
      <c r="Z51" s="44">
        <f>(VLOOKUP($A50,'RevPAR Raw Data'!$B$6:$BE$43,'RevPAR Raw Data'!V$1,FALSE))/100</f>
        <v>-3.1334556778087698E-2</v>
      </c>
      <c r="AA51" s="44">
        <f>(VLOOKUP($A50,'RevPAR Raw Data'!$B$6:$BE$43,'RevPAR Raw Data'!W$1,FALSE))/100</f>
        <v>-4.9859545062914901E-2</v>
      </c>
      <c r="AB51" s="44">
        <f>(VLOOKUP($A50,'RevPAR Raw Data'!$B$6:$BE$43,'RevPAR Raw Data'!X$1,FALSE))/100</f>
        <v>-0.140223578772177</v>
      </c>
      <c r="AC51" s="44">
        <f>(VLOOKUP($A50,'RevPAR Raw Data'!$B$6:$BE$43,'RevPAR Raw Data'!Y$1,FALSE))/100</f>
        <v>-5.4303853245011899E-2</v>
      </c>
      <c r="AD51" s="45">
        <f>(VLOOKUP($A50,'RevPAR Raw Data'!$B$6:$BE$43,'RevPAR Raw Data'!AA$1,FALSE))/100</f>
        <v>-5.3723919175236105E-2</v>
      </c>
      <c r="AE51" s="45">
        <f>(VLOOKUP($A50,'RevPAR Raw Data'!$B$6:$BE$43,'RevPAR Raw Data'!AB$1,FALSE))/100</f>
        <v>-4.3806609890074899E-2</v>
      </c>
      <c r="AF51" s="44">
        <f>(VLOOKUP($A50,'RevPAR Raw Data'!$B$6:$BE$43,'RevPAR Raw Data'!AC$1,FALSE))/100</f>
        <v>-4.8785386566440596E-2</v>
      </c>
      <c r="AG51" s="46">
        <f>(VLOOKUP($A50,'RevPAR Raw Data'!$B$6:$BE$43,'RevPAR Raw Data'!AE$1,FALSE))/100</f>
        <v>-5.18858216834771E-2</v>
      </c>
    </row>
    <row r="52" spans="1:33">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c r="A53" s="70" t="s">
        <v>31</v>
      </c>
      <c r="B53" s="71">
        <f>(VLOOKUP($A53,'Occupancy Raw Data'!$B$8:$BE$45,'Occupancy Raw Data'!G$3,FALSE))/100</f>
        <v>0.44318983768525</v>
      </c>
      <c r="C53" s="72">
        <f>(VLOOKUP($A53,'Occupancy Raw Data'!$B$8:$BE$45,'Occupancy Raw Data'!H$3,FALSE))/100</f>
        <v>0.58292166549047197</v>
      </c>
      <c r="D53" s="72">
        <f>(VLOOKUP($A53,'Occupancy Raw Data'!$B$8:$BE$45,'Occupancy Raw Data'!I$3,FALSE))/100</f>
        <v>0.60832745236414898</v>
      </c>
      <c r="E53" s="72">
        <f>(VLOOKUP($A53,'Occupancy Raw Data'!$B$8:$BE$45,'Occupancy Raw Data'!J$3,FALSE))/100</f>
        <v>0.59350741002117102</v>
      </c>
      <c r="F53" s="72">
        <f>(VLOOKUP($A53,'Occupancy Raw Data'!$B$8:$BE$45,'Occupancy Raw Data'!K$3,FALSE))/100</f>
        <v>0.50882145377558208</v>
      </c>
      <c r="G53" s="73">
        <f>(VLOOKUP($A53,'Occupancy Raw Data'!$B$8:$BE$45,'Occupancy Raw Data'!L$3,FALSE))/100</f>
        <v>0.54735356386732503</v>
      </c>
      <c r="H53" s="53">
        <f>(VLOOKUP($A53,'Occupancy Raw Data'!$B$8:$BE$45,'Occupancy Raw Data'!N$3,FALSE))/100</f>
        <v>0.56033874382498194</v>
      </c>
      <c r="I53" s="53">
        <f>(VLOOKUP($A53,'Occupancy Raw Data'!$B$8:$BE$45,'Occupancy Raw Data'!O$3,FALSE))/100</f>
        <v>0.51870148200423405</v>
      </c>
      <c r="J53" s="73">
        <f>(VLOOKUP($A53,'Occupancy Raw Data'!$B$8:$BE$45,'Occupancy Raw Data'!P$3,FALSE))/100</f>
        <v>0.539520112914608</v>
      </c>
      <c r="K53" s="74">
        <f>(VLOOKUP($A53,'Occupancy Raw Data'!$B$8:$BE$45,'Occupancy Raw Data'!R$3,FALSE))/100</f>
        <v>0.54511543502369098</v>
      </c>
      <c r="M53" s="75">
        <f>VLOOKUP($A53,'ADR Raw Data'!$B$6:$BE$43,'ADR Raw Data'!G$1,FALSE)</f>
        <v>87.463789808917099</v>
      </c>
      <c r="N53" s="76">
        <f>VLOOKUP($A53,'ADR Raw Data'!$B$6:$BE$43,'ADR Raw Data'!H$1,FALSE)</f>
        <v>93.718631961259007</v>
      </c>
      <c r="O53" s="76">
        <f>VLOOKUP($A53,'ADR Raw Data'!$B$6:$BE$43,'ADR Raw Data'!I$1,FALSE)</f>
        <v>91.159918793503394</v>
      </c>
      <c r="P53" s="76">
        <f>VLOOKUP($A53,'ADR Raw Data'!$B$6:$BE$43,'ADR Raw Data'!J$1,FALSE)</f>
        <v>94.096599286563603</v>
      </c>
      <c r="Q53" s="76">
        <f>VLOOKUP($A53,'ADR Raw Data'!$B$6:$BE$43,'ADR Raw Data'!K$1,FALSE)</f>
        <v>89.927711511789099</v>
      </c>
      <c r="R53" s="77">
        <f>VLOOKUP($A53,'ADR Raw Data'!$B$6:$BE$43,'ADR Raw Data'!L$1,FALSE)</f>
        <v>91.514136152655993</v>
      </c>
      <c r="S53" s="76">
        <f>VLOOKUP($A53,'ADR Raw Data'!$B$6:$BE$43,'ADR Raw Data'!N$1,FALSE)</f>
        <v>93.851700251889099</v>
      </c>
      <c r="T53" s="76">
        <f>VLOOKUP($A53,'ADR Raw Data'!$B$6:$BE$43,'ADR Raw Data'!O$1,FALSE)</f>
        <v>90.198789115646207</v>
      </c>
      <c r="U53" s="77">
        <f>VLOOKUP($A53,'ADR Raw Data'!$B$6:$BE$43,'ADR Raw Data'!P$1,FALSE)</f>
        <v>92.095722694571606</v>
      </c>
      <c r="V53" s="78">
        <f>VLOOKUP($A53,'ADR Raw Data'!$B$6:$BE$43,'ADR Raw Data'!R$1,FALSE)</f>
        <v>91.678598113556504</v>
      </c>
      <c r="X53" s="75">
        <f>VLOOKUP($A53,'RevPAR Raw Data'!$B$6:$BE$43,'RevPAR Raw Data'!G$1,FALSE)</f>
        <v>38.763062808750803</v>
      </c>
      <c r="Y53" s="76">
        <f>VLOOKUP($A53,'RevPAR Raw Data'!$B$6:$BE$43,'RevPAR Raw Data'!H$1,FALSE)</f>
        <v>54.6306210303458</v>
      </c>
      <c r="Z53" s="76">
        <f>VLOOKUP($A53,'RevPAR Raw Data'!$B$6:$BE$43,'RevPAR Raw Data'!I$1,FALSE)</f>
        <v>55.4550811573747</v>
      </c>
      <c r="AA53" s="76">
        <f>VLOOKUP($A53,'RevPAR Raw Data'!$B$6:$BE$43,'RevPAR Raw Data'!J$1,FALSE)</f>
        <v>55.847028934368304</v>
      </c>
      <c r="AB53" s="76">
        <f>VLOOKUP($A53,'RevPAR Raw Data'!$B$6:$BE$43,'RevPAR Raw Data'!K$1,FALSE)</f>
        <v>45.757148906139697</v>
      </c>
      <c r="AC53" s="77">
        <f>VLOOKUP($A53,'RevPAR Raw Data'!$B$6:$BE$43,'RevPAR Raw Data'!L$1,FALSE)</f>
        <v>50.090588567395898</v>
      </c>
      <c r="AD53" s="76">
        <f>VLOOKUP($A53,'RevPAR Raw Data'!$B$6:$BE$43,'RevPAR Raw Data'!N$1,FALSE)</f>
        <v>52.588743824982302</v>
      </c>
      <c r="AE53" s="76">
        <f>VLOOKUP($A53,'RevPAR Raw Data'!$B$6:$BE$43,'RevPAR Raw Data'!O$1,FALSE)</f>
        <v>46.786245589273101</v>
      </c>
      <c r="AF53" s="77">
        <f>VLOOKUP($A53,'RevPAR Raw Data'!$B$6:$BE$43,'RevPAR Raw Data'!P$1,FALSE)</f>
        <v>49.687494707127698</v>
      </c>
      <c r="AG53" s="78">
        <f>VLOOKUP($A53,'RevPAR Raw Data'!$B$6:$BE$43,'RevPAR Raw Data'!R$1,FALSE)</f>
        <v>49.975418893033499</v>
      </c>
    </row>
    <row r="54" spans="1:33" ht="14.25">
      <c r="A54" s="55" t="s">
        <v>131</v>
      </c>
      <c r="B54" s="43">
        <f>(VLOOKUP($A53,'Occupancy Raw Data'!$B$8:$BE$51,'Occupancy Raw Data'!T$3,FALSE))/100</f>
        <v>7.5342465753424598E-2</v>
      </c>
      <c r="C54" s="44">
        <f>(VLOOKUP($A53,'Occupancy Raw Data'!$B$8:$BE$51,'Occupancy Raw Data'!U$3,FALSE))/100</f>
        <v>5.3571428571428499E-2</v>
      </c>
      <c r="D54" s="44">
        <f>(VLOOKUP($A53,'Occupancy Raw Data'!$B$8:$BE$51,'Occupancy Raw Data'!V$3,FALSE))/100</f>
        <v>2.8639618138424798E-2</v>
      </c>
      <c r="E54" s="44">
        <f>(VLOOKUP($A53,'Occupancy Raw Data'!$B$8:$BE$51,'Occupancy Raw Data'!W$3,FALSE))/100</f>
        <v>1.5700483091787402E-2</v>
      </c>
      <c r="F54" s="44">
        <f>(VLOOKUP($A53,'Occupancy Raw Data'!$B$8:$BE$51,'Occupancy Raw Data'!X$3,FALSE))/100</f>
        <v>-9.5357590966122896E-2</v>
      </c>
      <c r="G54" s="44">
        <f>(VLOOKUP($A53,'Occupancy Raw Data'!$B$8:$BE$51,'Occupancy Raw Data'!Y$3,FALSE))/100</f>
        <v>1.22683372487601E-2</v>
      </c>
      <c r="H54" s="45">
        <f>(VLOOKUP($A53,'Occupancy Raw Data'!$B$8:$BE$51,'Occupancy Raw Data'!AA$3,FALSE))/100</f>
        <v>-2.0961775585696597E-2</v>
      </c>
      <c r="I54" s="45">
        <f>(VLOOKUP($A53,'Occupancy Raw Data'!$B$8:$BE$51,'Occupancy Raw Data'!AB$3,FALSE))/100</f>
        <v>-2.1304926764314201E-2</v>
      </c>
      <c r="J54" s="44">
        <f>(VLOOKUP($A53,'Occupancy Raw Data'!$B$8:$BE$51,'Occupancy Raw Data'!AC$3,FALSE))/100</f>
        <v>-2.1126760563380202E-2</v>
      </c>
      <c r="K54" s="46">
        <f>(VLOOKUP($A53,'Occupancy Raw Data'!$B$8:$BE$51,'Occupancy Raw Data'!AE$3,FALSE))/100</f>
        <v>2.5959577229742199E-3</v>
      </c>
      <c r="M54" s="43">
        <f>(VLOOKUP($A53,'ADR Raw Data'!$B$6:$BE$49,'ADR Raw Data'!T$1,FALSE))/100</f>
        <v>2.45353082170989E-2</v>
      </c>
      <c r="N54" s="44">
        <f>(VLOOKUP($A53,'ADR Raw Data'!$B$6:$BE$49,'ADR Raw Data'!U$1,FALSE))/100</f>
        <v>3.6222637317983197E-2</v>
      </c>
      <c r="O54" s="44">
        <f>(VLOOKUP($A53,'ADR Raw Data'!$B$6:$BE$49,'ADR Raw Data'!V$1,FALSE))/100</f>
        <v>1.1159282300399101E-2</v>
      </c>
      <c r="P54" s="44">
        <f>(VLOOKUP($A53,'ADR Raw Data'!$B$6:$BE$49,'ADR Raw Data'!W$1,FALSE))/100</f>
        <v>4.1048748184787397E-2</v>
      </c>
      <c r="Q54" s="44">
        <f>(VLOOKUP($A53,'ADR Raw Data'!$B$6:$BE$49,'ADR Raw Data'!X$1,FALSE))/100</f>
        <v>1.11578631221965E-2</v>
      </c>
      <c r="R54" s="44">
        <f>(VLOOKUP($A53,'ADR Raw Data'!$B$6:$BE$49,'ADR Raw Data'!Y$1,FALSE))/100</f>
        <v>2.5020150400792199E-2</v>
      </c>
      <c r="S54" s="45">
        <f>(VLOOKUP($A53,'ADR Raw Data'!$B$6:$BE$49,'ADR Raw Data'!AA$1,FALSE))/100</f>
        <v>8.6705467439330099E-5</v>
      </c>
      <c r="T54" s="45">
        <f>(VLOOKUP($A53,'ADR Raw Data'!$B$6:$BE$49,'ADR Raw Data'!AB$1,FALSE))/100</f>
        <v>-3.1399616104067399E-2</v>
      </c>
      <c r="U54" s="44">
        <f>(VLOOKUP($A53,'ADR Raw Data'!$B$6:$BE$49,'ADR Raw Data'!AC$1,FALSE))/100</f>
        <v>-1.4987714188398E-2</v>
      </c>
      <c r="V54" s="46">
        <f>(VLOOKUP($A53,'ADR Raw Data'!$B$6:$BE$49,'ADR Raw Data'!AE$1,FALSE))/100</f>
        <v>1.30049187623512E-2</v>
      </c>
      <c r="X54" s="43">
        <f>(VLOOKUP($A53,'RevPAR Raw Data'!$B$6:$BE$43,'RevPAR Raw Data'!T$1,FALSE))/100</f>
        <v>0.10172632458962</v>
      </c>
      <c r="Y54" s="44">
        <f>(VLOOKUP($A53,'RevPAR Raw Data'!$B$6:$BE$43,'RevPAR Raw Data'!U$1,FALSE))/100</f>
        <v>9.1734564317160899E-2</v>
      </c>
      <c r="Z54" s="44">
        <f>(VLOOKUP($A53,'RevPAR Raw Data'!$B$6:$BE$43,'RevPAR Raw Data'!V$1,FALSE))/100</f>
        <v>4.0118498022606204E-2</v>
      </c>
      <c r="AA54" s="44">
        <f>(VLOOKUP($A53,'RevPAR Raw Data'!$B$6:$BE$43,'RevPAR Raw Data'!W$1,FALSE))/100</f>
        <v>5.7393716453389095E-2</v>
      </c>
      <c r="AB54" s="44">
        <f>(VLOOKUP($A53,'RevPAR Raw Data'!$B$6:$BE$43,'RevPAR Raw Data'!X$1,FALSE))/100</f>
        <v>-8.5263714791588702E-2</v>
      </c>
      <c r="AC54" s="44">
        <f>(VLOOKUP($A53,'RevPAR Raw Data'!$B$6:$BE$43,'RevPAR Raw Data'!Y$1,FALSE))/100</f>
        <v>3.7595443292684001E-2</v>
      </c>
      <c r="AD54" s="45">
        <f>(VLOOKUP($A53,'RevPAR Raw Data'!$B$6:$BE$43,'RevPAR Raw Data'!AA$1,FALSE))/100</f>
        <v>-2.0876887618807797E-2</v>
      </c>
      <c r="AE54" s="45">
        <f>(VLOOKUP($A53,'RevPAR Raw Data'!$B$6:$BE$43,'RevPAR Raw Data'!AB$1,FALSE))/100</f>
        <v>-5.2035576346856897E-2</v>
      </c>
      <c r="AF54" s="44">
        <f>(VLOOKUP($A53,'RevPAR Raw Data'!$B$6:$BE$43,'RevPAR Raw Data'!AC$1,FALSE))/100</f>
        <v>-3.5797832902727603E-2</v>
      </c>
      <c r="AG54" s="46">
        <f>(VLOOKUP($A53,'RevPAR Raw Data'!$B$6:$BE$43,'RevPAR Raw Data'!AE$1,FALSE))/100</f>
        <v>1.56346367046232E-2</v>
      </c>
    </row>
    <row r="55" spans="1:33">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c r="A56" s="70" t="s">
        <v>32</v>
      </c>
      <c r="B56" s="71">
        <f>(VLOOKUP($A56,'Occupancy Raw Data'!$B$8:$BE$45,'Occupancy Raw Data'!G$3,FALSE))/100</f>
        <v>0.43281187324508602</v>
      </c>
      <c r="C56" s="72">
        <f>(VLOOKUP($A56,'Occupancy Raw Data'!$B$8:$BE$45,'Occupancy Raw Data'!H$3,FALSE))/100</f>
        <v>0.57962294424388194</v>
      </c>
      <c r="D56" s="72">
        <f>(VLOOKUP($A56,'Occupancy Raw Data'!$B$8:$BE$45,'Occupancy Raw Data'!I$3,FALSE))/100</f>
        <v>0.60489370236662598</v>
      </c>
      <c r="E56" s="72">
        <f>(VLOOKUP($A56,'Occupancy Raw Data'!$B$8:$BE$45,'Occupancy Raw Data'!J$3,FALSE))/100</f>
        <v>0.58550608370102897</v>
      </c>
      <c r="F56" s="72">
        <f>(VLOOKUP($A56,'Occupancy Raw Data'!$B$8:$BE$45,'Occupancy Raw Data'!K$3,FALSE))/100</f>
        <v>0.58323305254713098</v>
      </c>
      <c r="G56" s="72">
        <f>(VLOOKUP($A56,'Occupancy Raw Data'!$B$8:$BE$45,'Occupancy Raw Data'!L$3,FALSE))/100</f>
        <v>0.55721353122075101</v>
      </c>
      <c r="H56" s="53">
        <f>(VLOOKUP($A56,'Occupancy Raw Data'!$B$8:$BE$45,'Occupancy Raw Data'!N$3,FALSE))/100</f>
        <v>0.7062441502874709</v>
      </c>
      <c r="I56" s="53">
        <f>(VLOOKUP($A56,'Occupancy Raw Data'!$B$8:$BE$45,'Occupancy Raw Data'!O$3,FALSE))/100</f>
        <v>0.74181040246022112</v>
      </c>
      <c r="J56" s="72">
        <f>(VLOOKUP($A56,'Occupancy Raw Data'!$B$8:$BE$45,'Occupancy Raw Data'!P$3,FALSE))/100</f>
        <v>0.72402727637384601</v>
      </c>
      <c r="K56" s="95">
        <f>(VLOOKUP($A56,'Occupancy Raw Data'!$B$8:$BE$45,'Occupancy Raw Data'!R$3,FALSE))/100</f>
        <v>0.604874601264492</v>
      </c>
      <c r="M56" s="75">
        <f>VLOOKUP($A56,'ADR Raw Data'!$B$6:$BE$43,'ADR Raw Data'!G$1,FALSE)</f>
        <v>111.89956750077199</v>
      </c>
      <c r="N56" s="76">
        <f>VLOOKUP($A56,'ADR Raw Data'!$B$6:$BE$43,'ADR Raw Data'!H$1,FALSE)</f>
        <v>114.73170934255999</v>
      </c>
      <c r="O56" s="76">
        <f>VLOOKUP($A56,'ADR Raw Data'!$B$6:$BE$43,'ADR Raw Data'!I$1,FALSE)</f>
        <v>115.03348806366</v>
      </c>
      <c r="P56" s="76">
        <f>VLOOKUP($A56,'ADR Raw Data'!$B$6:$BE$43,'ADR Raw Data'!J$1,FALSE)</f>
        <v>113.950159853847</v>
      </c>
      <c r="Q56" s="76">
        <f>VLOOKUP($A56,'ADR Raw Data'!$B$6:$BE$43,'ADR Raw Data'!K$1,FALSE)</f>
        <v>113.286166895919</v>
      </c>
      <c r="R56" s="77">
        <f>VLOOKUP($A56,'ADR Raw Data'!$B$6:$BE$43,'ADR Raw Data'!L$1,FALSE)</f>
        <v>113.890405048711</v>
      </c>
      <c r="S56" s="76">
        <f>VLOOKUP($A56,'ADR Raw Data'!$B$6:$BE$43,'ADR Raw Data'!N$1,FALSE)</f>
        <v>134.13803294206701</v>
      </c>
      <c r="T56" s="76">
        <f>VLOOKUP($A56,'ADR Raw Data'!$B$6:$BE$43,'ADR Raw Data'!O$1,FALSE)</f>
        <v>138.707445926459</v>
      </c>
      <c r="U56" s="77">
        <f>VLOOKUP($A56,'ADR Raw Data'!$B$6:$BE$43,'ADR Raw Data'!P$1,FALSE)</f>
        <v>136.478855032317</v>
      </c>
      <c r="V56" s="78">
        <f>VLOOKUP($A56,'ADR Raw Data'!$B$6:$BE$43,'ADR Raw Data'!R$1,FALSE)</f>
        <v>121.61557362553999</v>
      </c>
      <c r="X56" s="75">
        <f>VLOOKUP($A56,'RevPAR Raw Data'!$B$6:$BE$43,'RevPAR Raw Data'!G$1,FALSE)</f>
        <v>48.431461425324201</v>
      </c>
      <c r="Y56" s="76">
        <f>VLOOKUP($A56,'RevPAR Raw Data'!$B$6:$BE$43,'RevPAR Raw Data'!H$1,FALSE)</f>
        <v>66.501131167268298</v>
      </c>
      <c r="Z56" s="76">
        <f>VLOOKUP($A56,'RevPAR Raw Data'!$B$6:$BE$43,'RevPAR Raw Data'!I$1,FALSE)</f>
        <v>69.583032490974702</v>
      </c>
      <c r="AA56" s="76">
        <f>VLOOKUP($A56,'RevPAR Raw Data'!$B$6:$BE$43,'RevPAR Raw Data'!J$1,FALSE)</f>
        <v>66.718511833132695</v>
      </c>
      <c r="AB56" s="76">
        <f>VLOOKUP($A56,'RevPAR Raw Data'!$B$6:$BE$43,'RevPAR Raw Data'!K$1,FALSE)</f>
        <v>66.072236930070801</v>
      </c>
      <c r="AC56" s="77">
        <f>VLOOKUP($A56,'RevPAR Raw Data'!$B$6:$BE$43,'RevPAR Raw Data'!L$1,FALSE)</f>
        <v>63.461274769354098</v>
      </c>
      <c r="AD56" s="76">
        <f>VLOOKUP($A56,'RevPAR Raw Data'!$B$6:$BE$43,'RevPAR Raw Data'!N$1,FALSE)</f>
        <v>94.734201096403197</v>
      </c>
      <c r="AE56" s="76">
        <f>VLOOKUP($A56,'RevPAR Raw Data'!$B$6:$BE$43,'RevPAR Raw Data'!O$1,FALSE)</f>
        <v>102.894626286936</v>
      </c>
      <c r="AF56" s="77">
        <f>VLOOKUP($A56,'RevPAR Raw Data'!$B$6:$BE$43,'RevPAR Raw Data'!P$1,FALSE)</f>
        <v>98.814413691669998</v>
      </c>
      <c r="AG56" s="78">
        <f>VLOOKUP($A56,'RevPAR Raw Data'!$B$6:$BE$43,'RevPAR Raw Data'!R$1,FALSE)</f>
        <v>73.562171604301497</v>
      </c>
    </row>
    <row r="57" spans="1:33" thickBot="1">
      <c r="A57" s="59" t="s">
        <v>131</v>
      </c>
      <c r="B57" s="49">
        <f>(VLOOKUP($A56,'Occupancy Raw Data'!$B$8:$BE$51,'Occupancy Raw Data'!T$3,FALSE))/100</f>
        <v>2.9033743394901702E-2</v>
      </c>
      <c r="C57" s="50">
        <f>(VLOOKUP($A56,'Occupancy Raw Data'!$B$8:$BE$51,'Occupancy Raw Data'!U$3,FALSE))/100</f>
        <v>0.102682632054934</v>
      </c>
      <c r="D57" s="50">
        <f>(VLOOKUP($A56,'Occupancy Raw Data'!$B$8:$BE$51,'Occupancy Raw Data'!V$3,FALSE))/100</f>
        <v>0.11487825957942401</v>
      </c>
      <c r="E57" s="50">
        <f>(VLOOKUP($A56,'Occupancy Raw Data'!$B$8:$BE$51,'Occupancy Raw Data'!W$3,FALSE))/100</f>
        <v>3.5156679577555798E-2</v>
      </c>
      <c r="F57" s="50">
        <f>(VLOOKUP($A56,'Occupancy Raw Data'!$B$8:$BE$51,'Occupancy Raw Data'!X$3,FALSE))/100</f>
        <v>-2.7502667158672098E-2</v>
      </c>
      <c r="G57" s="50">
        <f>(VLOOKUP($A56,'Occupancy Raw Data'!$B$8:$BE$51,'Occupancy Raw Data'!Y$3,FALSE))/100</f>
        <v>4.9698068323851902E-2</v>
      </c>
      <c r="H57" s="51">
        <f>(VLOOKUP($A56,'Occupancy Raw Data'!$B$8:$BE$51,'Occupancy Raw Data'!AA$3,FALSE))/100</f>
        <v>-1.58734395233042E-3</v>
      </c>
      <c r="I57" s="51">
        <f>(VLOOKUP($A56,'Occupancy Raw Data'!$B$8:$BE$51,'Occupancy Raw Data'!AB$3,FALSE))/100</f>
        <v>0.102264392871158</v>
      </c>
      <c r="J57" s="50">
        <f>(VLOOKUP($A56,'Occupancy Raw Data'!$B$8:$BE$51,'Occupancy Raw Data'!AC$3,FALSE))/100</f>
        <v>4.9045253176575702E-2</v>
      </c>
      <c r="K57" s="52">
        <f>(VLOOKUP($A56,'Occupancy Raw Data'!$B$8:$BE$51,'Occupancy Raw Data'!AE$3,FALSE))/100</f>
        <v>4.9474716494137601E-2</v>
      </c>
      <c r="M57" s="49">
        <f>(VLOOKUP($A56,'ADR Raw Data'!$B$6:$BE$49,'ADR Raw Data'!T$1,FALSE))/100</f>
        <v>-3.8147151165383503E-2</v>
      </c>
      <c r="N57" s="50">
        <f>(VLOOKUP($A56,'ADR Raw Data'!$B$6:$BE$49,'ADR Raw Data'!U$1,FALSE))/100</f>
        <v>-5.7542876661197805E-2</v>
      </c>
      <c r="O57" s="50">
        <f>(VLOOKUP($A56,'ADR Raw Data'!$B$6:$BE$49,'ADR Raw Data'!V$1,FALSE))/100</f>
        <v>2.5663554269087202E-2</v>
      </c>
      <c r="P57" s="50">
        <f>(VLOOKUP($A56,'ADR Raw Data'!$B$6:$BE$49,'ADR Raw Data'!W$1,FALSE))/100</f>
        <v>2.93199936852452E-2</v>
      </c>
      <c r="Q57" s="50">
        <f>(VLOOKUP($A56,'ADR Raw Data'!$B$6:$BE$49,'ADR Raw Data'!X$1,FALSE))/100</f>
        <v>-4.5613534939191206E-3</v>
      </c>
      <c r="R57" s="50">
        <f>(VLOOKUP($A56,'ADR Raw Data'!$B$6:$BE$49,'ADR Raw Data'!Y$1,FALSE))/100</f>
        <v>-7.7436588346774405E-3</v>
      </c>
      <c r="S57" s="51">
        <f>(VLOOKUP($A56,'ADR Raw Data'!$B$6:$BE$49,'ADR Raw Data'!AA$1,FALSE))/100</f>
        <v>2.5431798794649699E-2</v>
      </c>
      <c r="T57" s="51">
        <f>(VLOOKUP($A56,'ADR Raw Data'!$B$6:$BE$49,'ADR Raw Data'!AB$1,FALSE))/100</f>
        <v>4.7699329913834992E-2</v>
      </c>
      <c r="U57" s="50">
        <f>(VLOOKUP($A56,'ADR Raw Data'!$B$6:$BE$49,'ADR Raw Data'!AC$1,FALSE))/100</f>
        <v>3.7214039756728795E-2</v>
      </c>
      <c r="V57" s="52">
        <f>(VLOOKUP($A56,'ADR Raw Data'!$B$6:$BE$49,'ADR Raw Data'!AE$1,FALSE))/100</f>
        <v>9.022471828538851E-3</v>
      </c>
      <c r="X57" s="49">
        <f>(VLOOKUP($A56,'RevPAR Raw Data'!$B$6:$BE$43,'RevPAR Raw Data'!T$1,FALSE))/100</f>
        <v>-1.0220962368663999E-2</v>
      </c>
      <c r="Y57" s="50">
        <f>(VLOOKUP($A56,'RevPAR Raw Data'!$B$6:$BE$43,'RevPAR Raw Data'!U$1,FALSE))/100</f>
        <v>3.9231101362152104E-2</v>
      </c>
      <c r="Z57" s="50">
        <f>(VLOOKUP($A56,'RevPAR Raw Data'!$B$6:$BE$43,'RevPAR Raw Data'!V$1,FALSE))/100</f>
        <v>0.14348999829756601</v>
      </c>
      <c r="AA57" s="50">
        <f>(VLOOKUP($A56,'RevPAR Raw Data'!$B$6:$BE$43,'RevPAR Raw Data'!W$1,FALSE))/100</f>
        <v>6.5507466886009197E-2</v>
      </c>
      <c r="AB57" s="50">
        <f>(VLOOKUP($A56,'RevPAR Raw Data'!$B$6:$BE$43,'RevPAR Raw Data'!X$1,FALSE))/100</f>
        <v>-3.19385712656549E-2</v>
      </c>
      <c r="AC57" s="50">
        <f>(VLOOKUP($A56,'RevPAR Raw Data'!$B$6:$BE$43,'RevPAR Raw Data'!Y$1,FALSE))/100</f>
        <v>4.1569564603332096E-2</v>
      </c>
      <c r="AD57" s="51">
        <f>(VLOOKUP($A56,'RevPAR Raw Data'!$B$6:$BE$43,'RevPAR Raw Data'!AA$1,FALSE))/100</f>
        <v>2.3804085830305702E-2</v>
      </c>
      <c r="AE57" s="51">
        <f>(VLOOKUP($A56,'RevPAR Raw Data'!$B$6:$BE$43,'RevPAR Raw Data'!AB$1,FALSE))/100</f>
        <v>0.154841665798993</v>
      </c>
      <c r="AF57" s="50">
        <f>(VLOOKUP($A56,'RevPAR Raw Data'!$B$6:$BE$43,'RevPAR Raw Data'!AC$1,FALSE))/100</f>
        <v>8.8084464934896495E-2</v>
      </c>
      <c r="AG57" s="52">
        <f>(VLOOKUP($A56,'RevPAR Raw Data'!$B$6:$BE$43,'RevPAR Raw Data'!AE$1,FALSE))/100</f>
        <v>5.8943572558469805E-2</v>
      </c>
    </row>
    <row r="58" spans="1:33">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c r="A59" s="88" t="s">
        <v>33</v>
      </c>
      <c r="B59" s="71">
        <f>(VLOOKUP($A59,'Occupancy Raw Data'!$B$8:$BE$45,'Occupancy Raw Data'!G$3,FALSE))/100</f>
        <v>0.64378636105157194</v>
      </c>
      <c r="C59" s="72">
        <f>(VLOOKUP($A59,'Occupancy Raw Data'!$B$8:$BE$45,'Occupancy Raw Data'!H$3,FALSE))/100</f>
        <v>0.84836183893967798</v>
      </c>
      <c r="D59" s="72">
        <f>(VLOOKUP($A59,'Occupancy Raw Data'!$B$8:$BE$45,'Occupancy Raw Data'!I$3,FALSE))/100</f>
        <v>0.91360832859454899</v>
      </c>
      <c r="E59" s="72">
        <f>(VLOOKUP($A59,'Occupancy Raw Data'!$B$8:$BE$45,'Occupancy Raw Data'!J$3,FALSE))/100</f>
        <v>0.87713573334499795</v>
      </c>
      <c r="F59" s="72">
        <f>(VLOOKUP($A59,'Occupancy Raw Data'!$B$8:$BE$45,'Occupancy Raw Data'!K$3,FALSE))/100</f>
        <v>0.76197016753422797</v>
      </c>
      <c r="G59" s="73">
        <f>(VLOOKUP($A59,'Occupancy Raw Data'!$B$8:$BE$45,'Occupancy Raw Data'!L$3,FALSE))/100</f>
        <v>0.80897248589300508</v>
      </c>
      <c r="H59" s="53">
        <f>(VLOOKUP($A59,'Occupancy Raw Data'!$B$8:$BE$45,'Occupancy Raw Data'!N$3,FALSE))/100</f>
        <v>0.78335155942434698</v>
      </c>
      <c r="I59" s="53">
        <f>(VLOOKUP($A59,'Occupancy Raw Data'!$B$8:$BE$45,'Occupancy Raw Data'!O$3,FALSE))/100</f>
        <v>0.85627050435238994</v>
      </c>
      <c r="J59" s="73">
        <f>(VLOOKUP($A59,'Occupancy Raw Data'!$B$8:$BE$45,'Occupancy Raw Data'!P$3,FALSE))/100</f>
        <v>0.81981103188836801</v>
      </c>
      <c r="K59" s="74">
        <f>(VLOOKUP($A59,'Occupancy Raw Data'!$B$8:$BE$45,'Occupancy Raw Data'!R$3,FALSE))/100</f>
        <v>0.81206921332025206</v>
      </c>
      <c r="M59" s="75">
        <f>VLOOKUP($A59,'ADR Raw Data'!$B$6:$BE$43,'ADR Raw Data'!G$1,FALSE)</f>
        <v>195.46435655269801</v>
      </c>
      <c r="N59" s="76">
        <f>VLOOKUP($A59,'ADR Raw Data'!$B$6:$BE$43,'ADR Raw Data'!H$1,FALSE)</f>
        <v>246.74744977931701</v>
      </c>
      <c r="O59" s="76">
        <f>VLOOKUP($A59,'ADR Raw Data'!$B$6:$BE$43,'ADR Raw Data'!I$1,FALSE)</f>
        <v>267.77427693191601</v>
      </c>
      <c r="P59" s="76">
        <f>VLOOKUP($A59,'ADR Raw Data'!$B$6:$BE$43,'ADR Raw Data'!J$1,FALSE)</f>
        <v>252.94815920447601</v>
      </c>
      <c r="Q59" s="76">
        <f>VLOOKUP($A59,'ADR Raw Data'!$B$6:$BE$43,'ADR Raw Data'!K$1,FALSE)</f>
        <v>209.11877768465001</v>
      </c>
      <c r="R59" s="77">
        <f>VLOOKUP($A59,'ADR Raw Data'!$B$6:$BE$43,'ADR Raw Data'!L$1,FALSE)</f>
        <v>237.590615899711</v>
      </c>
      <c r="S59" s="76">
        <f>VLOOKUP($A59,'ADR Raw Data'!$B$6:$BE$43,'ADR Raw Data'!N$1,FALSE)</f>
        <v>188.94918227404199</v>
      </c>
      <c r="T59" s="76">
        <f>VLOOKUP($A59,'ADR Raw Data'!$B$6:$BE$43,'ADR Raw Data'!O$1,FALSE)</f>
        <v>192.52898677918901</v>
      </c>
      <c r="U59" s="77">
        <f>VLOOKUP($A59,'ADR Raw Data'!$B$6:$BE$43,'ADR Raw Data'!P$1,FALSE)</f>
        <v>190.81868688539399</v>
      </c>
      <c r="V59" s="78">
        <f>VLOOKUP($A59,'ADR Raw Data'!$B$6:$BE$43,'ADR Raw Data'!R$1,FALSE)</f>
        <v>224.09980826914301</v>
      </c>
      <c r="X59" s="75">
        <f>VLOOKUP($A59,'RevPAR Raw Data'!$B$6:$BE$43,'RevPAR Raw Data'!G$1,FALSE)</f>
        <v>125.83728682034899</v>
      </c>
      <c r="Y59" s="76">
        <f>VLOOKUP($A59,'RevPAR Raw Data'!$B$6:$BE$43,'RevPAR Raw Data'!H$1,FALSE)</f>
        <v>209.33112024845801</v>
      </c>
      <c r="Z59" s="76">
        <f>VLOOKUP($A59,'RevPAR Raw Data'!$B$6:$BE$43,'RevPAR Raw Data'!I$1,FALSE)</f>
        <v>244.64080958838099</v>
      </c>
      <c r="AA59" s="76">
        <f>VLOOKUP($A59,'RevPAR Raw Data'!$B$6:$BE$43,'RevPAR Raw Data'!J$1,FALSE)</f>
        <v>221.86986912208499</v>
      </c>
      <c r="AB59" s="76">
        <f>VLOOKUP($A59,'RevPAR Raw Data'!$B$6:$BE$43,'RevPAR Raw Data'!K$1,FALSE)</f>
        <v>159.34227006692601</v>
      </c>
      <c r="AC59" s="77">
        <f>VLOOKUP($A59,'RevPAR Raw Data'!$B$6:$BE$43,'RevPAR Raw Data'!L$1,FALSE)</f>
        <v>192.20427116924</v>
      </c>
      <c r="AD59" s="76">
        <f>VLOOKUP($A59,'RevPAR Raw Data'!$B$6:$BE$43,'RevPAR Raw Data'!N$1,FALSE)</f>
        <v>148.01363658632599</v>
      </c>
      <c r="AE59" s="76">
        <f>VLOOKUP($A59,'RevPAR Raw Data'!$B$6:$BE$43,'RevPAR Raw Data'!O$1,FALSE)</f>
        <v>164.85689261187099</v>
      </c>
      <c r="AF59" s="77">
        <f>VLOOKUP($A59,'RevPAR Raw Data'!$B$6:$BE$43,'RevPAR Raw Data'!P$1,FALSE)</f>
        <v>156.43526459909799</v>
      </c>
      <c r="AG59" s="78">
        <f>VLOOKUP($A59,'RevPAR Raw Data'!$B$6:$BE$43,'RevPAR Raw Data'!R$1,FALSE)</f>
        <v>181.98455500634199</v>
      </c>
    </row>
    <row r="60" spans="1:33" ht="14.25">
      <c r="A60" s="55" t="s">
        <v>131</v>
      </c>
      <c r="B60" s="43">
        <f>(VLOOKUP($A59,'Occupancy Raw Data'!$B$8:$BE$51,'Occupancy Raw Data'!T$3,FALSE))/100</f>
        <v>0.16380031528124298</v>
      </c>
      <c r="C60" s="44">
        <f>(VLOOKUP($A59,'Occupancy Raw Data'!$B$8:$BE$51,'Occupancy Raw Data'!U$3,FALSE))/100</f>
        <v>0.15813441233535</v>
      </c>
      <c r="D60" s="44">
        <f>(VLOOKUP($A59,'Occupancy Raw Data'!$B$8:$BE$51,'Occupancy Raw Data'!V$3,FALSE))/100</f>
        <v>0.12592505998079001</v>
      </c>
      <c r="E60" s="44">
        <f>(VLOOKUP($A59,'Occupancy Raw Data'!$B$8:$BE$51,'Occupancy Raw Data'!W$3,FALSE))/100</f>
        <v>0.1034529728071</v>
      </c>
      <c r="F60" s="44">
        <f>(VLOOKUP($A59,'Occupancy Raw Data'!$B$8:$BE$51,'Occupancy Raw Data'!X$3,FALSE))/100</f>
        <v>3.8054647769044402E-2</v>
      </c>
      <c r="G60" s="44">
        <f>(VLOOKUP($A59,'Occupancy Raw Data'!$B$8:$BE$51,'Occupancy Raw Data'!Y$3,FALSE))/100</f>
        <v>0.115495753489538</v>
      </c>
      <c r="H60" s="45">
        <f>(VLOOKUP($A59,'Occupancy Raw Data'!$B$8:$BE$51,'Occupancy Raw Data'!AA$3,FALSE))/100</f>
        <v>-5.2133196528596201E-2</v>
      </c>
      <c r="I60" s="45">
        <f>(VLOOKUP($A59,'Occupancy Raw Data'!$B$8:$BE$51,'Occupancy Raw Data'!AB$3,FALSE))/100</f>
        <v>-6.0196955492230704E-2</v>
      </c>
      <c r="J60" s="44">
        <f>(VLOOKUP($A59,'Occupancy Raw Data'!$B$8:$BE$51,'Occupancy Raw Data'!AC$3,FALSE))/100</f>
        <v>-5.6361571943224303E-2</v>
      </c>
      <c r="K60" s="46">
        <f>(VLOOKUP($A59,'Occupancy Raw Data'!$B$8:$BE$51,'Occupancy Raw Data'!AE$3,FALSE))/100</f>
        <v>5.9822301292089798E-2</v>
      </c>
      <c r="M60" s="43">
        <f>(VLOOKUP($A59,'ADR Raw Data'!$B$6:$BE$49,'ADR Raw Data'!T$1,FALSE))/100</f>
        <v>8.3543663321463402E-2</v>
      </c>
      <c r="N60" s="44">
        <f>(VLOOKUP($A59,'ADR Raw Data'!$B$6:$BE$49,'ADR Raw Data'!U$1,FALSE))/100</f>
        <v>0.127076192973295</v>
      </c>
      <c r="O60" s="44">
        <f>(VLOOKUP($A59,'ADR Raw Data'!$B$6:$BE$49,'ADR Raw Data'!V$1,FALSE))/100</f>
        <v>0.12521710811247599</v>
      </c>
      <c r="P60" s="44">
        <f>(VLOOKUP($A59,'ADR Raw Data'!$B$6:$BE$49,'ADR Raw Data'!W$1,FALSE))/100</f>
        <v>0.104684111365588</v>
      </c>
      <c r="Q60" s="44">
        <f>(VLOOKUP($A59,'ADR Raw Data'!$B$6:$BE$49,'ADR Raw Data'!X$1,FALSE))/100</f>
        <v>4.706052936848E-2</v>
      </c>
      <c r="R60" s="44">
        <f>(VLOOKUP($A59,'ADR Raw Data'!$B$6:$BE$49,'ADR Raw Data'!Y$1,FALSE))/100</f>
        <v>0.10186269536822501</v>
      </c>
      <c r="S60" s="45">
        <f>(VLOOKUP($A59,'ADR Raw Data'!$B$6:$BE$49,'ADR Raw Data'!AA$1,FALSE))/100</f>
        <v>-1.2994098488639002E-2</v>
      </c>
      <c r="T60" s="45">
        <f>(VLOOKUP($A59,'ADR Raw Data'!$B$6:$BE$49,'ADR Raw Data'!AB$1,FALSE))/100</f>
        <v>-5.1098075352846696E-2</v>
      </c>
      <c r="U60" s="44">
        <f>(VLOOKUP($A59,'ADR Raw Data'!$B$6:$BE$49,'ADR Raw Data'!AC$1,FALSE))/100</f>
        <v>-3.3564818925703399E-2</v>
      </c>
      <c r="V60" s="46">
        <f>(VLOOKUP($A59,'ADR Raw Data'!$B$6:$BE$49,'ADR Raw Data'!AE$1,FALSE))/100</f>
        <v>6.848129699543741E-2</v>
      </c>
      <c r="X60" s="43">
        <f>(VLOOKUP($A59,'RevPAR Raw Data'!$B$6:$BE$43,'RevPAR Raw Data'!T$1,FALSE))/100</f>
        <v>0.26102845699451199</v>
      </c>
      <c r="Y60" s="44">
        <f>(VLOOKUP($A59,'RevPAR Raw Data'!$B$6:$BE$43,'RevPAR Raw Data'!U$1,FALSE))/100</f>
        <v>0.305305724406292</v>
      </c>
      <c r="Z60" s="44">
        <f>(VLOOKUP($A59,'RevPAR Raw Data'!$B$6:$BE$43,'RevPAR Raw Data'!V$1,FALSE))/100</f>
        <v>0.26691013994295099</v>
      </c>
      <c r="AA60" s="44">
        <f>(VLOOKUP($A59,'RevPAR Raw Data'!$B$6:$BE$43,'RevPAR Raw Data'!W$1,FALSE))/100</f>
        <v>0.21896696669912799</v>
      </c>
      <c r="AB60" s="44">
        <f>(VLOOKUP($A59,'RevPAR Raw Data'!$B$6:$BE$43,'RevPAR Raw Data'!X$1,FALSE))/100</f>
        <v>8.6906049006466798E-2</v>
      </c>
      <c r="AC60" s="44">
        <f>(VLOOKUP($A59,'RevPAR Raw Data'!$B$6:$BE$43,'RevPAR Raw Data'!Y$1,FALSE))/100</f>
        <v>0.229123157611792</v>
      </c>
      <c r="AD60" s="45">
        <f>(VLOOKUP($A59,'RevPAR Raw Data'!$B$6:$BE$43,'RevPAR Raw Data'!AA$1,FALSE))/100</f>
        <v>-6.4449871127015099E-2</v>
      </c>
      <c r="AE60" s="45">
        <f>(VLOOKUP($A59,'RevPAR Raw Data'!$B$6:$BE$43,'RevPAR Raw Data'!AB$1,FALSE))/100</f>
        <v>-0.10821908227732299</v>
      </c>
      <c r="AF60" s="44">
        <f>(VLOOKUP($A59,'RevPAR Raw Data'!$B$6:$BE$43,'RevPAR Raw Data'!AC$1,FALSE))/100</f>
        <v>-8.8034624912285406E-2</v>
      </c>
      <c r="AG60" s="46">
        <f>(VLOOKUP($A59,'RevPAR Raw Data'!$B$6:$BE$43,'RevPAR Raw Data'!AE$1,FALSE))/100</f>
        <v>0.13240030706926101</v>
      </c>
    </row>
    <row r="61" spans="1:33">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c r="A62" s="70" t="s">
        <v>34</v>
      </c>
      <c r="B62" s="71">
        <f>(VLOOKUP($A62,'Occupancy Raw Data'!$B$8:$BE$45,'Occupancy Raw Data'!G$3,FALSE))/100</f>
        <v>0.737578947368421</v>
      </c>
      <c r="C62" s="72">
        <f>(VLOOKUP($A62,'Occupancy Raw Data'!$B$8:$BE$45,'Occupancy Raw Data'!H$3,FALSE))/100</f>
        <v>0.95810526315789402</v>
      </c>
      <c r="D62" s="72">
        <f>(VLOOKUP($A62,'Occupancy Raw Data'!$B$8:$BE$45,'Occupancy Raw Data'!I$3,FALSE))/100</f>
        <v>0.981368421052631</v>
      </c>
      <c r="E62" s="72">
        <f>(VLOOKUP($A62,'Occupancy Raw Data'!$B$8:$BE$45,'Occupancy Raw Data'!J$3,FALSE))/100</f>
        <v>0.96042105263157795</v>
      </c>
      <c r="F62" s="72">
        <f>(VLOOKUP($A62,'Occupancy Raw Data'!$B$8:$BE$45,'Occupancy Raw Data'!K$3,FALSE))/100</f>
        <v>0.87568421052631507</v>
      </c>
      <c r="G62" s="73">
        <f>(VLOOKUP($A62,'Occupancy Raw Data'!$B$8:$BE$45,'Occupancy Raw Data'!L$3,FALSE))/100</f>
        <v>0.90263157894736812</v>
      </c>
      <c r="H62" s="53">
        <f>(VLOOKUP($A62,'Occupancy Raw Data'!$B$8:$BE$45,'Occupancy Raw Data'!N$3,FALSE))/100</f>
        <v>0.853157894736842</v>
      </c>
      <c r="I62" s="53">
        <f>(VLOOKUP($A62,'Occupancy Raw Data'!$B$8:$BE$45,'Occupancy Raw Data'!O$3,FALSE))/100</f>
        <v>0.88200000000000001</v>
      </c>
      <c r="J62" s="73">
        <f>(VLOOKUP($A62,'Occupancy Raw Data'!$B$8:$BE$45,'Occupancy Raw Data'!P$3,FALSE))/100</f>
        <v>0.86757894736842101</v>
      </c>
      <c r="K62" s="74">
        <f>(VLOOKUP($A62,'Occupancy Raw Data'!$B$8:$BE$45,'Occupancy Raw Data'!R$3,FALSE))/100</f>
        <v>0.89261654135338309</v>
      </c>
      <c r="M62" s="75">
        <f>VLOOKUP($A62,'ADR Raw Data'!$B$6:$BE$43,'ADR Raw Data'!G$1,FALSE)</f>
        <v>223.70233766233699</v>
      </c>
      <c r="N62" s="76">
        <f>VLOOKUP($A62,'ADR Raw Data'!$B$6:$BE$43,'ADR Raw Data'!H$1,FALSE)</f>
        <v>275.83666666666602</v>
      </c>
      <c r="O62" s="76">
        <f>VLOOKUP($A62,'ADR Raw Data'!$B$6:$BE$43,'ADR Raw Data'!I$1,FALSE)</f>
        <v>296.90828703207097</v>
      </c>
      <c r="P62" s="76">
        <f>VLOOKUP($A62,'ADR Raw Data'!$B$6:$BE$43,'ADR Raw Data'!J$1,FALSE)</f>
        <v>279.16631192459403</v>
      </c>
      <c r="Q62" s="76">
        <f>VLOOKUP($A62,'ADR Raw Data'!$B$6:$BE$43,'ADR Raw Data'!K$1,FALSE)</f>
        <v>238.52211083062801</v>
      </c>
      <c r="R62" s="77">
        <f>VLOOKUP($A62,'ADR Raw Data'!$B$6:$BE$43,'ADR Raw Data'!L$1,FALSE)</f>
        <v>265.36682099125301</v>
      </c>
      <c r="S62" s="76">
        <f>VLOOKUP($A62,'ADR Raw Data'!$B$6:$BE$43,'ADR Raw Data'!N$1,FALSE)</f>
        <v>201.017618753855</v>
      </c>
      <c r="T62" s="76">
        <f>VLOOKUP($A62,'ADR Raw Data'!$B$6:$BE$43,'ADR Raw Data'!O$1,FALSE)</f>
        <v>202.30416875522101</v>
      </c>
      <c r="U62" s="77">
        <f>VLOOKUP($A62,'ADR Raw Data'!$B$6:$BE$43,'ADR Raw Data'!P$1,FALSE)</f>
        <v>201.67158638679899</v>
      </c>
      <c r="V62" s="78">
        <f>VLOOKUP($A62,'ADR Raw Data'!$B$6:$BE$43,'ADR Raw Data'!R$1,FALSE)</f>
        <v>247.678648225205</v>
      </c>
      <c r="X62" s="75">
        <f>VLOOKUP($A62,'RevPAR Raw Data'!$B$6:$BE$43,'RevPAR Raw Data'!G$1,FALSE)</f>
        <v>164.99813473684199</v>
      </c>
      <c r="Y62" s="76">
        <f>VLOOKUP($A62,'RevPAR Raw Data'!$B$6:$BE$43,'RevPAR Raw Data'!H$1,FALSE)</f>
        <v>264.28056210526302</v>
      </c>
      <c r="Z62" s="76">
        <f>VLOOKUP($A62,'RevPAR Raw Data'!$B$6:$BE$43,'RevPAR Raw Data'!I$1,FALSE)</f>
        <v>291.37641684210502</v>
      </c>
      <c r="AA62" s="76">
        <f>VLOOKUP($A62,'RevPAR Raw Data'!$B$6:$BE$43,'RevPAR Raw Data'!J$1,FALSE)</f>
        <v>268.11720315789398</v>
      </c>
      <c r="AB62" s="76">
        <f>VLOOKUP($A62,'RevPAR Raw Data'!$B$6:$BE$43,'RevPAR Raw Data'!K$1,FALSE)</f>
        <v>208.87004631578901</v>
      </c>
      <c r="AC62" s="77">
        <f>VLOOKUP($A62,'RevPAR Raw Data'!$B$6:$BE$43,'RevPAR Raw Data'!L$1,FALSE)</f>
        <v>239.52847263157801</v>
      </c>
      <c r="AD62" s="76">
        <f>VLOOKUP($A62,'RevPAR Raw Data'!$B$6:$BE$43,'RevPAR Raw Data'!N$1,FALSE)</f>
        <v>171.49976842105201</v>
      </c>
      <c r="AE62" s="76">
        <f>VLOOKUP($A62,'RevPAR Raw Data'!$B$6:$BE$43,'RevPAR Raw Data'!O$1,FALSE)</f>
        <v>178.43227684210501</v>
      </c>
      <c r="AF62" s="77">
        <f>VLOOKUP($A62,'RevPAR Raw Data'!$B$6:$BE$43,'RevPAR Raw Data'!P$1,FALSE)</f>
        <v>174.966022631578</v>
      </c>
      <c r="AG62" s="78">
        <f>VLOOKUP($A62,'RevPAR Raw Data'!$B$6:$BE$43,'RevPAR Raw Data'!R$1,FALSE)</f>
        <v>221.082058345864</v>
      </c>
    </row>
    <row r="63" spans="1:33" ht="14.25">
      <c r="A63" s="55" t="s">
        <v>131</v>
      </c>
      <c r="B63" s="43">
        <f>(VLOOKUP($A62,'Occupancy Raw Data'!$B$8:$BE$51,'Occupancy Raw Data'!T$3,FALSE))/100</f>
        <v>0.13313395031660899</v>
      </c>
      <c r="C63" s="44">
        <f>(VLOOKUP($A62,'Occupancy Raw Data'!$B$8:$BE$51,'Occupancy Raw Data'!U$3,FALSE))/100</f>
        <v>0.124902841543615</v>
      </c>
      <c r="D63" s="44">
        <f>(VLOOKUP($A62,'Occupancy Raw Data'!$B$8:$BE$51,'Occupancy Raw Data'!V$3,FALSE))/100</f>
        <v>6.4142562457024904E-2</v>
      </c>
      <c r="E63" s="44">
        <f>(VLOOKUP($A62,'Occupancy Raw Data'!$B$8:$BE$51,'Occupancy Raw Data'!W$3,FALSE))/100</f>
        <v>8.6372265391512201E-2</v>
      </c>
      <c r="F63" s="44">
        <f>(VLOOKUP($A62,'Occupancy Raw Data'!$B$8:$BE$51,'Occupancy Raw Data'!X$3,FALSE))/100</f>
        <v>6.8436363636363601E-2</v>
      </c>
      <c r="G63" s="44">
        <f>(VLOOKUP($A62,'Occupancy Raw Data'!$B$8:$BE$51,'Occupancy Raw Data'!Y$3,FALSE))/100</f>
        <v>9.31676223633012E-2</v>
      </c>
      <c r="H63" s="45">
        <f>(VLOOKUP($A62,'Occupancy Raw Data'!$B$8:$BE$51,'Occupancy Raw Data'!AA$3,FALSE))/100</f>
        <v>-5.9139860139860098E-2</v>
      </c>
      <c r="I63" s="45">
        <f>(VLOOKUP($A62,'Occupancy Raw Data'!$B$8:$BE$51,'Occupancy Raw Data'!AB$3,FALSE))/100</f>
        <v>-8.2813056379821892E-2</v>
      </c>
      <c r="J63" s="44">
        <f>(VLOOKUP($A62,'Occupancy Raw Data'!$B$8:$BE$51,'Occupancy Raw Data'!AC$3,FALSE))/100</f>
        <v>-7.1323943661971798E-2</v>
      </c>
      <c r="K63" s="46">
        <f>(VLOOKUP($A62,'Occupancy Raw Data'!$B$8:$BE$51,'Occupancy Raw Data'!AE$3,FALSE))/100</f>
        <v>4.1918192552385297E-2</v>
      </c>
      <c r="M63" s="43">
        <f>(VLOOKUP($A62,'ADR Raw Data'!$B$6:$BE$49,'ADR Raw Data'!T$1,FALSE))/100</f>
        <v>0.105223692778687</v>
      </c>
      <c r="N63" s="44">
        <f>(VLOOKUP($A62,'ADR Raw Data'!$B$6:$BE$49,'ADR Raw Data'!U$1,FALSE))/100</f>
        <v>0.12488093846100201</v>
      </c>
      <c r="O63" s="44">
        <f>(VLOOKUP($A62,'ADR Raw Data'!$B$6:$BE$49,'ADR Raw Data'!V$1,FALSE))/100</f>
        <v>0.160176978903353</v>
      </c>
      <c r="P63" s="44">
        <f>(VLOOKUP($A62,'ADR Raw Data'!$B$6:$BE$49,'ADR Raw Data'!W$1,FALSE))/100</f>
        <v>0.110933135519759</v>
      </c>
      <c r="Q63" s="44">
        <f>(VLOOKUP($A62,'ADR Raw Data'!$B$6:$BE$49,'ADR Raw Data'!X$1,FALSE))/100</f>
        <v>0.10922487125135599</v>
      </c>
      <c r="R63" s="44">
        <f>(VLOOKUP($A62,'ADR Raw Data'!$B$6:$BE$49,'ADR Raw Data'!Y$1,FALSE))/100</f>
        <v>0.123649682296473</v>
      </c>
      <c r="S63" s="45">
        <f>(VLOOKUP($A62,'ADR Raw Data'!$B$6:$BE$49,'ADR Raw Data'!AA$1,FALSE))/100</f>
        <v>7.9096040626284697E-2</v>
      </c>
      <c r="T63" s="45">
        <f>(VLOOKUP($A62,'ADR Raw Data'!$B$6:$BE$49,'ADR Raw Data'!AB$1,FALSE))/100</f>
        <v>4.3209037519175604E-3</v>
      </c>
      <c r="U63" s="44">
        <f>(VLOOKUP($A62,'ADR Raw Data'!$B$6:$BE$49,'ADR Raw Data'!AC$1,FALSE))/100</f>
        <v>3.9110655409651501E-2</v>
      </c>
      <c r="V63" s="46">
        <f>(VLOOKUP($A62,'ADR Raw Data'!$B$6:$BE$49,'ADR Raw Data'!AE$1,FALSE))/100</f>
        <v>0.11040148248216701</v>
      </c>
      <c r="X63" s="43">
        <f>(VLOOKUP($A62,'RevPAR Raw Data'!$B$6:$BE$43,'RevPAR Raw Data'!T$1,FALSE))/100</f>
        <v>0.25236648898182501</v>
      </c>
      <c r="Y63" s="44">
        <f>(VLOOKUP($A62,'RevPAR Raw Data'!$B$6:$BE$43,'RevPAR Raw Data'!U$1,FALSE))/100</f>
        <v>0.26538176407302999</v>
      </c>
      <c r="Z63" s="44">
        <f>(VLOOKUP($A62,'RevPAR Raw Data'!$B$6:$BE$43,'RevPAR Raw Data'!V$1,FALSE))/100</f>
        <v>0.23459370323386397</v>
      </c>
      <c r="AA63" s="44">
        <f>(VLOOKUP($A62,'RevPAR Raw Data'!$B$6:$BE$43,'RevPAR Raw Data'!W$1,FALSE))/100</f>
        <v>0.20688694713309602</v>
      </c>
      <c r="AB63" s="44">
        <f>(VLOOKUP($A62,'RevPAR Raw Data'!$B$6:$BE$43,'RevPAR Raw Data'!X$1,FALSE))/100</f>
        <v>0.18513618789481201</v>
      </c>
      <c r="AC63" s="44">
        <f>(VLOOKUP($A62,'RevPAR Raw Data'!$B$6:$BE$43,'RevPAR Raw Data'!Y$1,FALSE))/100</f>
        <v>0.22833745156531399</v>
      </c>
      <c r="AD63" s="45">
        <f>(VLOOKUP($A62,'RevPAR Raw Data'!$B$6:$BE$43,'RevPAR Raw Data'!AA$1,FALSE))/100</f>
        <v>1.5278451706169401E-2</v>
      </c>
      <c r="AE63" s="45">
        <f>(VLOOKUP($A62,'RevPAR Raw Data'!$B$6:$BE$43,'RevPAR Raw Data'!AB$1,FALSE))/100</f>
        <v>-7.8849979873923698E-2</v>
      </c>
      <c r="AF63" s="44">
        <f>(VLOOKUP($A62,'RevPAR Raw Data'!$B$6:$BE$43,'RevPAR Raw Data'!AC$1,FALSE))/100</f>
        <v>-3.5002814435341E-2</v>
      </c>
      <c r="AG63" s="46">
        <f>(VLOOKUP($A62,'RevPAR Raw Data'!$B$6:$BE$43,'RevPAR Raw Data'!AE$1,FALSE))/100</f>
        <v>0.15694750563530899</v>
      </c>
    </row>
    <row r="64" spans="1:33">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c r="A65" s="70" t="s">
        <v>35</v>
      </c>
      <c r="B65" s="71">
        <f>(VLOOKUP($A65,'Occupancy Raw Data'!$B$8:$BE$45,'Occupancy Raw Data'!G$3,FALSE))/100</f>
        <v>0.66403895200556406</v>
      </c>
      <c r="C65" s="72">
        <f>(VLOOKUP($A65,'Occupancy Raw Data'!$B$8:$BE$45,'Occupancy Raw Data'!H$3,FALSE))/100</f>
        <v>0.88557848365406899</v>
      </c>
      <c r="D65" s="72">
        <f>(VLOOKUP($A65,'Occupancy Raw Data'!$B$8:$BE$45,'Occupancy Raw Data'!I$3,FALSE))/100</f>
        <v>0.9435427776489681</v>
      </c>
      <c r="E65" s="72">
        <f>(VLOOKUP($A65,'Occupancy Raw Data'!$B$8:$BE$45,'Occupancy Raw Data'!J$3,FALSE))/100</f>
        <v>0.92684906097843689</v>
      </c>
      <c r="F65" s="72">
        <f>(VLOOKUP($A65,'Occupancy Raw Data'!$B$8:$BE$45,'Occupancy Raw Data'!K$3,FALSE))/100</f>
        <v>0.80083468583352602</v>
      </c>
      <c r="G65" s="73">
        <f>(VLOOKUP($A65,'Occupancy Raw Data'!$B$8:$BE$45,'Occupancy Raw Data'!L$3,FALSE))/100</f>
        <v>0.84416879202411299</v>
      </c>
      <c r="H65" s="53">
        <f>(VLOOKUP($A65,'Occupancy Raw Data'!$B$8:$BE$45,'Occupancy Raw Data'!N$3,FALSE))/100</f>
        <v>0.76141896591699509</v>
      </c>
      <c r="I65" s="53">
        <f>(VLOOKUP($A65,'Occupancy Raw Data'!$B$8:$BE$45,'Occupancy Raw Data'!O$3,FALSE))/100</f>
        <v>0.86807326686760899</v>
      </c>
      <c r="J65" s="73">
        <f>(VLOOKUP($A65,'Occupancy Raw Data'!$B$8:$BE$45,'Occupancy Raw Data'!P$3,FALSE))/100</f>
        <v>0.81474611639230199</v>
      </c>
      <c r="K65" s="74">
        <f>(VLOOKUP($A65,'Occupancy Raw Data'!$B$8:$BE$45,'Occupancy Raw Data'!R$3,FALSE))/100</f>
        <v>0.83576231327216699</v>
      </c>
      <c r="M65" s="75">
        <f>VLOOKUP($A65,'ADR Raw Data'!$B$6:$BE$43,'ADR Raw Data'!G$1,FALSE)</f>
        <v>159.19198324022301</v>
      </c>
      <c r="N65" s="76">
        <f>VLOOKUP($A65,'ADR Raw Data'!$B$6:$BE$43,'ADR Raw Data'!H$1,FALSE)</f>
        <v>187.95049613823701</v>
      </c>
      <c r="O65" s="76">
        <f>VLOOKUP($A65,'ADR Raw Data'!$B$6:$BE$43,'ADR Raw Data'!I$1,FALSE)</f>
        <v>199.72498218454299</v>
      </c>
      <c r="P65" s="76">
        <f>VLOOKUP($A65,'ADR Raw Data'!$B$6:$BE$43,'ADR Raw Data'!J$1,FALSE)</f>
        <v>195.079242026266</v>
      </c>
      <c r="Q65" s="76">
        <f>VLOOKUP($A65,'ADR Raw Data'!$B$6:$BE$43,'ADR Raw Data'!K$1,FALSE)</f>
        <v>169.418565431383</v>
      </c>
      <c r="R65" s="77">
        <f>VLOOKUP($A65,'ADR Raw Data'!$B$6:$BE$43,'ADR Raw Data'!L$1,FALSE)</f>
        <v>184.10747727210301</v>
      </c>
      <c r="S65" s="76">
        <f>VLOOKUP($A65,'ADR Raw Data'!$B$6:$BE$43,'ADR Raw Data'!N$1,FALSE)</f>
        <v>157.20641291108399</v>
      </c>
      <c r="T65" s="76">
        <f>VLOOKUP($A65,'ADR Raw Data'!$B$6:$BE$43,'ADR Raw Data'!O$1,FALSE)</f>
        <v>160.52057158119601</v>
      </c>
      <c r="U65" s="77">
        <f>VLOOKUP($A65,'ADR Raw Data'!$B$6:$BE$43,'ADR Raw Data'!P$1,FALSE)</f>
        <v>158.971952191235</v>
      </c>
      <c r="V65" s="78">
        <f>VLOOKUP($A65,'ADR Raw Data'!$B$6:$BE$43,'ADR Raw Data'!R$1,FALSE)</f>
        <v>177.106487664718</v>
      </c>
      <c r="X65" s="75">
        <f>VLOOKUP($A65,'RevPAR Raw Data'!$B$6:$BE$43,'RevPAR Raw Data'!G$1,FALSE)</f>
        <v>105.709677718525</v>
      </c>
      <c r="Y65" s="76">
        <f>VLOOKUP($A65,'RevPAR Raw Data'!$B$6:$BE$43,'RevPAR Raw Data'!H$1,FALSE)</f>
        <v>166.44491537213</v>
      </c>
      <c r="Z65" s="76">
        <f>VLOOKUP($A65,'RevPAR Raw Data'!$B$6:$BE$43,'RevPAR Raw Data'!I$1,FALSE)</f>
        <v>188.449064456294</v>
      </c>
      <c r="AA65" s="76">
        <f>VLOOKUP($A65,'RevPAR Raw Data'!$B$6:$BE$43,'RevPAR Raw Data'!J$1,FALSE)</f>
        <v>180.80901228843001</v>
      </c>
      <c r="AB65" s="76">
        <f>VLOOKUP($A65,'RevPAR Raw Data'!$B$6:$BE$43,'RevPAR Raw Data'!K$1,FALSE)</f>
        <v>135.676263621609</v>
      </c>
      <c r="AC65" s="77">
        <f>VLOOKUP($A65,'RevPAR Raw Data'!$B$6:$BE$43,'RevPAR Raw Data'!L$1,FALSE)</f>
        <v>155.41778669139799</v>
      </c>
      <c r="AD65" s="76">
        <f>VLOOKUP($A65,'RevPAR Raw Data'!$B$6:$BE$43,'RevPAR Raw Data'!N$1,FALSE)</f>
        <v>119.69994435427699</v>
      </c>
      <c r="AE65" s="76">
        <f>VLOOKUP($A65,'RevPAR Raw Data'!$B$6:$BE$43,'RevPAR Raw Data'!O$1,FALSE)</f>
        <v>139.34361697194501</v>
      </c>
      <c r="AF65" s="77">
        <f>VLOOKUP($A65,'RevPAR Raw Data'!$B$6:$BE$43,'RevPAR Raw Data'!P$1,FALSE)</f>
        <v>129.521780663111</v>
      </c>
      <c r="AG65" s="78">
        <f>VLOOKUP($A65,'RevPAR Raw Data'!$B$6:$BE$43,'RevPAR Raw Data'!R$1,FALSE)</f>
        <v>148.01892782617301</v>
      </c>
    </row>
    <row r="66" spans="1:33" ht="14.25">
      <c r="A66" s="55" t="s">
        <v>131</v>
      </c>
      <c r="B66" s="43">
        <f>(VLOOKUP($A65,'Occupancy Raw Data'!$B$8:$BE$51,'Occupancy Raw Data'!T$3,FALSE))/100</f>
        <v>0.182999530247201</v>
      </c>
      <c r="C66" s="44">
        <f>(VLOOKUP($A65,'Occupancy Raw Data'!$B$8:$BE$51,'Occupancy Raw Data'!U$3,FALSE))/100</f>
        <v>0.17193320291945599</v>
      </c>
      <c r="D66" s="44">
        <f>(VLOOKUP($A65,'Occupancy Raw Data'!$B$8:$BE$51,'Occupancy Raw Data'!V$3,FALSE))/100</f>
        <v>0.169455737784937</v>
      </c>
      <c r="E66" s="44">
        <f>(VLOOKUP($A65,'Occupancy Raw Data'!$B$8:$BE$51,'Occupancy Raw Data'!W$3,FALSE))/100</f>
        <v>0.18295750874768998</v>
      </c>
      <c r="F66" s="44">
        <f>(VLOOKUP($A65,'Occupancy Raw Data'!$B$8:$BE$51,'Occupancy Raw Data'!X$3,FALSE))/100</f>
        <v>8.0355948849454503E-2</v>
      </c>
      <c r="G66" s="44">
        <f>(VLOOKUP($A65,'Occupancy Raw Data'!$B$8:$BE$51,'Occupancy Raw Data'!Y$3,FALSE))/100</f>
        <v>0.15684975012812499</v>
      </c>
      <c r="H66" s="45">
        <f>(VLOOKUP($A65,'Occupancy Raw Data'!$B$8:$BE$51,'Occupancy Raw Data'!AA$3,FALSE))/100</f>
        <v>-0.133640915216028</v>
      </c>
      <c r="I66" s="45">
        <f>(VLOOKUP($A65,'Occupancy Raw Data'!$B$8:$BE$51,'Occupancy Raw Data'!AB$3,FALSE))/100</f>
        <v>-8.3659095268594288E-2</v>
      </c>
      <c r="J66" s="44">
        <f>(VLOOKUP($A65,'Occupancy Raw Data'!$B$8:$BE$51,'Occupancy Raw Data'!AC$3,FALSE))/100</f>
        <v>-0.107713243051428</v>
      </c>
      <c r="K66" s="46">
        <f>(VLOOKUP($A65,'Occupancy Raw Data'!$B$8:$BE$51,'Occupancy Raw Data'!AE$3,FALSE))/100</f>
        <v>6.8600412118796694E-2</v>
      </c>
      <c r="M66" s="43">
        <f>(VLOOKUP($A65,'ADR Raw Data'!$B$6:$BE$49,'ADR Raw Data'!T$1,FALSE))/100</f>
        <v>0.11457671356411799</v>
      </c>
      <c r="N66" s="44">
        <f>(VLOOKUP($A65,'ADR Raw Data'!$B$6:$BE$49,'ADR Raw Data'!U$1,FALSE))/100</f>
        <v>8.308516617043081E-2</v>
      </c>
      <c r="O66" s="44">
        <f>(VLOOKUP($A65,'ADR Raw Data'!$B$6:$BE$49,'ADR Raw Data'!V$1,FALSE))/100</f>
        <v>7.40886096580433E-2</v>
      </c>
      <c r="P66" s="44">
        <f>(VLOOKUP($A65,'ADR Raw Data'!$B$6:$BE$49,'ADR Raw Data'!W$1,FALSE))/100</f>
        <v>0.13391266739782801</v>
      </c>
      <c r="Q66" s="44">
        <f>(VLOOKUP($A65,'ADR Raw Data'!$B$6:$BE$49,'ADR Raw Data'!X$1,FALSE))/100</f>
        <v>8.6735695308163607E-2</v>
      </c>
      <c r="R66" s="44">
        <f>(VLOOKUP($A65,'ADR Raw Data'!$B$6:$BE$49,'ADR Raw Data'!Y$1,FALSE))/100</f>
        <v>9.81601099756889E-2</v>
      </c>
      <c r="S66" s="45">
        <f>(VLOOKUP($A65,'ADR Raw Data'!$B$6:$BE$49,'ADR Raw Data'!AA$1,FALSE))/100</f>
        <v>4.0932294251870595E-2</v>
      </c>
      <c r="T66" s="45">
        <f>(VLOOKUP($A65,'ADR Raw Data'!$B$6:$BE$49,'ADR Raw Data'!AB$1,FALSE))/100</f>
        <v>2.12757513289379E-2</v>
      </c>
      <c r="U66" s="44">
        <f>(VLOOKUP($A65,'ADR Raw Data'!$B$6:$BE$49,'ADR Raw Data'!AC$1,FALSE))/100</f>
        <v>3.0840387573357598E-2</v>
      </c>
      <c r="V66" s="46">
        <f>(VLOOKUP($A65,'ADR Raw Data'!$B$6:$BE$49,'ADR Raw Data'!AE$1,FALSE))/100</f>
        <v>8.5414877328792507E-2</v>
      </c>
      <c r="X66" s="43">
        <f>(VLOOKUP($A65,'RevPAR Raw Data'!$B$6:$BE$43,'RevPAR Raw Data'!T$1,FALSE))/100</f>
        <v>0.31854372857082103</v>
      </c>
      <c r="Y66" s="44">
        <f>(VLOOKUP($A65,'RevPAR Raw Data'!$B$6:$BE$43,'RevPAR Raw Data'!U$1,FALSE))/100</f>
        <v>0.26930346782466502</v>
      </c>
      <c r="Z66" s="44">
        <f>(VLOOKUP($A65,'RevPAR Raw Data'!$B$6:$BE$43,'RevPAR Raw Data'!V$1,FALSE))/100</f>
        <v>0.25609908745404497</v>
      </c>
      <c r="AA66" s="44">
        <f>(VLOOKUP($A65,'RevPAR Raw Data'!$B$6:$BE$43,'RevPAR Raw Data'!W$1,FALSE))/100</f>
        <v>0.34137050416238202</v>
      </c>
      <c r="AB66" s="44">
        <f>(VLOOKUP($A65,'RevPAR Raw Data'!$B$6:$BE$43,'RevPAR Raw Data'!X$1,FALSE))/100</f>
        <v>0.17406137325322199</v>
      </c>
      <c r="AC66" s="44">
        <f>(VLOOKUP($A65,'RevPAR Raw Data'!$B$6:$BE$43,'RevPAR Raw Data'!Y$1,FALSE))/100</f>
        <v>0.27040624882605002</v>
      </c>
      <c r="AD66" s="45">
        <f>(VLOOKUP($A65,'RevPAR Raw Data'!$B$6:$BE$43,'RevPAR Raw Data'!AA$1,FALSE))/100</f>
        <v>-9.8178850229869996E-2</v>
      </c>
      <c r="AE66" s="45">
        <f>(VLOOKUP($A65,'RevPAR Raw Data'!$B$6:$BE$43,'RevPAR Raw Data'!AB$1,FALSE))/100</f>
        <v>-6.4163254046995008E-2</v>
      </c>
      <c r="AF66" s="44">
        <f>(VLOOKUP($A65,'RevPAR Raw Data'!$B$6:$BE$43,'RevPAR Raw Data'!AC$1,FALSE))/100</f>
        <v>-8.0194773640560602E-2</v>
      </c>
      <c r="AG66" s="46">
        <f>(VLOOKUP($A65,'RevPAR Raw Data'!$B$6:$BE$43,'RevPAR Raw Data'!AE$1,FALSE))/100</f>
        <v>0.15987478523342</v>
      </c>
    </row>
    <row r="67" spans="1:33">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c r="A68" s="70" t="s">
        <v>36</v>
      </c>
      <c r="B68" s="71">
        <f>(VLOOKUP($A68,'Occupancy Raw Data'!$B$8:$BE$45,'Occupancy Raw Data'!G$3,FALSE))/100</f>
        <v>0.60663176265270502</v>
      </c>
      <c r="C68" s="72">
        <f>(VLOOKUP($A68,'Occupancy Raw Data'!$B$8:$BE$45,'Occupancy Raw Data'!H$3,FALSE))/100</f>
        <v>0.80488656195462394</v>
      </c>
      <c r="D68" s="72">
        <f>(VLOOKUP($A68,'Occupancy Raw Data'!$B$8:$BE$45,'Occupancy Raw Data'!I$3,FALSE))/100</f>
        <v>0.89447353112274497</v>
      </c>
      <c r="E68" s="72">
        <f>(VLOOKUP($A68,'Occupancy Raw Data'!$B$8:$BE$45,'Occupancy Raw Data'!J$3,FALSE))/100</f>
        <v>0.8708551483420589</v>
      </c>
      <c r="F68" s="72">
        <f>(VLOOKUP($A68,'Occupancy Raw Data'!$B$8:$BE$45,'Occupancy Raw Data'!K$3,FALSE))/100</f>
        <v>0.71983711460151201</v>
      </c>
      <c r="G68" s="73">
        <f>(VLOOKUP($A68,'Occupancy Raw Data'!$B$8:$BE$45,'Occupancy Raw Data'!L$3,FALSE))/100</f>
        <v>0.77933682373472901</v>
      </c>
      <c r="H68" s="53">
        <f>(VLOOKUP($A68,'Occupancy Raw Data'!$B$8:$BE$45,'Occupancy Raw Data'!N$3,FALSE))/100</f>
        <v>0.71657940663176201</v>
      </c>
      <c r="I68" s="53">
        <f>(VLOOKUP($A68,'Occupancy Raw Data'!$B$8:$BE$45,'Occupancy Raw Data'!O$3,FALSE))/100</f>
        <v>0.80837696335078502</v>
      </c>
      <c r="J68" s="73">
        <f>(VLOOKUP($A68,'Occupancy Raw Data'!$B$8:$BE$45,'Occupancy Raw Data'!P$3,FALSE))/100</f>
        <v>0.76247818499127307</v>
      </c>
      <c r="K68" s="74">
        <f>(VLOOKUP($A68,'Occupancy Raw Data'!$B$8:$BE$45,'Occupancy Raw Data'!R$3,FALSE))/100</f>
        <v>0.7745200698080269</v>
      </c>
      <c r="M68" s="75">
        <f>VLOOKUP($A68,'ADR Raw Data'!$B$6:$BE$43,'ADR Raw Data'!G$1,FALSE)</f>
        <v>154.62710203298801</v>
      </c>
      <c r="N68" s="76">
        <f>VLOOKUP($A68,'ADR Raw Data'!$B$6:$BE$43,'ADR Raw Data'!H$1,FALSE)</f>
        <v>190.11693119398601</v>
      </c>
      <c r="O68" s="76">
        <f>VLOOKUP($A68,'ADR Raw Data'!$B$6:$BE$43,'ADR Raw Data'!I$1,FALSE)</f>
        <v>222.676477627471</v>
      </c>
      <c r="P68" s="76">
        <f>VLOOKUP($A68,'ADR Raw Data'!$B$6:$BE$43,'ADR Raw Data'!J$1,FALSE)</f>
        <v>212.65117702070799</v>
      </c>
      <c r="Q68" s="76">
        <f>VLOOKUP($A68,'ADR Raw Data'!$B$6:$BE$43,'ADR Raw Data'!K$1,FALSE)</f>
        <v>162.579093260061</v>
      </c>
      <c r="R68" s="77">
        <f>VLOOKUP($A68,'ADR Raw Data'!$B$6:$BE$43,'ADR Raw Data'!L$1,FALSE)</f>
        <v>192.014878478442</v>
      </c>
      <c r="S68" s="76">
        <f>VLOOKUP($A68,'ADR Raw Data'!$B$6:$BE$43,'ADR Raw Data'!N$1,FALSE)</f>
        <v>139.89842993992499</v>
      </c>
      <c r="T68" s="76">
        <f>VLOOKUP($A68,'ADR Raw Data'!$B$6:$BE$43,'ADR Raw Data'!O$1,FALSE)</f>
        <v>142.36558290155401</v>
      </c>
      <c r="U68" s="77">
        <f>VLOOKUP($A68,'ADR Raw Data'!$B$6:$BE$43,'ADR Raw Data'!P$1,FALSE)</f>
        <v>141.20626382848801</v>
      </c>
      <c r="V68" s="78">
        <f>VLOOKUP($A68,'ADR Raw Data'!$B$6:$BE$43,'ADR Raw Data'!R$1,FALSE)</f>
        <v>177.72383119809399</v>
      </c>
      <c r="X68" s="75">
        <f>VLOOKUP($A68,'RevPAR Raw Data'!$B$6:$BE$43,'RevPAR Raw Data'!G$1,FALSE)</f>
        <v>93.801711460151196</v>
      </c>
      <c r="Y68" s="76">
        <f>VLOOKUP($A68,'RevPAR Raw Data'!$B$6:$BE$43,'RevPAR Raw Data'!H$1,FALSE)</f>
        <v>153.022563118091</v>
      </c>
      <c r="Z68" s="76">
        <f>VLOOKUP($A68,'RevPAR Raw Data'!$B$6:$BE$43,'RevPAR Raw Data'!I$1,FALSE)</f>
        <v>199.178215241419</v>
      </c>
      <c r="AA68" s="76">
        <f>VLOOKUP($A68,'RevPAR Raw Data'!$B$6:$BE$43,'RevPAR Raw Data'!J$1,FALSE)</f>
        <v>185.18837230948199</v>
      </c>
      <c r="AB68" s="76">
        <f>VLOOKUP($A68,'RevPAR Raw Data'!$B$6:$BE$43,'RevPAR Raw Data'!K$1,FALSE)</f>
        <v>117.030465386852</v>
      </c>
      <c r="AC68" s="77">
        <f>VLOOKUP($A68,'RevPAR Raw Data'!$B$6:$BE$43,'RevPAR Raw Data'!L$1,FALSE)</f>
        <v>149.64426550319899</v>
      </c>
      <c r="AD68" s="76">
        <f>VLOOKUP($A68,'RevPAR Raw Data'!$B$6:$BE$43,'RevPAR Raw Data'!N$1,FALSE)</f>
        <v>100.248333915066</v>
      </c>
      <c r="AE68" s="76">
        <f>VLOOKUP($A68,'RevPAR Raw Data'!$B$6:$BE$43,'RevPAR Raw Data'!O$1,FALSE)</f>
        <v>115.085057591623</v>
      </c>
      <c r="AF68" s="77">
        <f>VLOOKUP($A68,'RevPAR Raw Data'!$B$6:$BE$43,'RevPAR Raw Data'!P$1,FALSE)</f>
        <v>107.666695753344</v>
      </c>
      <c r="AG68" s="78">
        <f>VLOOKUP($A68,'RevPAR Raw Data'!$B$6:$BE$43,'RevPAR Raw Data'!R$1,FALSE)</f>
        <v>137.650674146098</v>
      </c>
    </row>
    <row r="69" spans="1:33" ht="14.25">
      <c r="A69" s="55" t="s">
        <v>131</v>
      </c>
      <c r="B69" s="43">
        <f>(VLOOKUP($A68,'Occupancy Raw Data'!$B$8:$BE$51,'Occupancy Raw Data'!T$3,FALSE))/100</f>
        <v>0.22444241712942697</v>
      </c>
      <c r="C69" s="44">
        <f>(VLOOKUP($A68,'Occupancy Raw Data'!$B$8:$BE$51,'Occupancy Raw Data'!U$3,FALSE))/100</f>
        <v>0.10568080974652601</v>
      </c>
      <c r="D69" s="44">
        <f>(VLOOKUP($A68,'Occupancy Raw Data'!$B$8:$BE$51,'Occupancy Raw Data'!V$3,FALSE))/100</f>
        <v>7.1115342486177499E-2</v>
      </c>
      <c r="E69" s="44">
        <f>(VLOOKUP($A68,'Occupancy Raw Data'!$B$8:$BE$51,'Occupancy Raw Data'!W$3,FALSE))/100</f>
        <v>3.7663122914326504E-2</v>
      </c>
      <c r="F69" s="44">
        <f>(VLOOKUP($A68,'Occupancy Raw Data'!$B$8:$BE$51,'Occupancy Raw Data'!X$3,FALSE))/100</f>
        <v>-3.81793464103014E-2</v>
      </c>
      <c r="G69" s="44">
        <f>(VLOOKUP($A68,'Occupancy Raw Data'!$B$8:$BE$51,'Occupancy Raw Data'!Y$3,FALSE))/100</f>
        <v>6.8716566684090999E-2</v>
      </c>
      <c r="H69" s="45">
        <f>(VLOOKUP($A68,'Occupancy Raw Data'!$B$8:$BE$51,'Occupancy Raw Data'!AA$3,FALSE))/100</f>
        <v>-0.100455301670587</v>
      </c>
      <c r="I69" s="45">
        <f>(VLOOKUP($A68,'Occupancy Raw Data'!$B$8:$BE$51,'Occupancy Raw Data'!AB$3,FALSE))/100</f>
        <v>-0.130205687158126</v>
      </c>
      <c r="J69" s="44">
        <f>(VLOOKUP($A68,'Occupancy Raw Data'!$B$8:$BE$51,'Occupancy Raw Data'!AC$3,FALSE))/100</f>
        <v>-0.116474893240107</v>
      </c>
      <c r="K69" s="46">
        <f>(VLOOKUP($A68,'Occupancy Raw Data'!$B$8:$BE$51,'Occupancy Raw Data'!AE$3,FALSE))/100</f>
        <v>9.2170624576112508E-3</v>
      </c>
      <c r="M69" s="43">
        <f>(VLOOKUP($A68,'ADR Raw Data'!$B$6:$BE$49,'ADR Raw Data'!T$1,FALSE))/100</f>
        <v>6.8856330094089799E-2</v>
      </c>
      <c r="N69" s="44">
        <f>(VLOOKUP($A68,'ADR Raw Data'!$B$6:$BE$49,'ADR Raw Data'!U$1,FALSE))/100</f>
        <v>2.6704844934218902E-2</v>
      </c>
      <c r="O69" s="44">
        <f>(VLOOKUP($A68,'ADR Raw Data'!$B$6:$BE$49,'ADR Raw Data'!V$1,FALSE))/100</f>
        <v>7.8004079966168802E-2</v>
      </c>
      <c r="P69" s="44">
        <f>(VLOOKUP($A68,'ADR Raw Data'!$B$6:$BE$49,'ADR Raw Data'!W$1,FALSE))/100</f>
        <v>0.102227048492392</v>
      </c>
      <c r="Q69" s="44">
        <f>(VLOOKUP($A68,'ADR Raw Data'!$B$6:$BE$49,'ADR Raw Data'!X$1,FALSE))/100</f>
        <v>9.6304867685450494E-3</v>
      </c>
      <c r="R69" s="44">
        <f>(VLOOKUP($A68,'ADR Raw Data'!$B$6:$BE$49,'ADR Raw Data'!Y$1,FALSE))/100</f>
        <v>5.8533579596688402E-2</v>
      </c>
      <c r="S69" s="45">
        <f>(VLOOKUP($A68,'ADR Raw Data'!$B$6:$BE$49,'ADR Raw Data'!AA$1,FALSE))/100</f>
        <v>-1.48435311228499E-2</v>
      </c>
      <c r="T69" s="45">
        <f>(VLOOKUP($A68,'ADR Raw Data'!$B$6:$BE$49,'ADR Raw Data'!AB$1,FALSE))/100</f>
        <v>-1.39031406229783E-3</v>
      </c>
      <c r="U69" s="44">
        <f>(VLOOKUP($A68,'ADR Raw Data'!$B$6:$BE$49,'ADR Raw Data'!AC$1,FALSE))/100</f>
        <v>-7.7314039014631493E-3</v>
      </c>
      <c r="V69" s="46">
        <f>(VLOOKUP($A68,'ADR Raw Data'!$B$6:$BE$49,'ADR Raw Data'!AE$1,FALSE))/100</f>
        <v>5.2630638575117301E-2</v>
      </c>
      <c r="X69" s="43">
        <f>(VLOOKUP($A68,'RevPAR Raw Data'!$B$6:$BE$43,'RevPAR Raw Data'!T$1,FALSE))/100</f>
        <v>0.30875302838449598</v>
      </c>
      <c r="Y69" s="44">
        <f>(VLOOKUP($A68,'RevPAR Raw Data'!$B$6:$BE$43,'RevPAR Raw Data'!U$1,FALSE))/100</f>
        <v>0.13520784431754801</v>
      </c>
      <c r="Z69" s="44">
        <f>(VLOOKUP($A68,'RevPAR Raw Data'!$B$6:$BE$43,'RevPAR Raw Data'!V$1,FALSE))/100</f>
        <v>0.154666709314459</v>
      </c>
      <c r="AA69" s="44">
        <f>(VLOOKUP($A68,'RevPAR Raw Data'!$B$6:$BE$43,'RevPAR Raw Data'!W$1,FALSE))/100</f>
        <v>0.14374036129925599</v>
      </c>
      <c r="AB69" s="44">
        <f>(VLOOKUP($A68,'RevPAR Raw Data'!$B$6:$BE$43,'RevPAR Raw Data'!X$1,FALSE))/100</f>
        <v>-2.8916545332192501E-2</v>
      </c>
      <c r="AC69" s="44">
        <f>(VLOOKUP($A68,'RevPAR Raw Data'!$B$6:$BE$43,'RevPAR Raw Data'!Y$1,FALSE))/100</f>
        <v>0.13127237290639301</v>
      </c>
      <c r="AD69" s="45">
        <f>(VLOOKUP($A68,'RevPAR Raw Data'!$B$6:$BE$43,'RevPAR Raw Data'!AA$1,FALSE))/100</f>
        <v>-0.11380772139663399</v>
      </c>
      <c r="AE69" s="45">
        <f>(VLOOKUP($A68,'RevPAR Raw Data'!$B$6:$BE$43,'RevPAR Raw Data'!AB$1,FALSE))/100</f>
        <v>-0.13141497442257699</v>
      </c>
      <c r="AF69" s="44">
        <f>(VLOOKUP($A68,'RevPAR Raw Data'!$B$6:$BE$43,'RevPAR Raw Data'!AC$1,FALSE))/100</f>
        <v>-0.123305782697552</v>
      </c>
      <c r="AG69" s="46">
        <f>(VLOOKUP($A68,'RevPAR Raw Data'!$B$6:$BE$43,'RevPAR Raw Data'!AE$1,FALSE))/100</f>
        <v>6.2332800915659403E-2</v>
      </c>
    </row>
    <row r="70" spans="1:33">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c r="A71" s="70" t="s">
        <v>37</v>
      </c>
      <c r="B71" s="71">
        <f>(VLOOKUP($A71,'Occupancy Raw Data'!$B$8:$BE$45,'Occupancy Raw Data'!G$3,FALSE))/100</f>
        <v>0.60405275008041104</v>
      </c>
      <c r="C71" s="72">
        <f>(VLOOKUP($A71,'Occupancy Raw Data'!$B$8:$BE$45,'Occupancy Raw Data'!H$3,FALSE))/100</f>
        <v>0.77291733676423202</v>
      </c>
      <c r="D71" s="72">
        <f>(VLOOKUP($A71,'Occupancy Raw Data'!$B$8:$BE$45,'Occupancy Raw Data'!I$3,FALSE))/100</f>
        <v>0.83258282405918294</v>
      </c>
      <c r="E71" s="72">
        <f>(VLOOKUP($A71,'Occupancy Raw Data'!$B$8:$BE$45,'Occupancy Raw Data'!J$3,FALSE))/100</f>
        <v>0.82598906400771899</v>
      </c>
      <c r="F71" s="72">
        <f>(VLOOKUP($A71,'Occupancy Raw Data'!$B$8:$BE$45,'Occupancy Raw Data'!K$3,FALSE))/100</f>
        <v>0.71164361531038911</v>
      </c>
      <c r="G71" s="73">
        <f>(VLOOKUP($A71,'Occupancy Raw Data'!$B$8:$BE$45,'Occupancy Raw Data'!L$3,FALSE))/100</f>
        <v>0.74943711804438706</v>
      </c>
      <c r="H71" s="53">
        <f>(VLOOKUP($A71,'Occupancy Raw Data'!$B$8:$BE$45,'Occupancy Raw Data'!N$3,FALSE))/100</f>
        <v>0.74123512383403001</v>
      </c>
      <c r="I71" s="53">
        <f>(VLOOKUP($A71,'Occupancy Raw Data'!$B$8:$BE$45,'Occupancy Raw Data'!O$3,FALSE))/100</f>
        <v>0.760855580572531</v>
      </c>
      <c r="J71" s="73">
        <f>(VLOOKUP($A71,'Occupancy Raw Data'!$B$8:$BE$45,'Occupancy Raw Data'!P$3,FALSE))/100</f>
        <v>0.75104535220328006</v>
      </c>
      <c r="K71" s="74">
        <f>(VLOOKUP($A71,'Occupancy Raw Data'!$B$8:$BE$45,'Occupancy Raw Data'!R$3,FALSE))/100</f>
        <v>0.7498966135183559</v>
      </c>
      <c r="M71" s="75">
        <f>VLOOKUP($A71,'ADR Raw Data'!$B$6:$BE$43,'ADR Raw Data'!G$1,FALSE)</f>
        <v>146.19160809371601</v>
      </c>
      <c r="N71" s="76">
        <f>VLOOKUP($A71,'ADR Raw Data'!$B$6:$BE$43,'ADR Raw Data'!H$1,FALSE)</f>
        <v>163.66719725343299</v>
      </c>
      <c r="O71" s="76">
        <f>VLOOKUP($A71,'ADR Raw Data'!$B$6:$BE$43,'ADR Raw Data'!I$1,FALSE)</f>
        <v>169.84580645161199</v>
      </c>
      <c r="P71" s="76">
        <f>VLOOKUP($A71,'ADR Raw Data'!$B$6:$BE$43,'ADR Raw Data'!J$1,FALSE)</f>
        <v>162.959044003115</v>
      </c>
      <c r="Q71" s="76">
        <f>VLOOKUP($A71,'ADR Raw Data'!$B$6:$BE$43,'ADR Raw Data'!K$1,FALSE)</f>
        <v>153.27244519774001</v>
      </c>
      <c r="R71" s="77">
        <f>VLOOKUP($A71,'ADR Raw Data'!$B$6:$BE$43,'ADR Raw Data'!L$1,FALSE)</f>
        <v>160.092712017167</v>
      </c>
      <c r="S71" s="76">
        <f>VLOOKUP($A71,'ADR Raw Data'!$B$6:$BE$43,'ADR Raw Data'!N$1,FALSE)</f>
        <v>163.810522889997</v>
      </c>
      <c r="T71" s="76">
        <f>VLOOKUP($A71,'ADR Raw Data'!$B$6:$BE$43,'ADR Raw Data'!O$1,FALSE)</f>
        <v>165.13461213274101</v>
      </c>
      <c r="U71" s="77">
        <f>VLOOKUP($A71,'ADR Raw Data'!$B$6:$BE$43,'ADR Raw Data'!P$1,FALSE)</f>
        <v>164.48121520342599</v>
      </c>
      <c r="V71" s="78">
        <f>VLOOKUP($A71,'ADR Raw Data'!$B$6:$BE$43,'ADR Raw Data'!R$1,FALSE)</f>
        <v>161.34849080882299</v>
      </c>
      <c r="X71" s="75">
        <f>VLOOKUP($A71,'RevPAR Raw Data'!$B$6:$BE$43,'RevPAR Raw Data'!G$1,FALSE)</f>
        <v>88.307442907687303</v>
      </c>
      <c r="Y71" s="76">
        <f>VLOOKUP($A71,'RevPAR Raw Data'!$B$6:$BE$43,'RevPAR Raw Data'!H$1,FALSE)</f>
        <v>126.50121421678899</v>
      </c>
      <c r="Z71" s="76">
        <f>VLOOKUP($A71,'RevPAR Raw Data'!$B$6:$BE$43,'RevPAR Raw Data'!I$1,FALSE)</f>
        <v>141.41070119009299</v>
      </c>
      <c r="AA71" s="76">
        <f>VLOOKUP($A71,'RevPAR Raw Data'!$B$6:$BE$43,'RevPAR Raw Data'!J$1,FALSE)</f>
        <v>134.60238822772499</v>
      </c>
      <c r="AB71" s="76">
        <f>VLOOKUP($A71,'RevPAR Raw Data'!$B$6:$BE$43,'RevPAR Raw Data'!K$1,FALSE)</f>
        <v>109.075357027983</v>
      </c>
      <c r="AC71" s="77">
        <f>VLOOKUP($A71,'RevPAR Raw Data'!$B$6:$BE$43,'RevPAR Raw Data'!L$1,FALSE)</f>
        <v>119.979420714055</v>
      </c>
      <c r="AD71" s="76">
        <f>VLOOKUP($A71,'RevPAR Raw Data'!$B$6:$BE$43,'RevPAR Raw Data'!N$1,FALSE)</f>
        <v>121.42211321968399</v>
      </c>
      <c r="AE71" s="76">
        <f>VLOOKUP($A71,'RevPAR Raw Data'!$B$6:$BE$43,'RevPAR Raw Data'!O$1,FALSE)</f>
        <v>125.64359118687599</v>
      </c>
      <c r="AF71" s="77">
        <f>VLOOKUP($A71,'RevPAR Raw Data'!$B$6:$BE$43,'RevPAR Raw Data'!P$1,FALSE)</f>
        <v>123.53285220328</v>
      </c>
      <c r="AG71" s="78">
        <f>VLOOKUP($A71,'RevPAR Raw Data'!$B$6:$BE$43,'RevPAR Raw Data'!R$1,FALSE)</f>
        <v>120.994686853834</v>
      </c>
    </row>
    <row r="72" spans="1:33" ht="14.25">
      <c r="A72" s="55" t="s">
        <v>131</v>
      </c>
      <c r="B72" s="43">
        <f>(VLOOKUP($A71,'Occupancy Raw Data'!$B$8:$BE$51,'Occupancy Raw Data'!T$3,FALSE))/100</f>
        <v>0.27489778766107603</v>
      </c>
      <c r="C72" s="44">
        <f>(VLOOKUP($A71,'Occupancy Raw Data'!$B$8:$BE$51,'Occupancy Raw Data'!U$3,FALSE))/100</f>
        <v>0.22052199921301299</v>
      </c>
      <c r="D72" s="44">
        <f>(VLOOKUP($A71,'Occupancy Raw Data'!$B$8:$BE$51,'Occupancy Raw Data'!V$3,FALSE))/100</f>
        <v>0.141507494804374</v>
      </c>
      <c r="E72" s="44">
        <f>(VLOOKUP($A71,'Occupancy Raw Data'!$B$8:$BE$51,'Occupancy Raw Data'!W$3,FALSE))/100</f>
        <v>0.17520177101307902</v>
      </c>
      <c r="F72" s="44">
        <f>(VLOOKUP($A71,'Occupancy Raw Data'!$B$8:$BE$51,'Occupancy Raw Data'!X$3,FALSE))/100</f>
        <v>9.2964345565968609E-2</v>
      </c>
      <c r="G72" s="44">
        <f>(VLOOKUP($A71,'Occupancy Raw Data'!$B$8:$BE$51,'Occupancy Raw Data'!Y$3,FALSE))/100</f>
        <v>0.174516836099737</v>
      </c>
      <c r="H72" s="45">
        <f>(VLOOKUP($A71,'Occupancy Raw Data'!$B$8:$BE$51,'Occupancy Raw Data'!AA$3,FALSE))/100</f>
        <v>4.7054610633269302E-2</v>
      </c>
      <c r="I72" s="45">
        <f>(VLOOKUP($A71,'Occupancy Raw Data'!$B$8:$BE$51,'Occupancy Raw Data'!AB$3,FALSE))/100</f>
        <v>-2.34700806604283E-2</v>
      </c>
      <c r="J72" s="44">
        <f>(VLOOKUP($A71,'Occupancy Raw Data'!$B$8:$BE$51,'Occupancy Raw Data'!AC$3,FALSE))/100</f>
        <v>1.0103492515168799E-2</v>
      </c>
      <c r="K72" s="46">
        <f>(VLOOKUP($A71,'Occupancy Raw Data'!$B$8:$BE$51,'Occupancy Raw Data'!AE$3,FALSE))/100</f>
        <v>0.122246398585609</v>
      </c>
      <c r="M72" s="43">
        <f>(VLOOKUP($A71,'ADR Raw Data'!$B$6:$BE$49,'ADR Raw Data'!T$1,FALSE))/100</f>
        <v>7.0754320883217398E-2</v>
      </c>
      <c r="N72" s="44">
        <f>(VLOOKUP($A71,'ADR Raw Data'!$B$6:$BE$49,'ADR Raw Data'!U$1,FALSE))/100</f>
        <v>8.8770844865636689E-2</v>
      </c>
      <c r="O72" s="44">
        <f>(VLOOKUP($A71,'ADR Raw Data'!$B$6:$BE$49,'ADR Raw Data'!V$1,FALSE))/100</f>
        <v>8.9647263578759795E-2</v>
      </c>
      <c r="P72" s="44">
        <f>(VLOOKUP($A71,'ADR Raw Data'!$B$6:$BE$49,'ADR Raw Data'!W$1,FALSE))/100</f>
        <v>7.7341896937285992E-2</v>
      </c>
      <c r="Q72" s="44">
        <f>(VLOOKUP($A71,'ADR Raw Data'!$B$6:$BE$49,'ADR Raw Data'!X$1,FALSE))/100</f>
        <v>9.4420276377696802E-2</v>
      </c>
      <c r="R72" s="44">
        <f>(VLOOKUP($A71,'ADR Raw Data'!$B$6:$BE$49,'ADR Raw Data'!Y$1,FALSE))/100</f>
        <v>8.4248452846449703E-2</v>
      </c>
      <c r="S72" s="45">
        <f>(VLOOKUP($A71,'ADR Raw Data'!$B$6:$BE$49,'ADR Raw Data'!AA$1,FALSE))/100</f>
        <v>5.0457118225753994E-2</v>
      </c>
      <c r="T72" s="45">
        <f>(VLOOKUP($A71,'ADR Raw Data'!$B$6:$BE$49,'ADR Raw Data'!AB$1,FALSE))/100</f>
        <v>5.0729563247167E-2</v>
      </c>
      <c r="U72" s="44">
        <f>(VLOOKUP($A71,'ADR Raw Data'!$B$6:$BE$49,'ADR Raw Data'!AC$1,FALSE))/100</f>
        <v>5.0453130309718694E-2</v>
      </c>
      <c r="V72" s="46">
        <f>(VLOOKUP($A71,'ADR Raw Data'!$B$6:$BE$49,'ADR Raw Data'!AE$1,FALSE))/100</f>
        <v>7.2143030938906796E-2</v>
      </c>
      <c r="X72" s="43">
        <f>(VLOOKUP($A71,'RevPAR Raw Data'!$B$6:$BE$43,'RevPAR Raw Data'!T$1,FALSE))/100</f>
        <v>0.36510231482255201</v>
      </c>
      <c r="Y72" s="44">
        <f>(VLOOKUP($A71,'RevPAR Raw Data'!$B$6:$BE$43,'RevPAR Raw Data'!U$1,FALSE))/100</f>
        <v>0.32886876826024802</v>
      </c>
      <c r="Z72" s="44">
        <f>(VLOOKUP($A71,'RevPAR Raw Data'!$B$6:$BE$43,'RevPAR Raw Data'!V$1,FALSE))/100</f>
        <v>0.24384051806823201</v>
      </c>
      <c r="AA72" s="44">
        <f>(VLOOKUP($A71,'RevPAR Raw Data'!$B$6:$BE$43,'RevPAR Raw Data'!W$1,FALSE))/100</f>
        <v>0.26609410526728899</v>
      </c>
      <c r="AB72" s="44">
        <f>(VLOOKUP($A71,'RevPAR Raw Data'!$B$6:$BE$43,'RevPAR Raw Data'!X$1,FALSE))/100</f>
        <v>0.196162341145275</v>
      </c>
      <c r="AC72" s="44">
        <f>(VLOOKUP($A71,'RevPAR Raw Data'!$B$6:$BE$43,'RevPAR Raw Data'!Y$1,FALSE))/100</f>
        <v>0.273468062383247</v>
      </c>
      <c r="AD72" s="45">
        <f>(VLOOKUP($A71,'RevPAR Raw Data'!$B$6:$BE$43,'RevPAR Raw Data'!AA$1,FALSE))/100</f>
        <v>9.9885968910813097E-2</v>
      </c>
      <c r="AE72" s="45">
        <f>(VLOOKUP($A71,'RevPAR Raw Data'!$B$6:$BE$43,'RevPAR Raw Data'!AB$1,FALSE))/100</f>
        <v>2.60688556454594E-2</v>
      </c>
      <c r="AF72" s="44">
        <f>(VLOOKUP($A71,'RevPAR Raw Data'!$B$6:$BE$43,'RevPAR Raw Data'!AC$1,FALSE))/100</f>
        <v>6.1066375649338596E-2</v>
      </c>
      <c r="AG72" s="46">
        <f>(VLOOKUP($A71,'RevPAR Raw Data'!$B$6:$BE$43,'RevPAR Raw Data'!AE$1,FALSE))/100</f>
        <v>0.20320865523984699</v>
      </c>
    </row>
    <row r="73" spans="1:33">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c r="A74" s="70" t="s">
        <v>38</v>
      </c>
      <c r="B74" s="71">
        <f>(VLOOKUP($A74,'Occupancy Raw Data'!$B$8:$BE$45,'Occupancy Raw Data'!G$3,FALSE))/100</f>
        <v>0.55448244517668399</v>
      </c>
      <c r="C74" s="72">
        <f>(VLOOKUP($A74,'Occupancy Raw Data'!$B$8:$BE$45,'Occupancy Raw Data'!H$3,FALSE))/100</f>
        <v>0.68855811839563597</v>
      </c>
      <c r="D74" s="72">
        <f>(VLOOKUP($A74,'Occupancy Raw Data'!$B$8:$BE$45,'Occupancy Raw Data'!I$3,FALSE))/100</f>
        <v>0.75411885013066593</v>
      </c>
      <c r="E74" s="72">
        <f>(VLOOKUP($A74,'Occupancy Raw Data'!$B$8:$BE$45,'Occupancy Raw Data'!J$3,FALSE))/100</f>
        <v>0.76161799795477703</v>
      </c>
      <c r="F74" s="72">
        <f>(VLOOKUP($A74,'Occupancy Raw Data'!$B$8:$BE$45,'Occupancy Raw Data'!K$3,FALSE))/100</f>
        <v>0.73480286331098699</v>
      </c>
      <c r="G74" s="73">
        <f>(VLOOKUP($A74,'Occupancy Raw Data'!$B$8:$BE$45,'Occupancy Raw Data'!L$3,FALSE))/100</f>
        <v>0.69871605499374989</v>
      </c>
      <c r="H74" s="53">
        <f>(VLOOKUP($A74,'Occupancy Raw Data'!$B$8:$BE$45,'Occupancy Raw Data'!N$3,FALSE))/100</f>
        <v>0.82933757527553598</v>
      </c>
      <c r="I74" s="53">
        <f>(VLOOKUP($A74,'Occupancy Raw Data'!$B$8:$BE$45,'Occupancy Raw Data'!O$3,FALSE))/100</f>
        <v>0.862401999772753</v>
      </c>
      <c r="J74" s="73">
        <f>(VLOOKUP($A74,'Occupancy Raw Data'!$B$8:$BE$45,'Occupancy Raw Data'!P$3,FALSE))/100</f>
        <v>0.84586978752414399</v>
      </c>
      <c r="K74" s="74">
        <f>(VLOOKUP($A74,'Occupancy Raw Data'!$B$8:$BE$45,'Occupancy Raw Data'!R$3,FALSE))/100</f>
        <v>0.740759978573863</v>
      </c>
      <c r="M74" s="75">
        <f>VLOOKUP($A74,'ADR Raw Data'!$B$6:$BE$43,'ADR Raw Data'!G$1,FALSE)</f>
        <v>96.170288934426196</v>
      </c>
      <c r="N74" s="76">
        <f>VLOOKUP($A74,'ADR Raw Data'!$B$6:$BE$43,'ADR Raw Data'!H$1,FALSE)</f>
        <v>103.84344884488399</v>
      </c>
      <c r="O74" s="76">
        <f>VLOOKUP($A74,'ADR Raw Data'!$B$6:$BE$43,'ADR Raw Data'!I$1,FALSE)</f>
        <v>107.720442971221</v>
      </c>
      <c r="P74" s="76">
        <f>VLOOKUP($A74,'ADR Raw Data'!$B$6:$BE$43,'ADR Raw Data'!J$1,FALSE)</f>
        <v>108.41208563329801</v>
      </c>
      <c r="Q74" s="76">
        <f>VLOOKUP($A74,'ADR Raw Data'!$B$6:$BE$43,'ADR Raw Data'!K$1,FALSE)</f>
        <v>107.16934127106801</v>
      </c>
      <c r="R74" s="77">
        <f>VLOOKUP($A74,'ADR Raw Data'!$B$6:$BE$43,'ADR Raw Data'!L$1,FALSE)</f>
        <v>105.158006634793</v>
      </c>
      <c r="S74" s="76">
        <f>VLOOKUP($A74,'ADR Raw Data'!$B$6:$BE$43,'ADR Raw Data'!N$1,FALSE)</f>
        <v>125.596532401698</v>
      </c>
      <c r="T74" s="76">
        <f>VLOOKUP($A74,'ADR Raw Data'!$B$6:$BE$43,'ADR Raw Data'!O$1,FALSE)</f>
        <v>128.709769433465</v>
      </c>
      <c r="U74" s="77">
        <f>VLOOKUP($A74,'ADR Raw Data'!$B$6:$BE$43,'ADR Raw Data'!P$1,FALSE)</f>
        <v>127.18357445093601</v>
      </c>
      <c r="V74" s="78">
        <f>VLOOKUP($A74,'ADR Raw Data'!$B$6:$BE$43,'ADR Raw Data'!R$1,FALSE)</f>
        <v>112.34397120694101</v>
      </c>
      <c r="X74" s="75">
        <f>VLOOKUP($A74,'RevPAR Raw Data'!$B$6:$BE$43,'RevPAR Raw Data'!G$1,FALSE)</f>
        <v>53.324736961708801</v>
      </c>
      <c r="Y74" s="76">
        <f>VLOOKUP($A74,'RevPAR Raw Data'!$B$6:$BE$43,'RevPAR Raw Data'!H$1,FALSE)</f>
        <v>71.502249744347196</v>
      </c>
      <c r="Z74" s="76">
        <f>VLOOKUP($A74,'RevPAR Raw Data'!$B$6:$BE$43,'RevPAR Raw Data'!I$1,FALSE)</f>
        <v>81.234016589023895</v>
      </c>
      <c r="AA74" s="76">
        <f>VLOOKUP($A74,'RevPAR Raw Data'!$B$6:$BE$43,'RevPAR Raw Data'!J$1,FALSE)</f>
        <v>82.568595614134694</v>
      </c>
      <c r="AB74" s="76">
        <f>VLOOKUP($A74,'RevPAR Raw Data'!$B$6:$BE$43,'RevPAR Raw Data'!K$1,FALSE)</f>
        <v>78.748338825133501</v>
      </c>
      <c r="AC74" s="77">
        <f>VLOOKUP($A74,'RevPAR Raw Data'!$B$6:$BE$43,'RevPAR Raw Data'!L$1,FALSE)</f>
        <v>73.475587546869605</v>
      </c>
      <c r="AD74" s="76">
        <f>VLOOKUP($A74,'RevPAR Raw Data'!$B$6:$BE$43,'RevPAR Raw Data'!N$1,FALSE)</f>
        <v>104.16192364504001</v>
      </c>
      <c r="AE74" s="76">
        <f>VLOOKUP($A74,'RevPAR Raw Data'!$B$6:$BE$43,'RevPAR Raw Data'!O$1,FALSE)</f>
        <v>110.99956254971001</v>
      </c>
      <c r="AF74" s="77">
        <f>VLOOKUP($A74,'RevPAR Raw Data'!$B$6:$BE$43,'RevPAR Raw Data'!P$1,FALSE)</f>
        <v>107.58074309737501</v>
      </c>
      <c r="AG74" s="78">
        <f>VLOOKUP($A74,'RevPAR Raw Data'!$B$6:$BE$43,'RevPAR Raw Data'!R$1,FALSE)</f>
        <v>83.219917704156899</v>
      </c>
    </row>
    <row r="75" spans="1:33" ht="14.25">
      <c r="A75" s="55" t="s">
        <v>131</v>
      </c>
      <c r="B75" s="43">
        <f>(VLOOKUP($A74,'Occupancy Raw Data'!$B$8:$BE$51,'Occupancy Raw Data'!T$3,FALSE))/100</f>
        <v>8.8082742440201811E-2</v>
      </c>
      <c r="C75" s="44">
        <f>(VLOOKUP($A74,'Occupancy Raw Data'!$B$8:$BE$51,'Occupancy Raw Data'!U$3,FALSE))/100</f>
        <v>0.19242381480910001</v>
      </c>
      <c r="D75" s="44">
        <f>(VLOOKUP($A74,'Occupancy Raw Data'!$B$8:$BE$51,'Occupancy Raw Data'!V$3,FALSE))/100</f>
        <v>0.24371341918775699</v>
      </c>
      <c r="E75" s="44">
        <f>(VLOOKUP($A74,'Occupancy Raw Data'!$B$8:$BE$51,'Occupancy Raw Data'!W$3,FALSE))/100</f>
        <v>0.17635784235107599</v>
      </c>
      <c r="F75" s="44">
        <f>(VLOOKUP($A74,'Occupancy Raw Data'!$B$8:$BE$51,'Occupancy Raw Data'!X$3,FALSE))/100</f>
        <v>0.14150890270233701</v>
      </c>
      <c r="G75" s="44">
        <f>(VLOOKUP($A74,'Occupancy Raw Data'!$B$8:$BE$51,'Occupancy Raw Data'!Y$3,FALSE))/100</f>
        <v>0.17056148865881901</v>
      </c>
      <c r="H75" s="45">
        <f>(VLOOKUP($A74,'Occupancy Raw Data'!$B$8:$BE$51,'Occupancy Raw Data'!AA$3,FALSE))/100</f>
        <v>7.0417054027495998E-2</v>
      </c>
      <c r="I75" s="45">
        <f>(VLOOKUP($A74,'Occupancy Raw Data'!$B$8:$BE$51,'Occupancy Raw Data'!AB$3,FALSE))/100</f>
        <v>6.7551925426341693E-4</v>
      </c>
      <c r="J75" s="44">
        <f>(VLOOKUP($A74,'Occupancy Raw Data'!$B$8:$BE$51,'Occupancy Raw Data'!AC$3,FALSE))/100</f>
        <v>3.3691740068824701E-2</v>
      </c>
      <c r="K75" s="46">
        <f>(VLOOKUP($A74,'Occupancy Raw Data'!$B$8:$BE$51,'Occupancy Raw Data'!AE$3,FALSE))/100</f>
        <v>0.12208831854817401</v>
      </c>
      <c r="M75" s="43">
        <f>(VLOOKUP($A74,'ADR Raw Data'!$B$6:$BE$49,'ADR Raw Data'!T$1,FALSE))/100</f>
        <v>1.5682237642858702E-2</v>
      </c>
      <c r="N75" s="44">
        <f>(VLOOKUP($A74,'ADR Raw Data'!$B$6:$BE$49,'ADR Raw Data'!U$1,FALSE))/100</f>
        <v>6.1614673619145702E-2</v>
      </c>
      <c r="O75" s="44">
        <f>(VLOOKUP($A74,'ADR Raw Data'!$B$6:$BE$49,'ADR Raw Data'!V$1,FALSE))/100</f>
        <v>6.6445167468281996E-2</v>
      </c>
      <c r="P75" s="44">
        <f>(VLOOKUP($A74,'ADR Raw Data'!$B$6:$BE$49,'ADR Raw Data'!W$1,FALSE))/100</f>
        <v>5.5115930965855098E-2</v>
      </c>
      <c r="Q75" s="44">
        <f>(VLOOKUP($A74,'ADR Raw Data'!$B$6:$BE$49,'ADR Raw Data'!X$1,FALSE))/100</f>
        <v>4.3513461615663801E-2</v>
      </c>
      <c r="R75" s="44">
        <f>(VLOOKUP($A74,'ADR Raw Data'!$B$6:$BE$49,'ADR Raw Data'!Y$1,FALSE))/100</f>
        <v>5.1014048550295302E-2</v>
      </c>
      <c r="S75" s="45">
        <f>(VLOOKUP($A74,'ADR Raw Data'!$B$6:$BE$49,'ADR Raw Data'!AA$1,FALSE))/100</f>
        <v>2.8251034393155398E-2</v>
      </c>
      <c r="T75" s="45">
        <f>(VLOOKUP($A74,'ADR Raw Data'!$B$6:$BE$49,'ADR Raw Data'!AB$1,FALSE))/100</f>
        <v>3.5324566655582597E-2</v>
      </c>
      <c r="U75" s="44">
        <f>(VLOOKUP($A74,'ADR Raw Data'!$B$6:$BE$49,'ADR Raw Data'!AC$1,FALSE))/100</f>
        <v>3.1582257608758699E-2</v>
      </c>
      <c r="V75" s="46">
        <f>(VLOOKUP($A74,'ADR Raw Data'!$B$6:$BE$49,'ADR Raw Data'!AE$1,FALSE))/100</f>
        <v>3.7503378687757702E-2</v>
      </c>
      <c r="X75" s="43">
        <f>(VLOOKUP($A74,'RevPAR Raw Data'!$B$6:$BE$43,'RevPAR Raw Data'!T$1,FALSE))/100</f>
        <v>0.105146314582242</v>
      </c>
      <c r="Y75" s="44">
        <f>(VLOOKUP($A74,'RevPAR Raw Data'!$B$6:$BE$43,'RevPAR Raw Data'!U$1,FALSE))/100</f>
        <v>0.26589461897425998</v>
      </c>
      <c r="Z75" s="44">
        <f>(VLOOKUP($A74,'RevPAR Raw Data'!$B$6:$BE$43,'RevPAR Raw Data'!V$1,FALSE))/100</f>
        <v>0.32635216560823799</v>
      </c>
      <c r="AA75" s="44">
        <f>(VLOOKUP($A74,'RevPAR Raw Data'!$B$6:$BE$43,'RevPAR Raw Data'!W$1,FALSE))/100</f>
        <v>0.24119389998124</v>
      </c>
      <c r="AB75" s="44">
        <f>(VLOOKUP($A74,'RevPAR Raw Data'!$B$6:$BE$43,'RevPAR Raw Data'!X$1,FALSE))/100</f>
        <v>0.19117990652401301</v>
      </c>
      <c r="AC75" s="44">
        <f>(VLOOKUP($A74,'RevPAR Raw Data'!$B$6:$BE$43,'RevPAR Raw Data'!Y$1,FALSE))/100</f>
        <v>0.23027656927236598</v>
      </c>
      <c r="AD75" s="45">
        <f>(VLOOKUP($A74,'RevPAR Raw Data'!$B$6:$BE$43,'RevPAR Raw Data'!AA$1,FALSE))/100</f>
        <v>0.10065744303584699</v>
      </c>
      <c r="AE75" s="45">
        <f>(VLOOKUP($A74,'RevPAR Raw Data'!$B$6:$BE$43,'RevPAR Raw Data'!AB$1,FALSE))/100</f>
        <v>3.6023948334770399E-2</v>
      </c>
      <c r="AF75" s="44">
        <f>(VLOOKUP($A74,'RevPAR Raw Data'!$B$6:$BE$43,'RevPAR Raw Data'!AC$1,FALSE))/100</f>
        <v>6.6338058891724408E-2</v>
      </c>
      <c r="AG75" s="46">
        <f>(VLOOKUP($A74,'RevPAR Raw Data'!$B$6:$BE$43,'RevPAR Raw Data'!AE$1,FALSE))/100</f>
        <v>0.16417042167979498</v>
      </c>
    </row>
    <row r="76" spans="1:33">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c r="A77" s="70" t="s">
        <v>39</v>
      </c>
      <c r="B77" s="71">
        <f>(VLOOKUP($A77,'Occupancy Raw Data'!$B$8:$BE$45,'Occupancy Raw Data'!G$3,FALSE))/100</f>
        <v>0.647766475011057</v>
      </c>
      <c r="C77" s="72">
        <f>(VLOOKUP($A77,'Occupancy Raw Data'!$B$8:$BE$45,'Occupancy Raw Data'!H$3,FALSE))/100</f>
        <v>0.86607695709862798</v>
      </c>
      <c r="D77" s="72">
        <f>(VLOOKUP($A77,'Occupancy Raw Data'!$B$8:$BE$45,'Occupancy Raw Data'!I$3,FALSE))/100</f>
        <v>0.95780628040689908</v>
      </c>
      <c r="E77" s="72">
        <f>(VLOOKUP($A77,'Occupancy Raw Data'!$B$8:$BE$45,'Occupancy Raw Data'!J$3,FALSE))/100</f>
        <v>0.93533834586466102</v>
      </c>
      <c r="F77" s="72">
        <f>(VLOOKUP($A77,'Occupancy Raw Data'!$B$8:$BE$45,'Occupancy Raw Data'!K$3,FALSE))/100</f>
        <v>0.80477664750110511</v>
      </c>
      <c r="G77" s="73">
        <f>(VLOOKUP($A77,'Occupancy Raw Data'!$B$8:$BE$45,'Occupancy Raw Data'!L$3,FALSE))/100</f>
        <v>0.84235294117646997</v>
      </c>
      <c r="H77" s="53">
        <f>(VLOOKUP($A77,'Occupancy Raw Data'!$B$8:$BE$45,'Occupancy Raw Data'!N$3,FALSE))/100</f>
        <v>0.76656346749226001</v>
      </c>
      <c r="I77" s="53">
        <f>(VLOOKUP($A77,'Occupancy Raw Data'!$B$8:$BE$45,'Occupancy Raw Data'!O$3,FALSE))/100</f>
        <v>0.78770455550641305</v>
      </c>
      <c r="J77" s="73">
        <f>(VLOOKUP($A77,'Occupancy Raw Data'!$B$8:$BE$45,'Occupancy Raw Data'!P$3,FALSE))/100</f>
        <v>0.77713401149933603</v>
      </c>
      <c r="K77" s="74">
        <f>(VLOOKUP($A77,'Occupancy Raw Data'!$B$8:$BE$45,'Occupancy Raw Data'!R$3,FALSE))/100</f>
        <v>0.82371896126871802</v>
      </c>
      <c r="M77" s="75">
        <f>VLOOKUP($A77,'ADR Raw Data'!$B$6:$BE$43,'ADR Raw Data'!G$1,FALSE)</f>
        <v>126.023699303564</v>
      </c>
      <c r="N77" s="76">
        <f>VLOOKUP($A77,'ADR Raw Data'!$B$6:$BE$43,'ADR Raw Data'!H$1,FALSE)</f>
        <v>161.57227760187899</v>
      </c>
      <c r="O77" s="76">
        <f>VLOOKUP($A77,'ADR Raw Data'!$B$6:$BE$43,'ADR Raw Data'!I$1,FALSE)</f>
        <v>179.77292851865499</v>
      </c>
      <c r="P77" s="76">
        <f>VLOOKUP($A77,'ADR Raw Data'!$B$6:$BE$43,'ADR Raw Data'!J$1,FALSE)</f>
        <v>172.40212691507401</v>
      </c>
      <c r="Q77" s="76">
        <f>VLOOKUP($A77,'ADR Raw Data'!$B$6:$BE$43,'ADR Raw Data'!K$1,FALSE)</f>
        <v>138.623992086172</v>
      </c>
      <c r="R77" s="77">
        <f>VLOOKUP($A77,'ADR Raw Data'!$B$6:$BE$43,'ADR Raw Data'!L$1,FALSE)</f>
        <v>158.26412735749901</v>
      </c>
      <c r="S77" s="76">
        <f>VLOOKUP($A77,'ADR Raw Data'!$B$6:$BE$43,'ADR Raw Data'!N$1,FALSE)</f>
        <v>120.658686822063</v>
      </c>
      <c r="T77" s="76">
        <f>VLOOKUP($A77,'ADR Raw Data'!$B$6:$BE$43,'ADR Raw Data'!O$1,FALSE)</f>
        <v>120.083367770915</v>
      </c>
      <c r="U77" s="77">
        <f>VLOOKUP($A77,'ADR Raw Data'!$B$6:$BE$43,'ADR Raw Data'!P$1,FALSE)</f>
        <v>120.36711456376899</v>
      </c>
      <c r="V77" s="78">
        <f>VLOOKUP($A77,'ADR Raw Data'!$B$6:$BE$43,'ADR Raw Data'!R$1,FALSE)</f>
        <v>148.04876474649001</v>
      </c>
      <c r="X77" s="75">
        <f>VLOOKUP($A77,'RevPAR Raw Data'!$B$6:$BE$43,'RevPAR Raw Data'!G$1,FALSE)</f>
        <v>81.633927465723104</v>
      </c>
      <c r="Y77" s="76">
        <f>VLOOKUP($A77,'RevPAR Raw Data'!$B$6:$BE$43,'RevPAR Raw Data'!H$1,FALSE)</f>
        <v>139.93402653692999</v>
      </c>
      <c r="Z77" s="76">
        <f>VLOOKUP($A77,'RevPAR Raw Data'!$B$6:$BE$43,'RevPAR Raw Data'!I$1,FALSE)</f>
        <v>172.18763998230801</v>
      </c>
      <c r="AA77" s="76">
        <f>VLOOKUP($A77,'RevPAR Raw Data'!$B$6:$BE$43,'RevPAR Raw Data'!J$1,FALSE)</f>
        <v>161.254320212295</v>
      </c>
      <c r="AB77" s="76">
        <f>VLOOKUP($A77,'RevPAR Raw Data'!$B$6:$BE$43,'RevPAR Raw Data'!K$1,FALSE)</f>
        <v>111.561351614329</v>
      </c>
      <c r="AC77" s="77">
        <f>VLOOKUP($A77,'RevPAR Raw Data'!$B$6:$BE$43,'RevPAR Raw Data'!L$1,FALSE)</f>
        <v>133.31425316231699</v>
      </c>
      <c r="AD77" s="76">
        <f>VLOOKUP($A77,'RevPAR Raw Data'!$B$6:$BE$43,'RevPAR Raw Data'!N$1,FALSE)</f>
        <v>92.492541353383402</v>
      </c>
      <c r="AE77" s="76">
        <f>VLOOKUP($A77,'RevPAR Raw Data'!$B$6:$BE$43,'RevPAR Raw Data'!O$1,FALSE)</f>
        <v>94.590215833701905</v>
      </c>
      <c r="AF77" s="77">
        <f>VLOOKUP($A77,'RevPAR Raw Data'!$B$6:$BE$43,'RevPAR Raw Data'!P$1,FALSE)</f>
        <v>93.541378593542603</v>
      </c>
      <c r="AG77" s="78">
        <f>VLOOKUP($A77,'RevPAR Raw Data'!$B$6:$BE$43,'RevPAR Raw Data'!R$1,FALSE)</f>
        <v>121.95057471409601</v>
      </c>
    </row>
    <row r="78" spans="1:33" ht="14.25">
      <c r="A78" s="55" t="s">
        <v>131</v>
      </c>
      <c r="B78" s="43">
        <f>(VLOOKUP($A77,'Occupancy Raw Data'!$B$8:$BE$51,'Occupancy Raw Data'!T$3,FALSE))/100</f>
        <v>0.15694752376417201</v>
      </c>
      <c r="C78" s="44">
        <f>(VLOOKUP($A77,'Occupancy Raw Data'!$B$8:$BE$51,'Occupancy Raw Data'!U$3,FALSE))/100</f>
        <v>0.15238867485455698</v>
      </c>
      <c r="D78" s="44">
        <f>(VLOOKUP($A77,'Occupancy Raw Data'!$B$8:$BE$51,'Occupancy Raw Data'!V$3,FALSE))/100</f>
        <v>0.15709506061895001</v>
      </c>
      <c r="E78" s="44">
        <f>(VLOOKUP($A77,'Occupancy Raw Data'!$B$8:$BE$51,'Occupancy Raw Data'!W$3,FALSE))/100</f>
        <v>0.14401435197905299</v>
      </c>
      <c r="F78" s="44">
        <f>(VLOOKUP($A77,'Occupancy Raw Data'!$B$8:$BE$51,'Occupancy Raw Data'!X$3,FALSE))/100</f>
        <v>0.117303240803191</v>
      </c>
      <c r="G78" s="44">
        <f>(VLOOKUP($A77,'Occupancy Raw Data'!$B$8:$BE$51,'Occupancy Raw Data'!Y$3,FALSE))/100</f>
        <v>0.14540759779876</v>
      </c>
      <c r="H78" s="45">
        <f>(VLOOKUP($A77,'Occupancy Raw Data'!$B$8:$BE$51,'Occupancy Raw Data'!AA$3,FALSE))/100</f>
        <v>7.4879072251468601E-2</v>
      </c>
      <c r="I78" s="45">
        <f>(VLOOKUP($A77,'Occupancy Raw Data'!$B$8:$BE$51,'Occupancy Raw Data'!AB$3,FALSE))/100</f>
        <v>-4.1005185858127E-2</v>
      </c>
      <c r="J78" s="44">
        <f>(VLOOKUP($A77,'Occupancy Raw Data'!$B$8:$BE$51,'Occupancy Raw Data'!AC$3,FALSE))/100</f>
        <v>1.28506085978695E-2</v>
      </c>
      <c r="K78" s="46">
        <f>(VLOOKUP($A77,'Occupancy Raw Data'!$B$8:$BE$51,'Occupancy Raw Data'!AE$3,FALSE))/100</f>
        <v>0.106376654277066</v>
      </c>
      <c r="M78" s="43">
        <f>(VLOOKUP($A77,'ADR Raw Data'!$B$6:$BE$49,'ADR Raw Data'!T$1,FALSE))/100</f>
        <v>8.1370535220229592E-2</v>
      </c>
      <c r="N78" s="44">
        <f>(VLOOKUP($A77,'ADR Raw Data'!$B$6:$BE$49,'ADR Raw Data'!U$1,FALSE))/100</f>
        <v>0.11935980282659701</v>
      </c>
      <c r="O78" s="44">
        <f>(VLOOKUP($A77,'ADR Raw Data'!$B$6:$BE$49,'ADR Raw Data'!V$1,FALSE))/100</f>
        <v>0.14525919917480801</v>
      </c>
      <c r="P78" s="44">
        <f>(VLOOKUP($A77,'ADR Raw Data'!$B$6:$BE$49,'ADR Raw Data'!W$1,FALSE))/100</f>
        <v>0.12925639888399901</v>
      </c>
      <c r="Q78" s="44">
        <f>(VLOOKUP($A77,'ADR Raw Data'!$B$6:$BE$49,'ADR Raw Data'!X$1,FALSE))/100</f>
        <v>4.4376725551067003E-2</v>
      </c>
      <c r="R78" s="44">
        <f>(VLOOKUP($A77,'ADR Raw Data'!$B$6:$BE$49,'ADR Raw Data'!Y$1,FALSE))/100</f>
        <v>0.11039370701217299</v>
      </c>
      <c r="S78" s="45">
        <f>(VLOOKUP($A77,'ADR Raw Data'!$B$6:$BE$49,'ADR Raw Data'!AA$1,FALSE))/100</f>
        <v>0.10014687341751299</v>
      </c>
      <c r="T78" s="45">
        <f>(VLOOKUP($A77,'ADR Raw Data'!$B$6:$BE$49,'ADR Raw Data'!AB$1,FALSE))/100</f>
        <v>8.8819162515109101E-2</v>
      </c>
      <c r="U78" s="44">
        <f>(VLOOKUP($A77,'ADR Raw Data'!$B$6:$BE$49,'ADR Raw Data'!AC$1,FALSE))/100</f>
        <v>9.4216737704120507E-2</v>
      </c>
      <c r="V78" s="46">
        <f>(VLOOKUP($A77,'ADR Raw Data'!$B$6:$BE$49,'ADR Raw Data'!AE$1,FALSE))/100</f>
        <v>0.11354753418219399</v>
      </c>
      <c r="X78" s="43">
        <f>(VLOOKUP($A77,'RevPAR Raw Data'!$B$6:$BE$43,'RevPAR Raw Data'!T$1,FALSE))/100</f>
        <v>0.251088962994582</v>
      </c>
      <c r="Y78" s="44">
        <f>(VLOOKUP($A77,'RevPAR Raw Data'!$B$6:$BE$43,'RevPAR Raw Data'!U$1,FALSE))/100</f>
        <v>0.28993755986480102</v>
      </c>
      <c r="Z78" s="44">
        <f>(VLOOKUP($A77,'RevPAR Raw Data'!$B$6:$BE$43,'RevPAR Raw Data'!V$1,FALSE))/100</f>
        <v>0.32517376249358498</v>
      </c>
      <c r="AA78" s="44">
        <f>(VLOOKUP($A77,'RevPAR Raw Data'!$B$6:$BE$43,'RevPAR Raw Data'!W$1,FALSE))/100</f>
        <v>0.29188552738747797</v>
      </c>
      <c r="AB78" s="44">
        <f>(VLOOKUP($A77,'RevPAR Raw Data'!$B$6:$BE$43,'RevPAR Raw Data'!X$1,FALSE))/100</f>
        <v>0.166885500077632</v>
      </c>
      <c r="AC78" s="44">
        <f>(VLOOKUP($A77,'RevPAR Raw Data'!$B$6:$BE$43,'RevPAR Raw Data'!Y$1,FALSE))/100</f>
        <v>0.271853388559674</v>
      </c>
      <c r="AD78" s="45">
        <f>(VLOOKUP($A77,'RevPAR Raw Data'!$B$6:$BE$43,'RevPAR Raw Data'!AA$1,FALSE))/100</f>
        <v>0.18252485063937002</v>
      </c>
      <c r="AE78" s="45">
        <f>(VLOOKUP($A77,'RevPAR Raw Data'!$B$6:$BE$43,'RevPAR Raw Data'!AB$1,FALSE))/100</f>
        <v>4.4171930390286801E-2</v>
      </c>
      <c r="AF78" s="44">
        <f>(VLOOKUP($A77,'RevPAR Raw Data'!$B$6:$BE$43,'RevPAR Raw Data'!AC$1,FALSE))/100</f>
        <v>0.108278088721593</v>
      </c>
      <c r="AG78" s="46">
        <f>(VLOOKUP($A77,'RevPAR Raw Data'!$B$6:$BE$43,'RevPAR Raw Data'!AE$1,FALSE))/100</f>
        <v>0.23200299524697399</v>
      </c>
    </row>
    <row r="79" spans="1:33">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c r="A80" s="97" t="s">
        <v>40</v>
      </c>
      <c r="B80" s="71">
        <f>(VLOOKUP($A80,'Occupancy Raw Data'!$B$8:$BE$45,'Occupancy Raw Data'!G$3,FALSE))/100</f>
        <v>0.54920373562478997</v>
      </c>
      <c r="C80" s="72">
        <f>(VLOOKUP($A80,'Occupancy Raw Data'!$B$8:$BE$45,'Occupancy Raw Data'!H$3,FALSE))/100</f>
        <v>0.57192106820345201</v>
      </c>
      <c r="D80" s="72">
        <f>(VLOOKUP($A80,'Occupancy Raw Data'!$B$8:$BE$45,'Occupancy Raw Data'!I$3,FALSE))/100</f>
        <v>0.606009930793177</v>
      </c>
      <c r="E80" s="72">
        <f>(VLOOKUP($A80,'Occupancy Raw Data'!$B$8:$BE$45,'Occupancy Raw Data'!J$3,FALSE))/100</f>
        <v>0.66129820679718998</v>
      </c>
      <c r="F80" s="72">
        <f>(VLOOKUP($A80,'Occupancy Raw Data'!$B$8:$BE$45,'Occupancy Raw Data'!K$3,FALSE))/100</f>
        <v>0.717023849340091</v>
      </c>
      <c r="G80" s="73">
        <f>(VLOOKUP($A80,'Occupancy Raw Data'!$B$8:$BE$45,'Occupancy Raw Data'!L$3,FALSE))/100</f>
        <v>0.62109135815173999</v>
      </c>
      <c r="H80" s="53">
        <f>(VLOOKUP($A80,'Occupancy Raw Data'!$B$8:$BE$45,'Occupancy Raw Data'!N$3,FALSE))/100</f>
        <v>0.78453266098947694</v>
      </c>
      <c r="I80" s="53">
        <f>(VLOOKUP($A80,'Occupancy Raw Data'!$B$8:$BE$45,'Occupancy Raw Data'!O$3,FALSE))/100</f>
        <v>0.82232627543800907</v>
      </c>
      <c r="J80" s="73">
        <f>(VLOOKUP($A80,'Occupancy Raw Data'!$B$8:$BE$45,'Occupancy Raw Data'!P$3,FALSE))/100</f>
        <v>0.80342946821374295</v>
      </c>
      <c r="K80" s="74">
        <f>(VLOOKUP($A80,'Occupancy Raw Data'!$B$8:$BE$45,'Occupancy Raw Data'!R$3,FALSE))/100</f>
        <v>0.67318796102659806</v>
      </c>
      <c r="M80" s="75">
        <f>VLOOKUP($A80,'ADR Raw Data'!$B$6:$BE$43,'ADR Raw Data'!G$1,FALSE)</f>
        <v>105.666149519838</v>
      </c>
      <c r="N80" s="76">
        <f>VLOOKUP($A80,'ADR Raw Data'!$B$6:$BE$43,'ADR Raw Data'!H$1,FALSE)</f>
        <v>104.741128830409</v>
      </c>
      <c r="O80" s="76">
        <f>VLOOKUP($A80,'ADR Raw Data'!$B$6:$BE$43,'ADR Raw Data'!I$1,FALSE)</f>
        <v>106.63099551262999</v>
      </c>
      <c r="P80" s="76">
        <f>VLOOKUP($A80,'ADR Raw Data'!$B$6:$BE$43,'ADR Raw Data'!J$1,FALSE)</f>
        <v>113.13496834344799</v>
      </c>
      <c r="Q80" s="76">
        <f>VLOOKUP($A80,'ADR Raw Data'!$B$6:$BE$43,'ADR Raw Data'!K$1,FALSE)</f>
        <v>119.08907344815201</v>
      </c>
      <c r="R80" s="77">
        <f>VLOOKUP($A80,'ADR Raw Data'!$B$6:$BE$43,'ADR Raw Data'!L$1,FALSE)</f>
        <v>110.37377918496099</v>
      </c>
      <c r="S80" s="76">
        <f>VLOOKUP($A80,'ADR Raw Data'!$B$6:$BE$43,'ADR Raw Data'!N$1,FALSE)</f>
        <v>140.947925972322</v>
      </c>
      <c r="T80" s="76">
        <f>VLOOKUP($A80,'ADR Raw Data'!$B$6:$BE$43,'ADR Raw Data'!O$1,FALSE)</f>
        <v>147.141018505772</v>
      </c>
      <c r="U80" s="77">
        <f>VLOOKUP($A80,'ADR Raw Data'!$B$6:$BE$43,'ADR Raw Data'!P$1,FALSE)</f>
        <v>144.11730357045599</v>
      </c>
      <c r="V80" s="78">
        <f>VLOOKUP($A80,'ADR Raw Data'!$B$6:$BE$43,'ADR Raw Data'!R$1,FALSE)</f>
        <v>121.88002936946801</v>
      </c>
      <c r="X80" s="75">
        <f>VLOOKUP($A80,'RevPAR Raw Data'!$B$6:$BE$43,'RevPAR Raw Data'!G$1,FALSE)</f>
        <v>58.032244045383202</v>
      </c>
      <c r="Y80" s="76">
        <f>VLOOKUP($A80,'RevPAR Raw Data'!$B$6:$BE$43,'RevPAR Raw Data'!H$1,FALSE)</f>
        <v>59.9036582855231</v>
      </c>
      <c r="Z80" s="76">
        <f>VLOOKUP($A80,'RevPAR Raw Data'!$B$6:$BE$43,'RevPAR Raw Data'!I$1,FALSE)</f>
        <v>64.619442211016406</v>
      </c>
      <c r="AA80" s="76">
        <f>VLOOKUP($A80,'RevPAR Raw Data'!$B$6:$BE$43,'RevPAR Raw Data'!J$1,FALSE)</f>
        <v>74.8159516915794</v>
      </c>
      <c r="AB80" s="76">
        <f>VLOOKUP($A80,'RevPAR Raw Data'!$B$6:$BE$43,'RevPAR Raw Data'!K$1,FALSE)</f>
        <v>85.389705858138797</v>
      </c>
      <c r="AC80" s="77">
        <f>VLOOKUP($A80,'RevPAR Raw Data'!$B$6:$BE$43,'RevPAR Raw Data'!L$1,FALSE)</f>
        <v>68.552200418328198</v>
      </c>
      <c r="AD80" s="76">
        <f>VLOOKUP($A80,'RevPAR Raw Data'!$B$6:$BE$43,'RevPAR Raw Data'!N$1,FALSE)</f>
        <v>110.578251424013</v>
      </c>
      <c r="AE80" s="76">
        <f>VLOOKUP($A80,'RevPAR Raw Data'!$B$6:$BE$43,'RevPAR Raw Data'!O$1,FALSE)</f>
        <v>120.99792571200599</v>
      </c>
      <c r="AF80" s="77">
        <f>VLOOKUP($A80,'RevPAR Raw Data'!$B$6:$BE$43,'RevPAR Raw Data'!P$1,FALSE)</f>
        <v>115.78808856801</v>
      </c>
      <c r="AG80" s="78">
        <f>VLOOKUP($A80,'RevPAR Raw Data'!$B$6:$BE$43,'RevPAR Raw Data'!R$1,FALSE)</f>
        <v>82.048168461094505</v>
      </c>
    </row>
    <row r="81" spans="1:33" ht="14.25">
      <c r="A81" s="55" t="s">
        <v>131</v>
      </c>
      <c r="B81" s="43">
        <f>(VLOOKUP($A80,'Occupancy Raw Data'!$B$8:$BE$51,'Occupancy Raw Data'!T$3,FALSE))/100</f>
        <v>0.18649103302040998</v>
      </c>
      <c r="C81" s="44">
        <f>(VLOOKUP($A80,'Occupancy Raw Data'!$B$8:$BE$51,'Occupancy Raw Data'!U$3,FALSE))/100</f>
        <v>9.0785338810950494E-2</v>
      </c>
      <c r="D81" s="44">
        <f>(VLOOKUP($A80,'Occupancy Raw Data'!$B$8:$BE$51,'Occupancy Raw Data'!V$3,FALSE))/100</f>
        <v>8.9949123826875699E-2</v>
      </c>
      <c r="E81" s="44">
        <f>(VLOOKUP($A80,'Occupancy Raw Data'!$B$8:$BE$51,'Occupancy Raw Data'!W$3,FALSE))/100</f>
        <v>0.129351119360814</v>
      </c>
      <c r="F81" s="44">
        <f>(VLOOKUP($A80,'Occupancy Raw Data'!$B$8:$BE$51,'Occupancy Raw Data'!X$3,FALSE))/100</f>
        <v>0.12277708450950101</v>
      </c>
      <c r="G81" s="44">
        <f>(VLOOKUP($A80,'Occupancy Raw Data'!$B$8:$BE$51,'Occupancy Raw Data'!Y$3,FALSE))/100</f>
        <v>0.122168275552117</v>
      </c>
      <c r="H81" s="45">
        <f>(VLOOKUP($A80,'Occupancy Raw Data'!$B$8:$BE$51,'Occupancy Raw Data'!AA$3,FALSE))/100</f>
        <v>8.3236207469915502E-2</v>
      </c>
      <c r="I81" s="45">
        <f>(VLOOKUP($A80,'Occupancy Raw Data'!$B$8:$BE$51,'Occupancy Raw Data'!AB$3,FALSE))/100</f>
        <v>6.9548768133487898E-2</v>
      </c>
      <c r="J81" s="44">
        <f>(VLOOKUP($A80,'Occupancy Raw Data'!$B$8:$BE$51,'Occupancy Raw Data'!AC$3,FALSE))/100</f>
        <v>7.6188040370898907E-2</v>
      </c>
      <c r="K81" s="46">
        <f>(VLOOKUP($A80,'Occupancy Raw Data'!$B$8:$BE$51,'Occupancy Raw Data'!AE$3,FALSE))/100</f>
        <v>0.106054294635647</v>
      </c>
      <c r="M81" s="43">
        <f>(VLOOKUP($A80,'ADR Raw Data'!$B$6:$BE$49,'ADR Raw Data'!T$1,FALSE))/100</f>
        <v>7.3040401054414797E-2</v>
      </c>
      <c r="N81" s="44">
        <f>(VLOOKUP($A80,'ADR Raw Data'!$B$6:$BE$49,'ADR Raw Data'!U$1,FALSE))/100</f>
        <v>1.4184868720691799E-2</v>
      </c>
      <c r="O81" s="44">
        <f>(VLOOKUP($A80,'ADR Raw Data'!$B$6:$BE$49,'ADR Raw Data'!V$1,FALSE))/100</f>
        <v>1.8081038956464198E-3</v>
      </c>
      <c r="P81" s="44">
        <f>(VLOOKUP($A80,'ADR Raw Data'!$B$6:$BE$49,'ADR Raw Data'!W$1,FALSE))/100</f>
        <v>6.4061209338389005E-2</v>
      </c>
      <c r="Q81" s="44">
        <f>(VLOOKUP($A80,'ADR Raw Data'!$B$6:$BE$49,'ADR Raw Data'!X$1,FALSE))/100</f>
        <v>5.8120400818870897E-2</v>
      </c>
      <c r="R81" s="44">
        <f>(VLOOKUP($A80,'ADR Raw Data'!$B$6:$BE$49,'ADR Raw Data'!Y$1,FALSE))/100</f>
        <v>4.2317688175511299E-2</v>
      </c>
      <c r="S81" s="45">
        <f>(VLOOKUP($A80,'ADR Raw Data'!$B$6:$BE$49,'ADR Raw Data'!AA$1,FALSE))/100</f>
        <v>4.1969466932619798E-2</v>
      </c>
      <c r="T81" s="45">
        <f>(VLOOKUP($A80,'ADR Raw Data'!$B$6:$BE$49,'ADR Raw Data'!AB$1,FALSE))/100</f>
        <v>5.6810759135526696E-2</v>
      </c>
      <c r="U81" s="44">
        <f>(VLOOKUP($A80,'ADR Raw Data'!$B$6:$BE$49,'ADR Raw Data'!AC$1,FALSE))/100</f>
        <v>4.9575436625060698E-2</v>
      </c>
      <c r="V81" s="46">
        <f>(VLOOKUP($A80,'ADR Raw Data'!$B$6:$BE$49,'ADR Raw Data'!AE$1,FALSE))/100</f>
        <v>4.2573707917661796E-2</v>
      </c>
      <c r="X81" s="43">
        <f>(VLOOKUP($A80,'RevPAR Raw Data'!$B$6:$BE$43,'RevPAR Raw Data'!T$1,FALSE))/100</f>
        <v>0.27315281391968799</v>
      </c>
      <c r="Y81" s="44">
        <f>(VLOOKUP($A80,'RevPAR Raw Data'!$B$6:$BE$43,'RevPAR Raw Data'!U$1,FALSE))/100</f>
        <v>0.10625798564443899</v>
      </c>
      <c r="Z81" s="44">
        <f>(VLOOKUP($A80,'RevPAR Raw Data'!$B$6:$BE$43,'RevPAR Raw Data'!V$1,FALSE))/100</f>
        <v>9.1919865083723504E-2</v>
      </c>
      <c r="AA81" s="44">
        <f>(VLOOKUP($A80,'RevPAR Raw Data'!$B$6:$BE$43,'RevPAR Raw Data'!W$1,FALSE))/100</f>
        <v>0.20169871783473098</v>
      </c>
      <c r="AB81" s="44">
        <f>(VLOOKUP($A80,'RevPAR Raw Data'!$B$6:$BE$43,'RevPAR Raw Data'!X$1,FALSE))/100</f>
        <v>0.18803333869143699</v>
      </c>
      <c r="AC81" s="44">
        <f>(VLOOKUP($A80,'RevPAR Raw Data'!$B$6:$BE$43,'RevPAR Raw Data'!Y$1,FALSE))/100</f>
        <v>0.16965584271738202</v>
      </c>
      <c r="AD81" s="45">
        <f>(VLOOKUP($A80,'RevPAR Raw Data'!$B$6:$BE$43,'RevPAR Raw Data'!AA$1,FALSE))/100</f>
        <v>0.12869905365954001</v>
      </c>
      <c r="AE81" s="45">
        <f>(VLOOKUP($A80,'RevPAR Raw Data'!$B$6:$BE$43,'RevPAR Raw Data'!AB$1,FALSE))/100</f>
        <v>0.13031064558361799</v>
      </c>
      <c r="AF81" s="44">
        <f>(VLOOKUP($A80,'RevPAR Raw Data'!$B$6:$BE$43,'RevPAR Raw Data'!AC$1,FALSE))/100</f>
        <v>0.12954053236295399</v>
      </c>
      <c r="AG81" s="46">
        <f>(VLOOKUP($A80,'RevPAR Raw Data'!$B$6:$BE$43,'RevPAR Raw Data'!AE$1,FALSE))/100</f>
        <v>0.15314312711654099</v>
      </c>
    </row>
    <row r="82" spans="1:33">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c r="A83" s="70" t="s">
        <v>41</v>
      </c>
      <c r="B83" s="71">
        <f>(VLOOKUP($A83,'Occupancy Raw Data'!$B$8:$BE$45,'Occupancy Raw Data'!G$3,FALSE))/100</f>
        <v>0.63791645526805296</v>
      </c>
      <c r="C83" s="72">
        <f>(VLOOKUP($A83,'Occupancy Raw Data'!$B$8:$BE$45,'Occupancy Raw Data'!H$3,FALSE))/100</f>
        <v>0.74446135633350197</v>
      </c>
      <c r="D83" s="72">
        <f>(VLOOKUP($A83,'Occupancy Raw Data'!$B$8:$BE$45,'Occupancy Raw Data'!I$3,FALSE))/100</f>
        <v>0.7752409944190759</v>
      </c>
      <c r="E83" s="72">
        <f>(VLOOKUP($A83,'Occupancy Raw Data'!$B$8:$BE$45,'Occupancy Raw Data'!J$3,FALSE))/100</f>
        <v>0.78302046338576003</v>
      </c>
      <c r="F83" s="72">
        <f>(VLOOKUP($A83,'Occupancy Raw Data'!$B$8:$BE$45,'Occupancy Raw Data'!K$3,FALSE))/100</f>
        <v>0.7733806866226951</v>
      </c>
      <c r="G83" s="73">
        <f>(VLOOKUP($A83,'Occupancy Raw Data'!$B$8:$BE$45,'Occupancy Raw Data'!L$3,FALSE))/100</f>
        <v>0.74280399120581708</v>
      </c>
      <c r="H83" s="53">
        <f>(VLOOKUP($A83,'Occupancy Raw Data'!$B$8:$BE$45,'Occupancy Raw Data'!N$3,FALSE))/100</f>
        <v>0.82479282935903897</v>
      </c>
      <c r="I83" s="53">
        <f>(VLOOKUP($A83,'Occupancy Raw Data'!$B$8:$BE$45,'Occupancy Raw Data'!O$3,FALSE))/100</f>
        <v>0.82851344495180101</v>
      </c>
      <c r="J83" s="73">
        <f>(VLOOKUP($A83,'Occupancy Raw Data'!$B$8:$BE$45,'Occupancy Raw Data'!P$3,FALSE))/100</f>
        <v>0.82665313715541999</v>
      </c>
      <c r="K83" s="74">
        <f>(VLOOKUP($A83,'Occupancy Raw Data'!$B$8:$BE$45,'Occupancy Raw Data'!R$3,FALSE))/100</f>
        <v>0.76676089004856096</v>
      </c>
      <c r="M83" s="75">
        <f>VLOOKUP($A83,'ADR Raw Data'!$B$6:$BE$43,'ADR Raw Data'!G$1,FALSE)</f>
        <v>89.9443967656415</v>
      </c>
      <c r="N83" s="76">
        <f>VLOOKUP($A83,'ADR Raw Data'!$B$6:$BE$43,'ADR Raw Data'!H$1,FALSE)</f>
        <v>94.265892185370205</v>
      </c>
      <c r="O83" s="76">
        <f>VLOOKUP($A83,'ADR Raw Data'!$B$6:$BE$43,'ADR Raw Data'!I$1,FALSE)</f>
        <v>96.765077334205898</v>
      </c>
      <c r="P83" s="76">
        <f>VLOOKUP($A83,'ADR Raw Data'!$B$6:$BE$43,'ADR Raw Data'!J$1,FALSE)</f>
        <v>96.607646371490205</v>
      </c>
      <c r="Q83" s="76">
        <f>VLOOKUP($A83,'ADR Raw Data'!$B$6:$BE$43,'ADR Raw Data'!K$1,FALSE)</f>
        <v>96.015191056199399</v>
      </c>
      <c r="R83" s="77">
        <f>VLOOKUP($A83,'ADR Raw Data'!$B$6:$BE$43,'ADR Raw Data'!L$1,FALSE)</f>
        <v>94.903269791903796</v>
      </c>
      <c r="S83" s="76">
        <f>VLOOKUP($A83,'ADR Raw Data'!$B$6:$BE$43,'ADR Raw Data'!N$1,FALSE)</f>
        <v>105.683963235595</v>
      </c>
      <c r="T83" s="76">
        <f>VLOOKUP($A83,'ADR Raw Data'!$B$6:$BE$43,'ADR Raw Data'!O$1,FALSE)</f>
        <v>106.562516207389</v>
      </c>
      <c r="U83" s="77">
        <f>VLOOKUP($A83,'ADR Raw Data'!$B$6:$BE$43,'ADR Raw Data'!P$1,FALSE)</f>
        <v>106.124228273322</v>
      </c>
      <c r="V83" s="78">
        <f>VLOOKUP($A83,'ADR Raw Data'!$B$6:$BE$43,'ADR Raw Data'!R$1,FALSE)</f>
        <v>98.359679979204003</v>
      </c>
      <c r="X83" s="75">
        <f>VLOOKUP($A83,'RevPAR Raw Data'!$B$6:$BE$43,'RevPAR Raw Data'!G$1,FALSE)</f>
        <v>57.3770107559614</v>
      </c>
      <c r="Y83" s="76">
        <f>VLOOKUP($A83,'RevPAR Raw Data'!$B$6:$BE$43,'RevPAR Raw Data'!H$1,FALSE)</f>
        <v>70.177313952308396</v>
      </c>
      <c r="Z83" s="76">
        <f>VLOOKUP($A83,'RevPAR Raw Data'!$B$6:$BE$43,'RevPAR Raw Data'!I$1,FALSE)</f>
        <v>75.016254777608594</v>
      </c>
      <c r="AA83" s="76">
        <f>VLOOKUP($A83,'RevPAR Raw Data'!$B$6:$BE$43,'RevPAR Raw Data'!J$1,FALSE)</f>
        <v>75.645764028411904</v>
      </c>
      <c r="AB83" s="76">
        <f>VLOOKUP($A83,'RevPAR Raw Data'!$B$6:$BE$43,'RevPAR Raw Data'!K$1,FALSE)</f>
        <v>74.256294385252801</v>
      </c>
      <c r="AC83" s="77">
        <f>VLOOKUP($A83,'RevPAR Raw Data'!$B$6:$BE$43,'RevPAR Raw Data'!L$1,FALSE)</f>
        <v>70.494527579908606</v>
      </c>
      <c r="AD83" s="76">
        <f>VLOOKUP($A83,'RevPAR Raw Data'!$B$6:$BE$43,'RevPAR Raw Data'!N$1,FALSE)</f>
        <v>87.1673750549636</v>
      </c>
      <c r="AE83" s="76">
        <f>VLOOKUP($A83,'RevPAR Raw Data'!$B$6:$BE$43,'RevPAR Raw Data'!O$1,FALSE)</f>
        <v>88.288477405716193</v>
      </c>
      <c r="AF83" s="77">
        <f>VLOOKUP($A83,'RevPAR Raw Data'!$B$6:$BE$43,'RevPAR Raw Data'!P$1,FALSE)</f>
        <v>87.727926230339904</v>
      </c>
      <c r="AG83" s="78">
        <f>VLOOKUP($A83,'RevPAR Raw Data'!$B$6:$BE$43,'RevPAR Raw Data'!R$1,FALSE)</f>
        <v>75.418355765746099</v>
      </c>
    </row>
    <row r="84" spans="1:33" ht="14.25">
      <c r="A84" s="55" t="s">
        <v>131</v>
      </c>
      <c r="B84" s="43">
        <f>(VLOOKUP($A83,'Occupancy Raw Data'!$B$8:$BE$51,'Occupancy Raw Data'!T$3,FALSE))/100</f>
        <v>0.161474716725858</v>
      </c>
      <c r="C84" s="44">
        <f>(VLOOKUP($A83,'Occupancy Raw Data'!$B$8:$BE$51,'Occupancy Raw Data'!U$3,FALSE))/100</f>
        <v>0.10156670466394299</v>
      </c>
      <c r="D84" s="44">
        <f>(VLOOKUP($A83,'Occupancy Raw Data'!$B$8:$BE$51,'Occupancy Raw Data'!V$3,FALSE))/100</f>
        <v>8.8326097477838594E-2</v>
      </c>
      <c r="E84" s="44">
        <f>(VLOOKUP($A83,'Occupancy Raw Data'!$B$8:$BE$51,'Occupancy Raw Data'!W$3,FALSE))/100</f>
        <v>0.10994498156652201</v>
      </c>
      <c r="F84" s="44">
        <f>(VLOOKUP($A83,'Occupancy Raw Data'!$B$8:$BE$51,'Occupancy Raw Data'!X$3,FALSE))/100</f>
        <v>0.14777074068358298</v>
      </c>
      <c r="G84" s="44">
        <f>(VLOOKUP($A83,'Occupancy Raw Data'!$B$8:$BE$51,'Occupancy Raw Data'!Y$3,FALSE))/100</f>
        <v>0.11981254997756899</v>
      </c>
      <c r="H84" s="45">
        <f>(VLOOKUP($A83,'Occupancy Raw Data'!$B$8:$BE$51,'Occupancy Raw Data'!AA$3,FALSE))/100</f>
        <v>0.15247140311936899</v>
      </c>
      <c r="I84" s="45">
        <f>(VLOOKUP($A83,'Occupancy Raw Data'!$B$8:$BE$51,'Occupancy Raw Data'!AB$3,FALSE))/100</f>
        <v>9.1284140549659498E-2</v>
      </c>
      <c r="J84" s="44">
        <f>(VLOOKUP($A83,'Occupancy Raw Data'!$B$8:$BE$51,'Occupancy Raw Data'!AC$3,FALSE))/100</f>
        <v>0.12097469007542401</v>
      </c>
      <c r="K84" s="46">
        <f>(VLOOKUP($A83,'Occupancy Raw Data'!$B$8:$BE$51,'Occupancy Raw Data'!AE$3,FALSE))/100</f>
        <v>0.12017026900541801</v>
      </c>
      <c r="M84" s="43">
        <f>(VLOOKUP($A83,'ADR Raw Data'!$B$6:$BE$49,'ADR Raw Data'!T$1,FALSE))/100</f>
        <v>4.9480462220166201E-2</v>
      </c>
      <c r="N84" s="44">
        <f>(VLOOKUP($A83,'ADR Raw Data'!$B$6:$BE$49,'ADR Raw Data'!U$1,FALSE))/100</f>
        <v>2.7916890530995601E-2</v>
      </c>
      <c r="O84" s="44">
        <f>(VLOOKUP($A83,'ADR Raw Data'!$B$6:$BE$49,'ADR Raw Data'!V$1,FALSE))/100</f>
        <v>2.2102035855240499E-2</v>
      </c>
      <c r="P84" s="44">
        <f>(VLOOKUP($A83,'ADR Raw Data'!$B$6:$BE$49,'ADR Raw Data'!W$1,FALSE))/100</f>
        <v>3.6381406191740101E-2</v>
      </c>
      <c r="Q84" s="44">
        <f>(VLOOKUP($A83,'ADR Raw Data'!$B$6:$BE$49,'ADR Raw Data'!X$1,FALSE))/100</f>
        <v>6.1510039166330799E-2</v>
      </c>
      <c r="R84" s="44">
        <f>(VLOOKUP($A83,'ADR Raw Data'!$B$6:$BE$49,'ADR Raw Data'!Y$1,FALSE))/100</f>
        <v>3.8152717812806901E-2</v>
      </c>
      <c r="S84" s="45">
        <f>(VLOOKUP($A83,'ADR Raw Data'!$B$6:$BE$49,'ADR Raw Data'!AA$1,FALSE))/100</f>
        <v>0.10892769850281199</v>
      </c>
      <c r="T84" s="45">
        <f>(VLOOKUP($A83,'ADR Raw Data'!$B$6:$BE$49,'ADR Raw Data'!AB$1,FALSE))/100</f>
        <v>8.7522403113807906E-2</v>
      </c>
      <c r="U84" s="44">
        <f>(VLOOKUP($A83,'ADR Raw Data'!$B$6:$BE$49,'ADR Raw Data'!AC$1,FALSE))/100</f>
        <v>9.7636825858821594E-2</v>
      </c>
      <c r="V84" s="46">
        <f>(VLOOKUP($A83,'ADR Raw Data'!$B$6:$BE$49,'ADR Raw Data'!AE$1,FALSE))/100</f>
        <v>5.7206945693957595E-2</v>
      </c>
      <c r="X84" s="43">
        <f>(VLOOKUP($A83,'RevPAR Raw Data'!$B$6:$BE$43,'RevPAR Raw Data'!T$1,FALSE))/100</f>
        <v>0.21894502256649001</v>
      </c>
      <c r="Y84" s="44">
        <f>(VLOOKUP($A83,'RevPAR Raw Data'!$B$6:$BE$43,'RevPAR Raw Data'!U$1,FALSE))/100</f>
        <v>0.13231902177063598</v>
      </c>
      <c r="Z84" s="44">
        <f>(VLOOKUP($A83,'RevPAR Raw Data'!$B$6:$BE$43,'RevPAR Raw Data'!V$1,FALSE))/100</f>
        <v>0.112380319906487</v>
      </c>
      <c r="AA84" s="44">
        <f>(VLOOKUP($A83,'RevPAR Raw Data'!$B$6:$BE$43,'RevPAR Raw Data'!W$1,FALSE))/100</f>
        <v>0.15032634079137699</v>
      </c>
      <c r="AB84" s="44">
        <f>(VLOOKUP($A83,'RevPAR Raw Data'!$B$6:$BE$43,'RevPAR Raw Data'!X$1,FALSE))/100</f>
        <v>0.21837016389699901</v>
      </c>
      <c r="AC84" s="44">
        <f>(VLOOKUP($A83,'RevPAR Raw Data'!$B$6:$BE$43,'RevPAR Raw Data'!Y$1,FALSE))/100</f>
        <v>0.16253644220010302</v>
      </c>
      <c r="AD84" s="45">
        <f>(VLOOKUP($A83,'RevPAR Raw Data'!$B$6:$BE$43,'RevPAR Raw Data'!AA$1,FALSE))/100</f>
        <v>0.27800746065146797</v>
      </c>
      <c r="AE84" s="45">
        <f>(VLOOKUP($A83,'RevPAR Raw Data'!$B$6:$BE$43,'RevPAR Raw Data'!AB$1,FALSE))/100</f>
        <v>0.18679595101055199</v>
      </c>
      <c r="AF84" s="44">
        <f>(VLOOKUP($A83,'RevPAR Raw Data'!$B$6:$BE$43,'RevPAR Raw Data'!AC$1,FALSE))/100</f>
        <v>0.23042310068246499</v>
      </c>
      <c r="AG84" s="46">
        <f>(VLOOKUP($A83,'RevPAR Raw Data'!$B$6:$BE$43,'RevPAR Raw Data'!AE$1,FALSE))/100</f>
        <v>0.18425178875239698</v>
      </c>
    </row>
    <row r="85" spans="1:33">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c r="A86" s="70" t="s">
        <v>42</v>
      </c>
      <c r="B86" s="71">
        <f>(VLOOKUP($A86,'Occupancy Raw Data'!$B$8:$BE$45,'Occupancy Raw Data'!G$3,FALSE))/100</f>
        <v>0.57511838140335703</v>
      </c>
      <c r="C86" s="72">
        <f>(VLOOKUP($A86,'Occupancy Raw Data'!$B$8:$BE$45,'Occupancy Raw Data'!H$3,FALSE))/100</f>
        <v>0.62247094274644799</v>
      </c>
      <c r="D86" s="72">
        <f>(VLOOKUP($A86,'Occupancy Raw Data'!$B$8:$BE$45,'Occupancy Raw Data'!I$3,FALSE))/100</f>
        <v>0.65102597216243296</v>
      </c>
      <c r="E86" s="72">
        <f>(VLOOKUP($A86,'Occupancy Raw Data'!$B$8:$BE$45,'Occupancy Raw Data'!J$3,FALSE))/100</f>
        <v>0.66049648443105102</v>
      </c>
      <c r="F86" s="72">
        <f>(VLOOKUP($A86,'Occupancy Raw Data'!$B$8:$BE$45,'Occupancy Raw Data'!K$3,FALSE))/100</f>
        <v>0.65461328741569802</v>
      </c>
      <c r="G86" s="73">
        <f>(VLOOKUP($A86,'Occupancy Raw Data'!$B$8:$BE$45,'Occupancy Raw Data'!L$3,FALSE))/100</f>
        <v>0.63274501363179703</v>
      </c>
      <c r="H86" s="53">
        <f>(VLOOKUP($A86,'Occupancy Raw Data'!$B$8:$BE$45,'Occupancy Raw Data'!N$3,FALSE))/100</f>
        <v>0.764672119385851</v>
      </c>
      <c r="I86" s="53">
        <f>(VLOOKUP($A86,'Occupancy Raw Data'!$B$8:$BE$45,'Occupancy Raw Data'!O$3,FALSE))/100</f>
        <v>0.78016932127995409</v>
      </c>
      <c r="J86" s="73">
        <f>(VLOOKUP($A86,'Occupancy Raw Data'!$B$8:$BE$45,'Occupancy Raw Data'!P$3,FALSE))/100</f>
        <v>0.77242072033290199</v>
      </c>
      <c r="K86" s="74">
        <f>(VLOOKUP($A86,'Occupancy Raw Data'!$B$8:$BE$45,'Occupancy Raw Data'!R$3,FALSE))/100</f>
        <v>0.67265235840354198</v>
      </c>
      <c r="M86" s="75">
        <f>VLOOKUP($A86,'ADR Raw Data'!$B$6:$BE$43,'ADR Raw Data'!G$1,FALSE)</f>
        <v>79.803395783433103</v>
      </c>
      <c r="N86" s="76">
        <f>VLOOKUP($A86,'ADR Raw Data'!$B$6:$BE$43,'ADR Raw Data'!H$1,FALSE)</f>
        <v>83.778506615951997</v>
      </c>
      <c r="O86" s="76">
        <f>VLOOKUP($A86,'ADR Raw Data'!$B$6:$BE$43,'ADR Raw Data'!I$1,FALSE)</f>
        <v>85.190195569759695</v>
      </c>
      <c r="P86" s="76">
        <f>VLOOKUP($A86,'ADR Raw Data'!$B$6:$BE$43,'ADR Raw Data'!J$1,FALSE)</f>
        <v>85.738991375189997</v>
      </c>
      <c r="Q86" s="76">
        <f>VLOOKUP($A86,'ADR Raw Data'!$B$6:$BE$43,'ADR Raw Data'!K$1,FALSE)</f>
        <v>85.225763174046406</v>
      </c>
      <c r="R86" s="77">
        <f>VLOOKUP($A86,'ADR Raw Data'!$B$6:$BE$43,'ADR Raw Data'!L$1,FALSE)</f>
        <v>84.055134170899805</v>
      </c>
      <c r="S86" s="76">
        <f>VLOOKUP($A86,'ADR Raw Data'!$B$6:$BE$43,'ADR Raw Data'!N$1,FALSE)</f>
        <v>104.196755038468</v>
      </c>
      <c r="T86" s="76">
        <f>VLOOKUP($A86,'ADR Raw Data'!$B$6:$BE$43,'ADR Raw Data'!O$1,FALSE)</f>
        <v>105.23223161670001</v>
      </c>
      <c r="U86" s="77">
        <f>VLOOKUP($A86,'ADR Raw Data'!$B$6:$BE$43,'ADR Raw Data'!P$1,FALSE)</f>
        <v>104.71968706111799</v>
      </c>
      <c r="V86" s="78">
        <f>VLOOKUP($A86,'ADR Raw Data'!$B$6:$BE$43,'ADR Raw Data'!R$1,FALSE)</f>
        <v>90.8350018010605</v>
      </c>
      <c r="X86" s="75">
        <f>VLOOKUP($A86,'RevPAR Raw Data'!$B$6:$BE$43,'RevPAR Raw Data'!G$1,FALSE)</f>
        <v>45.896399813459603</v>
      </c>
      <c r="Y86" s="76">
        <f>VLOOKUP($A86,'RevPAR Raw Data'!$B$6:$BE$43,'RevPAR Raw Data'!H$1,FALSE)</f>
        <v>52.149685995121203</v>
      </c>
      <c r="Z86" s="76">
        <f>VLOOKUP($A86,'RevPAR Raw Data'!$B$6:$BE$43,'RevPAR Raw Data'!I$1,FALSE)</f>
        <v>55.461029889510598</v>
      </c>
      <c r="AA86" s="76">
        <f>VLOOKUP($A86,'RevPAR Raw Data'!$B$6:$BE$43,'RevPAR Raw Data'!J$1,FALSE)</f>
        <v>56.630302381977302</v>
      </c>
      <c r="AB86" s="76">
        <f>VLOOKUP($A86,'RevPAR Raw Data'!$B$6:$BE$43,'RevPAR Raw Data'!K$1,FALSE)</f>
        <v>55.789917003874301</v>
      </c>
      <c r="AC86" s="77">
        <f>VLOOKUP($A86,'RevPAR Raw Data'!$B$6:$BE$43,'RevPAR Raw Data'!L$1,FALSE)</f>
        <v>53.1854670167886</v>
      </c>
      <c r="AD86" s="76">
        <f>VLOOKUP($A86,'RevPAR Raw Data'!$B$6:$BE$43,'RevPAR Raw Data'!N$1,FALSE)</f>
        <v>79.6763535083943</v>
      </c>
      <c r="AE86" s="76">
        <f>VLOOKUP($A86,'RevPAR Raw Data'!$B$6:$BE$43,'RevPAR Raw Data'!O$1,FALSE)</f>
        <v>82.098958717176004</v>
      </c>
      <c r="AF86" s="77">
        <f>VLOOKUP($A86,'RevPAR Raw Data'!$B$6:$BE$43,'RevPAR Raw Data'!P$1,FALSE)</f>
        <v>80.887656112785095</v>
      </c>
      <c r="AG86" s="78">
        <f>VLOOKUP($A86,'RevPAR Raw Data'!$B$6:$BE$43,'RevPAR Raw Data'!R$1,FALSE)</f>
        <v>61.100378187073296</v>
      </c>
    </row>
    <row r="87" spans="1:33" ht="14.25">
      <c r="A87" s="55" t="s">
        <v>131</v>
      </c>
      <c r="B87" s="43">
        <f>(VLOOKUP($A86,'Occupancy Raw Data'!$B$8:$BE$51,'Occupancy Raw Data'!T$3,FALSE))/100</f>
        <v>5.2968619046966002E-2</v>
      </c>
      <c r="C87" s="44">
        <f>(VLOOKUP($A86,'Occupancy Raw Data'!$B$8:$BE$51,'Occupancy Raw Data'!U$3,FALSE))/100</f>
        <v>7.0880285781125499E-2</v>
      </c>
      <c r="D87" s="44">
        <f>(VLOOKUP($A86,'Occupancy Raw Data'!$B$8:$BE$51,'Occupancy Raw Data'!V$3,FALSE))/100</f>
        <v>8.0052240604609998E-2</v>
      </c>
      <c r="E87" s="44">
        <f>(VLOOKUP($A86,'Occupancy Raw Data'!$B$8:$BE$51,'Occupancy Raw Data'!W$3,FALSE))/100</f>
        <v>0.10903792124539301</v>
      </c>
      <c r="F87" s="44">
        <f>(VLOOKUP($A86,'Occupancy Raw Data'!$B$8:$BE$51,'Occupancy Raw Data'!X$3,FALSE))/100</f>
        <v>9.8376769224203603E-2</v>
      </c>
      <c r="G87" s="44">
        <f>(VLOOKUP($A86,'Occupancy Raw Data'!$B$8:$BE$51,'Occupancy Raw Data'!Y$3,FALSE))/100</f>
        <v>8.2810714961552095E-2</v>
      </c>
      <c r="H87" s="45">
        <f>(VLOOKUP($A86,'Occupancy Raw Data'!$B$8:$BE$51,'Occupancy Raw Data'!AA$3,FALSE))/100</f>
        <v>0.11821828960252001</v>
      </c>
      <c r="I87" s="45">
        <f>(VLOOKUP($A86,'Occupancy Raw Data'!$B$8:$BE$51,'Occupancy Raw Data'!AB$3,FALSE))/100</f>
        <v>8.2224672709575189E-2</v>
      </c>
      <c r="J87" s="44">
        <f>(VLOOKUP($A86,'Occupancy Raw Data'!$B$8:$BE$51,'Occupancy Raw Data'!AC$3,FALSE))/100</f>
        <v>9.9746640892908398E-2</v>
      </c>
      <c r="K87" s="46">
        <f>(VLOOKUP($A86,'Occupancy Raw Data'!$B$8:$BE$51,'Occupancy Raw Data'!AE$3,FALSE))/100</f>
        <v>8.8309464127729498E-2</v>
      </c>
      <c r="M87" s="43">
        <f>(VLOOKUP($A86,'ADR Raw Data'!$B$6:$BE$49,'ADR Raw Data'!T$1,FALSE))/100</f>
        <v>2.7082094793536703E-2</v>
      </c>
      <c r="N87" s="44">
        <f>(VLOOKUP($A86,'ADR Raw Data'!$B$6:$BE$49,'ADR Raw Data'!U$1,FALSE))/100</f>
        <v>1.4647114176045299E-2</v>
      </c>
      <c r="O87" s="44">
        <f>(VLOOKUP($A86,'ADR Raw Data'!$B$6:$BE$49,'ADR Raw Data'!V$1,FALSE))/100</f>
        <v>-1.1490278987497099E-2</v>
      </c>
      <c r="P87" s="44">
        <f>(VLOOKUP($A86,'ADR Raw Data'!$B$6:$BE$49,'ADR Raw Data'!W$1,FALSE))/100</f>
        <v>5.5446564131141199E-2</v>
      </c>
      <c r="Q87" s="44">
        <f>(VLOOKUP($A86,'ADR Raw Data'!$B$6:$BE$49,'ADR Raw Data'!X$1,FALSE))/100</f>
        <v>6.95674519549246E-2</v>
      </c>
      <c r="R87" s="44">
        <f>(VLOOKUP($A86,'ADR Raw Data'!$B$6:$BE$49,'ADR Raw Data'!Y$1,FALSE))/100</f>
        <v>3.0807936515191599E-2</v>
      </c>
      <c r="S87" s="45">
        <f>(VLOOKUP($A86,'ADR Raw Data'!$B$6:$BE$49,'ADR Raw Data'!AA$1,FALSE))/100</f>
        <v>9.544417761800901E-2</v>
      </c>
      <c r="T87" s="45">
        <f>(VLOOKUP($A86,'ADR Raw Data'!$B$6:$BE$49,'ADR Raw Data'!AB$1,FALSE))/100</f>
        <v>7.7975925040191504E-2</v>
      </c>
      <c r="U87" s="44">
        <f>(VLOOKUP($A86,'ADR Raw Data'!$B$6:$BE$49,'ADR Raw Data'!AC$1,FALSE))/100</f>
        <v>8.6278518132877693E-2</v>
      </c>
      <c r="V87" s="46">
        <f>(VLOOKUP($A86,'ADR Raw Data'!$B$6:$BE$49,'ADR Raw Data'!AE$1,FALSE))/100</f>
        <v>5.1727037006988504E-2</v>
      </c>
      <c r="X87" s="43">
        <f>(VLOOKUP($A86,'RevPAR Raw Data'!$B$6:$BE$43,'RevPAR Raw Data'!T$1,FALSE))/100</f>
        <v>8.148521500261531E-2</v>
      </c>
      <c r="Y87" s="44">
        <f>(VLOOKUP($A86,'RevPAR Raw Data'!$B$6:$BE$43,'RevPAR Raw Data'!U$1,FALSE))/100</f>
        <v>8.6565591595837696E-2</v>
      </c>
      <c r="Z87" s="44">
        <f>(VLOOKUP($A86,'RevPAR Raw Data'!$B$6:$BE$43,'RevPAR Raw Data'!V$1,FALSE))/100</f>
        <v>6.7642139038991592E-2</v>
      </c>
      <c r="AA87" s="44">
        <f>(VLOOKUP($A86,'RevPAR Raw Data'!$B$6:$BE$43,'RevPAR Raw Data'!W$1,FALSE))/100</f>
        <v>0.17053026346959299</v>
      </c>
      <c r="AB87" s="44">
        <f>(VLOOKUP($A86,'RevPAR Raw Data'!$B$6:$BE$43,'RevPAR Raw Data'!X$1,FALSE))/100</f>
        <v>0.17478804234561299</v>
      </c>
      <c r="AC87" s="44">
        <f>(VLOOKUP($A86,'RevPAR Raw Data'!$B$6:$BE$43,'RevPAR Raw Data'!Y$1,FALSE))/100</f>
        <v>0.116169878726057</v>
      </c>
      <c r="AD87" s="45">
        <f>(VLOOKUP($A86,'RevPAR Raw Data'!$B$6:$BE$43,'RevPAR Raw Data'!AA$1,FALSE))/100</f>
        <v>0.22494571465105001</v>
      </c>
      <c r="AE87" s="45">
        <f>(VLOOKUP($A86,'RevPAR Raw Data'!$B$6:$BE$43,'RevPAR Raw Data'!AB$1,FALSE))/100</f>
        <v>0.16661214266542199</v>
      </c>
      <c r="AF87" s="44">
        <f>(VLOOKUP($A86,'RevPAR Raw Data'!$B$6:$BE$43,'RevPAR Raw Data'!AC$1,FALSE))/100</f>
        <v>0.19463115139075801</v>
      </c>
      <c r="AG87" s="46">
        <f>(VLOOKUP($A86,'RevPAR Raw Data'!$B$6:$BE$43,'RevPAR Raw Data'!AE$1,FALSE))/100</f>
        <v>0.14460448805372</v>
      </c>
    </row>
    <row r="88" spans="1:33">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c r="A89" s="70" t="s">
        <v>43</v>
      </c>
      <c r="B89" s="71">
        <f>(VLOOKUP($A89,'Occupancy Raw Data'!$B$8:$BE$45,'Occupancy Raw Data'!G$3,FALSE))/100</f>
        <v>0.59111264209438508</v>
      </c>
      <c r="C89" s="72">
        <f>(VLOOKUP($A89,'Occupancy Raw Data'!$B$8:$BE$45,'Occupancy Raw Data'!H$3,FALSE))/100</f>
        <v>0.65036169479848394</v>
      </c>
      <c r="D89" s="72">
        <f>(VLOOKUP($A89,'Occupancy Raw Data'!$B$8:$BE$45,'Occupancy Raw Data'!I$3,FALSE))/100</f>
        <v>0.68911470892180504</v>
      </c>
      <c r="E89" s="72">
        <f>(VLOOKUP($A89,'Occupancy Raw Data'!$B$8:$BE$45,'Occupancy Raw Data'!J$3,FALSE))/100</f>
        <v>0.78573889080261694</v>
      </c>
      <c r="F89" s="72">
        <f>(VLOOKUP($A89,'Occupancy Raw Data'!$B$8:$BE$45,'Occupancy Raw Data'!K$3,FALSE))/100</f>
        <v>0.78418877023768507</v>
      </c>
      <c r="G89" s="73">
        <f>(VLOOKUP($A89,'Occupancy Raw Data'!$B$8:$BE$45,'Occupancy Raw Data'!L$3,FALSE))/100</f>
        <v>0.70010334137099506</v>
      </c>
      <c r="H89" s="53">
        <f>(VLOOKUP($A89,'Occupancy Raw Data'!$B$8:$BE$45,'Occupancy Raw Data'!N$3,FALSE))/100</f>
        <v>0.78091629348949299</v>
      </c>
      <c r="I89" s="53">
        <f>(VLOOKUP($A89,'Occupancy Raw Data'!$B$8:$BE$45,'Occupancy Raw Data'!O$3,FALSE))/100</f>
        <v>0.816396830864622</v>
      </c>
      <c r="J89" s="73">
        <f>(VLOOKUP($A89,'Occupancy Raw Data'!$B$8:$BE$45,'Occupancy Raw Data'!P$3,FALSE))/100</f>
        <v>0.79865656217705805</v>
      </c>
      <c r="K89" s="74">
        <f>(VLOOKUP($A89,'Occupancy Raw Data'!$B$8:$BE$45,'Occupancy Raw Data'!R$3,FALSE))/100</f>
        <v>0.72826140445844201</v>
      </c>
      <c r="M89" s="75">
        <f>VLOOKUP($A89,'ADR Raw Data'!$B$6:$BE$43,'ADR Raw Data'!G$1,FALSE)</f>
        <v>106.76152817598999</v>
      </c>
      <c r="N89" s="76">
        <f>VLOOKUP($A89,'ADR Raw Data'!$B$6:$BE$43,'ADR Raw Data'!H$1,FALSE)</f>
        <v>113.20503114406699</v>
      </c>
      <c r="O89" s="76">
        <f>VLOOKUP($A89,'ADR Raw Data'!$B$6:$BE$43,'ADR Raw Data'!I$1,FALSE)</f>
        <v>117.655369107723</v>
      </c>
      <c r="P89" s="76">
        <f>VLOOKUP($A89,'ADR Raw Data'!$B$6:$BE$43,'ADR Raw Data'!J$1,FALSE)</f>
        <v>133.66763555458101</v>
      </c>
      <c r="Q89" s="76">
        <f>VLOOKUP($A89,'ADR Raw Data'!$B$6:$BE$43,'ADR Raw Data'!K$1,FALSE)</f>
        <v>132.32537239182901</v>
      </c>
      <c r="R89" s="77">
        <f>VLOOKUP($A89,'ADR Raw Data'!$B$6:$BE$43,'ADR Raw Data'!L$1,FALSE)</f>
        <v>121.869517221019</v>
      </c>
      <c r="S89" s="76">
        <f>VLOOKUP($A89,'ADR Raw Data'!$B$6:$BE$43,'ADR Raw Data'!N$1,FALSE)</f>
        <v>130.06130361711499</v>
      </c>
      <c r="T89" s="76">
        <f>VLOOKUP($A89,'ADR Raw Data'!$B$6:$BE$43,'ADR Raw Data'!O$1,FALSE)</f>
        <v>131.574909746835</v>
      </c>
      <c r="U89" s="77">
        <f>VLOOKUP($A89,'ADR Raw Data'!$B$6:$BE$43,'ADR Raw Data'!P$1,FALSE)</f>
        <v>130.83491727409901</v>
      </c>
      <c r="V89" s="78">
        <f>VLOOKUP($A89,'ADR Raw Data'!$B$6:$BE$43,'ADR Raw Data'!R$1,FALSE)</f>
        <v>124.678663788093</v>
      </c>
      <c r="X89" s="75">
        <f>VLOOKUP($A89,'RevPAR Raw Data'!$B$6:$BE$43,'RevPAR Raw Data'!G$1,FALSE)</f>
        <v>63.108088994143898</v>
      </c>
      <c r="Y89" s="76">
        <f>VLOOKUP($A89,'RevPAR Raw Data'!$B$6:$BE$43,'RevPAR Raw Data'!H$1,FALSE)</f>
        <v>73.624215914571096</v>
      </c>
      <c r="Z89" s="76">
        <f>VLOOKUP($A89,'RevPAR Raw Data'!$B$6:$BE$43,'RevPAR Raw Data'!I$1,FALSE)</f>
        <v>81.078045435756096</v>
      </c>
      <c r="AA89" s="76">
        <f>VLOOKUP($A89,'RevPAR Raw Data'!$B$6:$BE$43,'RevPAR Raw Data'!J$1,FALSE)</f>
        <v>105.02785969686499</v>
      </c>
      <c r="AB89" s="76">
        <f>VLOOKUP($A89,'RevPAR Raw Data'!$B$6:$BE$43,'RevPAR Raw Data'!K$1,FALSE)</f>
        <v>103.768071047192</v>
      </c>
      <c r="AC89" s="77">
        <f>VLOOKUP($A89,'RevPAR Raw Data'!$B$6:$BE$43,'RevPAR Raw Data'!L$1,FALSE)</f>
        <v>85.321256217705795</v>
      </c>
      <c r="AD89" s="76">
        <f>VLOOKUP($A89,'RevPAR Raw Data'!$B$6:$BE$43,'RevPAR Raw Data'!N$1,FALSE)</f>
        <v>101.566991147089</v>
      </c>
      <c r="AE89" s="76">
        <f>VLOOKUP($A89,'RevPAR Raw Data'!$B$6:$BE$43,'RevPAR Raw Data'!O$1,FALSE)</f>
        <v>107.41733933861499</v>
      </c>
      <c r="AF89" s="77">
        <f>VLOOKUP($A89,'RevPAR Raw Data'!$B$6:$BE$43,'RevPAR Raw Data'!P$1,FALSE)</f>
        <v>104.492165242852</v>
      </c>
      <c r="AG89" s="78">
        <f>VLOOKUP($A89,'RevPAR Raw Data'!$B$6:$BE$43,'RevPAR Raw Data'!R$1,FALSE)</f>
        <v>90.798658796319003</v>
      </c>
    </row>
    <row r="90" spans="1:33" ht="14.25">
      <c r="A90" s="55" t="s">
        <v>131</v>
      </c>
      <c r="B90" s="43">
        <f>(VLOOKUP($A89,'Occupancy Raw Data'!$B$8:$BE$51,'Occupancy Raw Data'!T$3,FALSE))/100</f>
        <v>0.21069728060884402</v>
      </c>
      <c r="C90" s="44">
        <f>(VLOOKUP($A89,'Occupancy Raw Data'!$B$8:$BE$51,'Occupancy Raw Data'!U$3,FALSE))/100</f>
        <v>0.17605869151436401</v>
      </c>
      <c r="D90" s="44">
        <f>(VLOOKUP($A89,'Occupancy Raw Data'!$B$8:$BE$51,'Occupancy Raw Data'!V$3,FALSE))/100</f>
        <v>0.14980252165049601</v>
      </c>
      <c r="E90" s="44">
        <f>(VLOOKUP($A89,'Occupancy Raw Data'!$B$8:$BE$51,'Occupancy Raw Data'!W$3,FALSE))/100</f>
        <v>0.22829635110927701</v>
      </c>
      <c r="F90" s="44">
        <f>(VLOOKUP($A89,'Occupancy Raw Data'!$B$8:$BE$51,'Occupancy Raw Data'!X$3,FALSE))/100</f>
        <v>0.22688292499020499</v>
      </c>
      <c r="G90" s="44">
        <f>(VLOOKUP($A89,'Occupancy Raw Data'!$B$8:$BE$51,'Occupancy Raw Data'!Y$3,FALSE))/100</f>
        <v>0.19903481789357699</v>
      </c>
      <c r="H90" s="45">
        <f>(VLOOKUP($A89,'Occupancy Raw Data'!$B$8:$BE$51,'Occupancy Raw Data'!AA$3,FALSE))/100</f>
        <v>0.15545599592394999</v>
      </c>
      <c r="I90" s="45">
        <f>(VLOOKUP($A89,'Occupancy Raw Data'!$B$8:$BE$51,'Occupancy Raw Data'!AB$3,FALSE))/100</f>
        <v>0.129907491441977</v>
      </c>
      <c r="J90" s="44">
        <f>(VLOOKUP($A89,'Occupancy Raw Data'!$B$8:$BE$51,'Occupancy Raw Data'!AC$3,FALSE))/100</f>
        <v>0.14225529399720802</v>
      </c>
      <c r="K90" s="46">
        <f>(VLOOKUP($A89,'Occupancy Raw Data'!$B$8:$BE$51,'Occupancy Raw Data'!AE$3,FALSE))/100</f>
        <v>0.18064603415150199</v>
      </c>
      <c r="M90" s="43">
        <f>(VLOOKUP($A89,'ADR Raw Data'!$B$6:$BE$49,'ADR Raw Data'!T$1,FALSE))/100</f>
        <v>1.95282987094774E-2</v>
      </c>
      <c r="N90" s="44">
        <f>(VLOOKUP($A89,'ADR Raw Data'!$B$6:$BE$49,'ADR Raw Data'!U$1,FALSE))/100</f>
        <v>3.7661490508757098E-2</v>
      </c>
      <c r="O90" s="44">
        <f>(VLOOKUP($A89,'ADR Raw Data'!$B$6:$BE$49,'ADR Raw Data'!V$1,FALSE))/100</f>
        <v>3.80538879960306E-2</v>
      </c>
      <c r="P90" s="44">
        <f>(VLOOKUP($A89,'ADR Raw Data'!$B$6:$BE$49,'ADR Raw Data'!W$1,FALSE))/100</f>
        <v>0.16067153655989197</v>
      </c>
      <c r="Q90" s="44">
        <f>(VLOOKUP($A89,'ADR Raw Data'!$B$6:$BE$49,'ADR Raw Data'!X$1,FALSE))/100</f>
        <v>0.147565879692169</v>
      </c>
      <c r="R90" s="44">
        <f>(VLOOKUP($A89,'ADR Raw Data'!$B$6:$BE$49,'ADR Raw Data'!Y$1,FALSE))/100</f>
        <v>8.884632654801089E-2</v>
      </c>
      <c r="S90" s="45">
        <f>(VLOOKUP($A89,'ADR Raw Data'!$B$6:$BE$49,'ADR Raw Data'!AA$1,FALSE))/100</f>
        <v>8.6401698121829199E-2</v>
      </c>
      <c r="T90" s="45">
        <f>(VLOOKUP($A89,'ADR Raw Data'!$B$6:$BE$49,'ADR Raw Data'!AB$1,FALSE))/100</f>
        <v>9.7480789460852507E-2</v>
      </c>
      <c r="U90" s="44">
        <f>(VLOOKUP($A89,'ADR Raw Data'!$B$6:$BE$49,'ADR Raw Data'!AC$1,FALSE))/100</f>
        <v>9.2059547711555195E-2</v>
      </c>
      <c r="V90" s="46">
        <f>(VLOOKUP($A89,'ADR Raw Data'!$B$6:$BE$49,'ADR Raw Data'!AE$1,FALSE))/100</f>
        <v>8.9110663834992693E-2</v>
      </c>
      <c r="X90" s="43">
        <f>(VLOOKUP($A89,'RevPAR Raw Data'!$B$6:$BE$43,'RevPAR Raw Data'!T$1,FALSE))/100</f>
        <v>0.234340138751326</v>
      </c>
      <c r="Y90" s="44">
        <f>(VLOOKUP($A89,'RevPAR Raw Data'!$B$6:$BE$43,'RevPAR Raw Data'!U$1,FALSE))/100</f>
        <v>0.22035081476257401</v>
      </c>
      <c r="Z90" s="44">
        <f>(VLOOKUP($A89,'RevPAR Raw Data'!$B$6:$BE$43,'RevPAR Raw Data'!V$1,FALSE))/100</f>
        <v>0.193556978026937</v>
      </c>
      <c r="AA90" s="44">
        <f>(VLOOKUP($A89,'RevPAR Raw Data'!$B$6:$BE$43,'RevPAR Raw Data'!W$1,FALSE))/100</f>
        <v>0.42564861319291403</v>
      </c>
      <c r="AB90" s="44">
        <f>(VLOOKUP($A89,'RevPAR Raw Data'!$B$6:$BE$43,'RevPAR Raw Data'!X$1,FALSE))/100</f>
        <v>0.40792898309568698</v>
      </c>
      <c r="AC90" s="44">
        <f>(VLOOKUP($A89,'RevPAR Raw Data'!$B$6:$BE$43,'RevPAR Raw Data'!Y$1,FALSE))/100</f>
        <v>0.30556465686658496</v>
      </c>
      <c r="AD90" s="45">
        <f>(VLOOKUP($A89,'RevPAR Raw Data'!$B$6:$BE$43,'RevPAR Raw Data'!AA$1,FALSE))/100</f>
        <v>0.25528935607682901</v>
      </c>
      <c r="AE90" s="45">
        <f>(VLOOKUP($A89,'RevPAR Raw Data'!$B$6:$BE$43,'RevPAR Raw Data'!AB$1,FALSE))/100</f>
        <v>0.24005176572547199</v>
      </c>
      <c r="AF90" s="44">
        <f>(VLOOKUP($A89,'RevPAR Raw Data'!$B$6:$BE$43,'RevPAR Raw Data'!AC$1,FALSE))/100</f>
        <v>0.24741079973371999</v>
      </c>
      <c r="AG90" s="46">
        <f>(VLOOKUP($A89,'RevPAR Raw Data'!$B$6:$BE$43,'RevPAR Raw Data'!AE$1,FALSE))/100</f>
        <v>0.28585418600889401</v>
      </c>
    </row>
    <row r="91" spans="1:33">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c r="A92" s="70" t="s">
        <v>44</v>
      </c>
      <c r="B92" s="71">
        <f>(VLOOKUP($A92,'Occupancy Raw Data'!$B$8:$BE$45,'Occupancy Raw Data'!G$3,FALSE))/100</f>
        <v>0.54693877551020398</v>
      </c>
      <c r="C92" s="72">
        <f>(VLOOKUP($A92,'Occupancy Raw Data'!$B$8:$BE$45,'Occupancy Raw Data'!H$3,FALSE))/100</f>
        <v>0.50518053375196204</v>
      </c>
      <c r="D92" s="72">
        <f>(VLOOKUP($A92,'Occupancy Raw Data'!$B$8:$BE$45,'Occupancy Raw Data'!I$3,FALSE))/100</f>
        <v>0.54866562009419095</v>
      </c>
      <c r="E92" s="72">
        <f>(VLOOKUP($A92,'Occupancy Raw Data'!$B$8:$BE$45,'Occupancy Raw Data'!J$3,FALSE))/100</f>
        <v>0.64458398744112999</v>
      </c>
      <c r="F92" s="72">
        <f>(VLOOKUP($A92,'Occupancy Raw Data'!$B$8:$BE$45,'Occupancy Raw Data'!K$3,FALSE))/100</f>
        <v>0.79976452119309205</v>
      </c>
      <c r="G92" s="73">
        <f>(VLOOKUP($A92,'Occupancy Raw Data'!$B$8:$BE$45,'Occupancy Raw Data'!L$3,FALSE))/100</f>
        <v>0.60902668759811596</v>
      </c>
      <c r="H92" s="53">
        <f>(VLOOKUP($A92,'Occupancy Raw Data'!$B$8:$BE$45,'Occupancy Raw Data'!N$3,FALSE))/100</f>
        <v>0.83963893249607491</v>
      </c>
      <c r="I92" s="53">
        <f>(VLOOKUP($A92,'Occupancy Raw Data'!$B$8:$BE$45,'Occupancy Raw Data'!O$3,FALSE))/100</f>
        <v>0.856357927786499</v>
      </c>
      <c r="J92" s="73">
        <f>(VLOOKUP($A92,'Occupancy Raw Data'!$B$8:$BE$45,'Occupancy Raw Data'!P$3,FALSE))/100</f>
        <v>0.84799843014128695</v>
      </c>
      <c r="K92" s="74">
        <f>(VLOOKUP($A92,'Occupancy Raw Data'!$B$8:$BE$45,'Occupancy Raw Data'!R$3,FALSE))/100</f>
        <v>0.67730432832473597</v>
      </c>
      <c r="M92" s="75">
        <f>VLOOKUP($A92,'ADR Raw Data'!$B$6:$BE$43,'ADR Raw Data'!G$1,FALSE)</f>
        <v>124.05163234787599</v>
      </c>
      <c r="N92" s="76">
        <f>VLOOKUP($A92,'ADR Raw Data'!$B$6:$BE$43,'ADR Raw Data'!H$1,FALSE)</f>
        <v>117.818072902423</v>
      </c>
      <c r="O92" s="76">
        <f>VLOOKUP($A92,'ADR Raw Data'!$B$6:$BE$43,'ADR Raw Data'!I$1,FALSE)</f>
        <v>118.014561616595</v>
      </c>
      <c r="P92" s="76">
        <f>VLOOKUP($A92,'ADR Raw Data'!$B$6:$BE$43,'ADR Raw Data'!J$1,FALSE)</f>
        <v>124.317691536775</v>
      </c>
      <c r="Q92" s="76">
        <f>VLOOKUP($A92,'ADR Raw Data'!$B$6:$BE$43,'ADR Raw Data'!K$1,FALSE)</f>
        <v>135.260786750417</v>
      </c>
      <c r="R92" s="77">
        <f>VLOOKUP($A92,'ADR Raw Data'!$B$6:$BE$43,'ADR Raw Data'!L$1,FALSE)</f>
        <v>124.93000943936001</v>
      </c>
      <c r="S92" s="76">
        <f>VLOOKUP($A92,'ADR Raw Data'!$B$6:$BE$43,'ADR Raw Data'!N$1,FALSE)</f>
        <v>168.68115244461001</v>
      </c>
      <c r="T92" s="76">
        <f>VLOOKUP($A92,'ADR Raw Data'!$B$6:$BE$43,'ADR Raw Data'!O$1,FALSE)</f>
        <v>173.49501119156699</v>
      </c>
      <c r="U92" s="77">
        <f>VLOOKUP($A92,'ADR Raw Data'!$B$6:$BE$43,'ADR Raw Data'!P$1,FALSE)</f>
        <v>171.11180912667101</v>
      </c>
      <c r="V92" s="78">
        <f>VLOOKUP($A92,'ADR Raw Data'!$B$6:$BE$43,'ADR Raw Data'!R$1,FALSE)</f>
        <v>141.450160193371</v>
      </c>
      <c r="X92" s="75">
        <f>VLOOKUP($A92,'RevPAR Raw Data'!$B$6:$BE$43,'RevPAR Raw Data'!G$1,FALSE)</f>
        <v>67.848647896389295</v>
      </c>
      <c r="Y92" s="76">
        <f>VLOOKUP($A92,'RevPAR Raw Data'!$B$6:$BE$43,'RevPAR Raw Data'!H$1,FALSE)</f>
        <v>59.519396954473997</v>
      </c>
      <c r="Z92" s="76">
        <f>VLOOKUP($A92,'RevPAR Raw Data'!$B$6:$BE$43,'RevPAR Raw Data'!I$1,FALSE)</f>
        <v>64.750532629513302</v>
      </c>
      <c r="AA92" s="76">
        <f>VLOOKUP($A92,'RevPAR Raw Data'!$B$6:$BE$43,'RevPAR Raw Data'!J$1,FALSE)</f>
        <v>80.133193320251095</v>
      </c>
      <c r="AB92" s="76">
        <f>VLOOKUP($A92,'RevPAR Raw Data'!$B$6:$BE$43,'RevPAR Raw Data'!K$1,FALSE)</f>
        <v>108.176778351648</v>
      </c>
      <c r="AC92" s="77">
        <f>VLOOKUP($A92,'RevPAR Raw Data'!$B$6:$BE$43,'RevPAR Raw Data'!L$1,FALSE)</f>
        <v>76.085709830455201</v>
      </c>
      <c r="AD92" s="76">
        <f>VLOOKUP($A92,'RevPAR Raw Data'!$B$6:$BE$43,'RevPAR Raw Data'!N$1,FALSE)</f>
        <v>141.63126277079999</v>
      </c>
      <c r="AE92" s="76">
        <f>VLOOKUP($A92,'RevPAR Raw Data'!$B$6:$BE$43,'RevPAR Raw Data'!O$1,FALSE)</f>
        <v>148.57382826530599</v>
      </c>
      <c r="AF92" s="77">
        <f>VLOOKUP($A92,'RevPAR Raw Data'!$B$6:$BE$43,'RevPAR Raw Data'!P$1,FALSE)</f>
        <v>145.10254551805301</v>
      </c>
      <c r="AG92" s="78">
        <f>VLOOKUP($A92,'RevPAR Raw Data'!$B$6:$BE$43,'RevPAR Raw Data'!R$1,FALSE)</f>
        <v>95.804805741197498</v>
      </c>
    </row>
    <row r="93" spans="1:33" ht="14.25">
      <c r="A93" s="55" t="s">
        <v>131</v>
      </c>
      <c r="B93" s="43">
        <f>(VLOOKUP($A92,'Occupancy Raw Data'!$B$8:$BE$51,'Occupancy Raw Data'!T$3,FALSE))/100</f>
        <v>0.38392416782048</v>
      </c>
      <c r="C93" s="44">
        <f>(VLOOKUP($A92,'Occupancy Raw Data'!$B$8:$BE$51,'Occupancy Raw Data'!U$3,FALSE))/100</f>
        <v>0.18414016520588197</v>
      </c>
      <c r="D93" s="44">
        <f>(VLOOKUP($A92,'Occupancy Raw Data'!$B$8:$BE$51,'Occupancy Raw Data'!V$3,FALSE))/100</f>
        <v>0.142275608077188</v>
      </c>
      <c r="E93" s="44">
        <f>(VLOOKUP($A92,'Occupancy Raw Data'!$B$8:$BE$51,'Occupancy Raw Data'!W$3,FALSE))/100</f>
        <v>0.19039345820141901</v>
      </c>
      <c r="F93" s="44">
        <f>(VLOOKUP($A92,'Occupancy Raw Data'!$B$8:$BE$51,'Occupancy Raw Data'!X$3,FALSE))/100</f>
        <v>0.151551291166205</v>
      </c>
      <c r="G93" s="44">
        <f>(VLOOKUP($A92,'Occupancy Raw Data'!$B$8:$BE$51,'Occupancy Raw Data'!Y$3,FALSE))/100</f>
        <v>0.19974222150610199</v>
      </c>
      <c r="H93" s="45">
        <f>(VLOOKUP($A92,'Occupancy Raw Data'!$B$8:$BE$51,'Occupancy Raw Data'!AA$3,FALSE))/100</f>
        <v>4.6415065056403894E-2</v>
      </c>
      <c r="I93" s="45">
        <f>(VLOOKUP($A92,'Occupancy Raw Data'!$B$8:$BE$51,'Occupancy Raw Data'!AB$3,FALSE))/100</f>
        <v>-2.7484491753709799E-3</v>
      </c>
      <c r="J93" s="44">
        <f>(VLOOKUP($A92,'Occupancy Raw Data'!$B$8:$BE$51,'Occupancy Raw Data'!AC$3,FALSE))/100</f>
        <v>2.0999829069824897E-2</v>
      </c>
      <c r="K93" s="46">
        <f>(VLOOKUP($A92,'Occupancy Raw Data'!$B$8:$BE$51,'Occupancy Raw Data'!AE$3,FALSE))/100</f>
        <v>0.12903673379234099</v>
      </c>
      <c r="M93" s="43">
        <f>(VLOOKUP($A92,'ADR Raw Data'!$B$6:$BE$49,'ADR Raw Data'!T$1,FALSE))/100</f>
        <v>0.17182410566004599</v>
      </c>
      <c r="N93" s="44">
        <f>(VLOOKUP($A92,'ADR Raw Data'!$B$6:$BE$49,'ADR Raw Data'!U$1,FALSE))/100</f>
        <v>8.61290432065204E-2</v>
      </c>
      <c r="O93" s="44">
        <f>(VLOOKUP($A92,'ADR Raw Data'!$B$6:$BE$49,'ADR Raw Data'!V$1,FALSE))/100</f>
        <v>3.8719880000441902E-2</v>
      </c>
      <c r="P93" s="44">
        <f>(VLOOKUP($A92,'ADR Raw Data'!$B$6:$BE$49,'ADR Raw Data'!W$1,FALSE))/100</f>
        <v>6.714754690277841E-2</v>
      </c>
      <c r="Q93" s="44">
        <f>(VLOOKUP($A92,'ADR Raw Data'!$B$6:$BE$49,'ADR Raw Data'!X$1,FALSE))/100</f>
        <v>4.9511040432217497E-2</v>
      </c>
      <c r="R93" s="44">
        <f>(VLOOKUP($A92,'ADR Raw Data'!$B$6:$BE$49,'ADR Raw Data'!Y$1,FALSE))/100</f>
        <v>7.3878541511743195E-2</v>
      </c>
      <c r="S93" s="45">
        <f>(VLOOKUP($A92,'ADR Raw Data'!$B$6:$BE$49,'ADR Raw Data'!AA$1,FALSE))/100</f>
        <v>8.0918088575748295E-2</v>
      </c>
      <c r="T93" s="45">
        <f>(VLOOKUP($A92,'ADR Raw Data'!$B$6:$BE$49,'ADR Raw Data'!AB$1,FALSE))/100</f>
        <v>6.1884995395441803E-2</v>
      </c>
      <c r="U93" s="44">
        <f>(VLOOKUP($A92,'ADR Raw Data'!$B$6:$BE$49,'ADR Raw Data'!AC$1,FALSE))/100</f>
        <v>7.04987827869787E-2</v>
      </c>
      <c r="V93" s="46">
        <f>(VLOOKUP($A92,'ADR Raw Data'!$B$6:$BE$49,'ADR Raw Data'!AE$1,FALSE))/100</f>
        <v>5.9188619838742698E-2</v>
      </c>
      <c r="X93" s="43">
        <f>(VLOOKUP($A92,'RevPAR Raw Data'!$B$6:$BE$43,'RevPAR Raw Data'!T$1,FALSE))/100</f>
        <v>0.62171570025755796</v>
      </c>
      <c r="Y93" s="44">
        <f>(VLOOKUP($A92,'RevPAR Raw Data'!$B$6:$BE$43,'RevPAR Raw Data'!U$1,FALSE))/100</f>
        <v>0.28612902465747597</v>
      </c>
      <c r="Z93" s="44">
        <f>(VLOOKUP($A92,'RevPAR Raw Data'!$B$6:$BE$43,'RevPAR Raw Data'!V$1,FALSE))/100</f>
        <v>0.18650438254936902</v>
      </c>
      <c r="AA93" s="44">
        <f>(VLOOKUP($A92,'RevPAR Raw Data'!$B$6:$BE$43,'RevPAR Raw Data'!W$1,FALSE))/100</f>
        <v>0.27032545876875902</v>
      </c>
      <c r="AB93" s="44">
        <f>(VLOOKUP($A92,'RevPAR Raw Data'!$B$6:$BE$43,'RevPAR Raw Data'!X$1,FALSE))/100</f>
        <v>0.20856579370290698</v>
      </c>
      <c r="AC93" s="44">
        <f>(VLOOKUP($A92,'RevPAR Raw Data'!$B$6:$BE$43,'RevPAR Raw Data'!Y$1,FALSE))/100</f>
        <v>0.28837742702103197</v>
      </c>
      <c r="AD93" s="45">
        <f>(VLOOKUP($A92,'RevPAR Raw Data'!$B$6:$BE$43,'RevPAR Raw Data'!AA$1,FALSE))/100</f>
        <v>0.131088971977635</v>
      </c>
      <c r="AE93" s="45">
        <f>(VLOOKUP($A92,'RevPAR Raw Data'!$B$6:$BE$43,'RevPAR Raw Data'!AB$1,FALSE))/100</f>
        <v>5.8966458455508297E-2</v>
      </c>
      <c r="AF93" s="44">
        <f>(VLOOKUP($A92,'RevPAR Raw Data'!$B$6:$BE$43,'RevPAR Raw Data'!AC$1,FALSE))/100</f>
        <v>9.2979074244960908E-2</v>
      </c>
      <c r="AG93" s="46">
        <f>(VLOOKUP($A92,'RevPAR Raw Data'!$B$6:$BE$43,'RevPAR Raw Data'!AE$1,FALSE))/100</f>
        <v>0.195862859812752</v>
      </c>
    </row>
    <row r="94" spans="1:33">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c r="A95" s="70" t="s">
        <v>45</v>
      </c>
      <c r="B95" s="71">
        <f>(VLOOKUP($A95,'Occupancy Raw Data'!$B$8:$BE$45,'Occupancy Raw Data'!G$3,FALSE))/100</f>
        <v>0.42561483671549505</v>
      </c>
      <c r="C95" s="72">
        <f>(VLOOKUP($A95,'Occupancy Raw Data'!$B$8:$BE$45,'Occupancy Raw Data'!H$3,FALSE))/100</f>
        <v>0.440532186534068</v>
      </c>
      <c r="D95" s="72">
        <f>(VLOOKUP($A95,'Occupancy Raw Data'!$B$8:$BE$45,'Occupancy Raw Data'!I$3,FALSE))/100</f>
        <v>0.462706625453568</v>
      </c>
      <c r="E95" s="72">
        <f>(VLOOKUP($A95,'Occupancy Raw Data'!$B$8:$BE$45,'Occupancy Raw Data'!J$3,FALSE))/100</f>
        <v>0.49684182233570701</v>
      </c>
      <c r="F95" s="72">
        <f>(VLOOKUP($A95,'Occupancy Raw Data'!$B$8:$BE$45,'Occupancy Raw Data'!K$3,FALSE))/100</f>
        <v>0.53662142185190098</v>
      </c>
      <c r="G95" s="73">
        <f>(VLOOKUP($A95,'Occupancy Raw Data'!$B$8:$BE$45,'Occupancy Raw Data'!L$3,FALSE))/100</f>
        <v>0.47246337857814802</v>
      </c>
      <c r="H95" s="53">
        <f>(VLOOKUP($A95,'Occupancy Raw Data'!$B$8:$BE$45,'Occupancy Raw Data'!N$3,FALSE))/100</f>
        <v>0.67961295524795007</v>
      </c>
      <c r="I95" s="53">
        <f>(VLOOKUP($A95,'Occupancy Raw Data'!$B$8:$BE$45,'Occupancy Raw Data'!O$3,FALSE))/100</f>
        <v>0.80325225104152598</v>
      </c>
      <c r="J95" s="73">
        <f>(VLOOKUP($A95,'Occupancy Raw Data'!$B$8:$BE$45,'Occupancy Raw Data'!P$3,FALSE))/100</f>
        <v>0.74143260314473802</v>
      </c>
      <c r="K95" s="74">
        <f>(VLOOKUP($A95,'Occupancy Raw Data'!$B$8:$BE$45,'Occupancy Raw Data'!R$3,FALSE))/100</f>
        <v>0.54931172845431597</v>
      </c>
      <c r="M95" s="75">
        <f>VLOOKUP($A95,'ADR Raw Data'!$B$6:$BE$43,'ADR Raw Data'!G$1,FALSE)</f>
        <v>115.483321755604</v>
      </c>
      <c r="N95" s="76">
        <f>VLOOKUP($A95,'ADR Raw Data'!$B$6:$BE$43,'ADR Raw Data'!H$1,FALSE)</f>
        <v>111.12457596095101</v>
      </c>
      <c r="O95" s="76">
        <f>VLOOKUP($A95,'ADR Raw Data'!$B$6:$BE$43,'ADR Raw Data'!I$1,FALSE)</f>
        <v>112.097923322683</v>
      </c>
      <c r="P95" s="76">
        <f>VLOOKUP($A95,'ADR Raw Data'!$B$6:$BE$43,'ADR Raw Data'!J$1,FALSE)</f>
        <v>117.766461996213</v>
      </c>
      <c r="Q95" s="76">
        <f>VLOOKUP($A95,'ADR Raw Data'!$B$6:$BE$43,'ADR Raw Data'!K$1,FALSE)</f>
        <v>127.84510393188</v>
      </c>
      <c r="R95" s="77">
        <f>VLOOKUP($A95,'ADR Raw Data'!$B$6:$BE$43,'ADR Raw Data'!L$1,FALSE)</f>
        <v>117.295670724769</v>
      </c>
      <c r="S95" s="76">
        <f>VLOOKUP($A95,'ADR Raw Data'!$B$6:$BE$43,'ADR Raw Data'!N$1,FALSE)</f>
        <v>164.78161360490401</v>
      </c>
      <c r="T95" s="76">
        <f>VLOOKUP($A95,'ADR Raw Data'!$B$6:$BE$43,'ADR Raw Data'!O$1,FALSE)</f>
        <v>182.76314539066399</v>
      </c>
      <c r="U95" s="77">
        <f>VLOOKUP($A95,'ADR Raw Data'!$B$6:$BE$43,'ADR Raw Data'!P$1,FALSE)</f>
        <v>174.522017400761</v>
      </c>
      <c r="V95" s="78">
        <f>VLOOKUP($A95,'ADR Raw Data'!$B$6:$BE$43,'ADR Raw Data'!R$1,FALSE)</f>
        <v>139.36457570250201</v>
      </c>
      <c r="X95" s="75">
        <f>VLOOKUP($A95,'RevPAR Raw Data'!$B$6:$BE$43,'RevPAR Raw Data'!G$1,FALSE)</f>
        <v>49.151415132374602</v>
      </c>
      <c r="Y95" s="76">
        <f>VLOOKUP($A95,'RevPAR Raw Data'!$B$6:$BE$43,'RevPAR Raw Data'!H$1,FALSE)</f>
        <v>48.9539524257492</v>
      </c>
      <c r="Z95" s="76">
        <f>VLOOKUP($A95,'RevPAR Raw Data'!$B$6:$BE$43,'RevPAR Raw Data'!I$1,FALSE)</f>
        <v>51.868451820991801</v>
      </c>
      <c r="AA95" s="76">
        <f>VLOOKUP($A95,'RevPAR Raw Data'!$B$6:$BE$43,'RevPAR Raw Data'!J$1,FALSE)</f>
        <v>58.5113035882273</v>
      </c>
      <c r="AB95" s="76">
        <f>VLOOKUP($A95,'RevPAR Raw Data'!$B$6:$BE$43,'RevPAR Raw Data'!K$1,FALSE)</f>
        <v>68.604421448729994</v>
      </c>
      <c r="AC95" s="77">
        <f>VLOOKUP($A95,'RevPAR Raw Data'!$B$6:$BE$43,'RevPAR Raw Data'!L$1,FALSE)</f>
        <v>55.417908883214601</v>
      </c>
      <c r="AD95" s="76">
        <f>VLOOKUP($A95,'RevPAR Raw Data'!$B$6:$BE$43,'RevPAR Raw Data'!N$1,FALSE)</f>
        <v>111.987719392554</v>
      </c>
      <c r="AE95" s="76">
        <f>VLOOKUP($A95,'RevPAR Raw Data'!$B$6:$BE$43,'RevPAR Raw Data'!O$1,FALSE)</f>
        <v>146.80490794248001</v>
      </c>
      <c r="AF95" s="77">
        <f>VLOOKUP($A95,'RevPAR Raw Data'!$B$6:$BE$43,'RevPAR Raw Data'!P$1,FALSE)</f>
        <v>129.39631366751701</v>
      </c>
      <c r="AG95" s="78">
        <f>VLOOKUP($A95,'RevPAR Raw Data'!$B$6:$BE$43,'RevPAR Raw Data'!R$1,FALSE)</f>
        <v>76.554595964444104</v>
      </c>
    </row>
    <row r="96" spans="1:33" ht="14.25">
      <c r="A96" s="55" t="s">
        <v>131</v>
      </c>
      <c r="B96" s="43">
        <f>(VLOOKUP($A95,'Occupancy Raw Data'!$B$8:$BE$51,'Occupancy Raw Data'!T$3,FALSE))/100</f>
        <v>3.2784726678328303E-2</v>
      </c>
      <c r="C96" s="44">
        <f>(VLOOKUP($A95,'Occupancy Raw Data'!$B$8:$BE$51,'Occupancy Raw Data'!U$3,FALSE))/100</f>
        <v>-0.10760765642098701</v>
      </c>
      <c r="D96" s="44">
        <f>(VLOOKUP($A95,'Occupancy Raw Data'!$B$8:$BE$51,'Occupancy Raw Data'!V$3,FALSE))/100</f>
        <v>-4.5078335032448402E-2</v>
      </c>
      <c r="E96" s="44">
        <f>(VLOOKUP($A95,'Occupancy Raw Data'!$B$8:$BE$51,'Occupancy Raw Data'!W$3,FALSE))/100</f>
        <v>-3.77776577114022E-2</v>
      </c>
      <c r="F96" s="44">
        <f>(VLOOKUP($A95,'Occupancy Raw Data'!$B$8:$BE$51,'Occupancy Raw Data'!X$3,FALSE))/100</f>
        <v>-4.09921015071079E-2</v>
      </c>
      <c r="G96" s="44">
        <f>(VLOOKUP($A95,'Occupancy Raw Data'!$B$8:$BE$51,'Occupancy Raw Data'!Y$3,FALSE))/100</f>
        <v>-4.2128031212702199E-2</v>
      </c>
      <c r="H96" s="45">
        <f>(VLOOKUP($A95,'Occupancy Raw Data'!$B$8:$BE$51,'Occupancy Raw Data'!AA$3,FALSE))/100</f>
        <v>4.6060344918055903E-3</v>
      </c>
      <c r="I96" s="45">
        <f>(VLOOKUP($A95,'Occupancy Raw Data'!$B$8:$BE$51,'Occupancy Raw Data'!AB$3,FALSE))/100</f>
        <v>0.13406305319928699</v>
      </c>
      <c r="J96" s="44">
        <f>(VLOOKUP($A95,'Occupancy Raw Data'!$B$8:$BE$51,'Occupancy Raw Data'!AC$3,FALSE))/100</f>
        <v>7.0820902208484499E-2</v>
      </c>
      <c r="K96" s="46">
        <f>(VLOOKUP($A95,'Occupancy Raw Data'!$B$8:$BE$51,'Occupancy Raw Data'!AE$3,FALSE))/100</f>
        <v>-1.51244617744829E-3</v>
      </c>
      <c r="M96" s="43">
        <f>(VLOOKUP($A95,'ADR Raw Data'!$B$6:$BE$49,'ADR Raw Data'!T$1,FALSE))/100</f>
        <v>-3.4465850817771398E-2</v>
      </c>
      <c r="N96" s="44">
        <f>(VLOOKUP($A95,'ADR Raw Data'!$B$6:$BE$49,'ADR Raw Data'!U$1,FALSE))/100</f>
        <v>-0.114402467458997</v>
      </c>
      <c r="O96" s="44">
        <f>(VLOOKUP($A95,'ADR Raw Data'!$B$6:$BE$49,'ADR Raw Data'!V$1,FALSE))/100</f>
        <v>-0.10168829972486901</v>
      </c>
      <c r="P96" s="44">
        <f>(VLOOKUP($A95,'ADR Raw Data'!$B$6:$BE$49,'ADR Raw Data'!W$1,FALSE))/100</f>
        <v>-2.6904506930802402E-2</v>
      </c>
      <c r="Q96" s="44">
        <f>(VLOOKUP($A95,'ADR Raw Data'!$B$6:$BE$49,'ADR Raw Data'!X$1,FALSE))/100</f>
        <v>-1.3392378439556301E-2</v>
      </c>
      <c r="R96" s="44">
        <f>(VLOOKUP($A95,'ADR Raw Data'!$B$6:$BE$49,'ADR Raw Data'!Y$1,FALSE))/100</f>
        <v>-5.68006122926119E-2</v>
      </c>
      <c r="S96" s="45">
        <f>(VLOOKUP($A95,'ADR Raw Data'!$B$6:$BE$49,'ADR Raw Data'!AA$1,FALSE))/100</f>
        <v>-6.3446010368367001E-2</v>
      </c>
      <c r="T96" s="45">
        <f>(VLOOKUP($A95,'ADR Raw Data'!$B$6:$BE$49,'ADR Raw Data'!AB$1,FALSE))/100</f>
        <v>2.35578720486973E-2</v>
      </c>
      <c r="U96" s="44">
        <f>(VLOOKUP($A95,'ADR Raw Data'!$B$6:$BE$49,'ADR Raw Data'!AC$1,FALSE))/100</f>
        <v>-1.55608423441005E-2</v>
      </c>
      <c r="V96" s="46">
        <f>(VLOOKUP($A95,'ADR Raw Data'!$B$6:$BE$49,'ADR Raw Data'!AE$1,FALSE))/100</f>
        <v>-2.80695781652648E-2</v>
      </c>
      <c r="X96" s="43">
        <f>(VLOOKUP($A95,'RevPAR Raw Data'!$B$6:$BE$43,'RevPAR Raw Data'!T$1,FALSE))/100</f>
        <v>-2.8110776382398099E-3</v>
      </c>
      <c r="Y96" s="44">
        <f>(VLOOKUP($A95,'RevPAR Raw Data'!$B$6:$BE$43,'RevPAR Raw Data'!U$1,FALSE))/100</f>
        <v>-0.20969954246794401</v>
      </c>
      <c r="Z96" s="44">
        <f>(VLOOKUP($A95,'RevPAR Raw Data'!$B$6:$BE$43,'RevPAR Raw Data'!V$1,FALSE))/100</f>
        <v>-0.14218269551343998</v>
      </c>
      <c r="AA96" s="44">
        <f>(VLOOKUP($A95,'RevPAR Raw Data'!$B$6:$BE$43,'RevPAR Raw Data'!W$1,FALSE))/100</f>
        <v>-6.3665775388478701E-2</v>
      </c>
      <c r="AB96" s="44">
        <f>(VLOOKUP($A95,'RevPAR Raw Data'!$B$6:$BE$43,'RevPAR Raw Data'!X$1,FALSE))/100</f>
        <v>-5.3835498210248398E-2</v>
      </c>
      <c r="AC96" s="44">
        <f>(VLOOKUP($A95,'RevPAR Raw Data'!$B$6:$BE$43,'RevPAR Raw Data'!Y$1,FALSE))/100</f>
        <v>-9.6535745537750406E-2</v>
      </c>
      <c r="AD96" s="45">
        <f>(VLOOKUP($A95,'RevPAR Raw Data'!$B$6:$BE$43,'RevPAR Raw Data'!AA$1,FALSE))/100</f>
        <v>-5.9132210388685505E-2</v>
      </c>
      <c r="AE96" s="45">
        <f>(VLOOKUP($A95,'RevPAR Raw Data'!$B$6:$BE$43,'RevPAR Raw Data'!AB$1,FALSE))/100</f>
        <v>0.16077916550171101</v>
      </c>
      <c r="AF96" s="44">
        <f>(VLOOKUP($A95,'RevPAR Raw Data'!$B$6:$BE$43,'RevPAR Raw Data'!AC$1,FALSE))/100</f>
        <v>5.4158026970450697E-2</v>
      </c>
      <c r="AG96" s="46">
        <f>(VLOOKUP($A95,'RevPAR Raw Data'!$B$6:$BE$43,'RevPAR Raw Data'!AE$1,FALSE))/100</f>
        <v>-2.95395706165144E-2</v>
      </c>
    </row>
    <row r="97" spans="1:33">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c r="A98" s="88" t="s">
        <v>46</v>
      </c>
      <c r="B98" s="71">
        <f>(VLOOKUP($A98,'Occupancy Raw Data'!$B$8:$BE$45,'Occupancy Raw Data'!G$3,FALSE))/100</f>
        <v>0.430965896392973</v>
      </c>
      <c r="C98" s="72">
        <f>(VLOOKUP($A98,'Occupancy Raw Data'!$B$8:$BE$45,'Occupancy Raw Data'!H$3,FALSE))/100</f>
        <v>0.55922317078621497</v>
      </c>
      <c r="D98" s="72">
        <f>(VLOOKUP($A98,'Occupancy Raw Data'!$B$8:$BE$45,'Occupancy Raw Data'!I$3,FALSE))/100</f>
        <v>0.59522638895096702</v>
      </c>
      <c r="E98" s="72">
        <f>(VLOOKUP($A98,'Occupancy Raw Data'!$B$8:$BE$45,'Occupancy Raw Data'!J$3,FALSE))/100</f>
        <v>0.59837750860412098</v>
      </c>
      <c r="F98" s="72">
        <f>(VLOOKUP($A98,'Occupancy Raw Data'!$B$8:$BE$45,'Occupancy Raw Data'!K$3,FALSE))/100</f>
        <v>0.59142716667411599</v>
      </c>
      <c r="G98" s="73">
        <f>(VLOOKUP($A98,'Occupancy Raw Data'!$B$8:$BE$45,'Occupancy Raw Data'!L$3,FALSE))/100</f>
        <v>0.55504402628167804</v>
      </c>
      <c r="H98" s="53">
        <f>(VLOOKUP($A98,'Occupancy Raw Data'!$B$8:$BE$45,'Occupancy Raw Data'!N$3,FALSE))/100</f>
        <v>0.71966209270102299</v>
      </c>
      <c r="I98" s="53">
        <f>(VLOOKUP($A98,'Occupancy Raw Data'!$B$8:$BE$45,'Occupancy Raw Data'!O$3,FALSE))/100</f>
        <v>0.74913958789612389</v>
      </c>
      <c r="J98" s="73">
        <f>(VLOOKUP($A98,'Occupancy Raw Data'!$B$8:$BE$45,'Occupancy Raw Data'!P$3,FALSE))/100</f>
        <v>0.734400840298574</v>
      </c>
      <c r="K98" s="74">
        <f>(VLOOKUP($A98,'Occupancy Raw Data'!$B$8:$BE$45,'Occupancy Raw Data'!R$3,FALSE))/100</f>
        <v>0.60628883028650593</v>
      </c>
      <c r="M98" s="75">
        <f>VLOOKUP($A98,'ADR Raw Data'!$B$6:$BE$43,'ADR Raw Data'!G$1,FALSE)</f>
        <v>103.568005600497</v>
      </c>
      <c r="N98" s="76">
        <f>VLOOKUP($A98,'ADR Raw Data'!$B$6:$BE$43,'ADR Raw Data'!H$1,FALSE)</f>
        <v>107.929749430523</v>
      </c>
      <c r="O98" s="76">
        <f>VLOOKUP($A98,'ADR Raw Data'!$B$6:$BE$43,'ADR Raw Data'!I$1,FALSE)</f>
        <v>109.02233010437701</v>
      </c>
      <c r="P98" s="76">
        <f>VLOOKUP($A98,'ADR Raw Data'!$B$6:$BE$43,'ADR Raw Data'!J$1,FALSE)</f>
        <v>108.247959290382</v>
      </c>
      <c r="Q98" s="76">
        <f>VLOOKUP($A98,'ADR Raw Data'!$B$6:$BE$43,'ADR Raw Data'!K$1,FALSE)</f>
        <v>112.30593296553801</v>
      </c>
      <c r="R98" s="77">
        <f>VLOOKUP($A98,'ADR Raw Data'!$B$6:$BE$43,'ADR Raw Data'!L$1,FALSE)</f>
        <v>108.48796585601499</v>
      </c>
      <c r="S98" s="76">
        <f>VLOOKUP($A98,'ADR Raw Data'!$B$6:$BE$43,'ADR Raw Data'!N$1,FALSE)</f>
        <v>139.80440096888299</v>
      </c>
      <c r="T98" s="76">
        <f>VLOOKUP($A98,'ADR Raw Data'!$B$6:$BE$43,'ADR Raw Data'!O$1,FALSE)</f>
        <v>144.57716386742601</v>
      </c>
      <c r="U98" s="77">
        <f>VLOOKUP($A98,'ADR Raw Data'!$B$6:$BE$43,'ADR Raw Data'!P$1,FALSE)</f>
        <v>142.23867489311201</v>
      </c>
      <c r="V98" s="78">
        <f>VLOOKUP($A98,'ADR Raw Data'!$B$6:$BE$43,'ADR Raw Data'!R$1,FALSE)</f>
        <v>120.1686546816</v>
      </c>
      <c r="X98" s="75">
        <f>VLOOKUP($A98,'RevPAR Raw Data'!$B$6:$BE$43,'RevPAR Raw Data'!G$1,FALSE)</f>
        <v>44.634278371251</v>
      </c>
      <c r="Y98" s="76">
        <f>VLOOKUP($A98,'RevPAR Raw Data'!$B$6:$BE$43,'RevPAR Raw Data'!H$1,FALSE)</f>
        <v>60.356816698699298</v>
      </c>
      <c r="Z98" s="76">
        <f>VLOOKUP($A98,'RevPAR Raw Data'!$B$6:$BE$43,'RevPAR Raw Data'!I$1,FALSE)</f>
        <v>64.892967863049194</v>
      </c>
      <c r="AA98" s="76">
        <f>VLOOKUP($A98,'RevPAR Raw Data'!$B$6:$BE$43,'RevPAR Raw Data'!J$1,FALSE)</f>
        <v>64.773144191659497</v>
      </c>
      <c r="AB98" s="76">
        <f>VLOOKUP($A98,'RevPAR Raw Data'!$B$6:$BE$43,'RevPAR Raw Data'!K$1,FALSE)</f>
        <v>66.420779734501394</v>
      </c>
      <c r="AC98" s="77">
        <f>VLOOKUP($A98,'RevPAR Raw Data'!$B$6:$BE$43,'RevPAR Raw Data'!L$1,FALSE)</f>
        <v>60.215597371832096</v>
      </c>
      <c r="AD98" s="76">
        <f>VLOOKUP($A98,'RevPAR Raw Data'!$B$6:$BE$43,'RevPAR Raw Data'!N$1,FALSE)</f>
        <v>100.61192777008</v>
      </c>
      <c r="AE98" s="76">
        <f>VLOOKUP($A98,'RevPAR Raw Data'!$B$6:$BE$43,'RevPAR Raw Data'!O$1,FALSE)</f>
        <v>108.30847695883401</v>
      </c>
      <c r="AF98" s="77">
        <f>VLOOKUP($A98,'RevPAR Raw Data'!$B$6:$BE$43,'RevPAR Raw Data'!P$1,FALSE)</f>
        <v>104.460202364457</v>
      </c>
      <c r="AG98" s="78">
        <f>VLOOKUP($A98,'RevPAR Raw Data'!$B$6:$BE$43,'RevPAR Raw Data'!R$1,FALSE)</f>
        <v>72.856913084010699</v>
      </c>
    </row>
    <row r="99" spans="1:33" ht="14.25">
      <c r="A99" s="55" t="s">
        <v>131</v>
      </c>
      <c r="B99" s="43">
        <f>(VLOOKUP($A98,'Occupancy Raw Data'!$B$8:$BE$51,'Occupancy Raw Data'!T$3,FALSE))/100</f>
        <v>2.7080591484296999E-2</v>
      </c>
      <c r="C99" s="44">
        <f>(VLOOKUP($A98,'Occupancy Raw Data'!$B$8:$BE$51,'Occupancy Raw Data'!U$3,FALSE))/100</f>
        <v>6.71814109630606E-2</v>
      </c>
      <c r="D99" s="44">
        <f>(VLOOKUP($A98,'Occupancy Raw Data'!$B$8:$BE$51,'Occupancy Raw Data'!V$3,FALSE))/100</f>
        <v>7.06689579212504E-2</v>
      </c>
      <c r="E99" s="44">
        <f>(VLOOKUP($A98,'Occupancy Raw Data'!$B$8:$BE$51,'Occupancy Raw Data'!W$3,FALSE))/100</f>
        <v>2.4177199598248801E-2</v>
      </c>
      <c r="F99" s="44">
        <f>(VLOOKUP($A98,'Occupancy Raw Data'!$B$8:$BE$51,'Occupancy Raw Data'!X$3,FALSE))/100</f>
        <v>-7.3663296572030797E-3</v>
      </c>
      <c r="G99" s="44">
        <f>(VLOOKUP($A98,'Occupancy Raw Data'!$B$8:$BE$51,'Occupancy Raw Data'!Y$3,FALSE))/100</f>
        <v>3.5673463245095599E-2</v>
      </c>
      <c r="H99" s="45">
        <f>(VLOOKUP($A98,'Occupancy Raw Data'!$B$8:$BE$51,'Occupancy Raw Data'!AA$3,FALSE))/100</f>
        <v>9.9310396479107207E-3</v>
      </c>
      <c r="I99" s="45">
        <f>(VLOOKUP($A98,'Occupancy Raw Data'!$B$8:$BE$51,'Occupancy Raw Data'!AB$3,FALSE))/100</f>
        <v>3.1459116007945299E-2</v>
      </c>
      <c r="J99" s="44">
        <f>(VLOOKUP($A98,'Occupancy Raw Data'!$B$8:$BE$51,'Occupancy Raw Data'!AC$3,FALSE))/100</f>
        <v>2.0797608537836399E-2</v>
      </c>
      <c r="K99" s="46">
        <f>(VLOOKUP($A98,'Occupancy Raw Data'!$B$8:$BE$51,'Occupancy Raw Data'!AE$3,FALSE))/100</f>
        <v>3.0476306108767101E-2</v>
      </c>
      <c r="M99" s="43">
        <f>(VLOOKUP($A98,'ADR Raw Data'!$B$6:$BE$49,'ADR Raw Data'!T$1,FALSE))/100</f>
        <v>1.1513968926321701E-2</v>
      </c>
      <c r="N99" s="44">
        <f>(VLOOKUP($A98,'ADR Raw Data'!$B$6:$BE$49,'ADR Raw Data'!U$1,FALSE))/100</f>
        <v>-2.8813045027438998E-3</v>
      </c>
      <c r="O99" s="44">
        <f>(VLOOKUP($A98,'ADR Raw Data'!$B$6:$BE$49,'ADR Raw Data'!V$1,FALSE))/100</f>
        <v>1.51342656112829E-2</v>
      </c>
      <c r="P99" s="44">
        <f>(VLOOKUP($A98,'ADR Raw Data'!$B$6:$BE$49,'ADR Raw Data'!W$1,FALSE))/100</f>
        <v>1.0702385819439698E-2</v>
      </c>
      <c r="Q99" s="44">
        <f>(VLOOKUP($A98,'ADR Raw Data'!$B$6:$BE$49,'ADR Raw Data'!X$1,FALSE))/100</f>
        <v>3.8933253974466099E-3</v>
      </c>
      <c r="R99" s="44">
        <f>(VLOOKUP($A98,'ADR Raw Data'!$B$6:$BE$49,'ADR Raw Data'!Y$1,FALSE))/100</f>
        <v>7.2391215020398605E-3</v>
      </c>
      <c r="S99" s="45">
        <f>(VLOOKUP($A98,'ADR Raw Data'!$B$6:$BE$49,'ADR Raw Data'!AA$1,FALSE))/100</f>
        <v>-1.9222652909716803E-4</v>
      </c>
      <c r="T99" s="45">
        <f>(VLOOKUP($A98,'ADR Raw Data'!$B$6:$BE$49,'ADR Raw Data'!AB$1,FALSE))/100</f>
        <v>-2.90366311198701E-4</v>
      </c>
      <c r="U99" s="44">
        <f>(VLOOKUP($A98,'ADR Raw Data'!$B$6:$BE$49,'ADR Raw Data'!AC$1,FALSE))/100</f>
        <v>-6.5705050922989101E-5</v>
      </c>
      <c r="V99" s="46">
        <f>(VLOOKUP($A98,'ADR Raw Data'!$B$6:$BE$49,'ADR Raw Data'!AE$1,FALSE))/100</f>
        <v>3.28356303418879E-3</v>
      </c>
      <c r="X99" s="43">
        <f>(VLOOKUP($A98,'RevPAR Raw Data'!$B$6:$BE$43,'RevPAR Raw Data'!T$1,FALSE))/100</f>
        <v>3.8906365499475404E-2</v>
      </c>
      <c r="Y99" s="44">
        <f>(VLOOKUP($A98,'RevPAR Raw Data'!$B$6:$BE$43,'RevPAR Raw Data'!U$1,FALSE))/100</f>
        <v>6.41065363584081E-2</v>
      </c>
      <c r="Z99" s="44">
        <f>(VLOOKUP($A98,'RevPAR Raw Data'!$B$6:$BE$43,'RevPAR Raw Data'!V$1,FALSE))/100</f>
        <v>8.6872746312186E-2</v>
      </c>
      <c r="AA99" s="44">
        <f>(VLOOKUP($A98,'RevPAR Raw Data'!$B$6:$BE$43,'RevPAR Raw Data'!W$1,FALSE))/100</f>
        <v>3.5138339135822601E-2</v>
      </c>
      <c r="AB99" s="44">
        <f>(VLOOKUP($A98,'RevPAR Raw Data'!$B$6:$BE$43,'RevPAR Raw Data'!X$1,FALSE))/100</f>
        <v>-3.5016837780968203E-3</v>
      </c>
      <c r="AC99" s="44">
        <f>(VLOOKUP($A98,'RevPAR Raw Data'!$B$6:$BE$43,'RevPAR Raw Data'!Y$1,FALSE))/100</f>
        <v>4.3170829281965306E-2</v>
      </c>
      <c r="AD99" s="45">
        <f>(VLOOKUP($A98,'RevPAR Raw Data'!$B$6:$BE$43,'RevPAR Raw Data'!AA$1,FALSE))/100</f>
        <v>9.7369041095317094E-3</v>
      </c>
      <c r="AE99" s="45">
        <f>(VLOOKUP($A98,'RevPAR Raw Data'!$B$6:$BE$43,'RevPAR Raw Data'!AB$1,FALSE))/100</f>
        <v>3.1159615029277797E-2</v>
      </c>
      <c r="AF99" s="44">
        <f>(VLOOKUP($A98,'RevPAR Raw Data'!$B$6:$BE$43,'RevPAR Raw Data'!AC$1,FALSE))/100</f>
        <v>2.07305369789853E-2</v>
      </c>
      <c r="AG99" s="46">
        <f>(VLOOKUP($A98,'RevPAR Raw Data'!$B$6:$BE$43,'RevPAR Raw Data'!AE$1,FALSE))/100</f>
        <v>3.3859940015113298E-2</v>
      </c>
    </row>
    <row r="100" spans="1:33">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c r="A101" s="70" t="s">
        <v>48</v>
      </c>
      <c r="B101" s="71">
        <f>(VLOOKUP($A101,'Occupancy Raw Data'!$B$8:$BE$45,'Occupancy Raw Data'!G$3,FALSE))/100</f>
        <v>0.41926758218893001</v>
      </c>
      <c r="C101" s="72">
        <f>(VLOOKUP($A101,'Occupancy Raw Data'!$B$8:$BE$45,'Occupancy Raw Data'!H$3,FALSE))/100</f>
        <v>0.55430711610486805</v>
      </c>
      <c r="D101" s="72">
        <f>(VLOOKUP($A101,'Occupancy Raw Data'!$B$8:$BE$45,'Occupancy Raw Data'!I$3,FALSE))/100</f>
        <v>0.56939242613399899</v>
      </c>
      <c r="E101" s="72">
        <f>(VLOOKUP($A101,'Occupancy Raw Data'!$B$8:$BE$45,'Occupancy Raw Data'!J$3,FALSE))/100</f>
        <v>0.54577611319184305</v>
      </c>
      <c r="F101" s="72">
        <f>(VLOOKUP($A101,'Occupancy Raw Data'!$B$8:$BE$45,'Occupancy Raw Data'!K$3,FALSE))/100</f>
        <v>0.52018310445276694</v>
      </c>
      <c r="G101" s="73">
        <f>(VLOOKUP($A101,'Occupancy Raw Data'!$B$8:$BE$45,'Occupancy Raw Data'!L$3,FALSE))/100</f>
        <v>0.52178526841448092</v>
      </c>
      <c r="H101" s="53">
        <f>(VLOOKUP($A101,'Occupancy Raw Data'!$B$8:$BE$45,'Occupancy Raw Data'!N$3,FALSE))/100</f>
        <v>0.609654598418643</v>
      </c>
      <c r="I101" s="53">
        <f>(VLOOKUP($A101,'Occupancy Raw Data'!$B$8:$BE$45,'Occupancy Raw Data'!O$3,FALSE))/100</f>
        <v>0.62775697045359902</v>
      </c>
      <c r="J101" s="73">
        <f>(VLOOKUP($A101,'Occupancy Raw Data'!$B$8:$BE$45,'Occupancy Raw Data'!P$3,FALSE))/100</f>
        <v>0.61870578443612101</v>
      </c>
      <c r="K101" s="74">
        <f>(VLOOKUP($A101,'Occupancy Raw Data'!$B$8:$BE$45,'Occupancy Raw Data'!R$3,FALSE))/100</f>
        <v>0.54947684442066391</v>
      </c>
      <c r="M101" s="75">
        <f>VLOOKUP($A101,'ADR Raw Data'!$B$6:$BE$43,'ADR Raw Data'!G$1,FALSE)</f>
        <v>108.17295285359801</v>
      </c>
      <c r="N101" s="76">
        <f>VLOOKUP($A101,'ADR Raw Data'!$B$6:$BE$43,'ADR Raw Data'!H$1,FALSE)</f>
        <v>108.535645645645</v>
      </c>
      <c r="O101" s="76">
        <f>VLOOKUP($A101,'ADR Raw Data'!$B$6:$BE$43,'ADR Raw Data'!I$1,FALSE)</f>
        <v>107.386294536817</v>
      </c>
      <c r="P101" s="76">
        <f>VLOOKUP($A101,'ADR Raw Data'!$B$6:$BE$43,'ADR Raw Data'!J$1,FALSE)</f>
        <v>102.52336446816599</v>
      </c>
      <c r="Q101" s="76">
        <f>VLOOKUP($A101,'ADR Raw Data'!$B$6:$BE$43,'ADR Raw Data'!K$1,FALSE)</f>
        <v>105.762406</v>
      </c>
      <c r="R101" s="77">
        <f>VLOOKUP($A101,'ADR Raw Data'!$B$6:$BE$43,'ADR Raw Data'!L$1,FALSE)</f>
        <v>106.415827650835</v>
      </c>
      <c r="S101" s="76">
        <f>VLOOKUP($A101,'ADR Raw Data'!$B$6:$BE$43,'ADR Raw Data'!N$1,FALSE)</f>
        <v>129.646047781569</v>
      </c>
      <c r="T101" s="76">
        <f>VLOOKUP($A101,'ADR Raw Data'!$B$6:$BE$43,'ADR Raw Data'!O$1,FALSE)</f>
        <v>137.87976466688701</v>
      </c>
      <c r="U101" s="77">
        <f>VLOOKUP($A101,'ADR Raw Data'!$B$6:$BE$43,'ADR Raw Data'!P$1,FALSE)</f>
        <v>133.82313267193501</v>
      </c>
      <c r="V101" s="78">
        <f>VLOOKUP($A101,'ADR Raw Data'!$B$6:$BE$43,'ADR Raw Data'!R$1,FALSE)</f>
        <v>115.233075924373</v>
      </c>
      <c r="X101" s="75">
        <f>VLOOKUP($A101,'RevPAR Raw Data'!$B$6:$BE$43,'RevPAR Raw Data'!G$1,FALSE)</f>
        <v>45.353412401165201</v>
      </c>
      <c r="Y101" s="76">
        <f>VLOOKUP($A101,'RevPAR Raw Data'!$B$6:$BE$43,'RevPAR Raw Data'!H$1,FALSE)</f>
        <v>60.162080732417799</v>
      </c>
      <c r="Z101" s="76">
        <f>VLOOKUP($A101,'RevPAR Raw Data'!$B$6:$BE$43,'RevPAR Raw Data'!I$1,FALSE)</f>
        <v>61.144942779858503</v>
      </c>
      <c r="AA101" s="76">
        <f>VLOOKUP($A101,'RevPAR Raw Data'!$B$6:$BE$43,'RevPAR Raw Data'!J$1,FALSE)</f>
        <v>55.9548033707865</v>
      </c>
      <c r="AB101" s="76">
        <f>VLOOKUP($A101,'RevPAR Raw Data'!$B$6:$BE$43,'RevPAR Raw Data'!K$1,FALSE)</f>
        <v>55.015816687473901</v>
      </c>
      <c r="AC101" s="77">
        <f>VLOOKUP($A101,'RevPAR Raw Data'!$B$6:$BE$43,'RevPAR Raw Data'!L$1,FALSE)</f>
        <v>55.526211194340398</v>
      </c>
      <c r="AD101" s="76">
        <f>VLOOKUP($A101,'RevPAR Raw Data'!$B$6:$BE$43,'RevPAR Raw Data'!N$1,FALSE)</f>
        <v>79.039309196837195</v>
      </c>
      <c r="AE101" s="76">
        <f>VLOOKUP($A101,'RevPAR Raw Data'!$B$6:$BE$43,'RevPAR Raw Data'!O$1,FALSE)</f>
        <v>86.554983354140603</v>
      </c>
      <c r="AF101" s="77">
        <f>VLOOKUP($A101,'RevPAR Raw Data'!$B$6:$BE$43,'RevPAR Raw Data'!P$1,FALSE)</f>
        <v>82.797146275488899</v>
      </c>
      <c r="AG101" s="78">
        <f>VLOOKUP($A101,'RevPAR Raw Data'!$B$6:$BE$43,'RevPAR Raw Data'!R$1,FALSE)</f>
        <v>63.3179069318114</v>
      </c>
    </row>
    <row r="102" spans="1:33" ht="14.25">
      <c r="A102" s="55" t="s">
        <v>131</v>
      </c>
      <c r="B102" s="43">
        <f>(VLOOKUP($A101,'Occupancy Raw Data'!$B$8:$BE$51,'Occupancy Raw Data'!T$3,FALSE))/100</f>
        <v>-4.5856141361759299E-2</v>
      </c>
      <c r="C102" s="44">
        <f>(VLOOKUP($A101,'Occupancy Raw Data'!$B$8:$BE$51,'Occupancy Raw Data'!U$3,FALSE))/100</f>
        <v>3.6697708879267502E-2</v>
      </c>
      <c r="D102" s="44">
        <f>(VLOOKUP($A101,'Occupancy Raw Data'!$B$8:$BE$51,'Occupancy Raw Data'!V$3,FALSE))/100</f>
        <v>7.4314791459655E-2</v>
      </c>
      <c r="E102" s="44">
        <f>(VLOOKUP($A101,'Occupancy Raw Data'!$B$8:$BE$51,'Occupancy Raw Data'!W$3,FALSE))/100</f>
        <v>1.34486922247152E-2</v>
      </c>
      <c r="F102" s="44">
        <f>(VLOOKUP($A101,'Occupancy Raw Data'!$B$8:$BE$51,'Occupancy Raw Data'!X$3,FALSE))/100</f>
        <v>-4.9313714253305704E-2</v>
      </c>
      <c r="G102" s="44">
        <f>(VLOOKUP($A101,'Occupancy Raw Data'!$B$8:$BE$51,'Occupancy Raw Data'!Y$3,FALSE))/100</f>
        <v>7.3823050892019206E-3</v>
      </c>
      <c r="H102" s="45">
        <f>(VLOOKUP($A101,'Occupancy Raw Data'!$B$8:$BE$51,'Occupancy Raw Data'!AA$3,FALSE))/100</f>
        <v>8.226515960656329E-3</v>
      </c>
      <c r="I102" s="45">
        <f>(VLOOKUP($A101,'Occupancy Raw Data'!$B$8:$BE$51,'Occupancy Raw Data'!AB$3,FALSE))/100</f>
        <v>-3.8152713465322901E-3</v>
      </c>
      <c r="J102" s="44">
        <f>(VLOOKUP($A101,'Occupancy Raw Data'!$B$8:$BE$51,'Occupancy Raw Data'!AC$3,FALSE))/100</f>
        <v>2.0813808394354099E-3</v>
      </c>
      <c r="K102" s="46">
        <f>(VLOOKUP($A101,'Occupancy Raw Data'!$B$8:$BE$51,'Occupancy Raw Data'!AE$3,FALSE))/100</f>
        <v>5.6708275883187494E-3</v>
      </c>
      <c r="M102" s="43">
        <f>(VLOOKUP($A101,'ADR Raw Data'!$B$6:$BE$49,'ADR Raw Data'!T$1,FALSE))/100</f>
        <v>-6.7037861939725895E-3</v>
      </c>
      <c r="N102" s="44">
        <f>(VLOOKUP($A101,'ADR Raw Data'!$B$6:$BE$49,'ADR Raw Data'!U$1,FALSE))/100</f>
        <v>-1.8894004076603601E-2</v>
      </c>
      <c r="O102" s="44">
        <f>(VLOOKUP($A101,'ADR Raw Data'!$B$6:$BE$49,'ADR Raw Data'!V$1,FALSE))/100</f>
        <v>7.7800109405974496E-2</v>
      </c>
      <c r="P102" s="44">
        <f>(VLOOKUP($A101,'ADR Raw Data'!$B$6:$BE$49,'ADR Raw Data'!W$1,FALSE))/100</f>
        <v>4.7509982253867503E-2</v>
      </c>
      <c r="Q102" s="44">
        <f>(VLOOKUP($A101,'ADR Raw Data'!$B$6:$BE$49,'ADR Raw Data'!X$1,FALSE))/100</f>
        <v>1.7509432384695801E-2</v>
      </c>
      <c r="R102" s="44">
        <f>(VLOOKUP($A101,'ADR Raw Data'!$B$6:$BE$49,'ADR Raw Data'!Y$1,FALSE))/100</f>
        <v>2.3028990215599697E-2</v>
      </c>
      <c r="S102" s="45">
        <f>(VLOOKUP($A101,'ADR Raw Data'!$B$6:$BE$49,'ADR Raw Data'!AA$1,FALSE))/100</f>
        <v>5.4069684390458297E-2</v>
      </c>
      <c r="T102" s="45">
        <f>(VLOOKUP($A101,'ADR Raw Data'!$B$6:$BE$49,'ADR Raw Data'!AB$1,FALSE))/100</f>
        <v>0.105997964298491</v>
      </c>
      <c r="U102" s="44">
        <f>(VLOOKUP($A101,'ADR Raw Data'!$B$6:$BE$49,'ADR Raw Data'!AC$1,FALSE))/100</f>
        <v>8.0544909680950696E-2</v>
      </c>
      <c r="V102" s="46">
        <f>(VLOOKUP($A101,'ADR Raw Data'!$B$6:$BE$49,'ADR Raw Data'!AE$1,FALSE))/100</f>
        <v>4.3570638356005803E-2</v>
      </c>
      <c r="X102" s="43">
        <f>(VLOOKUP($A101,'RevPAR Raw Data'!$B$6:$BE$43,'RevPAR Raw Data'!T$1,FALSE))/100</f>
        <v>-5.2252517788362096E-2</v>
      </c>
      <c r="Y102" s="44">
        <f>(VLOOKUP($A101,'RevPAR Raw Data'!$B$6:$BE$43,'RevPAR Raw Data'!U$1,FALSE))/100</f>
        <v>1.7110338141496997E-2</v>
      </c>
      <c r="Z102" s="44">
        <f>(VLOOKUP($A101,'RevPAR Raw Data'!$B$6:$BE$43,'RevPAR Raw Data'!V$1,FALSE))/100</f>
        <v>0.157896599771672</v>
      </c>
      <c r="AA102" s="44">
        <f>(VLOOKUP($A101,'RevPAR Raw Data'!$B$6:$BE$43,'RevPAR Raw Data'!W$1,FALSE))/100</f>
        <v>6.1597621607516702E-2</v>
      </c>
      <c r="AB102" s="44">
        <f>(VLOOKUP($A101,'RevPAR Raw Data'!$B$6:$BE$43,'RevPAR Raw Data'!X$1,FALSE))/100</f>
        <v>-3.2667737013966296E-2</v>
      </c>
      <c r="AC102" s="44">
        <f>(VLOOKUP($A101,'RevPAR Raw Data'!$B$6:$BE$43,'RevPAR Raw Data'!Y$1,FALSE))/100</f>
        <v>3.0581302336469499E-2</v>
      </c>
      <c r="AD102" s="45">
        <f>(VLOOKUP($A101,'RevPAR Raw Data'!$B$6:$BE$43,'RevPAR Raw Data'!AA$1,FALSE))/100</f>
        <v>6.2741005472740308E-2</v>
      </c>
      <c r="AE102" s="45">
        <f>(VLOOKUP($A101,'RevPAR Raw Data'!$B$6:$BE$43,'RevPAR Raw Data'!AB$1,FALSE))/100</f>
        <v>0.10177828195598</v>
      </c>
      <c r="AF102" s="44">
        <f>(VLOOKUP($A101,'RevPAR Raw Data'!$B$6:$BE$43,'RevPAR Raw Data'!AC$1,FALSE))/100</f>
        <v>8.2793935152110101E-2</v>
      </c>
      <c r="AG102" s="46">
        <f>(VLOOKUP($A101,'RevPAR Raw Data'!$B$6:$BE$43,'RevPAR Raw Data'!AE$1,FALSE))/100</f>
        <v>4.9488547522354501E-2</v>
      </c>
    </row>
    <row r="103" spans="1:33">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c r="A104" s="70" t="s">
        <v>52</v>
      </c>
      <c r="B104" s="71">
        <f>(VLOOKUP($A104,'Occupancy Raw Data'!$B$8:$BE$54,'Occupancy Raw Data'!G$3,FALSE))/100</f>
        <v>0.39262573279851798</v>
      </c>
      <c r="C104" s="72">
        <f>(VLOOKUP($A104,'Occupancy Raw Data'!$B$8:$BE$54,'Occupancy Raw Data'!H$3,FALSE))/100</f>
        <v>0.48858377044122103</v>
      </c>
      <c r="D104" s="72">
        <f>(VLOOKUP($A104,'Occupancy Raw Data'!$B$8:$BE$54,'Occupancy Raw Data'!I$3,FALSE))/100</f>
        <v>0.57806232644245592</v>
      </c>
      <c r="E104" s="72">
        <f>(VLOOKUP($A104,'Occupancy Raw Data'!$B$8:$BE$54,'Occupancy Raw Data'!J$3,FALSE))/100</f>
        <v>0.59024992286331301</v>
      </c>
      <c r="F104" s="72">
        <f>(VLOOKUP($A104,'Occupancy Raw Data'!$B$8:$BE$54,'Occupancy Raw Data'!K$3,FALSE))/100</f>
        <v>0.55630978093181094</v>
      </c>
      <c r="G104" s="73">
        <f>(VLOOKUP($A104,'Occupancy Raw Data'!$B$8:$BE$54,'Occupancy Raw Data'!L$3,FALSE))/100</f>
        <v>0.52116630669546404</v>
      </c>
      <c r="H104" s="53">
        <f>(VLOOKUP($A104,'Occupancy Raw Data'!$B$8:$BE$54,'Occupancy Raw Data'!N$3,FALSE))/100</f>
        <v>0.70178957112002394</v>
      </c>
      <c r="I104" s="53">
        <f>(VLOOKUP($A104,'Occupancy Raw Data'!$B$8:$BE$54,'Occupancy Raw Data'!O$3,FALSE))/100</f>
        <v>0.74051218759642001</v>
      </c>
      <c r="J104" s="73">
        <f>(VLOOKUP($A104,'Occupancy Raw Data'!$B$8:$BE$54,'Occupancy Raw Data'!P$3,FALSE))/100</f>
        <v>0.72115087935822197</v>
      </c>
      <c r="K104" s="74">
        <f>(VLOOKUP($A104,'Occupancy Raw Data'!$B$8:$BE$54,'Occupancy Raw Data'!R$3,FALSE))/100</f>
        <v>0.57830475602768094</v>
      </c>
      <c r="M104" s="75">
        <f>VLOOKUP($A104,'ADR Raw Data'!$B$6:$BE$54,'ADR Raw Data'!G$1,FALSE)</f>
        <v>86.779343811394796</v>
      </c>
      <c r="N104" s="76">
        <f>VLOOKUP($A104,'ADR Raw Data'!$B$6:$BE$54,'ADR Raw Data'!H$1,FALSE)</f>
        <v>91.680723081780798</v>
      </c>
      <c r="O104" s="76">
        <f>VLOOKUP($A104,'ADR Raw Data'!$B$6:$BE$54,'ADR Raw Data'!I$1,FALSE)</f>
        <v>97.674771817453902</v>
      </c>
      <c r="P104" s="76">
        <f>VLOOKUP($A104,'ADR Raw Data'!$B$6:$BE$54,'ADR Raw Data'!J$1,FALSE)</f>
        <v>96.561923680083595</v>
      </c>
      <c r="Q104" s="76">
        <f>VLOOKUP($A104,'ADR Raw Data'!$B$6:$BE$54,'ADR Raw Data'!K$1,FALSE)</f>
        <v>98.688696616749795</v>
      </c>
      <c r="R104" s="77">
        <f>VLOOKUP($A104,'ADR Raw Data'!$B$6:$BE$54,'ADR Raw Data'!L$1,FALSE)</f>
        <v>94.873661121307194</v>
      </c>
      <c r="S104" s="76">
        <f>VLOOKUP($A104,'ADR Raw Data'!$B$6:$BE$54,'ADR Raw Data'!N$1,FALSE)</f>
        <v>112.28106616838799</v>
      </c>
      <c r="T104" s="76">
        <f>VLOOKUP($A104,'ADR Raw Data'!$B$6:$BE$54,'ADR Raw Data'!O$1,FALSE)</f>
        <v>113.76258125</v>
      </c>
      <c r="U104" s="77">
        <f>VLOOKUP($A104,'ADR Raw Data'!$B$6:$BE$54,'ADR Raw Data'!P$1,FALSE)</f>
        <v>113.04171141298499</v>
      </c>
      <c r="V104" s="78">
        <f>VLOOKUP($A104,'ADR Raw Data'!$B$6:$BE$54,'ADR Raw Data'!R$1,FALSE)</f>
        <v>101.34672141768201</v>
      </c>
      <c r="X104" s="75">
        <f>VLOOKUP($A104,'RevPAR Raw Data'!$B$6:$BE$54,'RevPAR Raw Data'!G$1,FALSE)</f>
        <v>34.071803455723497</v>
      </c>
      <c r="Y104" s="76">
        <f>VLOOKUP($A104,'RevPAR Raw Data'!$B$6:$BE$54,'RevPAR Raw Data'!H$1,FALSE)</f>
        <v>44.793713360074001</v>
      </c>
      <c r="Z104" s="76">
        <f>VLOOKUP($A104,'RevPAR Raw Data'!$B$6:$BE$54,'RevPAR Raw Data'!I$1,FALSE)</f>
        <v>56.4621058315334</v>
      </c>
      <c r="AA104" s="76">
        <f>VLOOKUP($A104,'RevPAR Raw Data'!$B$6:$BE$54,'RevPAR Raw Data'!J$1,FALSE)</f>
        <v>56.995668003702498</v>
      </c>
      <c r="AB104" s="76">
        <f>VLOOKUP($A104,'RevPAR Raw Data'!$B$6:$BE$54,'RevPAR Raw Data'!K$1,FALSE)</f>
        <v>54.901487195309997</v>
      </c>
      <c r="AC104" s="77">
        <f>VLOOKUP($A104,'RevPAR Raw Data'!$B$6:$BE$54,'RevPAR Raw Data'!L$1,FALSE)</f>
        <v>49.4449555692687</v>
      </c>
      <c r="AD104" s="76">
        <f>VLOOKUP($A104,'RevPAR Raw Data'!$B$6:$BE$54,'RevPAR Raw Data'!N$1,FALSE)</f>
        <v>78.797681271212497</v>
      </c>
      <c r="AE104" s="76">
        <f>VLOOKUP($A104,'RevPAR Raw Data'!$B$6:$BE$54,'RevPAR Raw Data'!O$1,FALSE)</f>
        <v>84.242577908052994</v>
      </c>
      <c r="AF104" s="77">
        <f>VLOOKUP($A104,'RevPAR Raw Data'!$B$6:$BE$54,'RevPAR Raw Data'!P$1,FALSE)</f>
        <v>81.520129589632802</v>
      </c>
      <c r="AG104" s="78">
        <f>VLOOKUP($A104,'RevPAR Raw Data'!$B$6:$BE$54,'RevPAR Raw Data'!R$1,FALSE)</f>
        <v>58.609291003658399</v>
      </c>
    </row>
    <row r="105" spans="1:33" ht="14.25">
      <c r="A105" s="55" t="s">
        <v>131</v>
      </c>
      <c r="B105" s="43">
        <f>(VLOOKUP($A104,'Occupancy Raw Data'!$B$8:$BE$54,'Occupancy Raw Data'!T$3,FALSE))/100</f>
        <v>6.2281804982794897E-2</v>
      </c>
      <c r="C105" s="44">
        <f>(VLOOKUP($A104,'Occupancy Raw Data'!$B$8:$BE$54,'Occupancy Raw Data'!U$3,FALSE))/100</f>
        <v>8.1308579841541398E-2</v>
      </c>
      <c r="D105" s="44">
        <f>(VLOOKUP($A104,'Occupancy Raw Data'!$B$8:$BE$54,'Occupancy Raw Data'!V$3,FALSE))/100</f>
        <v>0.19075254103895201</v>
      </c>
      <c r="E105" s="44">
        <f>(VLOOKUP($A104,'Occupancy Raw Data'!$B$8:$BE$54,'Occupancy Raw Data'!W$3,FALSE))/100</f>
        <v>0.133364907425324</v>
      </c>
      <c r="F105" s="44">
        <f>(VLOOKUP($A104,'Occupancy Raw Data'!$B$8:$BE$54,'Occupancy Raw Data'!X$3,FALSE))/100</f>
        <v>7.6598293143680496E-2</v>
      </c>
      <c r="G105" s="44">
        <f>(VLOOKUP($A104,'Occupancy Raw Data'!$B$8:$BE$54,'Occupancy Raw Data'!Y$3,FALSE))/100</f>
        <v>0.11149706489636201</v>
      </c>
      <c r="H105" s="45">
        <f>(VLOOKUP($A104,'Occupancy Raw Data'!$B$8:$BE$54,'Occupancy Raw Data'!AA$3,FALSE))/100</f>
        <v>0.100967892294255</v>
      </c>
      <c r="I105" s="45">
        <f>(VLOOKUP($A104,'Occupancy Raw Data'!$B$8:$BE$54,'Occupancy Raw Data'!AB$3,FALSE))/100</f>
        <v>0.11128952413578301</v>
      </c>
      <c r="J105" s="44">
        <f>(VLOOKUP($A104,'Occupancy Raw Data'!$B$8:$BE$54,'Occupancy Raw Data'!AC$3,FALSE))/100</f>
        <v>0.106243200473724</v>
      </c>
      <c r="K105" s="46">
        <f>(VLOOKUP($A104,'Occupancy Raw Data'!$B$8:$BE$54,'Occupancy Raw Data'!AE$3,FALSE))/100</f>
        <v>0.109619462452701</v>
      </c>
      <c r="M105" s="43">
        <f>(VLOOKUP($A104,'ADR Raw Data'!$B$6:$BE$54,'ADR Raw Data'!T$1,FALSE))/100</f>
        <v>3.9531386124252096E-3</v>
      </c>
      <c r="N105" s="44">
        <f>(VLOOKUP($A104,'ADR Raw Data'!$B$6:$BE$54,'ADR Raw Data'!U$1,FALSE))/100</f>
        <v>1.05755054076287E-3</v>
      </c>
      <c r="O105" s="44">
        <f>(VLOOKUP($A104,'ADR Raw Data'!$B$6:$BE$54,'ADR Raw Data'!V$1,FALSE))/100</f>
        <v>5.2546635301274999E-2</v>
      </c>
      <c r="P105" s="44">
        <f>(VLOOKUP($A104,'ADR Raw Data'!$B$6:$BE$54,'ADR Raw Data'!W$1,FALSE))/100</f>
        <v>4.12132235882725E-2</v>
      </c>
      <c r="Q105" s="44">
        <f>(VLOOKUP($A104,'ADR Raw Data'!$B$6:$BE$54,'ADR Raw Data'!X$1,FALSE))/100</f>
        <v>3.3456616356285697E-2</v>
      </c>
      <c r="R105" s="44">
        <f>(VLOOKUP($A104,'ADR Raw Data'!$B$6:$BE$54,'ADR Raw Data'!Y$1,FALSE))/100</f>
        <v>2.9639190513401997E-2</v>
      </c>
      <c r="S105" s="45">
        <f>(VLOOKUP($A104,'ADR Raw Data'!$B$6:$BE$54,'ADR Raw Data'!AA$1,FALSE))/100</f>
        <v>-2.3308444191756199E-3</v>
      </c>
      <c r="T105" s="45">
        <f>(VLOOKUP($A104,'ADR Raw Data'!$B$6:$BE$54,'ADR Raw Data'!AB$1,FALSE))/100</f>
        <v>5.2969692745216096E-2</v>
      </c>
      <c r="U105" s="44">
        <f>(VLOOKUP($A104,'ADR Raw Data'!$B$6:$BE$54,'ADR Raw Data'!AC$1,FALSE))/100</f>
        <v>2.5399662302301399E-2</v>
      </c>
      <c r="V105" s="46">
        <f>(VLOOKUP($A104,'ADR Raw Data'!$B$6:$BE$54,'ADR Raw Data'!AE$1,FALSE))/100</f>
        <v>2.7745043492386098E-2</v>
      </c>
      <c r="X105" s="43">
        <f>(VLOOKUP($A104,'RevPAR Raw Data'!$B$6:$BE$54,'RevPAR Raw Data'!T$1,FALSE))/100</f>
        <v>6.64811522033492E-2</v>
      </c>
      <c r="Y105" s="44">
        <f>(VLOOKUP($A104,'RevPAR Raw Data'!$B$6:$BE$54,'RevPAR Raw Data'!U$1,FALSE))/100</f>
        <v>8.2452118314884401E-2</v>
      </c>
      <c r="Z105" s="44">
        <f>(VLOOKUP($A104,'RevPAR Raw Data'!$B$6:$BE$54,'RevPAR Raw Data'!V$1,FALSE))/100</f>
        <v>0.25332258054699297</v>
      </c>
      <c r="AA105" s="44">
        <f>(VLOOKUP($A104,'RevPAR Raw Data'!$B$6:$BE$54,'RevPAR Raw Data'!W$1,FALSE))/100</f>
        <v>0.180074528762145</v>
      </c>
      <c r="AB105" s="44">
        <f>(VLOOKUP($A104,'RevPAR Raw Data'!$B$6:$BE$54,'RevPAR Raw Data'!X$1,FALSE))/100</f>
        <v>0.11261762920721999</v>
      </c>
      <c r="AC105" s="44">
        <f>(VLOOKUP($A104,'RevPAR Raw Data'!$B$6:$BE$54,'RevPAR Raw Data'!Y$1,FALSE))/100</f>
        <v>0.14444093815791201</v>
      </c>
      <c r="AD105" s="45">
        <f>(VLOOKUP($A104,'RevPAR Raw Data'!$B$6:$BE$54,'RevPAR Raw Data'!AA$1,FALSE))/100</f>
        <v>9.8401707426809398E-2</v>
      </c>
      <c r="AE105" s="45">
        <f>(VLOOKUP($A104,'RevPAR Raw Data'!$B$6:$BE$54,'RevPAR Raw Data'!AB$1,FALSE))/100</f>
        <v>0.170154188780233</v>
      </c>
      <c r="AF105" s="44">
        <f>(VLOOKUP($A104,'RevPAR Raw Data'!$B$6:$BE$54,'RevPAR Raw Data'!AC$1,FALSE))/100</f>
        <v>0.13434140418997301</v>
      </c>
      <c r="AG105" s="46">
        <f>(VLOOKUP($A104,'RevPAR Raw Data'!$B$6:$BE$54,'RevPAR Raw Data'!AE$1,FALSE))/100</f>
        <v>0.14040590269844899</v>
      </c>
    </row>
    <row r="106" spans="1:33">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c r="A107" s="70" t="s">
        <v>51</v>
      </c>
      <c r="B107" s="71">
        <f>(VLOOKUP($A107,'Occupancy Raw Data'!$B$8:$BE$45,'Occupancy Raw Data'!G$3,FALSE))/100</f>
        <v>0.45954063604240197</v>
      </c>
      <c r="C107" s="72">
        <f>(VLOOKUP($A107,'Occupancy Raw Data'!$B$8:$BE$45,'Occupancy Raw Data'!H$3,FALSE))/100</f>
        <v>0.49681978798586501</v>
      </c>
      <c r="D107" s="72">
        <f>(VLOOKUP($A107,'Occupancy Raw Data'!$B$8:$BE$45,'Occupancy Raw Data'!I$3,FALSE))/100</f>
        <v>0.54116607773851499</v>
      </c>
      <c r="E107" s="72">
        <f>(VLOOKUP($A107,'Occupancy Raw Data'!$B$8:$BE$45,'Occupancy Raw Data'!J$3,FALSE))/100</f>
        <v>0.570141342756183</v>
      </c>
      <c r="F107" s="72">
        <f>(VLOOKUP($A107,'Occupancy Raw Data'!$B$8:$BE$45,'Occupancy Raw Data'!K$3,FALSE))/100</f>
        <v>0.57296819787985798</v>
      </c>
      <c r="G107" s="73">
        <f>(VLOOKUP($A107,'Occupancy Raw Data'!$B$8:$BE$45,'Occupancy Raw Data'!L$3,FALSE))/100</f>
        <v>0.52812720848056505</v>
      </c>
      <c r="H107" s="53">
        <f>(VLOOKUP($A107,'Occupancy Raw Data'!$B$8:$BE$45,'Occupancy Raw Data'!N$3,FALSE))/100</f>
        <v>0.70318021201413405</v>
      </c>
      <c r="I107" s="53">
        <f>(VLOOKUP($A107,'Occupancy Raw Data'!$B$8:$BE$45,'Occupancy Raw Data'!O$3,FALSE))/100</f>
        <v>0.79434628975264998</v>
      </c>
      <c r="J107" s="73">
        <f>(VLOOKUP($A107,'Occupancy Raw Data'!$B$8:$BE$45,'Occupancy Raw Data'!P$3,FALSE))/100</f>
        <v>0.74876325088339202</v>
      </c>
      <c r="K107" s="74">
        <f>(VLOOKUP($A107,'Occupancy Raw Data'!$B$8:$BE$45,'Occupancy Raw Data'!R$3,FALSE))/100</f>
        <v>0.59116607773851504</v>
      </c>
      <c r="M107" s="75">
        <f>VLOOKUP($A107,'ADR Raw Data'!$B$6:$BE$43,'ADR Raw Data'!G$1,FALSE)</f>
        <v>91.569092656670506</v>
      </c>
      <c r="N107" s="76">
        <f>VLOOKUP($A107,'ADR Raw Data'!$B$6:$BE$43,'ADR Raw Data'!H$1,FALSE)</f>
        <v>92.698104551920295</v>
      </c>
      <c r="O107" s="76">
        <f>VLOOKUP($A107,'ADR Raw Data'!$B$6:$BE$43,'ADR Raw Data'!I$1,FALSE)</f>
        <v>93.531106758080298</v>
      </c>
      <c r="P107" s="76">
        <f>VLOOKUP($A107,'ADR Raw Data'!$B$6:$BE$43,'ADR Raw Data'!J$1,FALSE)</f>
        <v>96.956454911682599</v>
      </c>
      <c r="Q107" s="76">
        <f>VLOOKUP($A107,'ADR Raw Data'!$B$6:$BE$43,'ADR Raw Data'!K$1,FALSE)</f>
        <v>99.383546099290697</v>
      </c>
      <c r="R107" s="77">
        <f>VLOOKUP($A107,'ADR Raw Data'!$B$6:$BE$43,'ADR Raw Data'!L$1,FALSE)</f>
        <v>95.042377893750796</v>
      </c>
      <c r="S107" s="76">
        <f>VLOOKUP($A107,'ADR Raw Data'!$B$6:$BE$43,'ADR Raw Data'!N$1,FALSE)</f>
        <v>123.54368592964801</v>
      </c>
      <c r="T107" s="76">
        <f>VLOOKUP($A107,'ADR Raw Data'!$B$6:$BE$43,'ADR Raw Data'!O$1,FALSE)</f>
        <v>126.372657918149</v>
      </c>
      <c r="U107" s="77">
        <f>VLOOKUP($A107,'ADR Raw Data'!$B$6:$BE$43,'ADR Raw Data'!P$1,FALSE)</f>
        <v>125.044282680509</v>
      </c>
      <c r="V107" s="78">
        <f>VLOOKUP($A107,'ADR Raw Data'!$B$6:$BE$43,'ADR Raw Data'!R$1,FALSE)</f>
        <v>105.899526940483</v>
      </c>
      <c r="X107" s="75">
        <f>VLOOKUP($A107,'RevPAR Raw Data'!$B$6:$BE$43,'RevPAR Raw Data'!G$1,FALSE)</f>
        <v>42.079719081272003</v>
      </c>
      <c r="Y107" s="76">
        <f>VLOOKUP($A107,'RevPAR Raw Data'!$B$6:$BE$43,'RevPAR Raw Data'!H$1,FALSE)</f>
        <v>46.054252650176601</v>
      </c>
      <c r="Z107" s="76">
        <f>VLOOKUP($A107,'RevPAR Raw Data'!$B$6:$BE$43,'RevPAR Raw Data'!I$1,FALSE)</f>
        <v>50.615862190812699</v>
      </c>
      <c r="AA107" s="76">
        <f>VLOOKUP($A107,'RevPAR Raw Data'!$B$6:$BE$43,'RevPAR Raw Data'!J$1,FALSE)</f>
        <v>55.278883392226099</v>
      </c>
      <c r="AB107" s="76">
        <f>VLOOKUP($A107,'RevPAR Raw Data'!$B$6:$BE$43,'RevPAR Raw Data'!K$1,FALSE)</f>
        <v>56.943611307420397</v>
      </c>
      <c r="AC107" s="77">
        <f>VLOOKUP($A107,'RevPAR Raw Data'!$B$6:$BE$43,'RevPAR Raw Data'!L$1,FALSE)</f>
        <v>50.194465724381601</v>
      </c>
      <c r="AD107" s="76">
        <f>VLOOKUP($A107,'RevPAR Raw Data'!$B$6:$BE$43,'RevPAR Raw Data'!N$1,FALSE)</f>
        <v>86.873475265017603</v>
      </c>
      <c r="AE107" s="76">
        <f>VLOOKUP($A107,'RevPAR Raw Data'!$B$6:$BE$43,'RevPAR Raw Data'!O$1,FALSE)</f>
        <v>100.383651943462</v>
      </c>
      <c r="AF107" s="77">
        <f>VLOOKUP($A107,'RevPAR Raw Data'!$B$6:$BE$43,'RevPAR Raw Data'!P$1,FALSE)</f>
        <v>93.628563604240199</v>
      </c>
      <c r="AG107" s="78">
        <f>VLOOKUP($A107,'RevPAR Raw Data'!$B$6:$BE$43,'RevPAR Raw Data'!R$1,FALSE)</f>
        <v>62.604207975769803</v>
      </c>
    </row>
    <row r="108" spans="1:33" ht="14.25">
      <c r="A108" s="55" t="s">
        <v>131</v>
      </c>
      <c r="B108" s="43">
        <f>(VLOOKUP($A107,'Occupancy Raw Data'!$B$8:$BE$51,'Occupancy Raw Data'!T$3,FALSE))/100</f>
        <v>0.13499050090789799</v>
      </c>
      <c r="C108" s="44">
        <f>(VLOOKUP($A107,'Occupancy Raw Data'!$B$8:$BE$51,'Occupancy Raw Data'!U$3,FALSE))/100</f>
        <v>-1.70503736110332E-2</v>
      </c>
      <c r="D108" s="44">
        <f>(VLOOKUP($A107,'Occupancy Raw Data'!$B$8:$BE$51,'Occupancy Raw Data'!V$3,FALSE))/100</f>
        <v>1.3489325554369101E-2</v>
      </c>
      <c r="E108" s="44">
        <f>(VLOOKUP($A107,'Occupancy Raw Data'!$B$8:$BE$51,'Occupancy Raw Data'!W$3,FALSE))/100</f>
        <v>-1.5720901348281101E-2</v>
      </c>
      <c r="F108" s="44">
        <f>(VLOOKUP($A107,'Occupancy Raw Data'!$B$8:$BE$51,'Occupancy Raw Data'!X$3,FALSE))/100</f>
        <v>1.8953272640496802E-2</v>
      </c>
      <c r="G108" s="44">
        <f>(VLOOKUP($A107,'Occupancy Raw Data'!$B$8:$BE$51,'Occupancy Raw Data'!Y$3,FALSE))/100</f>
        <v>2.1189158979416402E-2</v>
      </c>
      <c r="H108" s="45">
        <f>(VLOOKUP($A107,'Occupancy Raw Data'!$B$8:$BE$51,'Occupancy Raw Data'!AA$3,FALSE))/100</f>
        <v>5.2331325823713699E-2</v>
      </c>
      <c r="I108" s="45">
        <f>(VLOOKUP($A107,'Occupancy Raw Data'!$B$8:$BE$51,'Occupancy Raw Data'!AB$3,FALSE))/100</f>
        <v>0.11303730682553401</v>
      </c>
      <c r="J108" s="44">
        <f>(VLOOKUP($A107,'Occupancy Raw Data'!$B$8:$BE$51,'Occupancy Raw Data'!AC$3,FALSE))/100</f>
        <v>8.3682898775628109E-2</v>
      </c>
      <c r="K108" s="46">
        <f>(VLOOKUP($A107,'Occupancy Raw Data'!$B$8:$BE$51,'Occupancy Raw Data'!AE$3,FALSE))/100</f>
        <v>4.2954558986625403E-2</v>
      </c>
      <c r="M108" s="43">
        <f>(VLOOKUP($A107,'ADR Raw Data'!$B$6:$BE$49,'ADR Raw Data'!T$1,FALSE))/100</f>
        <v>2.4375699789585103E-2</v>
      </c>
      <c r="N108" s="44">
        <f>(VLOOKUP($A107,'ADR Raw Data'!$B$6:$BE$49,'ADR Raw Data'!U$1,FALSE))/100</f>
        <v>6.21098585684651E-3</v>
      </c>
      <c r="O108" s="44">
        <f>(VLOOKUP($A107,'ADR Raw Data'!$B$6:$BE$49,'ADR Raw Data'!V$1,FALSE))/100</f>
        <v>-1.0137845311384501E-3</v>
      </c>
      <c r="P108" s="44">
        <f>(VLOOKUP($A107,'ADR Raw Data'!$B$6:$BE$49,'ADR Raw Data'!W$1,FALSE))/100</f>
        <v>2.6434418169847703E-2</v>
      </c>
      <c r="Q108" s="44">
        <f>(VLOOKUP($A107,'ADR Raw Data'!$B$6:$BE$49,'ADR Raw Data'!X$1,FALSE))/100</f>
        <v>6.1034467598411801E-2</v>
      </c>
      <c r="R108" s="44">
        <f>(VLOOKUP($A107,'ADR Raw Data'!$B$6:$BE$49,'ADR Raw Data'!Y$1,FALSE))/100</f>
        <v>2.3445629676764401E-2</v>
      </c>
      <c r="S108" s="45">
        <f>(VLOOKUP($A107,'ADR Raw Data'!$B$6:$BE$49,'ADR Raw Data'!AA$1,FALSE))/100</f>
        <v>0.126162828234889</v>
      </c>
      <c r="T108" s="45">
        <f>(VLOOKUP($A107,'ADR Raw Data'!$B$6:$BE$49,'ADR Raw Data'!AB$1,FALSE))/100</f>
        <v>0.1380658307671</v>
      </c>
      <c r="U108" s="44">
        <f>(VLOOKUP($A107,'ADR Raw Data'!$B$6:$BE$49,'ADR Raw Data'!AC$1,FALSE))/100</f>
        <v>0.13270465869158399</v>
      </c>
      <c r="V108" s="46">
        <f>(VLOOKUP($A107,'ADR Raw Data'!$B$6:$BE$49,'ADR Raw Data'!AE$1,FALSE))/100</f>
        <v>7.00138979853622E-2</v>
      </c>
      <c r="X108" s="43">
        <f>(VLOOKUP($A107,'RevPAR Raw Data'!$B$6:$BE$43,'RevPAR Raw Data'!T$1,FALSE))/100</f>
        <v>0.16265668862205998</v>
      </c>
      <c r="Y108" s="44">
        <f>(VLOOKUP($A107,'RevPAR Raw Data'!$B$6:$BE$43,'RevPAR Raw Data'!U$1,FALSE))/100</f>
        <v>-1.0945287383538701E-2</v>
      </c>
      <c r="Z108" s="44">
        <f>(VLOOKUP($A107,'RevPAR Raw Data'!$B$6:$BE$43,'RevPAR Raw Data'!V$1,FALSE))/100</f>
        <v>1.24618657536482E-2</v>
      </c>
      <c r="AA108" s="44">
        <f>(VLOOKUP($A107,'RevPAR Raw Data'!$B$6:$BE$43,'RevPAR Raw Data'!W$1,FALSE))/100</f>
        <v>1.02979439413192E-2</v>
      </c>
      <c r="AB108" s="44">
        <f>(VLOOKUP($A107,'RevPAR Raw Data'!$B$6:$BE$43,'RevPAR Raw Data'!X$1,FALSE))/100</f>
        <v>8.1144543143768899E-2</v>
      </c>
      <c r="AC108" s="44">
        <f>(VLOOKUP($A107,'RevPAR Raw Data'!$B$6:$BE$43,'RevPAR Raw Data'!Y$1,FALSE))/100</f>
        <v>4.5131581830774301E-2</v>
      </c>
      <c r="AD108" s="45">
        <f>(VLOOKUP($A107,'RevPAR Raw Data'!$B$6:$BE$43,'RevPAR Raw Data'!AA$1,FALSE))/100</f>
        <v>0.18509642212980398</v>
      </c>
      <c r="AE108" s="45">
        <f>(VLOOKUP($A107,'RevPAR Raw Data'!$B$6:$BE$43,'RevPAR Raw Data'!AB$1,FALSE))/100</f>
        <v>0.26670972726717801</v>
      </c>
      <c r="AF108" s="44">
        <f>(VLOOKUP($A107,'RevPAR Raw Data'!$B$6:$BE$43,'RevPAR Raw Data'!AC$1,FALSE))/100</f>
        <v>0.22749266798755399</v>
      </c>
      <c r="AG108" s="46">
        <f>(VLOOKUP($A107,'RevPAR Raw Data'!$B$6:$BE$43,'RevPAR Raw Data'!AE$1,FALSE))/100</f>
        <v>0.115975873082883</v>
      </c>
    </row>
    <row r="109" spans="1:33">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c r="A110" s="70" t="s">
        <v>54</v>
      </c>
      <c r="B110" s="71">
        <f>(VLOOKUP($A110,'Occupancy Raw Data'!$B$8:$BE$45,'Occupancy Raw Data'!G$3,FALSE))/100</f>
        <v>0.52473704713673497</v>
      </c>
      <c r="C110" s="72">
        <f>(VLOOKUP($A110,'Occupancy Raw Data'!$B$8:$BE$45,'Occupancy Raw Data'!H$3,FALSE))/100</f>
        <v>0.726529022204908</v>
      </c>
      <c r="D110" s="72">
        <f>(VLOOKUP($A110,'Occupancy Raw Data'!$B$8:$BE$45,'Occupancy Raw Data'!I$3,FALSE))/100</f>
        <v>0.73704713673548794</v>
      </c>
      <c r="E110" s="72">
        <f>(VLOOKUP($A110,'Occupancy Raw Data'!$B$8:$BE$45,'Occupancy Raw Data'!J$3,FALSE))/100</f>
        <v>0.70198675496688689</v>
      </c>
      <c r="F110" s="72">
        <f>(VLOOKUP($A110,'Occupancy Raw Data'!$B$8:$BE$45,'Occupancy Raw Data'!K$3,FALSE))/100</f>
        <v>0.7056875730424621</v>
      </c>
      <c r="G110" s="73">
        <f>(VLOOKUP($A110,'Occupancy Raw Data'!$B$8:$BE$45,'Occupancy Raw Data'!L$3,FALSE))/100</f>
        <v>0.67919750681729596</v>
      </c>
      <c r="H110" s="53">
        <f>(VLOOKUP($A110,'Occupancy Raw Data'!$B$8:$BE$45,'Occupancy Raw Data'!N$3,FALSE))/100</f>
        <v>0.86229061160888099</v>
      </c>
      <c r="I110" s="53">
        <f>(VLOOKUP($A110,'Occupancy Raw Data'!$B$8:$BE$45,'Occupancy Raw Data'!O$3,FALSE))/100</f>
        <v>0.89267627580833608</v>
      </c>
      <c r="J110" s="73">
        <f>(VLOOKUP($A110,'Occupancy Raw Data'!$B$8:$BE$45,'Occupancy Raw Data'!P$3,FALSE))/100</f>
        <v>0.87748344370860909</v>
      </c>
      <c r="K110" s="74">
        <f>(VLOOKUP($A110,'Occupancy Raw Data'!$B$8:$BE$45,'Occupancy Raw Data'!R$3,FALSE))/100</f>
        <v>0.73585063164338493</v>
      </c>
      <c r="M110" s="75">
        <f>VLOOKUP($A110,'ADR Raw Data'!$B$6:$BE$43,'ADR Raw Data'!G$1,FALSE)</f>
        <v>135.21684484038599</v>
      </c>
      <c r="N110" s="76">
        <f>VLOOKUP($A110,'ADR Raw Data'!$B$6:$BE$43,'ADR Raw Data'!H$1,FALSE)</f>
        <v>136.807587131367</v>
      </c>
      <c r="O110" s="76">
        <f>VLOOKUP($A110,'ADR Raw Data'!$B$6:$BE$43,'ADR Raw Data'!I$1,FALSE)</f>
        <v>135.45597515856201</v>
      </c>
      <c r="P110" s="76">
        <f>VLOOKUP($A110,'ADR Raw Data'!$B$6:$BE$43,'ADR Raw Data'!J$1,FALSE)</f>
        <v>132.90503884572601</v>
      </c>
      <c r="Q110" s="76">
        <f>VLOOKUP($A110,'ADR Raw Data'!$B$6:$BE$43,'ADR Raw Data'!K$1,FALSE)</f>
        <v>148.946789953077</v>
      </c>
      <c r="R110" s="77">
        <f>VLOOKUP($A110,'ADR Raw Data'!$B$6:$BE$43,'ADR Raw Data'!L$1,FALSE)</f>
        <v>137.98427702896399</v>
      </c>
      <c r="S110" s="76">
        <f>VLOOKUP($A110,'ADR Raw Data'!$B$6:$BE$43,'ADR Raw Data'!N$1,FALSE)</f>
        <v>210.986970860627</v>
      </c>
      <c r="T110" s="76">
        <f>VLOOKUP($A110,'ADR Raw Data'!$B$6:$BE$43,'ADR Raw Data'!O$1,FALSE)</f>
        <v>218.43543094043201</v>
      </c>
      <c r="U110" s="77">
        <f>VLOOKUP($A110,'ADR Raw Data'!$B$6:$BE$43,'ADR Raw Data'!P$1,FALSE)</f>
        <v>214.775682574916</v>
      </c>
      <c r="V110" s="78">
        <f>VLOOKUP($A110,'ADR Raw Data'!$B$6:$BE$43,'ADR Raw Data'!R$1,FALSE)</f>
        <v>164.14765626772501</v>
      </c>
      <c r="X110" s="75">
        <f>VLOOKUP($A110,'RevPAR Raw Data'!$B$6:$BE$43,'RevPAR Raw Data'!G$1,FALSE)</f>
        <v>70.953287884690198</v>
      </c>
      <c r="Y110" s="76">
        <f>VLOOKUP($A110,'RevPAR Raw Data'!$B$6:$BE$43,'RevPAR Raw Data'!H$1,FALSE)</f>
        <v>99.394682508765001</v>
      </c>
      <c r="Z110" s="76">
        <f>VLOOKUP($A110,'RevPAR Raw Data'!$B$6:$BE$43,'RevPAR Raw Data'!I$1,FALSE)</f>
        <v>99.837438644331897</v>
      </c>
      <c r="AA110" s="76">
        <f>VLOOKUP($A110,'RevPAR Raw Data'!$B$6:$BE$43,'RevPAR Raw Data'!J$1,FALSE)</f>
        <v>93.297576938059905</v>
      </c>
      <c r="AB110" s="76">
        <f>VLOOKUP($A110,'RevPAR Raw Data'!$B$6:$BE$43,'RevPAR Raw Data'!K$1,FALSE)</f>
        <v>105.109898714452</v>
      </c>
      <c r="AC110" s="77">
        <f>VLOOKUP($A110,'RevPAR Raw Data'!$B$6:$BE$43,'RevPAR Raw Data'!L$1,FALSE)</f>
        <v>93.718576938059897</v>
      </c>
      <c r="AD110" s="76">
        <f>VLOOKUP($A110,'RevPAR Raw Data'!$B$6:$BE$43,'RevPAR Raw Data'!N$1,FALSE)</f>
        <v>181.93208414491599</v>
      </c>
      <c r="AE110" s="76">
        <f>VLOOKUP($A110,'RevPAR Raw Data'!$B$6:$BE$43,'RevPAR Raw Data'!O$1,FALSE)</f>
        <v>194.992126996493</v>
      </c>
      <c r="AF110" s="77">
        <f>VLOOKUP($A110,'RevPAR Raw Data'!$B$6:$BE$43,'RevPAR Raw Data'!P$1,FALSE)</f>
        <v>188.46210557070501</v>
      </c>
      <c r="AG110" s="78">
        <f>VLOOKUP($A110,'RevPAR Raw Data'!$B$6:$BE$43,'RevPAR Raw Data'!R$1,FALSE)</f>
        <v>120.788156547387</v>
      </c>
    </row>
    <row r="111" spans="1:33" ht="14.25">
      <c r="A111" s="55" t="s">
        <v>131</v>
      </c>
      <c r="B111" s="43">
        <f>(VLOOKUP($A110,'Occupancy Raw Data'!$B$8:$BE$51,'Occupancy Raw Data'!T$3,FALSE))/100</f>
        <v>0.11145438441446399</v>
      </c>
      <c r="C111" s="44">
        <f>(VLOOKUP($A110,'Occupancy Raw Data'!$B$8:$BE$51,'Occupancy Raw Data'!U$3,FALSE))/100</f>
        <v>0.24905484233726799</v>
      </c>
      <c r="D111" s="44">
        <f>(VLOOKUP($A110,'Occupancy Raw Data'!$B$8:$BE$51,'Occupancy Raw Data'!V$3,FALSE))/100</f>
        <v>0.166817631797087</v>
      </c>
      <c r="E111" s="44">
        <f>(VLOOKUP($A110,'Occupancy Raw Data'!$B$8:$BE$51,'Occupancy Raw Data'!W$3,FALSE))/100</f>
        <v>6.2894007896077395E-2</v>
      </c>
      <c r="F111" s="44">
        <f>(VLOOKUP($A110,'Occupancy Raw Data'!$B$8:$BE$51,'Occupancy Raw Data'!X$3,FALSE))/100</f>
        <v>-2.9247102587401998E-4</v>
      </c>
      <c r="G111" s="44">
        <f>(VLOOKUP($A110,'Occupancy Raw Data'!$B$8:$BE$51,'Occupancy Raw Data'!Y$3,FALSE))/100</f>
        <v>0.112783273784743</v>
      </c>
      <c r="H111" s="45">
        <f>(VLOOKUP($A110,'Occupancy Raw Data'!$B$8:$BE$51,'Occupancy Raw Data'!AA$3,FALSE))/100</f>
        <v>-2.8814843116415599E-2</v>
      </c>
      <c r="I111" s="45">
        <f>(VLOOKUP($A110,'Occupancy Raw Data'!$B$8:$BE$51,'Occupancy Raw Data'!AB$3,FALSE))/100</f>
        <v>-5.7574742552229601E-2</v>
      </c>
      <c r="J111" s="44">
        <f>(VLOOKUP($A110,'Occupancy Raw Data'!$B$8:$BE$51,'Occupancy Raw Data'!AC$3,FALSE))/100</f>
        <v>-4.3659765794812906E-2</v>
      </c>
      <c r="K111" s="46">
        <f>(VLOOKUP($A110,'Occupancy Raw Data'!$B$8:$BE$51,'Occupancy Raw Data'!AE$3,FALSE))/100</f>
        <v>5.4036927104858801E-2</v>
      </c>
      <c r="M111" s="43">
        <f>(VLOOKUP($A110,'ADR Raw Data'!$B$6:$BE$49,'ADR Raw Data'!T$1,FALSE))/100</f>
        <v>-2.8272740229660802E-2</v>
      </c>
      <c r="N111" s="44">
        <f>(VLOOKUP($A110,'ADR Raw Data'!$B$6:$BE$49,'ADR Raw Data'!U$1,FALSE))/100</f>
        <v>-2.2849480038803202E-2</v>
      </c>
      <c r="O111" s="44">
        <f>(VLOOKUP($A110,'ADR Raw Data'!$B$6:$BE$49,'ADR Raw Data'!V$1,FALSE))/100</f>
        <v>-5.6758788575230305E-2</v>
      </c>
      <c r="P111" s="44">
        <f>(VLOOKUP($A110,'ADR Raw Data'!$B$6:$BE$49,'ADR Raw Data'!W$1,FALSE))/100</f>
        <v>-3.4874509045538703E-2</v>
      </c>
      <c r="Q111" s="44">
        <f>(VLOOKUP($A110,'ADR Raw Data'!$B$6:$BE$49,'ADR Raw Data'!X$1,FALSE))/100</f>
        <v>-1.0891280069058399E-2</v>
      </c>
      <c r="R111" s="44">
        <f>(VLOOKUP($A110,'ADR Raw Data'!$B$6:$BE$49,'ADR Raw Data'!Y$1,FALSE))/100</f>
        <v>-3.2159136426143597E-2</v>
      </c>
      <c r="S111" s="45">
        <f>(VLOOKUP($A110,'ADR Raw Data'!$B$6:$BE$49,'ADR Raw Data'!AA$1,FALSE))/100</f>
        <v>-9.6226703976954198E-4</v>
      </c>
      <c r="T111" s="45">
        <f>(VLOOKUP($A110,'ADR Raw Data'!$B$6:$BE$49,'ADR Raw Data'!AB$1,FALSE))/100</f>
        <v>-5.1704021236927501E-2</v>
      </c>
      <c r="U111" s="44">
        <f>(VLOOKUP($A110,'ADR Raw Data'!$B$6:$BE$49,'ADR Raw Data'!AC$1,FALSE))/100</f>
        <v>-2.8504509948690998E-2</v>
      </c>
      <c r="V111" s="46">
        <f>(VLOOKUP($A110,'ADR Raw Data'!$B$6:$BE$49,'ADR Raw Data'!AE$1,FALSE))/100</f>
        <v>-4.5930543047396098E-2</v>
      </c>
      <c r="X111" s="43">
        <f>(VLOOKUP($A110,'RevPAR Raw Data'!$B$6:$BE$43,'RevPAR Raw Data'!T$1,FALSE))/100</f>
        <v>8.0030523326796305E-2</v>
      </c>
      <c r="Y111" s="44">
        <f>(VLOOKUP($A110,'RevPAR Raw Data'!$B$6:$BE$43,'RevPAR Raw Data'!U$1,FALSE))/100</f>
        <v>0.220514588649912</v>
      </c>
      <c r="Z111" s="44">
        <f>(VLOOKUP($A110,'RevPAR Raw Data'!$B$6:$BE$43,'RevPAR Raw Data'!V$1,FALSE))/100</f>
        <v>0.10059047652806501</v>
      </c>
      <c r="AA111" s="44">
        <f>(VLOOKUP($A110,'RevPAR Raw Data'!$B$6:$BE$43,'RevPAR Raw Data'!W$1,FALSE))/100</f>
        <v>2.58261012032567E-2</v>
      </c>
      <c r="AB111" s="44">
        <f>(VLOOKUP($A110,'RevPAR Raw Data'!$B$6:$BE$43,'RevPAR Raw Data'!X$1,FALSE))/100</f>
        <v>-1.11805657110776E-2</v>
      </c>
      <c r="AC111" s="44">
        <f>(VLOOKUP($A110,'RevPAR Raw Data'!$B$6:$BE$43,'RevPAR Raw Data'!Y$1,FALSE))/100</f>
        <v>7.6997124670369108E-2</v>
      </c>
      <c r="AD111" s="45">
        <f>(VLOOKUP($A110,'RevPAR Raw Data'!$B$6:$BE$43,'RevPAR Raw Data'!AA$1,FALSE))/100</f>
        <v>-2.97493825823981E-2</v>
      </c>
      <c r="AE111" s="45">
        <f>(VLOOKUP($A110,'RevPAR Raw Data'!$B$6:$BE$43,'RevPAR Raw Data'!AB$1,FALSE))/100</f>
        <v>-0.10630191807752601</v>
      </c>
      <c r="AF111" s="44">
        <f>(VLOOKUP($A110,'RevPAR Raw Data'!$B$6:$BE$43,'RevPAR Raw Data'!AC$1,FALSE))/100</f>
        <v>-7.0919775515048189E-2</v>
      </c>
      <c r="AG111" s="46">
        <f>(VLOOKUP($A110,'RevPAR Raw Data'!$B$6:$BE$43,'RevPAR Raw Data'!AE$1,FALSE))/100</f>
        <v>5.62443865092395E-3</v>
      </c>
    </row>
    <row r="112" spans="1:33">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4">
      <c r="A113" s="70" t="s">
        <v>53</v>
      </c>
      <c r="B113" s="71">
        <f>(VLOOKUP($A113,'Occupancy Raw Data'!$B$8:$BE$45,'Occupancy Raw Data'!G$3,FALSE))/100</f>
        <v>0.43270547945205401</v>
      </c>
      <c r="C113" s="72">
        <f>(VLOOKUP($A113,'Occupancy Raw Data'!$B$8:$BE$45,'Occupancy Raw Data'!H$3,FALSE))/100</f>
        <v>0.57671232876712297</v>
      </c>
      <c r="D113" s="72">
        <f>(VLOOKUP($A113,'Occupancy Raw Data'!$B$8:$BE$45,'Occupancy Raw Data'!I$3,FALSE))/100</f>
        <v>0.60582191780821903</v>
      </c>
      <c r="E113" s="72">
        <f>(VLOOKUP($A113,'Occupancy Raw Data'!$B$8:$BE$45,'Occupancy Raw Data'!J$3,FALSE))/100</f>
        <v>0.62551369863013595</v>
      </c>
      <c r="F113" s="72">
        <f>(VLOOKUP($A113,'Occupancy Raw Data'!$B$8:$BE$45,'Occupancy Raw Data'!K$3,FALSE))/100</f>
        <v>0.62226027397260197</v>
      </c>
      <c r="G113" s="73">
        <f>(VLOOKUP($A113,'Occupancy Raw Data'!$B$8:$BE$45,'Occupancy Raw Data'!L$3,FALSE))/100</f>
        <v>0.57260273972602693</v>
      </c>
      <c r="H113" s="53">
        <f>(VLOOKUP($A113,'Occupancy Raw Data'!$B$8:$BE$45,'Occupancy Raw Data'!N$3,FALSE))/100</f>
        <v>0.75821917808219097</v>
      </c>
      <c r="I113" s="53">
        <f>(VLOOKUP($A113,'Occupancy Raw Data'!$B$8:$BE$45,'Occupancy Raw Data'!O$3,FALSE))/100</f>
        <v>0.78047945205479397</v>
      </c>
      <c r="J113" s="73">
        <f>(VLOOKUP($A113,'Occupancy Raw Data'!$B$8:$BE$45,'Occupancy Raw Data'!P$3,FALSE))/100</f>
        <v>0.76934931506849291</v>
      </c>
      <c r="K113" s="74">
        <f>(VLOOKUP($A113,'Occupancy Raw Data'!$B$8:$BE$45,'Occupancy Raw Data'!R$3,FALSE))/100</f>
        <v>0.62881604696673099</v>
      </c>
      <c r="M113" s="75">
        <f>VLOOKUP($A113,'ADR Raw Data'!$B$6:$BE$43,'ADR Raw Data'!G$1,FALSE)</f>
        <v>94.051381084289602</v>
      </c>
      <c r="N113" s="76">
        <f>VLOOKUP($A113,'ADR Raw Data'!$B$6:$BE$43,'ADR Raw Data'!H$1,FALSE)</f>
        <v>101.72112232779</v>
      </c>
      <c r="O113" s="76">
        <f>VLOOKUP($A113,'ADR Raw Data'!$B$6:$BE$43,'ADR Raw Data'!I$1,FALSE)</f>
        <v>104.463213680045</v>
      </c>
      <c r="P113" s="76">
        <f>VLOOKUP($A113,'ADR Raw Data'!$B$6:$BE$43,'ADR Raw Data'!J$1,FALSE)</f>
        <v>108.383394470298</v>
      </c>
      <c r="Q113" s="76">
        <f>VLOOKUP($A113,'ADR Raw Data'!$B$6:$BE$43,'ADR Raw Data'!K$1,FALSE)</f>
        <v>104.351334617501</v>
      </c>
      <c r="R113" s="77">
        <f>VLOOKUP($A113,'ADR Raw Data'!$B$6:$BE$43,'ADR Raw Data'!L$1,FALSE)</f>
        <v>103.16942105263099</v>
      </c>
      <c r="S113" s="76">
        <f>VLOOKUP($A113,'ADR Raw Data'!$B$6:$BE$43,'ADR Raw Data'!N$1,FALSE)</f>
        <v>116.258177506775</v>
      </c>
      <c r="T113" s="76">
        <f>VLOOKUP($A113,'ADR Raw Data'!$B$6:$BE$43,'ADR Raw Data'!O$1,FALSE)</f>
        <v>117.33579640193</v>
      </c>
      <c r="U113" s="77">
        <f>VLOOKUP($A113,'ADR Raw Data'!$B$6:$BE$43,'ADR Raw Data'!P$1,FALSE)</f>
        <v>116.80478188292901</v>
      </c>
      <c r="V113" s="78">
        <f>VLOOKUP($A113,'ADR Raw Data'!$B$6:$BE$43,'ADR Raw Data'!R$1,FALSE)</f>
        <v>107.935909515288</v>
      </c>
      <c r="X113" s="75">
        <f>VLOOKUP($A113,'RevPAR Raw Data'!$B$6:$BE$43,'RevPAR Raw Data'!G$1,FALSE)</f>
        <v>40.696547945205403</v>
      </c>
      <c r="Y113" s="76">
        <f>VLOOKUP($A113,'RevPAR Raw Data'!$B$6:$BE$43,'RevPAR Raw Data'!H$1,FALSE)</f>
        <v>58.663825342465699</v>
      </c>
      <c r="Z113" s="76">
        <f>VLOOKUP($A113,'RevPAR Raw Data'!$B$6:$BE$43,'RevPAR Raw Data'!I$1,FALSE)</f>
        <v>63.286104452054701</v>
      </c>
      <c r="AA113" s="76">
        <f>VLOOKUP($A113,'RevPAR Raw Data'!$B$6:$BE$43,'RevPAR Raw Data'!J$1,FALSE)</f>
        <v>67.795297945205405</v>
      </c>
      <c r="AB113" s="76">
        <f>VLOOKUP($A113,'RevPAR Raw Data'!$B$6:$BE$43,'RevPAR Raw Data'!K$1,FALSE)</f>
        <v>64.933690068493107</v>
      </c>
      <c r="AC113" s="77">
        <f>VLOOKUP($A113,'RevPAR Raw Data'!$B$6:$BE$43,'RevPAR Raw Data'!L$1,FALSE)</f>
        <v>59.0750931506849</v>
      </c>
      <c r="AD113" s="76">
        <f>VLOOKUP($A113,'RevPAR Raw Data'!$B$6:$BE$43,'RevPAR Raw Data'!N$1,FALSE)</f>
        <v>88.149179794520506</v>
      </c>
      <c r="AE113" s="76">
        <f>VLOOKUP($A113,'RevPAR Raw Data'!$B$6:$BE$43,'RevPAR Raw Data'!O$1,FALSE)</f>
        <v>91.578178082191698</v>
      </c>
      <c r="AF113" s="77">
        <f>VLOOKUP($A113,'RevPAR Raw Data'!$B$6:$BE$43,'RevPAR Raw Data'!P$1,FALSE)</f>
        <v>89.863678938356102</v>
      </c>
      <c r="AG113" s="78">
        <f>VLOOKUP($A113,'RevPAR Raw Data'!$B$6:$BE$43,'RevPAR Raw Data'!R$1,FALSE)</f>
        <v>67.871831947162406</v>
      </c>
    </row>
    <row r="114" spans="1:34" ht="14.25">
      <c r="A114" s="55" t="s">
        <v>131</v>
      </c>
      <c r="B114" s="43">
        <f>(VLOOKUP($A113,'Occupancy Raw Data'!$B$8:$BE$51,'Occupancy Raw Data'!T$3,FALSE))/100</f>
        <v>0.106975535508779</v>
      </c>
      <c r="C114" s="44">
        <f>(VLOOKUP($A113,'Occupancy Raw Data'!$B$8:$BE$51,'Occupancy Raw Data'!U$3,FALSE))/100</f>
        <v>0.14815417579507401</v>
      </c>
      <c r="D114" s="44">
        <f>(VLOOKUP($A113,'Occupancy Raw Data'!$B$8:$BE$51,'Occupancy Raw Data'!V$3,FALSE))/100</f>
        <v>7.4319142913510702E-2</v>
      </c>
      <c r="E114" s="44">
        <f>(VLOOKUP($A113,'Occupancy Raw Data'!$B$8:$BE$51,'Occupancy Raw Data'!W$3,FALSE))/100</f>
        <v>5.8849249563985601E-2</v>
      </c>
      <c r="F114" s="44">
        <f>(VLOOKUP($A113,'Occupancy Raw Data'!$B$8:$BE$51,'Occupancy Raw Data'!X$3,FALSE))/100</f>
        <v>4.6984583183642794E-3</v>
      </c>
      <c r="G114" s="44">
        <f>(VLOOKUP($A113,'Occupancy Raw Data'!$B$8:$BE$51,'Occupancy Raw Data'!Y$3,FALSE))/100</f>
        <v>7.3416931822406509E-2</v>
      </c>
      <c r="H114" s="45">
        <f>(VLOOKUP($A113,'Occupancy Raw Data'!$B$8:$BE$51,'Occupancy Raw Data'!AA$3,FALSE))/100</f>
        <v>1.35835318993472E-2</v>
      </c>
      <c r="I114" s="45">
        <f>(VLOOKUP($A113,'Occupancy Raw Data'!$B$8:$BE$51,'Occupancy Raw Data'!AB$3,FALSE))/100</f>
        <v>0.10571175998958299</v>
      </c>
      <c r="J114" s="44">
        <f>(VLOOKUP($A113,'Occupancy Raw Data'!$B$8:$BE$51,'Occupancy Raw Data'!AC$3,FALSE))/100</f>
        <v>5.8310751802779601E-2</v>
      </c>
      <c r="K114" s="46">
        <f>(VLOOKUP($A113,'Occupancy Raw Data'!$B$8:$BE$51,'Occupancy Raw Data'!AE$3,FALSE))/100</f>
        <v>6.8087508788320802E-2</v>
      </c>
      <c r="M114" s="43">
        <f>(VLOOKUP($A113,'ADR Raw Data'!$B$6:$BE$49,'ADR Raw Data'!T$1,FALSE))/100</f>
        <v>2.3934453763143303E-2</v>
      </c>
      <c r="N114" s="44">
        <f>(VLOOKUP($A113,'ADR Raw Data'!$B$6:$BE$49,'ADR Raw Data'!U$1,FALSE))/100</f>
        <v>-9.9153220535839106E-3</v>
      </c>
      <c r="O114" s="44">
        <f>(VLOOKUP($A113,'ADR Raw Data'!$B$6:$BE$49,'ADR Raw Data'!V$1,FALSE))/100</f>
        <v>-2.1011006236599902E-2</v>
      </c>
      <c r="P114" s="44">
        <f>(VLOOKUP($A113,'ADR Raw Data'!$B$6:$BE$49,'ADR Raw Data'!W$1,FALSE))/100</f>
        <v>9.8777818117613703E-3</v>
      </c>
      <c r="Q114" s="44">
        <f>(VLOOKUP($A113,'ADR Raw Data'!$B$6:$BE$49,'ADR Raw Data'!X$1,FALSE))/100</f>
        <v>5.5221786623829809E-3</v>
      </c>
      <c r="R114" s="44">
        <f>(VLOOKUP($A113,'ADR Raw Data'!$B$6:$BE$49,'ADR Raw Data'!Y$1,FALSE))/100</f>
        <v>-6.7383624834140997E-4</v>
      </c>
      <c r="S114" s="45">
        <f>(VLOOKUP($A113,'ADR Raw Data'!$B$6:$BE$49,'ADR Raw Data'!AA$1,FALSE))/100</f>
        <v>-3.3182034832376101E-3</v>
      </c>
      <c r="T114" s="45">
        <f>(VLOOKUP($A113,'ADR Raw Data'!$B$6:$BE$49,'ADR Raw Data'!AB$1,FALSE))/100</f>
        <v>-9.0357055393849406E-4</v>
      </c>
      <c r="U114" s="44">
        <f>(VLOOKUP($A113,'ADR Raw Data'!$B$6:$BE$49,'ADR Raw Data'!AC$1,FALSE))/100</f>
        <v>-1.9415973820246098E-3</v>
      </c>
      <c r="V114" s="46">
        <f>(VLOOKUP($A113,'ADR Raw Data'!$B$6:$BE$49,'ADR Raw Data'!AE$1,FALSE))/100</f>
        <v>-1.5653506234846501E-3</v>
      </c>
      <c r="X114" s="43">
        <f>(VLOOKUP($A113,'RevPAR Raw Data'!$B$6:$BE$43,'RevPAR Raw Data'!T$1,FALSE))/100</f>
        <v>0.13347039028034499</v>
      </c>
      <c r="Y114" s="44">
        <f>(VLOOKUP($A113,'RevPAR Raw Data'!$B$6:$BE$43,'RevPAR Raw Data'!U$1,FALSE))/100</f>
        <v>0.136769857374898</v>
      </c>
      <c r="Z114" s="44">
        <f>(VLOOKUP($A113,'RevPAR Raw Data'!$B$6:$BE$43,'RevPAR Raw Data'!V$1,FALSE))/100</f>
        <v>5.1746616701656201E-2</v>
      </c>
      <c r="AA114" s="44">
        <f>(VLOOKUP($A113,'RevPAR Raw Data'!$B$6:$BE$43,'RevPAR Raw Data'!W$1,FALSE))/100</f>
        <v>6.9308331422725897E-2</v>
      </c>
      <c r="AB114" s="44">
        <f>(VLOOKUP($A113,'RevPAR Raw Data'!$B$6:$BE$43,'RevPAR Raw Data'!X$1,FALSE))/100</f>
        <v>1.0246582707019001E-2</v>
      </c>
      <c r="AC114" s="44">
        <f>(VLOOKUP($A113,'RevPAR Raw Data'!$B$6:$BE$43,'RevPAR Raw Data'!Y$1,FALSE))/100</f>
        <v>7.2693624584161204E-2</v>
      </c>
      <c r="AD114" s="45">
        <f>(VLOOKUP($A113,'RevPAR Raw Data'!$B$6:$BE$43,'RevPAR Raw Data'!AA$1,FALSE))/100</f>
        <v>1.02202554932465E-2</v>
      </c>
      <c r="AE114" s="45">
        <f>(VLOOKUP($A113,'RevPAR Raw Data'!$B$6:$BE$43,'RevPAR Raw Data'!AB$1,FALSE))/100</f>
        <v>0.10471267140211299</v>
      </c>
      <c r="AF114" s="44">
        <f>(VLOOKUP($A113,'RevPAR Raw Data'!$B$6:$BE$43,'RevPAR Raw Data'!AC$1,FALSE))/100</f>
        <v>5.6255938417710795E-2</v>
      </c>
      <c r="AG114" s="46">
        <f>(VLOOKUP($A113,'RevPAR Raw Data'!$B$6:$BE$43,'RevPAR Raw Data'!AE$1,FALSE))/100</f>
        <v>6.6415577340502893E-2</v>
      </c>
    </row>
    <row r="115" spans="1:34">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4">
      <c r="A116" s="70" t="s">
        <v>49</v>
      </c>
      <c r="B116" s="71">
        <f>(VLOOKUP($A116,'Occupancy Raw Data'!$B$8:$BE$45,'Occupancy Raw Data'!G$3,FALSE))/100</f>
        <v>0.39868105515587504</v>
      </c>
      <c r="C116" s="72">
        <f>(VLOOKUP($A116,'Occupancy Raw Data'!$B$8:$BE$45,'Occupancy Raw Data'!H$3,FALSE))/100</f>
        <v>0.56984412470023893</v>
      </c>
      <c r="D116" s="72">
        <f>(VLOOKUP($A116,'Occupancy Raw Data'!$B$8:$BE$45,'Occupancy Raw Data'!I$3,FALSE))/100</f>
        <v>0.61630695443645001</v>
      </c>
      <c r="E116" s="72">
        <f>(VLOOKUP($A116,'Occupancy Raw Data'!$B$8:$BE$45,'Occupancy Raw Data'!J$3,FALSE))/100</f>
        <v>0.59322541966426801</v>
      </c>
      <c r="F116" s="72">
        <f>(VLOOKUP($A116,'Occupancy Raw Data'!$B$8:$BE$45,'Occupancy Raw Data'!K$3,FALSE))/100</f>
        <v>0.60791366906474797</v>
      </c>
      <c r="G116" s="73">
        <f>(VLOOKUP($A116,'Occupancy Raw Data'!$B$8:$BE$45,'Occupancy Raw Data'!L$3,FALSE))/100</f>
        <v>0.55719424460431599</v>
      </c>
      <c r="H116" s="53">
        <f>(VLOOKUP($A116,'Occupancy Raw Data'!$B$8:$BE$45,'Occupancy Raw Data'!N$3,FALSE))/100</f>
        <v>0.70173860911270902</v>
      </c>
      <c r="I116" s="53">
        <f>(VLOOKUP($A116,'Occupancy Raw Data'!$B$8:$BE$45,'Occupancy Raw Data'!O$3,FALSE))/100</f>
        <v>0.6681654676258989</v>
      </c>
      <c r="J116" s="73">
        <f>(VLOOKUP($A116,'Occupancy Raw Data'!$B$8:$BE$45,'Occupancy Raw Data'!P$3,FALSE))/100</f>
        <v>0.68495203836930396</v>
      </c>
      <c r="K116" s="74">
        <f>(VLOOKUP($A116,'Occupancy Raw Data'!$B$8:$BE$45,'Occupancy Raw Data'!R$3,FALSE))/100</f>
        <v>0.59369647139431303</v>
      </c>
      <c r="M116" s="75">
        <f>VLOOKUP($A116,'ADR Raw Data'!$B$6:$BE$43,'ADR Raw Data'!G$1,FALSE)</f>
        <v>99.720413533834503</v>
      </c>
      <c r="N116" s="76">
        <f>VLOOKUP($A116,'ADR Raw Data'!$B$6:$BE$43,'ADR Raw Data'!H$1,FALSE)</f>
        <v>109.10494476591199</v>
      </c>
      <c r="O116" s="76">
        <f>VLOOKUP($A116,'ADR Raw Data'!$B$6:$BE$43,'ADR Raw Data'!I$1,FALSE)</f>
        <v>112.067757782101</v>
      </c>
      <c r="P116" s="76">
        <f>VLOOKUP($A116,'ADR Raw Data'!$B$6:$BE$43,'ADR Raw Data'!J$1,FALSE)</f>
        <v>108.42800909550201</v>
      </c>
      <c r="Q116" s="76">
        <f>VLOOKUP($A116,'ADR Raw Data'!$B$6:$BE$43,'ADR Raw Data'!K$1,FALSE)</f>
        <v>110.483210059171</v>
      </c>
      <c r="R116" s="77">
        <f>VLOOKUP($A116,'ADR Raw Data'!$B$6:$BE$43,'ADR Raw Data'!L$1,FALSE)</f>
        <v>108.57401979771799</v>
      </c>
      <c r="S116" s="76">
        <f>VLOOKUP($A116,'ADR Raw Data'!$B$6:$BE$43,'ADR Raw Data'!N$1,FALSE)</f>
        <v>126.78418624519399</v>
      </c>
      <c r="T116" s="76">
        <f>VLOOKUP($A116,'ADR Raw Data'!$B$6:$BE$43,'ADR Raw Data'!O$1,FALSE)</f>
        <v>129.16026917900399</v>
      </c>
      <c r="U116" s="77">
        <f>VLOOKUP($A116,'ADR Raw Data'!$B$6:$BE$43,'ADR Raw Data'!P$1,FALSE)</f>
        <v>127.943111597374</v>
      </c>
      <c r="V116" s="78">
        <f>VLOOKUP($A116,'ADR Raw Data'!$B$6:$BE$43,'ADR Raw Data'!R$1,FALSE)</f>
        <v>114.958667051356</v>
      </c>
      <c r="X116" s="75">
        <f>VLOOKUP($A116,'RevPAR Raw Data'!$B$6:$BE$43,'RevPAR Raw Data'!G$1,FALSE)</f>
        <v>39.7566396882494</v>
      </c>
      <c r="Y116" s="76">
        <f>VLOOKUP($A116,'RevPAR Raw Data'!$B$6:$BE$43,'RevPAR Raw Data'!H$1,FALSE)</f>
        <v>62.1728117505995</v>
      </c>
      <c r="Z116" s="76">
        <f>VLOOKUP($A116,'RevPAR Raw Data'!$B$6:$BE$43,'RevPAR Raw Data'!I$1,FALSE)</f>
        <v>69.068138489208593</v>
      </c>
      <c r="AA116" s="76">
        <f>VLOOKUP($A116,'RevPAR Raw Data'!$B$6:$BE$43,'RevPAR Raw Data'!J$1,FALSE)</f>
        <v>64.322251199040707</v>
      </c>
      <c r="AB116" s="76">
        <f>VLOOKUP($A116,'RevPAR Raw Data'!$B$6:$BE$43,'RevPAR Raw Data'!K$1,FALSE)</f>
        <v>67.164253597122297</v>
      </c>
      <c r="AC116" s="77">
        <f>VLOOKUP($A116,'RevPAR Raw Data'!$B$6:$BE$43,'RevPAR Raw Data'!L$1,FALSE)</f>
        <v>60.496818944844101</v>
      </c>
      <c r="AD116" s="76">
        <f>VLOOKUP($A116,'RevPAR Raw Data'!$B$6:$BE$43,'RevPAR Raw Data'!N$1,FALSE)</f>
        <v>88.969358513189405</v>
      </c>
      <c r="AE116" s="76">
        <f>VLOOKUP($A116,'RevPAR Raw Data'!$B$6:$BE$43,'RevPAR Raw Data'!O$1,FALSE)</f>
        <v>86.300431654676203</v>
      </c>
      <c r="AF116" s="77">
        <f>VLOOKUP($A116,'RevPAR Raw Data'!$B$6:$BE$43,'RevPAR Raw Data'!P$1,FALSE)</f>
        <v>87.634895083932804</v>
      </c>
      <c r="AG116" s="78">
        <f>VLOOKUP($A116,'RevPAR Raw Data'!$B$6:$BE$43,'RevPAR Raw Data'!R$1,FALSE)</f>
        <v>68.250554984583701</v>
      </c>
    </row>
    <row r="117" spans="1:34" ht="14.25">
      <c r="A117" s="55" t="s">
        <v>131</v>
      </c>
      <c r="B117" s="43">
        <f>(VLOOKUP($A116,'Occupancy Raw Data'!$B$8:$BE$51,'Occupancy Raw Data'!T$3,FALSE))/100</f>
        <v>4.8981048624135701E-2</v>
      </c>
      <c r="C117" s="44">
        <f>(VLOOKUP($A116,'Occupancy Raw Data'!$B$8:$BE$51,'Occupancy Raw Data'!U$3,FALSE))/100</f>
        <v>0.109817388025063</v>
      </c>
      <c r="D117" s="44">
        <f>(VLOOKUP($A116,'Occupancy Raw Data'!$B$8:$BE$51,'Occupancy Raw Data'!V$3,FALSE))/100</f>
        <v>9.6125098868827002E-2</v>
      </c>
      <c r="E117" s="44">
        <f>(VLOOKUP($A116,'Occupancy Raw Data'!$B$8:$BE$51,'Occupancy Raw Data'!W$3,FALSE))/100</f>
        <v>1.4514488560896299E-2</v>
      </c>
      <c r="F117" s="44">
        <f>(VLOOKUP($A116,'Occupancy Raw Data'!$B$8:$BE$51,'Occupancy Raw Data'!X$3,FALSE))/100</f>
        <v>9.0374596874224694E-2</v>
      </c>
      <c r="G117" s="44">
        <f>(VLOOKUP($A116,'Occupancy Raw Data'!$B$8:$BE$51,'Occupancy Raw Data'!Y$3,FALSE))/100</f>
        <v>7.2332502850178809E-2</v>
      </c>
      <c r="H117" s="45">
        <f>(VLOOKUP($A116,'Occupancy Raw Data'!$B$8:$BE$51,'Occupancy Raw Data'!AA$3,FALSE))/100</f>
        <v>-1.5936027619215202E-2</v>
      </c>
      <c r="I117" s="45">
        <f>(VLOOKUP($A116,'Occupancy Raw Data'!$B$8:$BE$51,'Occupancy Raw Data'!AB$3,FALSE))/100</f>
        <v>9.2392382032478404E-2</v>
      </c>
      <c r="J117" s="44">
        <f>(VLOOKUP($A116,'Occupancy Raw Data'!$B$8:$BE$51,'Occupancy Raw Data'!AC$3,FALSE))/100</f>
        <v>3.4080304410189097E-2</v>
      </c>
      <c r="K117" s="46">
        <f>(VLOOKUP($A116,'Occupancy Raw Data'!$B$8:$BE$51,'Occupancy Raw Data'!AE$3,FALSE))/100</f>
        <v>5.9414490574470902E-2</v>
      </c>
      <c r="M117" s="43">
        <f>(VLOOKUP($A116,'ADR Raw Data'!$B$6:$BE$49,'ADR Raw Data'!T$1,FALSE))/100</f>
        <v>4.4952444423529296E-2</v>
      </c>
      <c r="N117" s="44">
        <f>(VLOOKUP($A116,'ADR Raw Data'!$B$6:$BE$49,'ADR Raw Data'!U$1,FALSE))/100</f>
        <v>-5.9555949561151601E-2</v>
      </c>
      <c r="O117" s="44">
        <f>(VLOOKUP($A116,'ADR Raw Data'!$B$6:$BE$49,'ADR Raw Data'!V$1,FALSE))/100</f>
        <v>5.1410426620473598E-2</v>
      </c>
      <c r="P117" s="44">
        <f>(VLOOKUP($A116,'ADR Raw Data'!$B$6:$BE$49,'ADR Raw Data'!W$1,FALSE))/100</f>
        <v>2.2399917725251899E-2</v>
      </c>
      <c r="Q117" s="44">
        <f>(VLOOKUP($A116,'ADR Raw Data'!$B$6:$BE$49,'ADR Raw Data'!X$1,FALSE))/100</f>
        <v>2.7572596683688801E-2</v>
      </c>
      <c r="R117" s="44">
        <f>(VLOOKUP($A116,'ADR Raw Data'!$B$6:$BE$49,'ADR Raw Data'!Y$1,FALSE))/100</f>
        <v>1.5679539143691398E-2</v>
      </c>
      <c r="S117" s="45">
        <f>(VLOOKUP($A116,'ADR Raw Data'!$B$6:$BE$49,'ADR Raw Data'!AA$1,FALSE))/100</f>
        <v>-2.38591779642317E-2</v>
      </c>
      <c r="T117" s="45">
        <f>(VLOOKUP($A116,'ADR Raw Data'!$B$6:$BE$49,'ADR Raw Data'!AB$1,FALSE))/100</f>
        <v>2.60207446440095E-2</v>
      </c>
      <c r="U117" s="44">
        <f>(VLOOKUP($A116,'ADR Raw Data'!$B$6:$BE$49,'ADR Raw Data'!AC$1,FALSE))/100</f>
        <v>-7.3307685489555293E-4</v>
      </c>
      <c r="V117" s="46">
        <f>(VLOOKUP($A116,'ADR Raw Data'!$B$6:$BE$49,'ADR Raw Data'!AE$1,FALSE))/100</f>
        <v>8.0847689411803099E-3</v>
      </c>
      <c r="X117" s="43">
        <f>(VLOOKUP($A116,'RevPAR Raw Data'!$B$6:$BE$43,'RevPAR Raw Data'!T$1,FALSE))/100</f>
        <v>9.613531091374769E-2</v>
      </c>
      <c r="Y117" s="44">
        <f>(VLOOKUP($A116,'RevPAR Raw Data'!$B$6:$BE$43,'RevPAR Raw Data'!U$1,FALSE))/100</f>
        <v>4.3721159641754E-2</v>
      </c>
      <c r="Z117" s="44">
        <f>(VLOOKUP($A116,'RevPAR Raw Data'!$B$6:$BE$43,'RevPAR Raw Data'!V$1,FALSE))/100</f>
        <v>0.15247735783108199</v>
      </c>
      <c r="AA117" s="44">
        <f>(VLOOKUP($A116,'RevPAR Raw Data'!$B$6:$BE$43,'RevPAR Raw Data'!W$1,FALSE))/100</f>
        <v>3.7239529635736401E-2</v>
      </c>
      <c r="AB117" s="44">
        <f>(VLOOKUP($A116,'RevPAR Raw Data'!$B$6:$BE$43,'RevPAR Raw Data'!X$1,FALSE))/100</f>
        <v>0.12043905586797701</v>
      </c>
      <c r="AC117" s="44">
        <f>(VLOOKUP($A116,'RevPAR Raw Data'!$B$6:$BE$43,'RevPAR Raw Data'!Y$1,FALSE))/100</f>
        <v>8.9146182303670787E-2</v>
      </c>
      <c r="AD117" s="45">
        <f>(VLOOKUP($A116,'RevPAR Raw Data'!$B$6:$BE$43,'RevPAR Raw Data'!AA$1,FALSE))/100</f>
        <v>-3.9414985064437295E-2</v>
      </c>
      <c r="AE117" s="45">
        <f>(VLOOKUP($A116,'RevPAR Raw Data'!$B$6:$BE$43,'RevPAR Raw Data'!AB$1,FALSE))/100</f>
        <v>0.12081724525640601</v>
      </c>
      <c r="AF117" s="44">
        <f>(VLOOKUP($A116,'RevPAR Raw Data'!$B$6:$BE$43,'RevPAR Raw Data'!AC$1,FALSE))/100</f>
        <v>3.3322244072922703E-2</v>
      </c>
      <c r="AG117" s="46">
        <f>(VLOOKUP($A116,'RevPAR Raw Data'!$B$6:$BE$43,'RevPAR Raw Data'!AE$1,FALSE))/100</f>
        <v>6.7979611943703805E-2</v>
      </c>
    </row>
    <row r="118" spans="1:34">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4">
      <c r="A119" s="70" t="s">
        <v>50</v>
      </c>
      <c r="B119" s="71">
        <f>(VLOOKUP($A119,'Occupancy Raw Data'!$B$8:$BE$45,'Occupancy Raw Data'!G$3,FALSE))/100</f>
        <v>0.39417208111832996</v>
      </c>
      <c r="C119" s="72">
        <f>(VLOOKUP($A119,'Occupancy Raw Data'!$B$8:$BE$45,'Occupancy Raw Data'!H$3,FALSE))/100</f>
        <v>0.486906871431384</v>
      </c>
      <c r="D119" s="72">
        <f>(VLOOKUP($A119,'Occupancy Raw Data'!$B$8:$BE$45,'Occupancy Raw Data'!I$3,FALSE))/100</f>
        <v>0.50758023232919802</v>
      </c>
      <c r="E119" s="72">
        <f>(VLOOKUP($A119,'Occupancy Raw Data'!$B$8:$BE$45,'Occupancy Raw Data'!J$3,FALSE))/100</f>
        <v>0.55699940933254499</v>
      </c>
      <c r="F119" s="72">
        <f>(VLOOKUP($A119,'Occupancy Raw Data'!$B$8:$BE$45,'Occupancy Raw Data'!K$3,FALSE))/100</f>
        <v>0.58239810986414597</v>
      </c>
      <c r="G119" s="73">
        <f>(VLOOKUP($A119,'Occupancy Raw Data'!$B$8:$BE$45,'Occupancy Raw Data'!L$3,FALSE))/100</f>
        <v>0.50561134081512105</v>
      </c>
      <c r="H119" s="53">
        <f>(VLOOKUP($A119,'Occupancy Raw Data'!$B$8:$BE$45,'Occupancy Raw Data'!N$3,FALSE))/100</f>
        <v>0.82516243354991103</v>
      </c>
      <c r="I119" s="53">
        <f>(VLOOKUP($A119,'Occupancy Raw Data'!$B$8:$BE$45,'Occupancy Raw Data'!O$3,FALSE))/100</f>
        <v>0.80252018113801893</v>
      </c>
      <c r="J119" s="73">
        <f>(VLOOKUP($A119,'Occupancy Raw Data'!$B$8:$BE$45,'Occupancy Raw Data'!P$3,FALSE))/100</f>
        <v>0.81384130734396509</v>
      </c>
      <c r="K119" s="74">
        <f>(VLOOKUP($A119,'Occupancy Raw Data'!$B$8:$BE$45,'Occupancy Raw Data'!R$3,FALSE))/100</f>
        <v>0.593677045537648</v>
      </c>
      <c r="M119" s="75">
        <f>VLOOKUP($A119,'ADR Raw Data'!$B$6:$BE$43,'ADR Raw Data'!G$1,FALSE)</f>
        <v>91.552742257742196</v>
      </c>
      <c r="N119" s="76">
        <f>VLOOKUP($A119,'ADR Raw Data'!$B$6:$BE$43,'ADR Raw Data'!H$1,FALSE)</f>
        <v>95.095341690254699</v>
      </c>
      <c r="O119" s="76">
        <f>VLOOKUP($A119,'ADR Raw Data'!$B$6:$BE$43,'ADR Raw Data'!I$1,FALSE)</f>
        <v>96.099422032583306</v>
      </c>
      <c r="P119" s="76">
        <f>VLOOKUP($A119,'ADR Raw Data'!$B$6:$BE$43,'ADR Raw Data'!J$1,FALSE)</f>
        <v>98.772955107811896</v>
      </c>
      <c r="Q119" s="76">
        <f>VLOOKUP($A119,'ADR Raw Data'!$B$6:$BE$43,'ADR Raw Data'!K$1,FALSE)</f>
        <v>100.96976673427901</v>
      </c>
      <c r="R119" s="77">
        <f>VLOOKUP($A119,'ADR Raw Data'!$B$6:$BE$43,'ADR Raw Data'!L$1,FALSE)</f>
        <v>96.908172897196195</v>
      </c>
      <c r="S119" s="76">
        <f>VLOOKUP($A119,'ADR Raw Data'!$B$6:$BE$43,'ADR Raw Data'!N$1,FALSE)</f>
        <v>143.22581722739201</v>
      </c>
      <c r="T119" s="76">
        <f>VLOOKUP($A119,'ADR Raw Data'!$B$6:$BE$43,'ADR Raw Data'!O$1,FALSE)</f>
        <v>144.39771835132399</v>
      </c>
      <c r="U119" s="77">
        <f>VLOOKUP($A119,'ADR Raw Data'!$B$6:$BE$43,'ADR Raw Data'!P$1,FALSE)</f>
        <v>143.80361678964499</v>
      </c>
      <c r="V119" s="78">
        <f>VLOOKUP($A119,'ADR Raw Data'!$B$6:$BE$43,'ADR Raw Data'!R$1,FALSE)</f>
        <v>115.27575875302</v>
      </c>
      <c r="X119" s="75">
        <f>VLOOKUP($A119,'RevPAR Raw Data'!$B$6:$BE$43,'RevPAR Raw Data'!G$1,FALSE)</f>
        <v>36.087534947824302</v>
      </c>
      <c r="Y119" s="76">
        <f>VLOOKUP($A119,'RevPAR Raw Data'!$B$6:$BE$43,'RevPAR Raw Data'!H$1,FALSE)</f>
        <v>46.302575310100401</v>
      </c>
      <c r="Z119" s="76">
        <f>VLOOKUP($A119,'RevPAR Raw Data'!$B$6:$BE$43,'RevPAR Raw Data'!I$1,FALSE)</f>
        <v>48.778166962000299</v>
      </c>
      <c r="AA119" s="76">
        <f>VLOOKUP($A119,'RevPAR Raw Data'!$B$6:$BE$43,'RevPAR Raw Data'!J$1,FALSE)</f>
        <v>55.016477653081303</v>
      </c>
      <c r="AB119" s="76">
        <f>VLOOKUP($A119,'RevPAR Raw Data'!$B$6:$BE$43,'RevPAR Raw Data'!K$1,FALSE)</f>
        <v>58.804601299468302</v>
      </c>
      <c r="AC119" s="77">
        <f>VLOOKUP($A119,'RevPAR Raw Data'!$B$6:$BE$43,'RevPAR Raw Data'!L$1,FALSE)</f>
        <v>48.997871234494902</v>
      </c>
      <c r="AD119" s="76">
        <f>VLOOKUP($A119,'RevPAR Raw Data'!$B$6:$BE$43,'RevPAR Raw Data'!N$1,FALSE)</f>
        <v>118.18456389052901</v>
      </c>
      <c r="AE119" s="76">
        <f>VLOOKUP($A119,'RevPAR Raw Data'!$B$6:$BE$43,'RevPAR Raw Data'!O$1,FALSE)</f>
        <v>115.88208308722101</v>
      </c>
      <c r="AF119" s="77">
        <f>VLOOKUP($A119,'RevPAR Raw Data'!$B$6:$BE$43,'RevPAR Raw Data'!P$1,FALSE)</f>
        <v>117.033323488875</v>
      </c>
      <c r="AG119" s="78">
        <f>VLOOKUP($A119,'RevPAR Raw Data'!$B$6:$BE$43,'RevPAR Raw Data'!R$1,FALSE)</f>
        <v>68.436571878603701</v>
      </c>
    </row>
    <row r="120" spans="1:34" ht="14.25">
      <c r="A120" s="55" t="s">
        <v>131</v>
      </c>
      <c r="B120" s="43">
        <f>(VLOOKUP($A119,'Occupancy Raw Data'!$B$8:$BE$51,'Occupancy Raw Data'!T$3,FALSE))/100</f>
        <v>-0.10325409450378899</v>
      </c>
      <c r="C120" s="44">
        <f>(VLOOKUP($A119,'Occupancy Raw Data'!$B$8:$BE$51,'Occupancy Raw Data'!U$3,FALSE))/100</f>
        <v>-5.0344328835173396E-2</v>
      </c>
      <c r="D120" s="44">
        <f>(VLOOKUP($A119,'Occupancy Raw Data'!$B$8:$BE$51,'Occupancy Raw Data'!V$3,FALSE))/100</f>
        <v>-7.8432023579890209E-2</v>
      </c>
      <c r="E120" s="44">
        <f>(VLOOKUP($A119,'Occupancy Raw Data'!$B$8:$BE$51,'Occupancy Raw Data'!W$3,FALSE))/100</f>
        <v>-4.5762160565763599E-2</v>
      </c>
      <c r="F120" s="44">
        <f>(VLOOKUP($A119,'Occupancy Raw Data'!$B$8:$BE$51,'Occupancy Raw Data'!X$3,FALSE))/100</f>
        <v>-0.11550140307843999</v>
      </c>
      <c r="G120" s="44">
        <f>(VLOOKUP($A119,'Occupancy Raw Data'!$B$8:$BE$51,'Occupancy Raw Data'!Y$3,FALSE))/100</f>
        <v>-7.9105269278974502E-2</v>
      </c>
      <c r="H120" s="45">
        <f>(VLOOKUP($A119,'Occupancy Raw Data'!$B$8:$BE$51,'Occupancy Raw Data'!AA$3,FALSE))/100</f>
        <v>-2.2892941030994902E-3</v>
      </c>
      <c r="I120" s="45">
        <f>(VLOOKUP($A119,'Occupancy Raw Data'!$B$8:$BE$51,'Occupancy Raw Data'!AB$3,FALSE))/100</f>
        <v>-2.3144541874484902E-2</v>
      </c>
      <c r="J120" s="44">
        <f>(VLOOKUP($A119,'Occupancy Raw Data'!$B$8:$BE$51,'Occupancy Raw Data'!AC$3,FALSE))/100</f>
        <v>-1.2681992932715699E-2</v>
      </c>
      <c r="K120" s="46">
        <f>(VLOOKUP($A119,'Occupancy Raw Data'!$B$8:$BE$51,'Occupancy Raw Data'!AE$3,FALSE))/100</f>
        <v>-5.4182752773668498E-2</v>
      </c>
      <c r="M120" s="43">
        <f>(VLOOKUP($A119,'ADR Raw Data'!$B$6:$BE$49,'ADR Raw Data'!T$1,FALSE))/100</f>
        <v>-3.2267965330257699E-3</v>
      </c>
      <c r="N120" s="44">
        <f>(VLOOKUP($A119,'ADR Raw Data'!$B$6:$BE$49,'ADR Raw Data'!U$1,FALSE))/100</f>
        <v>2.51103745234381E-2</v>
      </c>
      <c r="O120" s="44">
        <f>(VLOOKUP($A119,'ADR Raw Data'!$B$6:$BE$49,'ADR Raw Data'!V$1,FALSE))/100</f>
        <v>2.58989083956843E-3</v>
      </c>
      <c r="P120" s="44">
        <f>(VLOOKUP($A119,'ADR Raw Data'!$B$6:$BE$49,'ADR Raw Data'!W$1,FALSE))/100</f>
        <v>-1.30202534340774E-2</v>
      </c>
      <c r="Q120" s="44">
        <f>(VLOOKUP($A119,'ADR Raw Data'!$B$6:$BE$49,'ADR Raw Data'!X$1,FALSE))/100</f>
        <v>-5.1845110053535405E-2</v>
      </c>
      <c r="R120" s="44">
        <f>(VLOOKUP($A119,'ADR Raw Data'!$B$6:$BE$49,'ADR Raw Data'!Y$1,FALSE))/100</f>
        <v>-1.19921397968492E-2</v>
      </c>
      <c r="S120" s="45">
        <f>(VLOOKUP($A119,'ADR Raw Data'!$B$6:$BE$49,'ADR Raw Data'!AA$1,FALSE))/100</f>
        <v>-2.82674999123496E-2</v>
      </c>
      <c r="T120" s="45">
        <f>(VLOOKUP($A119,'ADR Raw Data'!$B$6:$BE$49,'ADR Raw Data'!AB$1,FALSE))/100</f>
        <v>-3.9515636209665E-2</v>
      </c>
      <c r="U120" s="44">
        <f>(VLOOKUP($A119,'ADR Raw Data'!$B$6:$BE$49,'ADR Raw Data'!AC$1,FALSE))/100</f>
        <v>-3.3969958381146102E-2</v>
      </c>
      <c r="V120" s="46">
        <f>(VLOOKUP($A119,'ADR Raw Data'!$B$6:$BE$49,'ADR Raw Data'!AE$1,FALSE))/100</f>
        <v>-1.5880605704692699E-2</v>
      </c>
      <c r="X120" s="43">
        <f>(VLOOKUP($A119,'RevPAR Raw Data'!$B$6:$BE$43,'RevPAR Raw Data'!T$1,FALSE))/100</f>
        <v>-0.106147711082649</v>
      </c>
      <c r="Y120" s="44">
        <f>(VLOOKUP($A119,'RevPAR Raw Data'!$B$6:$BE$43,'RevPAR Raw Data'!U$1,FALSE))/100</f>
        <v>-2.64981192639176E-2</v>
      </c>
      <c r="Z120" s="44">
        <f>(VLOOKUP($A119,'RevPAR Raw Data'!$B$6:$BE$43,'RevPAR Raw Data'!V$1,FALSE))/100</f>
        <v>-7.6045263119720194E-2</v>
      </c>
      <c r="AA120" s="44">
        <f>(VLOOKUP($A119,'RevPAR Raw Data'!$B$6:$BE$43,'RevPAR Raw Data'!W$1,FALSE))/100</f>
        <v>-5.8186579071583804E-2</v>
      </c>
      <c r="AB120" s="44">
        <f>(VLOOKUP($A119,'RevPAR Raw Data'!$B$6:$BE$43,'RevPAR Raw Data'!X$1,FALSE))/100</f>
        <v>-0.161358330178036</v>
      </c>
      <c r="AC120" s="44">
        <f>(VLOOKUP($A119,'RevPAR Raw Data'!$B$6:$BE$43,'RevPAR Raw Data'!Y$1,FALSE))/100</f>
        <v>-9.0148767627962895E-2</v>
      </c>
      <c r="AD120" s="45">
        <f>(VLOOKUP($A119,'RevPAR Raw Data'!$B$6:$BE$43,'RevPAR Raw Data'!AA$1,FALSE))/100</f>
        <v>-3.0492081394590399E-2</v>
      </c>
      <c r="AE120" s="45">
        <f>(VLOOKUP($A119,'RevPAR Raw Data'!$B$6:$BE$43,'RevPAR Raw Data'!AB$1,FALSE))/100</f>
        <v>-6.1745606787198398E-2</v>
      </c>
      <c r="AF120" s="44">
        <f>(VLOOKUP($A119,'RevPAR Raw Data'!$B$6:$BE$43,'RevPAR Raw Data'!AC$1,FALSE))/100</f>
        <v>-4.6221144541747403E-2</v>
      </c>
      <c r="AG120" s="46">
        <f>(VLOOKUP($A119,'RevPAR Raw Data'!$B$6:$BE$43,'RevPAR Raw Data'!AE$1,FALSE))/100</f>
        <v>-6.9202903545567698E-2</v>
      </c>
    </row>
    <row r="121" spans="1:34">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4">
      <c r="A122" s="70" t="s">
        <v>47</v>
      </c>
      <c r="B122" s="71">
        <f>(VLOOKUP($A122,'Occupancy Raw Data'!$B$8:$BE$54,'Occupancy Raw Data'!G$3,FALSE))/100</f>
        <v>0.4315847904524</v>
      </c>
      <c r="C122" s="72">
        <f>(VLOOKUP($A122,'Occupancy Raw Data'!$B$8:$BE$54,'Occupancy Raw Data'!H$3,FALSE))/100</f>
        <v>0.62281432139883397</v>
      </c>
      <c r="D122" s="72">
        <f>(VLOOKUP($A122,'Occupancy Raw Data'!$B$8:$BE$54,'Occupancy Raw Data'!I$3,FALSE))/100</f>
        <v>0.66472384124340811</v>
      </c>
      <c r="E122" s="72">
        <f>(VLOOKUP($A122,'Occupancy Raw Data'!$B$8:$BE$54,'Occupancy Raw Data'!J$3,FALSE))/100</f>
        <v>0.66916458506799803</v>
      </c>
      <c r="F122" s="72">
        <f>(VLOOKUP($A122,'Occupancy Raw Data'!$B$8:$BE$54,'Occupancy Raw Data'!K$3,FALSE))/100</f>
        <v>0.658340271995559</v>
      </c>
      <c r="G122" s="73">
        <f>(VLOOKUP($A122,'Occupancy Raw Data'!$B$8:$BE$54,'Occupancy Raw Data'!L$3,FALSE))/100</f>
        <v>0.60932556203164001</v>
      </c>
      <c r="H122" s="53">
        <f>(VLOOKUP($A122,'Occupancy Raw Data'!$B$8:$BE$54,'Occupancy Raw Data'!N$3,FALSE))/100</f>
        <v>0.67332778240355196</v>
      </c>
      <c r="I122" s="53">
        <f>(VLOOKUP($A122,'Occupancy Raw Data'!$B$8:$BE$54,'Occupancy Raw Data'!O$3,FALSE))/100</f>
        <v>0.76186511240632793</v>
      </c>
      <c r="J122" s="73">
        <f>(VLOOKUP($A122,'Occupancy Raw Data'!$B$8:$BE$54,'Occupancy Raw Data'!P$3,FALSE))/100</f>
        <v>0.71759644740494</v>
      </c>
      <c r="K122" s="74">
        <f>(VLOOKUP($A122,'Occupancy Raw Data'!$B$8:$BE$54,'Occupancy Raw Data'!R$3,FALSE))/100</f>
        <v>0.64026010070972605</v>
      </c>
      <c r="M122" s="75">
        <f>VLOOKUP($A122,'ADR Raw Data'!$B$6:$BE$54,'ADR Raw Data'!G$1,FALSE)</f>
        <v>118.5755755627</v>
      </c>
      <c r="N122" s="76">
        <f>VLOOKUP($A122,'ADR Raw Data'!$B$6:$BE$54,'ADR Raw Data'!H$1,FALSE)</f>
        <v>122.976809269162</v>
      </c>
      <c r="O122" s="76">
        <f>VLOOKUP($A122,'ADR Raw Data'!$B$6:$BE$54,'ADR Raw Data'!I$1,FALSE)</f>
        <v>126.593118997912</v>
      </c>
      <c r="P122" s="76">
        <f>VLOOKUP($A122,'ADR Raw Data'!$B$6:$BE$54,'ADR Raw Data'!J$1,FALSE)</f>
        <v>128.26840315221801</v>
      </c>
      <c r="Q122" s="76">
        <f>VLOOKUP($A122,'ADR Raw Data'!$B$6:$BE$54,'ADR Raw Data'!K$1,FALSE)</f>
        <v>136.38465851602001</v>
      </c>
      <c r="R122" s="77">
        <f>VLOOKUP($A122,'ADR Raw Data'!$B$6:$BE$54,'ADR Raw Data'!L$1,FALSE)</f>
        <v>127.20187938416601</v>
      </c>
      <c r="S122" s="76">
        <f>VLOOKUP($A122,'ADR Raw Data'!$B$6:$BE$54,'ADR Raw Data'!N$1,FALSE)</f>
        <v>162.36328524319799</v>
      </c>
      <c r="T122" s="76">
        <f>VLOOKUP($A122,'ADR Raw Data'!$B$6:$BE$54,'ADR Raw Data'!O$1,FALSE)</f>
        <v>177.70610928961699</v>
      </c>
      <c r="U122" s="77">
        <f>VLOOKUP($A122,'ADR Raw Data'!$B$6:$BE$54,'ADR Raw Data'!P$1,FALSE)</f>
        <v>170.50794817249999</v>
      </c>
      <c r="V122" s="78">
        <f>VLOOKUP($A122,'ADR Raw Data'!$B$6:$BE$54,'ADR Raw Data'!R$1,FALSE)</f>
        <v>141.069583230121</v>
      </c>
      <c r="X122" s="75">
        <f>VLOOKUP($A122,'RevPAR Raw Data'!$B$6:$BE$54,'RevPAR Raw Data'!G$1,FALSE)</f>
        <v>51.175414932001097</v>
      </c>
      <c r="Y122" s="76">
        <f>VLOOKUP($A122,'RevPAR Raw Data'!$B$6:$BE$54,'RevPAR Raw Data'!H$1,FALSE)</f>
        <v>76.591718012767103</v>
      </c>
      <c r="Z122" s="76">
        <f>VLOOKUP($A122,'RevPAR Raw Data'!$B$6:$BE$54,'RevPAR Raw Data'!I$1,FALSE)</f>
        <v>84.149464335276093</v>
      </c>
      <c r="AA122" s="76">
        <f>VLOOKUP($A122,'RevPAR Raw Data'!$B$6:$BE$54,'RevPAR Raw Data'!J$1,FALSE)</f>
        <v>85.832672772689406</v>
      </c>
      <c r="AB122" s="76">
        <f>VLOOKUP($A122,'RevPAR Raw Data'!$B$6:$BE$54,'RevPAR Raw Data'!K$1,FALSE)</f>
        <v>89.787513183458202</v>
      </c>
      <c r="AC122" s="77">
        <f>VLOOKUP($A122,'RevPAR Raw Data'!$B$6:$BE$54,'RevPAR Raw Data'!L$1,FALSE)</f>
        <v>77.507356647238396</v>
      </c>
      <c r="AD122" s="76">
        <f>VLOOKUP($A122,'RevPAR Raw Data'!$B$6:$BE$54,'RevPAR Raw Data'!N$1,FALSE)</f>
        <v>109.323710796558</v>
      </c>
      <c r="AE122" s="76">
        <f>VLOOKUP($A122,'RevPAR Raw Data'!$B$6:$BE$54,'RevPAR Raw Data'!O$1,FALSE)</f>
        <v>135.38808492922499</v>
      </c>
      <c r="AF122" s="77">
        <f>VLOOKUP($A122,'RevPAR Raw Data'!$B$6:$BE$54,'RevPAR Raw Data'!P$1,FALSE)</f>
        <v>122.35589786289199</v>
      </c>
      <c r="AG122" s="78">
        <f>VLOOKUP($A122,'RevPAR Raw Data'!$B$6:$BE$54,'RevPAR Raw Data'!R$1,FALSE)</f>
        <v>90.3212255659965</v>
      </c>
    </row>
    <row r="123" spans="1:34" ht="14.25">
      <c r="A123" s="55" t="s">
        <v>131</v>
      </c>
      <c r="B123" s="43">
        <f>(VLOOKUP($A122,'Occupancy Raw Data'!$B$8:$BE$54,'Occupancy Raw Data'!T$3,FALSE))/100</f>
        <v>-6.0313868511044796E-2</v>
      </c>
      <c r="C123" s="44">
        <f>(VLOOKUP($A122,'Occupancy Raw Data'!$B$8:$BE$54,'Occupancy Raw Data'!U$3,FALSE))/100</f>
        <v>-1.5250371897610299E-2</v>
      </c>
      <c r="D123" s="44">
        <f>(VLOOKUP($A122,'Occupancy Raw Data'!$B$8:$BE$54,'Occupancy Raw Data'!V$3,FALSE))/100</f>
        <v>-4.7182903136275302E-3</v>
      </c>
      <c r="E123" s="44">
        <f>(VLOOKUP($A122,'Occupancy Raw Data'!$B$8:$BE$54,'Occupancy Raw Data'!W$3,FALSE))/100</f>
        <v>-5.8601725361379302E-2</v>
      </c>
      <c r="F123" s="44">
        <f>(VLOOKUP($A122,'Occupancy Raw Data'!$B$8:$BE$54,'Occupancy Raw Data'!X$3,FALSE))/100</f>
        <v>-2.5264981265039E-2</v>
      </c>
      <c r="G123" s="44">
        <f>(VLOOKUP($A122,'Occupancy Raw Data'!$B$8:$BE$54,'Occupancy Raw Data'!Y$3,FALSE))/100</f>
        <v>-3.1539107594423299E-2</v>
      </c>
      <c r="H123" s="45">
        <f>(VLOOKUP($A122,'Occupancy Raw Data'!$B$8:$BE$54,'Occupancy Raw Data'!AA$3,FALSE))/100</f>
        <v>-9.090608896869741E-2</v>
      </c>
      <c r="I123" s="45">
        <f>(VLOOKUP($A122,'Occupancy Raw Data'!$B$8:$BE$54,'Occupancy Raw Data'!AB$3,FALSE))/100</f>
        <v>-5.4654569865365897E-2</v>
      </c>
      <c r="J123" s="44">
        <f>(VLOOKUP($A122,'Occupancy Raw Data'!$B$8:$BE$54,'Occupancy Raw Data'!AC$3,FALSE))/100</f>
        <v>-7.2015557016185991E-2</v>
      </c>
      <c r="K123" s="46">
        <f>(VLOOKUP($A122,'Occupancy Raw Data'!$B$8:$BE$54,'Occupancy Raw Data'!AE$3,FALSE))/100</f>
        <v>-4.4879714267811101E-2</v>
      </c>
      <c r="M123" s="43">
        <f>(VLOOKUP($A122,'ADR Raw Data'!$B$6:$BE$54,'ADR Raw Data'!T$1,FALSE))/100</f>
        <v>0.10554682328762401</v>
      </c>
      <c r="N123" s="44">
        <f>(VLOOKUP($A122,'ADR Raw Data'!$B$6:$BE$54,'ADR Raw Data'!U$1,FALSE))/100</f>
        <v>9.244553341640321E-3</v>
      </c>
      <c r="O123" s="44">
        <f>(VLOOKUP($A122,'ADR Raw Data'!$B$6:$BE$54,'ADR Raw Data'!V$1,FALSE))/100</f>
        <v>-2.93334868004571E-3</v>
      </c>
      <c r="P123" s="44">
        <f>(VLOOKUP($A122,'ADR Raw Data'!$B$6:$BE$54,'ADR Raw Data'!W$1,FALSE))/100</f>
        <v>-9.1449706940145096E-3</v>
      </c>
      <c r="Q123" s="44">
        <f>(VLOOKUP($A122,'ADR Raw Data'!$B$6:$BE$54,'ADR Raw Data'!X$1,FALSE))/100</f>
        <v>-3.1412271583230199E-2</v>
      </c>
      <c r="R123" s="44">
        <f>(VLOOKUP($A122,'ADR Raw Data'!$B$6:$BE$54,'ADR Raw Data'!Y$1,FALSE))/100</f>
        <v>4.8077577094119304E-3</v>
      </c>
      <c r="S123" s="45">
        <f>(VLOOKUP($A122,'ADR Raw Data'!$B$6:$BE$54,'ADR Raw Data'!AA$1,FALSE))/100</f>
        <v>-7.2011363174376508E-2</v>
      </c>
      <c r="T123" s="45">
        <f>(VLOOKUP($A122,'ADR Raw Data'!$B$6:$BE$54,'ADR Raw Data'!AB$1,FALSE))/100</f>
        <v>-5.5175015562181302E-2</v>
      </c>
      <c r="U123" s="44">
        <f>(VLOOKUP($A122,'ADR Raw Data'!$B$6:$BE$54,'ADR Raw Data'!AC$1,FALSE))/100</f>
        <v>-6.2112021897905399E-2</v>
      </c>
      <c r="V123" s="46">
        <f>(VLOOKUP($A122,'ADR Raw Data'!$B$6:$BE$54,'ADR Raw Data'!AE$1,FALSE))/100</f>
        <v>-2.56870265389137E-2</v>
      </c>
      <c r="X123" s="43">
        <f>(VLOOKUP($A122,'RevPAR Raw Data'!$B$6:$BE$54,'RevPAR Raw Data'!T$1,FALSE))/100</f>
        <v>3.8867017555051502E-2</v>
      </c>
      <c r="Y123" s="44">
        <f>(VLOOKUP($A122,'RevPAR Raw Data'!$B$6:$BE$54,'RevPAR Raw Data'!U$1,FALSE))/100</f>
        <v>-6.1468014324572891E-3</v>
      </c>
      <c r="Z123" s="44">
        <f>(VLOOKUP($A122,'RevPAR Raw Data'!$B$6:$BE$54,'RevPAR Raw Data'!V$1,FALSE))/100</f>
        <v>-7.6377986030096903E-3</v>
      </c>
      <c r="AA123" s="44">
        <f>(VLOOKUP($A122,'RevPAR Raw Data'!$B$6:$BE$54,'RevPAR Raw Data'!W$1,FALSE))/100</f>
        <v>-6.7210784994345296E-2</v>
      </c>
      <c r="AB123" s="44">
        <f>(VLOOKUP($A122,'RevPAR Raw Data'!$B$6:$BE$54,'RevPAR Raw Data'!X$1,FALSE))/100</f>
        <v>-5.5883622395226602E-2</v>
      </c>
      <c r="AC123" s="44">
        <f>(VLOOKUP($A122,'RevPAR Raw Data'!$B$6:$BE$54,'RevPAR Raw Data'!Y$1,FALSE))/100</f>
        <v>-2.68829822726964E-2</v>
      </c>
      <c r="AD123" s="45">
        <f>(VLOOKUP($A122,'RevPAR Raw Data'!$B$6:$BE$54,'RevPAR Raw Data'!AA$1,FALSE))/100</f>
        <v>-0.15637118075558601</v>
      </c>
      <c r="AE123" s="45">
        <f>(VLOOKUP($A122,'RevPAR Raw Data'!$B$6:$BE$54,'RevPAR Raw Data'!AB$1,FALSE))/100</f>
        <v>-0.106814018684681</v>
      </c>
      <c r="AF123" s="44">
        <f>(VLOOKUP($A122,'RevPAR Raw Data'!$B$6:$BE$54,'RevPAR Raw Data'!AC$1,FALSE))/100</f>
        <v>-0.12965454705971202</v>
      </c>
      <c r="AG123" s="46">
        <f>(VLOOKUP($A122,'RevPAR Raw Data'!$B$6:$BE$54,'RevPAR Raw Data'!AE$1,FALSE))/100</f>
        <v>-6.94139143952687E-2</v>
      </c>
    </row>
    <row r="124" spans="1:34">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4">
      <c r="A125" s="70" t="s">
        <v>55</v>
      </c>
      <c r="B125" s="71">
        <f>(VLOOKUP($A125,'Occupancy Raw Data'!$B$8:$BE$45,'Occupancy Raw Data'!G$3,FALSE))/100</f>
        <v>0.42325196524617198</v>
      </c>
      <c r="C125" s="72">
        <f>(VLOOKUP($A125,'Occupancy Raw Data'!$B$8:$BE$45,'Occupancy Raw Data'!H$3,FALSE))/100</f>
        <v>0.56433595366156297</v>
      </c>
      <c r="D125" s="72">
        <f>(VLOOKUP($A125,'Occupancy Raw Data'!$B$8:$BE$45,'Occupancy Raw Data'!I$3,FALSE))/100</f>
        <v>0.59964142876844495</v>
      </c>
      <c r="E125" s="72">
        <f>(VLOOKUP($A125,'Occupancy Raw Data'!$B$8:$BE$45,'Occupancy Raw Data'!J$3,FALSE))/100</f>
        <v>0.59495242035581197</v>
      </c>
      <c r="F125" s="72">
        <f>(VLOOKUP($A125,'Occupancy Raw Data'!$B$8:$BE$45,'Occupancy Raw Data'!K$3,FALSE))/100</f>
        <v>0.57136946628051299</v>
      </c>
      <c r="G125" s="73">
        <f>(VLOOKUP($A125,'Occupancy Raw Data'!$B$8:$BE$45,'Occupancy Raw Data'!L$3,FALSE))/100</f>
        <v>0.55071024686250103</v>
      </c>
      <c r="H125" s="53">
        <f>(VLOOKUP($A125,'Occupancy Raw Data'!$B$8:$BE$45,'Occupancy Raw Data'!N$3,FALSE))/100</f>
        <v>0.65811612191421798</v>
      </c>
      <c r="I125" s="53">
        <f>(VLOOKUP($A125,'Occupancy Raw Data'!$B$8:$BE$45,'Occupancy Raw Data'!O$3,FALSE))/100</f>
        <v>0.64846228106468007</v>
      </c>
      <c r="J125" s="73">
        <f>(VLOOKUP($A125,'Occupancy Raw Data'!$B$8:$BE$45,'Occupancy Raw Data'!P$3,FALSE))/100</f>
        <v>0.65328920148944902</v>
      </c>
      <c r="K125" s="74">
        <f>(VLOOKUP($A125,'Occupancy Raw Data'!$B$8:$BE$45,'Occupancy Raw Data'!R$3,FALSE))/100</f>
        <v>0.58001851961305806</v>
      </c>
      <c r="M125" s="75">
        <f>VLOOKUP($A125,'ADR Raw Data'!$B$6:$BE$43,'ADR Raw Data'!G$1,FALSE)</f>
        <v>97.589589442815196</v>
      </c>
      <c r="N125" s="76">
        <f>VLOOKUP($A125,'ADR Raw Data'!$B$6:$BE$43,'ADR Raw Data'!H$1,FALSE)</f>
        <v>105.56426686217</v>
      </c>
      <c r="O125" s="76">
        <f>VLOOKUP($A125,'ADR Raw Data'!$B$6:$BE$43,'ADR Raw Data'!I$1,FALSE)</f>
        <v>111.559604415823</v>
      </c>
      <c r="P125" s="76">
        <f>VLOOKUP($A125,'ADR Raw Data'!$B$6:$BE$43,'ADR Raw Data'!J$1,FALSE)</f>
        <v>107.67609643022701</v>
      </c>
      <c r="Q125" s="76">
        <f>VLOOKUP($A125,'ADR Raw Data'!$B$6:$BE$43,'ADR Raw Data'!K$1,FALSE)</f>
        <v>104.23278542119201</v>
      </c>
      <c r="R125" s="77">
        <f>VLOOKUP($A125,'ADR Raw Data'!$B$6:$BE$43,'ADR Raw Data'!L$1,FALSE)</f>
        <v>105.824085946108</v>
      </c>
      <c r="S125" s="76">
        <f>VLOOKUP($A125,'ADR Raw Data'!$B$6:$BE$43,'ADR Raw Data'!N$1,FALSE)</f>
        <v>111.622571248952</v>
      </c>
      <c r="T125" s="76">
        <f>VLOOKUP($A125,'ADR Raw Data'!$B$6:$BE$43,'ADR Raw Data'!O$1,FALSE)</f>
        <v>113.00283283709</v>
      </c>
      <c r="U125" s="77">
        <f>VLOOKUP($A125,'ADR Raw Data'!$B$6:$BE$43,'ADR Raw Data'!P$1,FALSE)</f>
        <v>112.307602913236</v>
      </c>
      <c r="V125" s="78">
        <f>VLOOKUP($A125,'ADR Raw Data'!$B$6:$BE$43,'ADR Raw Data'!R$1,FALSE)</f>
        <v>107.910527513586</v>
      </c>
      <c r="W125" s="58"/>
      <c r="X125" s="75">
        <f>VLOOKUP($A125,'RevPAR Raw Data'!$B$6:$BE$43,'RevPAR Raw Data'!G$1,FALSE)</f>
        <v>41.304985519238699</v>
      </c>
      <c r="Y125" s="76">
        <f>VLOOKUP($A125,'RevPAR Raw Data'!$B$6:$BE$43,'RevPAR Raw Data'!H$1,FALSE)</f>
        <v>59.573711212246501</v>
      </c>
      <c r="Z125" s="76">
        <f>VLOOKUP($A125,'RevPAR Raw Data'!$B$6:$BE$43,'RevPAR Raw Data'!I$1,FALSE)</f>
        <v>66.895760584746895</v>
      </c>
      <c r="AA125" s="76">
        <f>VLOOKUP($A125,'RevPAR Raw Data'!$B$6:$BE$43,'RevPAR Raw Data'!J$1,FALSE)</f>
        <v>64.062154185629495</v>
      </c>
      <c r="AB125" s="76">
        <f>VLOOKUP($A125,'RevPAR Raw Data'!$B$6:$BE$43,'RevPAR Raw Data'!K$1,FALSE)</f>
        <v>59.555430975037901</v>
      </c>
      <c r="AC125" s="77">
        <f>VLOOKUP($A125,'RevPAR Raw Data'!$B$6:$BE$43,'RevPAR Raw Data'!L$1,FALSE)</f>
        <v>58.2784084953799</v>
      </c>
      <c r="AD125" s="76">
        <f>VLOOKUP($A125,'RevPAR Raw Data'!$B$6:$BE$43,'RevPAR Raw Data'!N$1,FALSE)</f>
        <v>73.460613708454005</v>
      </c>
      <c r="AE125" s="76">
        <f>VLOOKUP($A125,'RevPAR Raw Data'!$B$6:$BE$43,'RevPAR Raw Data'!O$1,FALSE)</f>
        <v>73.278074748310502</v>
      </c>
      <c r="AF125" s="77">
        <f>VLOOKUP($A125,'RevPAR Raw Data'!$B$6:$BE$43,'RevPAR Raw Data'!P$1,FALSE)</f>
        <v>73.369344228382204</v>
      </c>
      <c r="AG125" s="78">
        <f>VLOOKUP($A125,'RevPAR Raw Data'!$B$6:$BE$43,'RevPAR Raw Data'!R$1,FALSE)</f>
        <v>62.590104419094899</v>
      </c>
    </row>
    <row r="126" spans="1:34" ht="14.25">
      <c r="A126" s="55" t="s">
        <v>131</v>
      </c>
      <c r="B126" s="43">
        <f>(VLOOKUP($A125,'Occupancy Raw Data'!$B$8:$BE$51,'Occupancy Raw Data'!T$3,FALSE))/100</f>
        <v>-0.14642789346759599</v>
      </c>
      <c r="C126" s="44">
        <f>(VLOOKUP($A125,'Occupancy Raw Data'!$B$8:$BE$51,'Occupancy Raw Data'!U$3,FALSE))/100</f>
        <v>-8.6990538183777708E-2</v>
      </c>
      <c r="D126" s="44">
        <f>(VLOOKUP($A125,'Occupancy Raw Data'!$B$8:$BE$51,'Occupancy Raw Data'!V$3,FALSE))/100</f>
        <v>-0.106743637889363</v>
      </c>
      <c r="E126" s="44">
        <f>(VLOOKUP($A125,'Occupancy Raw Data'!$B$8:$BE$51,'Occupancy Raw Data'!W$3,FALSE))/100</f>
        <v>-0.12705189558583802</v>
      </c>
      <c r="F126" s="44">
        <f>(VLOOKUP($A125,'Occupancy Raw Data'!$B$8:$BE$51,'Occupancy Raw Data'!X$3,FALSE))/100</f>
        <v>-0.149214744566634</v>
      </c>
      <c r="G126" s="44">
        <f>(VLOOKUP($A125,'Occupancy Raw Data'!$B$8:$BE$51,'Occupancy Raw Data'!Y$3,FALSE))/100</f>
        <v>-0.122621861970545</v>
      </c>
      <c r="H126" s="45">
        <f>(VLOOKUP($A125,'Occupancy Raw Data'!$B$8:$BE$51,'Occupancy Raw Data'!AA$3,FALSE))/100</f>
        <v>-9.9812369238086299E-2</v>
      </c>
      <c r="I126" s="45">
        <f>(VLOOKUP($A125,'Occupancy Raw Data'!$B$8:$BE$51,'Occupancy Raw Data'!AB$3,FALSE))/100</f>
        <v>-4.7165652178624402E-2</v>
      </c>
      <c r="J126" s="44">
        <f>(VLOOKUP($A125,'Occupancy Raw Data'!$B$8:$BE$51,'Occupancy Raw Data'!AC$3,FALSE))/100</f>
        <v>-7.4431186992974796E-2</v>
      </c>
      <c r="K126" s="46">
        <f>(VLOOKUP($A125,'Occupancy Raw Data'!$B$8:$BE$51,'Occupancy Raw Data'!AE$3,FALSE))/100</f>
        <v>-0.107670697254656</v>
      </c>
      <c r="M126" s="43">
        <f>(VLOOKUP($A125,'ADR Raw Data'!$B$6:$BE$49,'ADR Raw Data'!T$1,FALSE))/100</f>
        <v>-1.91516682520857E-2</v>
      </c>
      <c r="N126" s="44">
        <f>(VLOOKUP($A125,'ADR Raw Data'!$B$6:$BE$49,'ADR Raw Data'!U$1,FALSE))/100</f>
        <v>-3.1470936906217799E-3</v>
      </c>
      <c r="O126" s="44">
        <f>(VLOOKUP($A125,'ADR Raw Data'!$B$6:$BE$49,'ADR Raw Data'!V$1,FALSE))/100</f>
        <v>1.7545271199571898E-2</v>
      </c>
      <c r="P126" s="44">
        <f>(VLOOKUP($A125,'ADR Raw Data'!$B$6:$BE$49,'ADR Raw Data'!W$1,FALSE))/100</f>
        <v>-1.4162785728819001E-2</v>
      </c>
      <c r="Q126" s="44">
        <f>(VLOOKUP($A125,'ADR Raw Data'!$B$6:$BE$49,'ADR Raw Data'!X$1,FALSE))/100</f>
        <v>-2.6939360638859901E-2</v>
      </c>
      <c r="R126" s="44">
        <f>(VLOOKUP($A125,'ADR Raw Data'!$B$6:$BE$49,'ADR Raw Data'!Y$1,FALSE))/100</f>
        <v>-7.9214246282571094E-3</v>
      </c>
      <c r="S126" s="45">
        <f>(VLOOKUP($A125,'ADR Raw Data'!$B$6:$BE$49,'ADR Raw Data'!AA$1,FALSE))/100</f>
        <v>-6.698054716919781E-2</v>
      </c>
      <c r="T126" s="45">
        <f>(VLOOKUP($A125,'ADR Raw Data'!$B$6:$BE$49,'ADR Raw Data'!AB$1,FALSE))/100</f>
        <v>-2.3503120371487898E-2</v>
      </c>
      <c r="U126" s="44">
        <f>(VLOOKUP($A125,'ADR Raw Data'!$B$6:$BE$49,'ADR Raw Data'!AC$1,FALSE))/100</f>
        <v>-4.6214198788230298E-2</v>
      </c>
      <c r="V126" s="46">
        <f>(VLOOKUP($A125,'ADR Raw Data'!$B$6:$BE$49,'ADR Raw Data'!AE$1,FALSE))/100</f>
        <v>-1.9945871409997401E-2</v>
      </c>
      <c r="X126" s="43">
        <f>(VLOOKUP($A125,'RevPAR Raw Data'!$B$6:$BE$43,'RevPAR Raw Data'!T$1,FALSE))/100</f>
        <v>-0.162775223281138</v>
      </c>
      <c r="Y126" s="44">
        <f>(VLOOKUP($A125,'RevPAR Raw Data'!$B$6:$BE$43,'RevPAR Raw Data'!U$1,FALSE))/100</f>
        <v>-8.9863864500537502E-2</v>
      </c>
      <c r="Z126" s="44">
        <f>(VLOOKUP($A125,'RevPAR Raw Data'!$B$6:$BE$43,'RevPAR Raw Data'!V$1,FALSE))/100</f>
        <v>-9.1071212765389001E-2</v>
      </c>
      <c r="AA126" s="44">
        <f>(VLOOKUP($A125,'RevPAR Raw Data'!$B$6:$BE$43,'RevPAR Raw Data'!W$1,FALSE))/100</f>
        <v>-0.139415272541035</v>
      </c>
      <c r="AB126" s="44">
        <f>(VLOOKUP($A125,'RevPAR Raw Data'!$B$6:$BE$43,'RevPAR Raw Data'!X$1,FALSE))/100</f>
        <v>-0.17213435538897801</v>
      </c>
      <c r="AC126" s="44">
        <f>(VLOOKUP($A125,'RevPAR Raw Data'!$B$6:$BE$43,'RevPAR Raw Data'!Y$1,FALSE))/100</f>
        <v>-0.129571946761426</v>
      </c>
      <c r="AD126" s="45">
        <f>(VLOOKUP($A125,'RevPAR Raw Data'!$B$6:$BE$43,'RevPAR Raw Data'!AA$1,FALSE))/100</f>
        <v>-0.16010742930146299</v>
      </c>
      <c r="AE126" s="45">
        <f>(VLOOKUP($A125,'RevPAR Raw Data'!$B$6:$BE$43,'RevPAR Raw Data'!AB$1,FALSE))/100</f>
        <v>-6.9560232549558398E-2</v>
      </c>
      <c r="AF126" s="44">
        <f>(VLOOKUP($A125,'RevPAR Raw Data'!$B$6:$BE$43,'RevPAR Raw Data'!AC$1,FALSE))/100</f>
        <v>-0.11720560810946701</v>
      </c>
      <c r="AG126" s="46">
        <f>(VLOOKUP($A125,'RevPAR Raw Data'!$B$6:$BE$43,'RevPAR Raw Data'!AE$1,FALSE))/100</f>
        <v>-0.125468982782588</v>
      </c>
    </row>
    <row r="127" spans="1:34">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4">
      <c r="A128" s="88" t="s">
        <v>56</v>
      </c>
      <c r="B128" s="71">
        <f>(VLOOKUP($A128,'Occupancy Raw Data'!$B$8:$BE$45,'Occupancy Raw Data'!G$3,FALSE))/100</f>
        <v>0.49760685895034695</v>
      </c>
      <c r="C128" s="72">
        <f>(VLOOKUP($A128,'Occupancy Raw Data'!$B$8:$BE$45,'Occupancy Raw Data'!H$3,FALSE))/100</f>
        <v>0.65946643359553803</v>
      </c>
      <c r="D128" s="72">
        <f>(VLOOKUP($A128,'Occupancy Raw Data'!$B$8:$BE$45,'Occupancy Raw Data'!I$3,FALSE))/100</f>
        <v>0.73188496275023895</v>
      </c>
      <c r="E128" s="72">
        <f>(VLOOKUP($A128,'Occupancy Raw Data'!$B$8:$BE$45,'Occupancy Raw Data'!J$3,FALSE))/100</f>
        <v>0.72160486119781897</v>
      </c>
      <c r="F128" s="72">
        <f>(VLOOKUP($A128,'Occupancy Raw Data'!$B$8:$BE$45,'Occupancy Raw Data'!K$3,FALSE))/100</f>
        <v>0.75810546468556195</v>
      </c>
      <c r="G128" s="73">
        <f>(VLOOKUP($A128,'Occupancy Raw Data'!$B$8:$BE$45,'Occupancy Raw Data'!L$3,FALSE))/100</f>
        <v>0.67373371623590106</v>
      </c>
      <c r="H128" s="53">
        <f>(VLOOKUP($A128,'Occupancy Raw Data'!$B$8:$BE$45,'Occupancy Raw Data'!N$3,FALSE))/100</f>
        <v>0.87126982145086695</v>
      </c>
      <c r="I128" s="53">
        <f>(VLOOKUP($A128,'Occupancy Raw Data'!$B$8:$BE$45,'Occupancy Raw Data'!O$3,FALSE))/100</f>
        <v>0.89632496774462</v>
      </c>
      <c r="J128" s="73">
        <f>(VLOOKUP($A128,'Occupancy Raw Data'!$B$8:$BE$45,'Occupancy Raw Data'!P$3,FALSE))/100</f>
        <v>0.88379739459774398</v>
      </c>
      <c r="K128" s="74">
        <f>(VLOOKUP($A128,'Occupancy Raw Data'!$B$8:$BE$45,'Occupancy Raw Data'!R$3,FALSE))/100</f>
        <v>0.73375191005356999</v>
      </c>
      <c r="M128" s="75">
        <f>VLOOKUP($A128,'ADR Raw Data'!$B$6:$BE$43,'ADR Raw Data'!G$1,FALSE)</f>
        <v>103.925786383405</v>
      </c>
      <c r="N128" s="76">
        <f>VLOOKUP($A128,'ADR Raw Data'!$B$6:$BE$43,'ADR Raw Data'!H$1,FALSE)</f>
        <v>114.404845313979</v>
      </c>
      <c r="O128" s="76">
        <f>VLOOKUP($A128,'ADR Raw Data'!$B$6:$BE$43,'ADR Raw Data'!I$1,FALSE)</f>
        <v>121.552199903326</v>
      </c>
      <c r="P128" s="76">
        <f>VLOOKUP($A128,'ADR Raw Data'!$B$6:$BE$43,'ADR Raw Data'!J$1,FALSE)</f>
        <v>120.22496578613401</v>
      </c>
      <c r="Q128" s="76">
        <f>VLOOKUP($A128,'ADR Raw Data'!$B$6:$BE$43,'ADR Raw Data'!K$1,FALSE)</f>
        <v>125.825520422728</v>
      </c>
      <c r="R128" s="77">
        <f>VLOOKUP($A128,'ADR Raw Data'!$B$6:$BE$43,'ADR Raw Data'!L$1,FALSE)</f>
        <v>118.226679630338</v>
      </c>
      <c r="S128" s="76">
        <f>VLOOKUP($A128,'ADR Raw Data'!$B$6:$BE$43,'ADR Raw Data'!N$1,FALSE)</f>
        <v>147.844489844272</v>
      </c>
      <c r="T128" s="76">
        <f>VLOOKUP($A128,'ADR Raw Data'!$B$6:$BE$43,'ADR Raw Data'!O$1,FALSE)</f>
        <v>152.15130620356601</v>
      </c>
      <c r="U128" s="77">
        <f>VLOOKUP($A128,'ADR Raw Data'!$B$6:$BE$43,'ADR Raw Data'!P$1,FALSE)</f>
        <v>150.02842196373899</v>
      </c>
      <c r="V128" s="78">
        <f>VLOOKUP($A128,'ADR Raw Data'!$B$6:$BE$43,'ADR Raw Data'!R$1,FALSE)</f>
        <v>129.170938127689</v>
      </c>
      <c r="X128" s="75">
        <f>VLOOKUP($A128,'RevPAR Raw Data'!$B$6:$BE$43,'RevPAR Raw Data'!G$1,FALSE)</f>
        <v>51.714184126191299</v>
      </c>
      <c r="Y128" s="76">
        <f>VLOOKUP($A128,'RevPAR Raw Data'!$B$6:$BE$43,'RevPAR Raw Data'!H$1,FALSE)</f>
        <v>75.446155325258999</v>
      </c>
      <c r="Z128" s="76">
        <f>VLOOKUP($A128,'RevPAR Raw Data'!$B$6:$BE$43,'RevPAR Raw Data'!I$1,FALSE)</f>
        <v>88.9622272984559</v>
      </c>
      <c r="AA128" s="76">
        <f>VLOOKUP($A128,'RevPAR Raw Data'!$B$6:$BE$43,'RevPAR Raw Data'!J$1,FALSE)</f>
        <v>86.754919748616103</v>
      </c>
      <c r="AB128" s="76">
        <f>VLOOKUP($A128,'RevPAR Raw Data'!$B$6:$BE$43,'RevPAR Raw Data'!K$1,FALSE)</f>
        <v>95.389014629375197</v>
      </c>
      <c r="AC128" s="77">
        <f>VLOOKUP($A128,'RevPAR Raw Data'!$B$6:$BE$43,'RevPAR Raw Data'!L$1,FALSE)</f>
        <v>79.6533002255795</v>
      </c>
      <c r="AD128" s="76">
        <f>VLOOKUP($A128,'RevPAR Raw Data'!$B$6:$BE$43,'RevPAR Raw Data'!N$1,FALSE)</f>
        <v>128.81244226911301</v>
      </c>
      <c r="AE128" s="76">
        <f>VLOOKUP($A128,'RevPAR Raw Data'!$B$6:$BE$43,'RevPAR Raw Data'!O$1,FALSE)</f>
        <v>136.37701462521301</v>
      </c>
      <c r="AF128" s="77">
        <f>VLOOKUP($A128,'RevPAR Raw Data'!$B$6:$BE$43,'RevPAR Raw Data'!P$1,FALSE)</f>
        <v>132.59472844716299</v>
      </c>
      <c r="AG128" s="78">
        <f>VLOOKUP($A128,'RevPAR Raw Data'!$B$6:$BE$43,'RevPAR Raw Data'!R$1,FALSE)</f>
        <v>94.779422574603501</v>
      </c>
      <c r="AH128" s="58"/>
    </row>
    <row r="129" spans="1:34" ht="14.25">
      <c r="A129" s="55" t="s">
        <v>131</v>
      </c>
      <c r="B129" s="43">
        <f>(VLOOKUP($A128,'Occupancy Raw Data'!$B$8:$BE$51,'Occupancy Raw Data'!T$3,FALSE))/100</f>
        <v>3.09068486422245E-2</v>
      </c>
      <c r="C129" s="44">
        <f>(VLOOKUP($A128,'Occupancy Raw Data'!$B$8:$BE$51,'Occupancy Raw Data'!U$3,FALSE))/100</f>
        <v>2.72791353508062E-2</v>
      </c>
      <c r="D129" s="44">
        <f>(VLOOKUP($A128,'Occupancy Raw Data'!$B$8:$BE$51,'Occupancy Raw Data'!V$3,FALSE))/100</f>
        <v>3.4750899425260301E-2</v>
      </c>
      <c r="E129" s="44">
        <f>(VLOOKUP($A128,'Occupancy Raw Data'!$B$8:$BE$51,'Occupancy Raw Data'!W$3,FALSE))/100</f>
        <v>2.9412972947879701E-2</v>
      </c>
      <c r="F129" s="44">
        <f>(VLOOKUP($A128,'Occupancy Raw Data'!$B$8:$BE$51,'Occupancy Raw Data'!X$3,FALSE))/100</f>
        <v>-5.5240555146723602E-2</v>
      </c>
      <c r="G129" s="44">
        <f>(VLOOKUP($A128,'Occupancy Raw Data'!$B$8:$BE$51,'Occupancy Raw Data'!Y$3,FALSE))/100</f>
        <v>9.9842505447685012E-3</v>
      </c>
      <c r="H129" s="45">
        <f>(VLOOKUP($A128,'Occupancy Raw Data'!$B$8:$BE$51,'Occupancy Raw Data'!AA$3,FALSE))/100</f>
        <v>-4.4266972348853406E-2</v>
      </c>
      <c r="I129" s="45">
        <f>(VLOOKUP($A128,'Occupancy Raw Data'!$B$8:$BE$51,'Occupancy Raw Data'!AB$3,FALSE))/100</f>
        <v>-3.13150278434422E-2</v>
      </c>
      <c r="J129" s="44">
        <f>(VLOOKUP($A128,'Occupancy Raw Data'!$B$8:$BE$51,'Occupancy Raw Data'!AC$3,FALSE))/100</f>
        <v>-3.7742785808336697E-2</v>
      </c>
      <c r="K129" s="46">
        <f>(VLOOKUP($A128,'Occupancy Raw Data'!$B$8:$BE$51,'Occupancy Raw Data'!AE$3,FALSE))/100</f>
        <v>-6.9658739707254506E-3</v>
      </c>
      <c r="M129" s="43">
        <f>(VLOOKUP($A128,'ADR Raw Data'!$B$6:$BE$49,'ADR Raw Data'!T$1,FALSE))/100</f>
        <v>4.2200199268954804E-2</v>
      </c>
      <c r="N129" s="44">
        <f>(VLOOKUP($A128,'ADR Raw Data'!$B$6:$BE$49,'ADR Raw Data'!U$1,FALSE))/100</f>
        <v>4.5515684603830299E-2</v>
      </c>
      <c r="O129" s="44">
        <f>(VLOOKUP($A128,'ADR Raw Data'!$B$6:$BE$49,'ADR Raw Data'!V$1,FALSE))/100</f>
        <v>6.02464359811015E-2</v>
      </c>
      <c r="P129" s="44">
        <f>(VLOOKUP($A128,'ADR Raw Data'!$B$6:$BE$49,'ADR Raw Data'!W$1,FALSE))/100</f>
        <v>4.0970781562211206E-2</v>
      </c>
      <c r="Q129" s="44">
        <f>(VLOOKUP($A128,'ADR Raw Data'!$B$6:$BE$49,'ADR Raw Data'!X$1,FALSE))/100</f>
        <v>-3.2244263979101899E-2</v>
      </c>
      <c r="R129" s="44">
        <f>(VLOOKUP($A128,'ADR Raw Data'!$B$6:$BE$49,'ADR Raw Data'!Y$1,FALSE))/100</f>
        <v>2.48794554570811E-2</v>
      </c>
      <c r="S129" s="45">
        <f>(VLOOKUP($A128,'ADR Raw Data'!$B$6:$BE$49,'ADR Raw Data'!AA$1,FALSE))/100</f>
        <v>-1.0580522841271301E-2</v>
      </c>
      <c r="T129" s="45">
        <f>(VLOOKUP($A128,'ADR Raw Data'!$B$6:$BE$49,'ADR Raw Data'!AB$1,FALSE))/100</f>
        <v>1.14345487694569E-2</v>
      </c>
      <c r="U129" s="44">
        <f>(VLOOKUP($A128,'ADR Raw Data'!$B$6:$BE$49,'ADR Raw Data'!AC$1,FALSE))/100</f>
        <v>6.4253532228918098E-4</v>
      </c>
      <c r="V129" s="46">
        <f>(VLOOKUP($A128,'ADR Raw Data'!$B$6:$BE$49,'ADR Raw Data'!AE$1,FALSE))/100</f>
        <v>1.20256502400586E-2</v>
      </c>
      <c r="X129" s="43">
        <f>(VLOOKUP($A128,'RevPAR Raw Data'!$B$6:$BE$43,'RevPAR Raw Data'!T$1,FALSE))/100</f>
        <v>7.4411323082656591E-2</v>
      </c>
      <c r="Y129" s="44">
        <f>(VLOOKUP($A128,'RevPAR Raw Data'!$B$6:$BE$43,'RevPAR Raw Data'!U$1,FALSE))/100</f>
        <v>7.4036448475528996E-2</v>
      </c>
      <c r="Z129" s="44">
        <f>(VLOOKUP($A128,'RevPAR Raw Data'!$B$6:$BE$43,'RevPAR Raw Data'!V$1,FALSE))/100</f>
        <v>9.7090953243871403E-2</v>
      </c>
      <c r="AA129" s="44">
        <f>(VLOOKUP($A128,'RevPAR Raw Data'!$B$6:$BE$43,'RevPAR Raw Data'!W$1,FALSE))/100</f>
        <v>7.1588826999833696E-2</v>
      </c>
      <c r="AB129" s="44">
        <f>(VLOOKUP($A128,'RevPAR Raw Data'!$B$6:$BE$43,'RevPAR Raw Data'!X$1,FALSE))/100</f>
        <v>-8.5703628083322506E-2</v>
      </c>
      <c r="AC129" s="44">
        <f>(VLOOKUP($A128,'RevPAR Raw Data'!$B$6:$BE$43,'RevPAR Raw Data'!Y$1,FALSE))/100</f>
        <v>3.51121087185505E-2</v>
      </c>
      <c r="AD129" s="45">
        <f>(VLOOKUP($A128,'RevPAR Raw Data'!$B$6:$BE$43,'RevPAR Raw Data'!AA$1,FALSE))/100</f>
        <v>-5.4379127478073802E-2</v>
      </c>
      <c r="AE129" s="45">
        <f>(VLOOKUP($A128,'RevPAR Raw Data'!$B$6:$BE$43,'RevPAR Raw Data'!AB$1,FALSE))/100</f>
        <v>-2.0238552287078E-2</v>
      </c>
      <c r="AF129" s="44">
        <f>(VLOOKUP($A128,'RevPAR Raw Data'!$B$6:$BE$43,'RevPAR Raw Data'!AC$1,FALSE))/100</f>
        <v>-3.7124501559091E-2</v>
      </c>
      <c r="AG129" s="46">
        <f>(VLOOKUP($A128,'RevPAR Raw Data'!$B$6:$BE$43,'RevPAR Raw Data'!AE$1,FALSE))/100</f>
        <v>4.97600710534493E-3</v>
      </c>
      <c r="AH129" s="58"/>
    </row>
    <row r="130" spans="1:34">
      <c r="A130" s="93"/>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4">
      <c r="A131" s="70" t="s">
        <v>58</v>
      </c>
      <c r="B131" s="71">
        <f>(VLOOKUP($A131,'Occupancy Raw Data'!$B$8:$BE$45,'Occupancy Raw Data'!G$3,FALSE))/100</f>
        <v>0.43891855807743602</v>
      </c>
      <c r="C131" s="72">
        <f>(VLOOKUP($A131,'Occupancy Raw Data'!$B$8:$BE$45,'Occupancy Raw Data'!H$3,FALSE))/100</f>
        <v>0.66655540720961204</v>
      </c>
      <c r="D131" s="72">
        <f>(VLOOKUP($A131,'Occupancy Raw Data'!$B$8:$BE$45,'Occupancy Raw Data'!I$3,FALSE))/100</f>
        <v>0.83077436582109399</v>
      </c>
      <c r="E131" s="72">
        <f>(VLOOKUP($A131,'Occupancy Raw Data'!$B$8:$BE$45,'Occupancy Raw Data'!J$3,FALSE))/100</f>
        <v>0.81542056074766289</v>
      </c>
      <c r="F131" s="72">
        <f>(VLOOKUP($A131,'Occupancy Raw Data'!$B$8:$BE$45,'Occupancy Raw Data'!K$3,FALSE))/100</f>
        <v>0.68157543391188202</v>
      </c>
      <c r="G131" s="73">
        <f>(VLOOKUP($A131,'Occupancy Raw Data'!$B$8:$BE$45,'Occupancy Raw Data'!L$3,FALSE))/100</f>
        <v>0.68664886515353796</v>
      </c>
      <c r="H131" s="53">
        <f>(VLOOKUP($A131,'Occupancy Raw Data'!$B$8:$BE$45,'Occupancy Raw Data'!N$3,FALSE))/100</f>
        <v>0.89152202937249603</v>
      </c>
      <c r="I131" s="53">
        <f>(VLOOKUP($A131,'Occupancy Raw Data'!$B$8:$BE$45,'Occupancy Raw Data'!O$3,FALSE))/100</f>
        <v>0.93124165554071991</v>
      </c>
      <c r="J131" s="73">
        <f>(VLOOKUP($A131,'Occupancy Raw Data'!$B$8:$BE$45,'Occupancy Raw Data'!P$3,FALSE))/100</f>
        <v>0.91138184245660792</v>
      </c>
      <c r="K131" s="74">
        <f>(VLOOKUP($A131,'Occupancy Raw Data'!$B$8:$BE$45,'Occupancy Raw Data'!R$3,FALSE))/100</f>
        <v>0.75085828724012904</v>
      </c>
      <c r="M131" s="75">
        <f>VLOOKUP($A131,'ADR Raw Data'!$B$6:$BE$43,'ADR Raw Data'!G$1,FALSE)</f>
        <v>168.090859315589</v>
      </c>
      <c r="N131" s="76">
        <f>VLOOKUP($A131,'ADR Raw Data'!$B$6:$BE$43,'ADR Raw Data'!H$1,FALSE)</f>
        <v>171.843355032548</v>
      </c>
      <c r="O131" s="76">
        <f>VLOOKUP($A131,'ADR Raw Data'!$B$6:$BE$43,'ADR Raw Data'!I$1,FALSE)</f>
        <v>197.03957814383199</v>
      </c>
      <c r="P131" s="76">
        <f>VLOOKUP($A131,'ADR Raw Data'!$B$6:$BE$43,'ADR Raw Data'!J$1,FALSE)</f>
        <v>196.05387638149799</v>
      </c>
      <c r="Q131" s="76">
        <f>VLOOKUP($A131,'ADR Raw Data'!$B$6:$BE$43,'ADR Raw Data'!K$1,FALSE)</f>
        <v>169.44081782566099</v>
      </c>
      <c r="R131" s="77">
        <f>VLOOKUP($A131,'ADR Raw Data'!$B$6:$BE$43,'ADR Raw Data'!L$1,FALSE)</f>
        <v>182.733807116468</v>
      </c>
      <c r="S131" s="76">
        <f>VLOOKUP($A131,'ADR Raw Data'!$B$6:$BE$43,'ADR Raw Data'!N$1,FALSE)</f>
        <v>210.719741669786</v>
      </c>
      <c r="T131" s="76">
        <f>VLOOKUP($A131,'ADR Raw Data'!$B$6:$BE$43,'ADR Raw Data'!O$1,FALSE)</f>
        <v>221.82379211469501</v>
      </c>
      <c r="U131" s="77">
        <f>VLOOKUP($A131,'ADR Raw Data'!$B$6:$BE$43,'ADR Raw Data'!P$1,FALSE)</f>
        <v>216.39275041201199</v>
      </c>
      <c r="V131" s="78">
        <f>VLOOKUP($A131,'ADR Raw Data'!$B$6:$BE$43,'ADR Raw Data'!R$1,FALSE)</f>
        <v>194.40660125738199</v>
      </c>
      <c r="X131" s="75">
        <f>VLOOKUP($A131,'RevPAR Raw Data'!$B$6:$BE$43,'RevPAR Raw Data'!G$1,FALSE)</f>
        <v>73.778197596795707</v>
      </c>
      <c r="Y131" s="76">
        <f>VLOOKUP($A131,'RevPAR Raw Data'!$B$6:$BE$43,'RevPAR Raw Data'!H$1,FALSE)</f>
        <v>114.543117489986</v>
      </c>
      <c r="Z131" s="76">
        <f>VLOOKUP($A131,'RevPAR Raw Data'!$B$6:$BE$43,'RevPAR Raw Data'!I$1,FALSE)</f>
        <v>163.695430574098</v>
      </c>
      <c r="AA131" s="76">
        <f>VLOOKUP($A131,'RevPAR Raw Data'!$B$6:$BE$43,'RevPAR Raw Data'!J$1,FALSE)</f>
        <v>159.866361815754</v>
      </c>
      <c r="AB131" s="76">
        <f>VLOOKUP($A131,'RevPAR Raw Data'!$B$6:$BE$43,'RevPAR Raw Data'!K$1,FALSE)</f>
        <v>115.486698931909</v>
      </c>
      <c r="AC131" s="77">
        <f>VLOOKUP($A131,'RevPAR Raw Data'!$B$6:$BE$43,'RevPAR Raw Data'!L$1,FALSE)</f>
        <v>125.473961281708</v>
      </c>
      <c r="AD131" s="76">
        <f>VLOOKUP($A131,'RevPAR Raw Data'!$B$6:$BE$43,'RevPAR Raw Data'!N$1,FALSE)</f>
        <v>187.86129172229599</v>
      </c>
      <c r="AE131" s="76">
        <f>VLOOKUP($A131,'RevPAR Raw Data'!$B$6:$BE$43,'RevPAR Raw Data'!O$1,FALSE)</f>
        <v>206.57155540720899</v>
      </c>
      <c r="AF131" s="77">
        <f>VLOOKUP($A131,'RevPAR Raw Data'!$B$6:$BE$43,'RevPAR Raw Data'!P$1,FALSE)</f>
        <v>197.216423564753</v>
      </c>
      <c r="AG131" s="78">
        <f>VLOOKUP($A131,'RevPAR Raw Data'!$B$6:$BE$43,'RevPAR Raw Data'!R$1,FALSE)</f>
        <v>145.97180764829201</v>
      </c>
    </row>
    <row r="132" spans="1:34" ht="14.25">
      <c r="A132" s="55" t="s">
        <v>131</v>
      </c>
      <c r="B132" s="43">
        <f>(VLOOKUP($A131,'Occupancy Raw Data'!$B$8:$BE$51,'Occupancy Raw Data'!T$3,FALSE))/100</f>
        <v>3.9525691699604702E-2</v>
      </c>
      <c r="C132" s="44">
        <f>(VLOOKUP($A131,'Occupancy Raw Data'!$B$8:$BE$51,'Occupancy Raw Data'!U$3,FALSE))/100</f>
        <v>0.13016411997736199</v>
      </c>
      <c r="D132" s="44">
        <f>(VLOOKUP($A131,'Occupancy Raw Data'!$B$8:$BE$51,'Occupancy Raw Data'!V$3,FALSE))/100</f>
        <v>0.14226709499770501</v>
      </c>
      <c r="E132" s="44">
        <f>(VLOOKUP($A131,'Occupancy Raw Data'!$B$8:$BE$51,'Occupancy Raw Data'!W$3,FALSE))/100</f>
        <v>0.129449838187702</v>
      </c>
      <c r="F132" s="44">
        <f>(VLOOKUP($A131,'Occupancy Raw Data'!$B$8:$BE$51,'Occupancy Raw Data'!X$3,FALSE))/100</f>
        <v>-0.188716726261422</v>
      </c>
      <c r="G132" s="44">
        <f>(VLOOKUP($A131,'Occupancy Raw Data'!$B$8:$BE$51,'Occupancy Raw Data'!Y$3,FALSE))/100</f>
        <v>3.9935294712364698E-2</v>
      </c>
      <c r="H132" s="45">
        <f>(VLOOKUP($A131,'Occupancy Raw Data'!$B$8:$BE$51,'Occupancy Raw Data'!AA$3,FALSE))/100</f>
        <v>-5.6850282485875703E-2</v>
      </c>
      <c r="I132" s="45">
        <f>(VLOOKUP($A131,'Occupancy Raw Data'!$B$8:$BE$51,'Occupancy Raw Data'!AB$3,FALSE))/100</f>
        <v>-3.1249999999999899E-2</v>
      </c>
      <c r="J132" s="44">
        <f>(VLOOKUP($A131,'Occupancy Raw Data'!$B$8:$BE$51,'Occupancy Raw Data'!AC$3,FALSE))/100</f>
        <v>-4.3942577030812301E-2</v>
      </c>
      <c r="K132" s="46">
        <f>(VLOOKUP($A131,'Occupancy Raw Data'!$B$8:$BE$51,'Occupancy Raw Data'!AE$3,FALSE))/100</f>
        <v>9.2289944241491992E-3</v>
      </c>
      <c r="M132" s="43">
        <f>(VLOOKUP($A131,'ADR Raw Data'!$B$6:$BE$49,'ADR Raw Data'!T$1,FALSE))/100</f>
        <v>2.2493650541301303E-2</v>
      </c>
      <c r="N132" s="44">
        <f>(VLOOKUP($A131,'ADR Raw Data'!$B$6:$BE$49,'ADR Raw Data'!U$1,FALSE))/100</f>
        <v>-1.65795290280643E-2</v>
      </c>
      <c r="O132" s="44">
        <f>(VLOOKUP($A131,'ADR Raw Data'!$B$6:$BE$49,'ADR Raw Data'!V$1,FALSE))/100</f>
        <v>8.5919544880188992E-2</v>
      </c>
      <c r="P132" s="44">
        <f>(VLOOKUP($A131,'ADR Raw Data'!$B$6:$BE$49,'ADR Raw Data'!W$1,FALSE))/100</f>
        <v>1.8569747017805401E-2</v>
      </c>
      <c r="Q132" s="44">
        <f>(VLOOKUP($A131,'ADR Raw Data'!$B$6:$BE$49,'ADR Raw Data'!X$1,FALSE))/100</f>
        <v>-0.16686540921058501</v>
      </c>
      <c r="R132" s="44">
        <f>(VLOOKUP($A131,'ADR Raw Data'!$B$6:$BE$49,'ADR Raw Data'!Y$1,FALSE))/100</f>
        <v>-1.78861323465862E-2</v>
      </c>
      <c r="S132" s="45">
        <f>(VLOOKUP($A131,'ADR Raw Data'!$B$6:$BE$49,'ADR Raw Data'!AA$1,FALSE))/100</f>
        <v>-0.11270537011210999</v>
      </c>
      <c r="T132" s="45">
        <f>(VLOOKUP($A131,'ADR Raw Data'!$B$6:$BE$49,'ADR Raw Data'!AB$1,FALSE))/100</f>
        <v>-7.4746727250340608E-2</v>
      </c>
      <c r="U132" s="44">
        <f>(VLOOKUP($A131,'ADR Raw Data'!$B$6:$BE$49,'ADR Raw Data'!AC$1,FALSE))/100</f>
        <v>-9.316527499884289E-2</v>
      </c>
      <c r="V132" s="46">
        <f>(VLOOKUP($A131,'ADR Raw Data'!$B$6:$BE$49,'ADR Raw Data'!AE$1,FALSE))/100</f>
        <v>-5.3079317469245497E-2</v>
      </c>
      <c r="X132" s="43">
        <f>(VLOOKUP($A131,'RevPAR Raw Data'!$B$6:$BE$43,'RevPAR Raw Data'!T$1,FALSE))/100</f>
        <v>6.2908419337400198E-2</v>
      </c>
      <c r="Y132" s="44">
        <f>(VLOOKUP($A131,'RevPAR Raw Data'!$B$6:$BE$43,'RevPAR Raw Data'!U$1,FALSE))/100</f>
        <v>0.111426531143721</v>
      </c>
      <c r="Z132" s="44">
        <f>(VLOOKUP($A131,'RevPAR Raw Data'!$B$6:$BE$43,'RevPAR Raw Data'!V$1,FALSE))/100</f>
        <v>0.24041016393152301</v>
      </c>
      <c r="AA132" s="44">
        <f>(VLOOKUP($A131,'RevPAR Raw Data'!$B$6:$BE$43,'RevPAR Raw Data'!W$1,FALSE))/100</f>
        <v>0.15042343595214899</v>
      </c>
      <c r="AB132" s="44">
        <f>(VLOOKUP($A131,'RevPAR Raw Data'!$B$6:$BE$43,'RevPAR Raw Data'!X$1,FALSE))/100</f>
        <v>-0.32409184171951305</v>
      </c>
      <c r="AC132" s="44">
        <f>(VLOOKUP($A131,'RevPAR Raw Data'!$B$6:$BE$43,'RevPAR Raw Data'!Y$1,FALSE))/100</f>
        <v>2.13348743992532E-2</v>
      </c>
      <c r="AD132" s="45">
        <f>(VLOOKUP($A131,'RevPAR Raw Data'!$B$6:$BE$43,'RevPAR Raw Data'!AA$1,FALSE))/100</f>
        <v>-0.163148320469437</v>
      </c>
      <c r="AE132" s="45">
        <f>(VLOOKUP($A131,'RevPAR Raw Data'!$B$6:$BE$43,'RevPAR Raw Data'!AB$1,FALSE))/100</f>
        <v>-0.10366089202376701</v>
      </c>
      <c r="AF132" s="44">
        <f>(VLOOKUP($A131,'RevPAR Raw Data'!$B$6:$BE$43,'RevPAR Raw Data'!AC$1,FALSE))/100</f>
        <v>-0.13301392975642101</v>
      </c>
      <c r="AG132" s="46">
        <f>(VLOOKUP($A131,'RevPAR Raw Data'!$B$6:$BE$43,'RevPAR Raw Data'!AE$1,FALSE))/100</f>
        <v>-4.4340191770057602E-2</v>
      </c>
    </row>
    <row r="133" spans="1:34">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4">
      <c r="A134" s="70" t="s">
        <v>60</v>
      </c>
      <c r="B134" s="71">
        <f>(VLOOKUP($A134,'Occupancy Raw Data'!$B$8:$BE$45,'Occupancy Raw Data'!G$3,FALSE))/100</f>
        <v>0.44158348457350199</v>
      </c>
      <c r="C134" s="72">
        <f>(VLOOKUP($A134,'Occupancy Raw Data'!$B$8:$BE$45,'Occupancy Raw Data'!H$3,FALSE))/100</f>
        <v>0.65823502722323002</v>
      </c>
      <c r="D134" s="72">
        <f>(VLOOKUP($A134,'Occupancy Raw Data'!$B$8:$BE$45,'Occupancy Raw Data'!I$3,FALSE))/100</f>
        <v>0.76769509981851103</v>
      </c>
      <c r="E134" s="72">
        <f>(VLOOKUP($A134,'Occupancy Raw Data'!$B$8:$BE$45,'Occupancy Raw Data'!J$3,FALSE))/100</f>
        <v>0.75011343012704101</v>
      </c>
      <c r="F134" s="72">
        <f>(VLOOKUP($A134,'Occupancy Raw Data'!$B$8:$BE$45,'Occupancy Raw Data'!K$3,FALSE))/100</f>
        <v>0.77620235934664195</v>
      </c>
      <c r="G134" s="73">
        <f>(VLOOKUP($A134,'Occupancy Raw Data'!$B$8:$BE$45,'Occupancy Raw Data'!L$3,FALSE))/100</f>
        <v>0.67876588021778506</v>
      </c>
      <c r="H134" s="53">
        <f>(VLOOKUP($A134,'Occupancy Raw Data'!$B$8:$BE$45,'Occupancy Raw Data'!N$3,FALSE))/100</f>
        <v>0.88577586206896497</v>
      </c>
      <c r="I134" s="53">
        <f>(VLOOKUP($A134,'Occupancy Raw Data'!$B$8:$BE$45,'Occupancy Raw Data'!O$3,FALSE))/100</f>
        <v>0.91129764065335706</v>
      </c>
      <c r="J134" s="73">
        <f>(VLOOKUP($A134,'Occupancy Raw Data'!$B$8:$BE$45,'Occupancy Raw Data'!P$3,FALSE))/100</f>
        <v>0.89853675136116096</v>
      </c>
      <c r="K134" s="74">
        <f>(VLOOKUP($A134,'Occupancy Raw Data'!$B$8:$BE$45,'Occupancy Raw Data'!R$3,FALSE))/100</f>
        <v>0.74155755768732101</v>
      </c>
      <c r="M134" s="75">
        <f>VLOOKUP($A134,'ADR Raw Data'!$B$6:$BE$43,'ADR Raw Data'!G$1,FALSE)</f>
        <v>96.689301310043604</v>
      </c>
      <c r="N134" s="76">
        <f>VLOOKUP($A134,'ADR Raw Data'!$B$6:$BE$43,'ADR Raw Data'!H$1,FALSE)</f>
        <v>113.887497845941</v>
      </c>
      <c r="O134" s="76">
        <f>VLOOKUP($A134,'ADR Raw Data'!$B$6:$BE$43,'ADR Raw Data'!I$1,FALSE)</f>
        <v>116.30705821513</v>
      </c>
      <c r="P134" s="76">
        <f>VLOOKUP($A134,'ADR Raw Data'!$B$6:$BE$43,'ADR Raw Data'!J$1,FALSE)</f>
        <v>114.575369726296</v>
      </c>
      <c r="Q134" s="76">
        <f>VLOOKUP($A134,'ADR Raw Data'!$B$6:$BE$43,'ADR Raw Data'!K$1,FALSE)</f>
        <v>127.05675727020299</v>
      </c>
      <c r="R134" s="77">
        <f>VLOOKUP($A134,'ADR Raw Data'!$B$6:$BE$43,'ADR Raw Data'!L$1,FALSE)</f>
        <v>115.361065508021</v>
      </c>
      <c r="S134" s="76">
        <f>VLOOKUP($A134,'ADR Raw Data'!$B$6:$BE$43,'ADR Raw Data'!N$1,FALSE)</f>
        <v>151.60189781021799</v>
      </c>
      <c r="T134" s="76">
        <f>VLOOKUP($A134,'ADR Raw Data'!$B$6:$BE$43,'ADR Raw Data'!O$1,FALSE)</f>
        <v>155.32852999751</v>
      </c>
      <c r="U134" s="77">
        <f>VLOOKUP($A134,'ADR Raw Data'!$B$6:$BE$43,'ADR Raw Data'!P$1,FALSE)</f>
        <v>153.49167645016701</v>
      </c>
      <c r="V134" s="78">
        <f>VLOOKUP($A134,'ADR Raw Data'!$B$6:$BE$43,'ADR Raw Data'!R$1,FALSE)</f>
        <v>128.561757533378</v>
      </c>
      <c r="X134" s="75">
        <f>VLOOKUP($A134,'RevPAR Raw Data'!$B$6:$BE$43,'RevPAR Raw Data'!G$1,FALSE)</f>
        <v>42.696398593466398</v>
      </c>
      <c r="Y134" s="76">
        <f>VLOOKUP($A134,'RevPAR Raw Data'!$B$6:$BE$43,'RevPAR Raw Data'!H$1,FALSE)</f>
        <v>74.964740245008997</v>
      </c>
      <c r="Z134" s="76">
        <f>VLOOKUP($A134,'RevPAR Raw Data'!$B$6:$BE$43,'RevPAR Raw Data'!I$1,FALSE)</f>
        <v>89.288358666061697</v>
      </c>
      <c r="AA134" s="76">
        <f>VLOOKUP($A134,'RevPAR Raw Data'!$B$6:$BE$43,'RevPAR Raw Data'!J$1,FALSE)</f>
        <v>85.9445235934664</v>
      </c>
      <c r="AB134" s="76">
        <f>VLOOKUP($A134,'RevPAR Raw Data'!$B$6:$BE$43,'RevPAR Raw Data'!K$1,FALSE)</f>
        <v>98.621754764065301</v>
      </c>
      <c r="AC134" s="77">
        <f>VLOOKUP($A134,'RevPAR Raw Data'!$B$6:$BE$43,'RevPAR Raw Data'!L$1,FALSE)</f>
        <v>78.303155172413696</v>
      </c>
      <c r="AD134" s="76">
        <f>VLOOKUP($A134,'RevPAR Raw Data'!$B$6:$BE$43,'RevPAR Raw Data'!N$1,FALSE)</f>
        <v>134.28530172413701</v>
      </c>
      <c r="AE134" s="76">
        <f>VLOOKUP($A134,'RevPAR Raw Data'!$B$6:$BE$43,'RevPAR Raw Data'!O$1,FALSE)</f>
        <v>141.55052291288499</v>
      </c>
      <c r="AF134" s="77">
        <f>VLOOKUP($A134,'RevPAR Raw Data'!$B$6:$BE$43,'RevPAR Raw Data'!P$1,FALSE)</f>
        <v>137.91791231851099</v>
      </c>
      <c r="AG134" s="78">
        <f>VLOOKUP($A134,'RevPAR Raw Data'!$B$6:$BE$43,'RevPAR Raw Data'!R$1,FALSE)</f>
        <v>95.335942928441696</v>
      </c>
    </row>
    <row r="135" spans="1:34" ht="14.25">
      <c r="A135" s="55" t="s">
        <v>131</v>
      </c>
      <c r="B135" s="43">
        <f>(VLOOKUP($A134,'Occupancy Raw Data'!$B$8:$BE$51,'Occupancy Raw Data'!T$3,FALSE))/100</f>
        <v>2.8589459652618499E-2</v>
      </c>
      <c r="C135" s="44">
        <f>(VLOOKUP($A134,'Occupancy Raw Data'!$B$8:$BE$51,'Occupancy Raw Data'!U$3,FALSE))/100</f>
        <v>3.47088611721732E-2</v>
      </c>
      <c r="D135" s="44">
        <f>(VLOOKUP($A134,'Occupancy Raw Data'!$B$8:$BE$51,'Occupancy Raw Data'!V$3,FALSE))/100</f>
        <v>6.6760490603220909E-2</v>
      </c>
      <c r="E135" s="44">
        <f>(VLOOKUP($A134,'Occupancy Raw Data'!$B$8:$BE$51,'Occupancy Raw Data'!W$3,FALSE))/100</f>
        <v>7.0870246944769996E-2</v>
      </c>
      <c r="F135" s="44">
        <f>(VLOOKUP($A134,'Occupancy Raw Data'!$B$8:$BE$51,'Occupancy Raw Data'!X$3,FALSE))/100</f>
        <v>-1.5242030769165599E-2</v>
      </c>
      <c r="G135" s="44">
        <f>(VLOOKUP($A134,'Occupancy Raw Data'!$B$8:$BE$51,'Occupancy Raw Data'!Y$3,FALSE))/100</f>
        <v>3.6662781802536598E-2</v>
      </c>
      <c r="H135" s="45">
        <f>(VLOOKUP($A134,'Occupancy Raw Data'!$B$8:$BE$51,'Occupancy Raw Data'!AA$3,FALSE))/100</f>
        <v>-4.1097795470038098E-2</v>
      </c>
      <c r="I135" s="45">
        <f>(VLOOKUP($A134,'Occupancy Raw Data'!$B$8:$BE$51,'Occupancy Raw Data'!AB$3,FALSE))/100</f>
        <v>-2.5584114310600002E-2</v>
      </c>
      <c r="J135" s="44">
        <f>(VLOOKUP($A134,'Occupancy Raw Data'!$B$8:$BE$51,'Occupancy Raw Data'!AC$3,FALSE))/100</f>
        <v>-3.3293031743280105E-2</v>
      </c>
      <c r="K135" s="46">
        <f>(VLOOKUP($A134,'Occupancy Raw Data'!$B$8:$BE$51,'Occupancy Raw Data'!AE$3,FALSE))/100</f>
        <v>1.1326476997260599E-2</v>
      </c>
      <c r="M135" s="43">
        <f>(VLOOKUP($A134,'ADR Raw Data'!$B$6:$BE$49,'ADR Raw Data'!T$1,FALSE))/100</f>
        <v>1.5989695903681999E-2</v>
      </c>
      <c r="N135" s="44">
        <f>(VLOOKUP($A134,'ADR Raw Data'!$B$6:$BE$49,'ADR Raw Data'!U$1,FALSE))/100</f>
        <v>5.9740399497362803E-2</v>
      </c>
      <c r="O135" s="44">
        <f>(VLOOKUP($A134,'ADR Raw Data'!$B$6:$BE$49,'ADR Raw Data'!V$1,FALSE))/100</f>
        <v>3.1006381586633398E-2</v>
      </c>
      <c r="P135" s="44">
        <f>(VLOOKUP($A134,'ADR Raw Data'!$B$6:$BE$49,'ADR Raw Data'!W$1,FALSE))/100</f>
        <v>2.6337457737360702E-2</v>
      </c>
      <c r="Q135" s="44">
        <f>(VLOOKUP($A134,'ADR Raw Data'!$B$6:$BE$49,'ADR Raw Data'!X$1,FALSE))/100</f>
        <v>-7.5075300545759905E-3</v>
      </c>
      <c r="R135" s="44">
        <f>(VLOOKUP($A134,'ADR Raw Data'!$B$6:$BE$49,'ADR Raw Data'!Y$1,FALSE))/100</f>
        <v>2.20857493206141E-2</v>
      </c>
      <c r="S135" s="45">
        <f>(VLOOKUP($A134,'ADR Raw Data'!$B$6:$BE$49,'ADR Raw Data'!AA$1,FALSE))/100</f>
        <v>4.9923092893610797E-3</v>
      </c>
      <c r="T135" s="45">
        <f>(VLOOKUP($A134,'ADR Raw Data'!$B$6:$BE$49,'ADR Raw Data'!AB$1,FALSE))/100</f>
        <v>2.9149504769061699E-2</v>
      </c>
      <c r="U135" s="44">
        <f>(VLOOKUP($A134,'ADR Raw Data'!$B$6:$BE$49,'ADR Raw Data'!AC$1,FALSE))/100</f>
        <v>1.7247824649966503E-2</v>
      </c>
      <c r="V135" s="46">
        <f>(VLOOKUP($A134,'ADR Raw Data'!$B$6:$BE$49,'ADR Raw Data'!AE$1,FALSE))/100</f>
        <v>1.5186754859965901E-2</v>
      </c>
      <c r="X135" s="43">
        <f>(VLOOKUP($A134,'RevPAR Raw Data'!$B$6:$BE$43,'RevPAR Raw Data'!T$1,FALSE))/100</f>
        <v>4.5036292322196497E-2</v>
      </c>
      <c r="Y135" s="44">
        <f>(VLOOKUP($A134,'RevPAR Raw Data'!$B$6:$BE$43,'RevPAR Raw Data'!U$1,FALSE))/100</f>
        <v>9.652278190206029E-2</v>
      </c>
      <c r="Z135" s="44">
        <f>(VLOOKUP($A134,'RevPAR Raw Data'!$B$6:$BE$43,'RevPAR Raw Data'!V$1,FALSE))/100</f>
        <v>9.9836873436408707E-2</v>
      </c>
      <c r="AA135" s="44">
        <f>(VLOOKUP($A134,'RevPAR Raw Data'!$B$6:$BE$43,'RevPAR Raw Data'!W$1,FALSE))/100</f>
        <v>9.90742468158749E-2</v>
      </c>
      <c r="AB135" s="44">
        <f>(VLOOKUP($A134,'RevPAR Raw Data'!$B$6:$BE$43,'RevPAR Raw Data'!X$1,FALSE))/100</f>
        <v>-2.26351308196493E-2</v>
      </c>
      <c r="AC135" s="44">
        <f>(VLOOKUP($A134,'RevPAR Raw Data'!$B$6:$BE$43,'RevPAR Raw Data'!Y$1,FALSE))/100</f>
        <v>5.9558256131437899E-2</v>
      </c>
      <c r="AD135" s="45">
        <f>(VLOOKUP($A134,'RevPAR Raw Data'!$B$6:$BE$43,'RevPAR Raw Data'!AA$1,FALSE))/100</f>
        <v>-3.6310659086774402E-2</v>
      </c>
      <c r="AE135" s="45">
        <f>(VLOOKUP($A134,'RevPAR Raw Data'!$B$6:$BE$43,'RevPAR Raw Data'!AB$1,FALSE))/100</f>
        <v>2.8196261963526997E-3</v>
      </c>
      <c r="AF135" s="44">
        <f>(VLOOKUP($A134,'RevPAR Raw Data'!$B$6:$BE$43,'RevPAR Raw Data'!AC$1,FALSE))/100</f>
        <v>-1.66194394668874E-2</v>
      </c>
      <c r="AG135" s="46">
        <f>(VLOOKUP($A134,'RevPAR Raw Data'!$B$6:$BE$43,'RevPAR Raw Data'!AE$1,FALSE))/100</f>
        <v>2.6685244286811002E-2</v>
      </c>
    </row>
    <row r="136" spans="1:34">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4">
      <c r="A137" s="70" t="s">
        <v>59</v>
      </c>
      <c r="B137" s="71">
        <f>(VLOOKUP($A137,'Occupancy Raw Data'!$B$8:$BE$54,'Occupancy Raw Data'!G$3,FALSE))/100</f>
        <v>0.55806010928961702</v>
      </c>
      <c r="C137" s="72">
        <f>(VLOOKUP($A137,'Occupancy Raw Data'!$B$8:$BE$54,'Occupancy Raw Data'!H$3,FALSE))/100</f>
        <v>0.68647540983606503</v>
      </c>
      <c r="D137" s="72">
        <f>(VLOOKUP($A137,'Occupancy Raw Data'!$B$8:$BE$54,'Occupancy Raw Data'!I$3,FALSE))/100</f>
        <v>0.74385245901639296</v>
      </c>
      <c r="E137" s="72">
        <f>(VLOOKUP($A137,'Occupancy Raw Data'!$B$8:$BE$54,'Occupancy Raw Data'!J$3,FALSE))/100</f>
        <v>0.74931693989070991</v>
      </c>
      <c r="F137" s="72">
        <f>(VLOOKUP($A137,'Occupancy Raw Data'!$B$8:$BE$54,'Occupancy Raw Data'!K$3,FALSE))/100</f>
        <v>0.80942622950819598</v>
      </c>
      <c r="G137" s="73">
        <f>(VLOOKUP($A137,'Occupancy Raw Data'!$B$8:$BE$54,'Occupancy Raw Data'!L$3,FALSE))/100</f>
        <v>0.709426229508196</v>
      </c>
      <c r="H137" s="53">
        <f>(VLOOKUP($A137,'Occupancy Raw Data'!$B$8:$BE$54,'Occupancy Raw Data'!N$3,FALSE))/100</f>
        <v>0.878756830601092</v>
      </c>
      <c r="I137" s="53">
        <f>(VLOOKUP($A137,'Occupancy Raw Data'!$B$8:$BE$54,'Occupancy Raw Data'!O$3,FALSE))/100</f>
        <v>0.92827868852459006</v>
      </c>
      <c r="J137" s="73">
        <f>(VLOOKUP($A137,'Occupancy Raw Data'!$B$8:$BE$54,'Occupancy Raw Data'!P$3,FALSE))/100</f>
        <v>0.90351775956284097</v>
      </c>
      <c r="K137" s="74">
        <f>(VLOOKUP($A137,'Occupancy Raw Data'!$B$8:$BE$54,'Occupancy Raw Data'!R$3,FALSE))/100</f>
        <v>0.764880952380952</v>
      </c>
      <c r="M137" s="75">
        <f>VLOOKUP($A137,'ADR Raw Data'!$B$6:$BE$54,'ADR Raw Data'!G$1,FALSE)</f>
        <v>103.744951040391</v>
      </c>
      <c r="N137" s="76">
        <f>VLOOKUP($A137,'ADR Raw Data'!$B$6:$BE$54,'ADR Raw Data'!H$1,FALSE)</f>
        <v>109.475686567164</v>
      </c>
      <c r="O137" s="76">
        <f>VLOOKUP($A137,'ADR Raw Data'!$B$6:$BE$54,'ADR Raw Data'!I$1,FALSE)</f>
        <v>112.941565656565</v>
      </c>
      <c r="P137" s="76">
        <f>VLOOKUP($A137,'ADR Raw Data'!$B$6:$BE$54,'ADR Raw Data'!J$1,FALSE)</f>
        <v>111.020223336371</v>
      </c>
      <c r="Q137" s="76">
        <f>VLOOKUP($A137,'ADR Raw Data'!$B$6:$BE$54,'ADR Raw Data'!K$1,FALSE)</f>
        <v>125.75604641350201</v>
      </c>
      <c r="R137" s="77">
        <f>VLOOKUP($A137,'ADR Raw Data'!$B$6:$BE$54,'ADR Raw Data'!L$1,FALSE)</f>
        <v>113.342221259387</v>
      </c>
      <c r="S137" s="76">
        <f>VLOOKUP($A137,'ADR Raw Data'!$B$6:$BE$54,'ADR Raw Data'!N$1,FALSE)</f>
        <v>136.93518849591899</v>
      </c>
      <c r="T137" s="76">
        <f>VLOOKUP($A137,'ADR Raw Data'!$B$6:$BE$54,'ADR Raw Data'!O$1,FALSE)</f>
        <v>141.99369757174301</v>
      </c>
      <c r="U137" s="77">
        <f>VLOOKUP($A137,'ADR Raw Data'!$B$6:$BE$54,'ADR Raw Data'!P$1,FALSE)</f>
        <v>139.53375732375699</v>
      </c>
      <c r="V137" s="78">
        <f>VLOOKUP($A137,'ADR Raw Data'!$B$6:$BE$54,'ADR Raw Data'!R$1,FALSE)</f>
        <v>122.18188556484</v>
      </c>
      <c r="X137" s="75">
        <f>VLOOKUP($A137,'RevPAR Raw Data'!$B$6:$BE$54,'RevPAR Raw Data'!G$1,FALSE)</f>
        <v>57.895918715846904</v>
      </c>
      <c r="Y137" s="76">
        <f>VLOOKUP($A137,'RevPAR Raw Data'!$B$6:$BE$54,'RevPAR Raw Data'!H$1,FALSE)</f>
        <v>75.152366803278596</v>
      </c>
      <c r="Z137" s="76">
        <f>VLOOKUP($A137,'RevPAR Raw Data'!$B$6:$BE$54,'RevPAR Raw Data'!I$1,FALSE)</f>
        <v>84.0118613387978</v>
      </c>
      <c r="AA137" s="76">
        <f>VLOOKUP($A137,'RevPAR Raw Data'!$B$6:$BE$54,'RevPAR Raw Data'!J$1,FALSE)</f>
        <v>83.189334016393403</v>
      </c>
      <c r="AB137" s="76">
        <f>VLOOKUP($A137,'RevPAR Raw Data'!$B$6:$BE$54,'RevPAR Raw Data'!K$1,FALSE)</f>
        <v>101.790242486338</v>
      </c>
      <c r="AC137" s="77">
        <f>VLOOKUP($A137,'RevPAR Raw Data'!$B$6:$BE$54,'RevPAR Raw Data'!L$1,FALSE)</f>
        <v>80.407944672131094</v>
      </c>
      <c r="AD137" s="76">
        <f>VLOOKUP($A137,'RevPAR Raw Data'!$B$6:$BE$54,'RevPAR Raw Data'!N$1,FALSE)</f>
        <v>120.332732240437</v>
      </c>
      <c r="AE137" s="76">
        <f>VLOOKUP($A137,'RevPAR Raw Data'!$B$6:$BE$54,'RevPAR Raw Data'!O$1,FALSE)</f>
        <v>131.809723360655</v>
      </c>
      <c r="AF137" s="77">
        <f>VLOOKUP($A137,'RevPAR Raw Data'!$B$6:$BE$54,'RevPAR Raw Data'!P$1,FALSE)</f>
        <v>126.071227800546</v>
      </c>
      <c r="AG137" s="78">
        <f>VLOOKUP($A137,'RevPAR Raw Data'!$B$6:$BE$54,'RevPAR Raw Data'!R$1,FALSE)</f>
        <v>93.454596994535507</v>
      </c>
    </row>
    <row r="138" spans="1:34" ht="14.25">
      <c r="A138" s="55" t="s">
        <v>131</v>
      </c>
      <c r="B138" s="43">
        <f>(VLOOKUP($A137,'Occupancy Raw Data'!$B$8:$BE$54,'Occupancy Raw Data'!T$3,FALSE))/100</f>
        <v>-2.2654675972228203E-2</v>
      </c>
      <c r="C138" s="44">
        <f>(VLOOKUP($A137,'Occupancy Raw Data'!$B$8:$BE$54,'Occupancy Raw Data'!U$3,FALSE))/100</f>
        <v>-4.2270703974089094E-2</v>
      </c>
      <c r="D138" s="44">
        <f>(VLOOKUP($A137,'Occupancy Raw Data'!$B$8:$BE$54,'Occupancy Raw Data'!V$3,FALSE))/100</f>
        <v>-1.47871894371639E-2</v>
      </c>
      <c r="E138" s="44">
        <f>(VLOOKUP($A137,'Occupancy Raw Data'!$B$8:$BE$54,'Occupancy Raw Data'!W$3,FALSE))/100</f>
        <v>-2.1292760508720997E-2</v>
      </c>
      <c r="F138" s="44">
        <f>(VLOOKUP($A137,'Occupancy Raw Data'!$B$8:$BE$54,'Occupancy Raw Data'!X$3,FALSE))/100</f>
        <v>-5.78692498320195E-2</v>
      </c>
      <c r="G138" s="44">
        <f>(VLOOKUP($A137,'Occupancy Raw Data'!$B$8:$BE$54,'Occupancy Raw Data'!Y$3,FALSE))/100</f>
        <v>-3.2833640237896103E-2</v>
      </c>
      <c r="H138" s="45">
        <f>(VLOOKUP($A137,'Occupancy Raw Data'!$B$8:$BE$54,'Occupancy Raw Data'!AA$3,FALSE))/100</f>
        <v>-6.4194842896174803E-2</v>
      </c>
      <c r="I138" s="45">
        <f>(VLOOKUP($A137,'Occupancy Raw Data'!$B$8:$BE$54,'Occupancy Raw Data'!AB$3,FALSE))/100</f>
        <v>-1.7007210748419099E-2</v>
      </c>
      <c r="J138" s="44">
        <f>(VLOOKUP($A137,'Occupancy Raw Data'!$B$8:$BE$54,'Occupancy Raw Data'!AC$3,FALSE))/100</f>
        <v>-4.0534618815655593E-2</v>
      </c>
      <c r="K138" s="46">
        <f>(VLOOKUP($A137,'Occupancy Raw Data'!$B$8:$BE$54,'Occupancy Raw Data'!AE$3,FALSE))/100</f>
        <v>-3.5446509777171398E-2</v>
      </c>
      <c r="M138" s="43">
        <f>(VLOOKUP($A137,'ADR Raw Data'!$B$6:$BE$54,'ADR Raw Data'!T$1,FALSE))/100</f>
        <v>3.4780285051911802E-2</v>
      </c>
      <c r="N138" s="44">
        <f>(VLOOKUP($A137,'ADR Raw Data'!$B$6:$BE$54,'ADR Raw Data'!U$1,FALSE))/100</f>
        <v>3.0458897776633898E-2</v>
      </c>
      <c r="O138" s="44">
        <f>(VLOOKUP($A137,'ADR Raw Data'!$B$6:$BE$54,'ADR Raw Data'!V$1,FALSE))/100</f>
        <v>2.5037674084059498E-2</v>
      </c>
      <c r="P138" s="44">
        <f>(VLOOKUP($A137,'ADR Raw Data'!$B$6:$BE$54,'ADR Raw Data'!W$1,FALSE))/100</f>
        <v>8.5912536034905788E-3</v>
      </c>
      <c r="Q138" s="44">
        <f>(VLOOKUP($A137,'ADR Raw Data'!$B$6:$BE$54,'ADR Raw Data'!X$1,FALSE))/100</f>
        <v>1.2798097048132799E-2</v>
      </c>
      <c r="R138" s="44">
        <f>(VLOOKUP($A137,'ADR Raw Data'!$B$6:$BE$54,'ADR Raw Data'!Y$1,FALSE))/100</f>
        <v>1.9995908541474601E-2</v>
      </c>
      <c r="S138" s="45">
        <f>(VLOOKUP($A137,'ADR Raw Data'!$B$6:$BE$54,'ADR Raw Data'!AA$1,FALSE))/100</f>
        <v>1.39491381887853E-2</v>
      </c>
      <c r="T138" s="45">
        <f>(VLOOKUP($A137,'ADR Raw Data'!$B$6:$BE$54,'ADR Raw Data'!AB$1,FALSE))/100</f>
        <v>4.54210165021516E-2</v>
      </c>
      <c r="U138" s="44">
        <f>(VLOOKUP($A137,'ADR Raw Data'!$B$6:$BE$54,'ADR Raw Data'!AC$1,FALSE))/100</f>
        <v>3.0233490926068904E-2</v>
      </c>
      <c r="V138" s="46">
        <f>(VLOOKUP($A137,'ADR Raw Data'!$B$6:$BE$54,'ADR Raw Data'!AE$1,FALSE))/100</f>
        <v>2.3544263341873602E-2</v>
      </c>
      <c r="X138" s="43">
        <f>(VLOOKUP($A137,'RevPAR Raw Data'!$B$6:$BE$54,'RevPAR Raw Data'!T$1,FALSE))/100</f>
        <v>1.1337672991610702E-2</v>
      </c>
      <c r="Y138" s="44">
        <f>(VLOOKUP($A137,'RevPAR Raw Data'!$B$6:$BE$54,'RevPAR Raw Data'!U$1,FALSE))/100</f>
        <v>-1.30993252487483E-2</v>
      </c>
      <c r="Z138" s="44">
        <f>(VLOOKUP($A137,'RevPAR Raw Data'!$B$6:$BE$54,'RevPAR Raw Data'!V$1,FALSE))/100</f>
        <v>9.8802478171485901E-3</v>
      </c>
      <c r="AA138" s="44">
        <f>(VLOOKUP($A137,'RevPAR Raw Data'!$B$6:$BE$54,'RevPAR Raw Data'!W$1,FALSE))/100</f>
        <v>-1.2884438410679201E-2</v>
      </c>
      <c r="AB138" s="44">
        <f>(VLOOKUP($A137,'RevPAR Raw Data'!$B$6:$BE$54,'RevPAR Raw Data'!X$1,FALSE))/100</f>
        <v>-4.5811769059339598E-2</v>
      </c>
      <c r="AC138" s="44">
        <f>(VLOOKUP($A137,'RevPAR Raw Data'!$B$6:$BE$54,'RevPAR Raw Data'!Y$1,FALSE))/100</f>
        <v>-1.34942701637021E-2</v>
      </c>
      <c r="AD138" s="45">
        <f>(VLOOKUP($A137,'RevPAR Raw Data'!$B$6:$BE$54,'RevPAR Raw Data'!AA$1,FALSE))/100</f>
        <v>-5.1141167441955605E-2</v>
      </c>
      <c r="AE138" s="45">
        <f>(VLOOKUP($A137,'RevPAR Raw Data'!$B$6:$BE$54,'RevPAR Raw Data'!AB$1,FALSE))/100</f>
        <v>2.7641320953672999E-2</v>
      </c>
      <c r="AF138" s="44">
        <f>(VLOOKUP($A137,'RevPAR Raw Data'!$B$6:$BE$54,'RevPAR Raw Data'!AC$1,FALSE))/100</f>
        <v>-1.1526630919741401E-2</v>
      </c>
      <c r="AG138" s="46">
        <f>(VLOOKUP($A137,'RevPAR Raw Data'!$B$6:$BE$54,'RevPAR Raw Data'!AE$1,FALSE))/100</f>
        <v>-1.2736808396041801E-2</v>
      </c>
    </row>
    <row r="139" spans="1:34">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4">
      <c r="A140" s="70" t="s">
        <v>61</v>
      </c>
      <c r="B140" s="71">
        <f>(VLOOKUP($A140,'Occupancy Raw Data'!$B$8:$BE$45,'Occupancy Raw Data'!G$3,FALSE))/100</f>
        <v>0.50885208452312902</v>
      </c>
      <c r="C140" s="72">
        <f>(VLOOKUP($A140,'Occupancy Raw Data'!$B$8:$BE$45,'Occupancy Raw Data'!H$3,FALSE))/100</f>
        <v>0.58223872073101002</v>
      </c>
      <c r="D140" s="72">
        <f>(VLOOKUP($A140,'Occupancy Raw Data'!$B$8:$BE$45,'Occupancy Raw Data'!I$3,FALSE))/100</f>
        <v>0.58366647629925705</v>
      </c>
      <c r="E140" s="72">
        <f>(VLOOKUP($A140,'Occupancy Raw Data'!$B$8:$BE$45,'Occupancy Raw Data'!J$3,FALSE))/100</f>
        <v>0.55539691604797203</v>
      </c>
      <c r="F140" s="72">
        <f>(VLOOKUP($A140,'Occupancy Raw Data'!$B$8:$BE$45,'Occupancy Raw Data'!K$3,FALSE))/100</f>
        <v>0.73358081096516203</v>
      </c>
      <c r="G140" s="73">
        <f>(VLOOKUP($A140,'Occupancy Raw Data'!$B$8:$BE$45,'Occupancy Raw Data'!L$3,FALSE))/100</f>
        <v>0.59274700171330597</v>
      </c>
      <c r="H140" s="53">
        <f>(VLOOKUP($A140,'Occupancy Raw Data'!$B$8:$BE$45,'Occupancy Raw Data'!N$3,FALSE))/100</f>
        <v>0.86236436322101595</v>
      </c>
      <c r="I140" s="53">
        <f>(VLOOKUP($A140,'Occupancy Raw Data'!$B$8:$BE$45,'Occupancy Raw Data'!O$3,FALSE))/100</f>
        <v>0.89120502569959992</v>
      </c>
      <c r="J140" s="73">
        <f>(VLOOKUP($A140,'Occupancy Raw Data'!$B$8:$BE$45,'Occupancy Raw Data'!P$3,FALSE))/100</f>
        <v>0.87678469446030805</v>
      </c>
      <c r="K140" s="74">
        <f>(VLOOKUP($A140,'Occupancy Raw Data'!$B$8:$BE$45,'Occupancy Raw Data'!R$3,FALSE))/100</f>
        <v>0.67390062821245</v>
      </c>
      <c r="M140" s="75">
        <f>VLOOKUP($A140,'ADR Raw Data'!$B$6:$BE$43,'ADR Raw Data'!G$1,FALSE)</f>
        <v>85.350691414141394</v>
      </c>
      <c r="N140" s="76">
        <f>VLOOKUP($A140,'ADR Raw Data'!$B$6:$BE$43,'ADR Raw Data'!H$1,FALSE)</f>
        <v>89.141614860225602</v>
      </c>
      <c r="O140" s="76">
        <f>VLOOKUP($A140,'ADR Raw Data'!$B$6:$BE$43,'ADR Raw Data'!I$1,FALSE)</f>
        <v>94.020938502935394</v>
      </c>
      <c r="P140" s="76">
        <f>VLOOKUP($A140,'ADR Raw Data'!$B$6:$BE$43,'ADR Raw Data'!J$1,FALSE)</f>
        <v>89.724453830334099</v>
      </c>
      <c r="Q140" s="76">
        <f>VLOOKUP($A140,'ADR Raw Data'!$B$6:$BE$43,'ADR Raw Data'!K$1,FALSE)</f>
        <v>116.677219813156</v>
      </c>
      <c r="R140" s="77">
        <f>VLOOKUP($A140,'ADR Raw Data'!$B$6:$BE$43,'ADR Raw Data'!L$1,FALSE)</f>
        <v>96.376464351093503</v>
      </c>
      <c r="S140" s="76">
        <f>VLOOKUP($A140,'ADR Raw Data'!$B$6:$BE$43,'ADR Raw Data'!N$1,FALSE)</f>
        <v>137.565749503311</v>
      </c>
      <c r="T140" s="76">
        <f>VLOOKUP($A140,'ADR Raw Data'!$B$6:$BE$43,'ADR Raw Data'!O$1,FALSE)</f>
        <v>137.89525357257199</v>
      </c>
      <c r="U140" s="77">
        <f>VLOOKUP($A140,'ADR Raw Data'!$B$6:$BE$43,'ADR Raw Data'!P$1,FALSE)</f>
        <v>137.733211187103</v>
      </c>
      <c r="V140" s="78">
        <f>VLOOKUP($A140,'ADR Raw Data'!$B$6:$BE$43,'ADR Raw Data'!R$1,FALSE)</f>
        <v>111.75005892251799</v>
      </c>
      <c r="X140" s="75">
        <f>VLOOKUP($A140,'RevPAR Raw Data'!$B$6:$BE$43,'RevPAR Raw Data'!G$1,FALSE)</f>
        <v>43.430877241576198</v>
      </c>
      <c r="Y140" s="76">
        <f>VLOOKUP($A140,'RevPAR Raw Data'!$B$6:$BE$43,'RevPAR Raw Data'!H$1,FALSE)</f>
        <v>51.901699800114201</v>
      </c>
      <c r="Z140" s="76">
        <f>VLOOKUP($A140,'RevPAR Raw Data'!$B$6:$BE$43,'RevPAR Raw Data'!I$1,FALSE)</f>
        <v>54.876869874357503</v>
      </c>
      <c r="AA140" s="76">
        <f>VLOOKUP($A140,'RevPAR Raw Data'!$B$6:$BE$43,'RevPAR Raw Data'!J$1,FALSE)</f>
        <v>49.832684951456301</v>
      </c>
      <c r="AB140" s="76">
        <f>VLOOKUP($A140,'RevPAR Raw Data'!$B$6:$BE$43,'RevPAR Raw Data'!K$1,FALSE)</f>
        <v>85.592169531696101</v>
      </c>
      <c r="AC140" s="77">
        <f>VLOOKUP($A140,'RevPAR Raw Data'!$B$6:$BE$43,'RevPAR Raw Data'!L$1,FALSE)</f>
        <v>57.126860279840002</v>
      </c>
      <c r="AD140" s="76">
        <f>VLOOKUP($A140,'RevPAR Raw Data'!$B$6:$BE$43,'RevPAR Raw Data'!N$1,FALSE)</f>
        <v>118.631799971444</v>
      </c>
      <c r="AE140" s="76">
        <f>VLOOKUP($A140,'RevPAR Raw Data'!$B$6:$BE$43,'RevPAR Raw Data'!O$1,FALSE)</f>
        <v>122.892943003997</v>
      </c>
      <c r="AF140" s="77">
        <f>VLOOKUP($A140,'RevPAR Raw Data'!$B$6:$BE$43,'RevPAR Raw Data'!P$1,FALSE)</f>
        <v>120.762371487721</v>
      </c>
      <c r="AG140" s="78">
        <f>VLOOKUP($A140,'RevPAR Raw Data'!$B$6:$BE$43,'RevPAR Raw Data'!R$1,FALSE)</f>
        <v>75.308434910663195</v>
      </c>
    </row>
    <row r="141" spans="1:34" ht="14.25">
      <c r="A141" s="55" t="s">
        <v>131</v>
      </c>
      <c r="B141" s="43">
        <f>(VLOOKUP($A140,'Occupancy Raw Data'!$B$8:$BE$51,'Occupancy Raw Data'!T$3,FALSE))/100</f>
        <v>9.9746782058603808E-2</v>
      </c>
      <c r="C141" s="44">
        <f>(VLOOKUP($A140,'Occupancy Raw Data'!$B$8:$BE$51,'Occupancy Raw Data'!U$3,FALSE))/100</f>
        <v>9.2904181674778388E-3</v>
      </c>
      <c r="D141" s="44">
        <f>(VLOOKUP($A140,'Occupancy Raw Data'!$B$8:$BE$51,'Occupancy Raw Data'!V$3,FALSE))/100</f>
        <v>-7.6650151007660997E-2</v>
      </c>
      <c r="E141" s="44">
        <f>(VLOOKUP($A140,'Occupancy Raw Data'!$B$8:$BE$51,'Occupancy Raw Data'!W$3,FALSE))/100</f>
        <v>-0.101954894493333</v>
      </c>
      <c r="F141" s="44">
        <f>(VLOOKUP($A140,'Occupancy Raw Data'!$B$8:$BE$51,'Occupancy Raw Data'!X$3,FALSE))/100</f>
        <v>-9.6022523470297591E-2</v>
      </c>
      <c r="G141" s="44">
        <f>(VLOOKUP($A140,'Occupancy Raw Data'!$B$8:$BE$51,'Occupancy Raw Data'!Y$3,FALSE))/100</f>
        <v>-4.4465496182349601E-2</v>
      </c>
      <c r="H141" s="45">
        <f>(VLOOKUP($A140,'Occupancy Raw Data'!$B$8:$BE$51,'Occupancy Raw Data'!AA$3,FALSE))/100</f>
        <v>-6.3215699464209602E-2</v>
      </c>
      <c r="I141" s="45">
        <f>(VLOOKUP($A140,'Occupancy Raw Data'!$B$8:$BE$51,'Occupancy Raw Data'!AB$3,FALSE))/100</f>
        <v>-3.39777622663592E-2</v>
      </c>
      <c r="J141" s="44">
        <f>(VLOOKUP($A140,'Occupancy Raw Data'!$B$8:$BE$51,'Occupancy Raw Data'!AC$3,FALSE))/100</f>
        <v>-4.8580921691764797E-2</v>
      </c>
      <c r="K141" s="46">
        <f>(VLOOKUP($A140,'Occupancy Raw Data'!$B$8:$BE$51,'Occupancy Raw Data'!AE$3,FALSE))/100</f>
        <v>-4.5999479213700803E-2</v>
      </c>
      <c r="M141" s="43">
        <f>(VLOOKUP($A140,'ADR Raw Data'!$B$6:$BE$49,'ADR Raw Data'!T$1,FALSE))/100</f>
        <v>6.9729483519478497E-2</v>
      </c>
      <c r="N141" s="44">
        <f>(VLOOKUP($A140,'ADR Raw Data'!$B$6:$BE$49,'ADR Raw Data'!U$1,FALSE))/100</f>
        <v>3.7454511306446496E-2</v>
      </c>
      <c r="O141" s="44">
        <f>(VLOOKUP($A140,'ADR Raw Data'!$B$6:$BE$49,'ADR Raw Data'!V$1,FALSE))/100</f>
        <v>6.9301010597292295E-2</v>
      </c>
      <c r="P141" s="44">
        <f>(VLOOKUP($A140,'ADR Raw Data'!$B$6:$BE$49,'ADR Raw Data'!W$1,FALSE))/100</f>
        <v>2.4628473981224502E-2</v>
      </c>
      <c r="Q141" s="44">
        <f>(VLOOKUP($A140,'ADR Raw Data'!$B$6:$BE$49,'ADR Raw Data'!X$1,FALSE))/100</f>
        <v>3.7622994368238301E-2</v>
      </c>
      <c r="R141" s="44">
        <f>(VLOOKUP($A140,'ADR Raw Data'!$B$6:$BE$49,'ADR Raw Data'!Y$1,FALSE))/100</f>
        <v>3.9842054559989896E-2</v>
      </c>
      <c r="S141" s="45">
        <f>(VLOOKUP($A140,'ADR Raw Data'!$B$6:$BE$49,'ADR Raw Data'!AA$1,FALSE))/100</f>
        <v>3.8513176304084504E-2</v>
      </c>
      <c r="T141" s="45">
        <f>(VLOOKUP($A140,'ADR Raw Data'!$B$6:$BE$49,'ADR Raw Data'!AB$1,FALSE))/100</f>
        <v>3.4208885295374497E-2</v>
      </c>
      <c r="U141" s="44">
        <f>(VLOOKUP($A140,'ADR Raw Data'!$B$6:$BE$49,'ADR Raw Data'!AC$1,FALSE))/100</f>
        <v>3.6370707983058102E-2</v>
      </c>
      <c r="V141" s="46">
        <f>(VLOOKUP($A140,'ADR Raw Data'!$B$6:$BE$49,'ADR Raw Data'!AE$1,FALSE))/100</f>
        <v>3.7857612056737405E-2</v>
      </c>
      <c r="X141" s="43">
        <f>(VLOOKUP($A140,'RevPAR Raw Data'!$B$6:$BE$43,'RevPAR Raw Data'!T$1,FALSE))/100</f>
        <v>0.17643155717375802</v>
      </c>
      <c r="Y141" s="44">
        <f>(VLOOKUP($A140,'RevPAR Raw Data'!$B$6:$BE$43,'RevPAR Raw Data'!U$1,FALSE))/100</f>
        <v>4.70928975462198E-2</v>
      </c>
      <c r="Z141" s="44">
        <f>(VLOOKUP($A140,'RevPAR Raw Data'!$B$6:$BE$43,'RevPAR Raw Data'!V$1,FALSE))/100</f>
        <v>-1.26610733376345E-2</v>
      </c>
      <c r="AA141" s="44">
        <f>(VLOOKUP($A140,'RevPAR Raw Data'!$B$6:$BE$43,'RevPAR Raw Data'!W$1,FALSE))/100</f>
        <v>-7.9837413978396499E-2</v>
      </c>
      <c r="AB141" s="44">
        <f>(VLOOKUP($A140,'RevPAR Raw Data'!$B$6:$BE$43,'RevPAR Raw Data'!X$1,FALSE))/100</f>
        <v>-6.2012183961806307E-2</v>
      </c>
      <c r="AC141" s="44">
        <f>(VLOOKUP($A140,'RevPAR Raw Data'!$B$6:$BE$43,'RevPAR Raw Data'!Y$1,FALSE))/100</f>
        <v>-6.39503834729384E-3</v>
      </c>
      <c r="AD141" s="45">
        <f>(VLOOKUP($A140,'RevPAR Raw Data'!$B$6:$BE$43,'RevPAR Raw Data'!AA$1,FALSE))/100</f>
        <v>-2.7137160538776198E-2</v>
      </c>
      <c r="AE141" s="45">
        <f>(VLOOKUP($A140,'RevPAR Raw Data'!$B$6:$BE$43,'RevPAR Raw Data'!AB$1,FALSE))/100</f>
        <v>-9.3121834294813705E-4</v>
      </c>
      <c r="AF141" s="44">
        <f>(VLOOKUP($A140,'RevPAR Raw Data'!$B$6:$BE$43,'RevPAR Raw Data'!AC$1,FALSE))/100</f>
        <v>-1.39771362251056E-2</v>
      </c>
      <c r="AG141" s="46">
        <f>(VLOOKUP($A140,'RevPAR Raw Data'!$B$6:$BE$43,'RevPAR Raw Data'!AE$1,FALSE))/100</f>
        <v>-9.8832975958475996E-3</v>
      </c>
    </row>
    <row r="142" spans="1:34">
      <c r="A142" s="88"/>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c r="AH142" s="58"/>
    </row>
    <row r="143" spans="1:34">
      <c r="A143" s="70" t="s">
        <v>57</v>
      </c>
      <c r="B143" s="71">
        <f>(VLOOKUP($A143,'Occupancy Raw Data'!$B$8:$BE$45,'Occupancy Raw Data'!G$3,FALSE))/100</f>
        <v>0.57597234226447702</v>
      </c>
      <c r="C143" s="72">
        <f>(VLOOKUP($A143,'Occupancy Raw Data'!$B$8:$BE$45,'Occupancy Raw Data'!H$3,FALSE))/100</f>
        <v>0.69075194468452805</v>
      </c>
      <c r="D143" s="72">
        <f>(VLOOKUP($A143,'Occupancy Raw Data'!$B$8:$BE$45,'Occupancy Raw Data'!I$3,FALSE))/100</f>
        <v>0.70976663785652505</v>
      </c>
      <c r="E143" s="72">
        <f>(VLOOKUP($A143,'Occupancy Raw Data'!$B$8:$BE$45,'Occupancy Raw Data'!J$3,FALSE))/100</f>
        <v>0.71616248919619696</v>
      </c>
      <c r="F143" s="72">
        <f>(VLOOKUP($A143,'Occupancy Raw Data'!$B$8:$BE$45,'Occupancy Raw Data'!K$3,FALSE))/100</f>
        <v>0.75903197925669796</v>
      </c>
      <c r="G143" s="73">
        <f>(VLOOKUP($A143,'Occupancy Raw Data'!$B$8:$BE$45,'Occupancy Raw Data'!L$3,FALSE))/100</f>
        <v>0.69033707865168492</v>
      </c>
      <c r="H143" s="53">
        <f>(VLOOKUP($A143,'Occupancy Raw Data'!$B$8:$BE$45,'Occupancy Raw Data'!N$3,FALSE))/100</f>
        <v>0.84027657735522898</v>
      </c>
      <c r="I143" s="53">
        <f>(VLOOKUP($A143,'Occupancy Raw Data'!$B$8:$BE$45,'Occupancy Raw Data'!O$3,FALSE))/100</f>
        <v>0.84235090751944597</v>
      </c>
      <c r="J143" s="73">
        <f>(VLOOKUP($A143,'Occupancy Raw Data'!$B$8:$BE$45,'Occupancy Raw Data'!P$3,FALSE))/100</f>
        <v>0.84131374243733703</v>
      </c>
      <c r="K143" s="74">
        <f>(VLOOKUP($A143,'Occupancy Raw Data'!$B$8:$BE$45,'Occupancy Raw Data'!R$3,FALSE))/100</f>
        <v>0.73347326830472792</v>
      </c>
      <c r="M143" s="75">
        <f>VLOOKUP($A143,'ADR Raw Data'!$B$6:$BE$43,'ADR Raw Data'!G$1,FALSE)</f>
        <v>97.080309093637396</v>
      </c>
      <c r="N143" s="76">
        <f>VLOOKUP($A143,'ADR Raw Data'!$B$6:$BE$43,'ADR Raw Data'!H$1,FALSE)</f>
        <v>101.821461786786</v>
      </c>
      <c r="O143" s="76">
        <f>VLOOKUP($A143,'ADR Raw Data'!$B$6:$BE$43,'ADR Raw Data'!I$1,FALSE)</f>
        <v>102.71120969313201</v>
      </c>
      <c r="P143" s="76">
        <f>VLOOKUP($A143,'ADR Raw Data'!$B$6:$BE$43,'ADR Raw Data'!J$1,FALSE)</f>
        <v>103.722298841419</v>
      </c>
      <c r="Q143" s="76">
        <f>VLOOKUP($A143,'ADR Raw Data'!$B$6:$BE$43,'ADR Raw Data'!K$1,FALSE)</f>
        <v>109.01359754042301</v>
      </c>
      <c r="R143" s="77">
        <f>VLOOKUP($A143,'ADR Raw Data'!$B$6:$BE$43,'ADR Raw Data'!L$1,FALSE)</f>
        <v>103.189231224959</v>
      </c>
      <c r="S143" s="76">
        <f>VLOOKUP($A143,'ADR Raw Data'!$B$6:$BE$43,'ADR Raw Data'!N$1,FALSE)</f>
        <v>119.420303826373</v>
      </c>
      <c r="T143" s="76">
        <f>VLOOKUP($A143,'ADR Raw Data'!$B$6:$BE$43,'ADR Raw Data'!O$1,FALSE)</f>
        <v>121.818753129489</v>
      </c>
      <c r="U143" s="77">
        <f>VLOOKUP($A143,'ADR Raw Data'!$B$6:$BE$43,'ADR Raw Data'!P$1,FALSE)</f>
        <v>120.621006872816</v>
      </c>
      <c r="V143" s="78">
        <f>VLOOKUP($A143,'ADR Raw Data'!$B$6:$BE$43,'ADR Raw Data'!R$1,FALSE)</f>
        <v>108.90200828227</v>
      </c>
      <c r="X143" s="75">
        <f>VLOOKUP($A143,'RevPAR Raw Data'!$B$6:$BE$43,'RevPAR Raw Data'!G$1,FALSE)</f>
        <v>55.915573016421703</v>
      </c>
      <c r="Y143" s="76">
        <f>VLOOKUP($A143,'RevPAR Raw Data'!$B$6:$BE$43,'RevPAR Raw Data'!H$1,FALSE)</f>
        <v>70.333372739844407</v>
      </c>
      <c r="Z143" s="76">
        <f>VLOOKUP($A143,'RevPAR Raw Data'!$B$6:$BE$43,'RevPAR Raw Data'!I$1,FALSE)</f>
        <v>72.900989974070797</v>
      </c>
      <c r="AA143" s="76">
        <f>VLOOKUP($A143,'RevPAR Raw Data'!$B$6:$BE$43,'RevPAR Raw Data'!J$1,FALSE)</f>
        <v>74.282019723422593</v>
      </c>
      <c r="AB143" s="76">
        <f>VLOOKUP($A143,'RevPAR Raw Data'!$B$6:$BE$43,'RevPAR Raw Data'!K$1,FALSE)</f>
        <v>82.744806707000805</v>
      </c>
      <c r="AC143" s="77">
        <f>VLOOKUP($A143,'RevPAR Raw Data'!$B$6:$BE$43,'RevPAR Raw Data'!L$1,FALSE)</f>
        <v>71.235352432152098</v>
      </c>
      <c r="AD143" s="76">
        <f>VLOOKUP($A143,'RevPAR Raw Data'!$B$6:$BE$43,'RevPAR Raw Data'!N$1,FALSE)</f>
        <v>100.346084165946</v>
      </c>
      <c r="AE143" s="76">
        <f>VLOOKUP($A143,'RevPAR Raw Data'!$B$6:$BE$43,'RevPAR Raw Data'!O$1,FALSE)</f>
        <v>102.61413725151201</v>
      </c>
      <c r="AF143" s="77">
        <f>VLOOKUP($A143,'RevPAR Raw Data'!$B$6:$BE$43,'RevPAR Raw Data'!P$1,FALSE)</f>
        <v>101.480110708729</v>
      </c>
      <c r="AG143" s="78">
        <f>VLOOKUP($A143,'RevPAR Raw Data'!$B$6:$BE$43,'RevPAR Raw Data'!R$1,FALSE)</f>
        <v>79.876711939745604</v>
      </c>
    </row>
    <row r="144" spans="1:34" thickBot="1">
      <c r="A144" s="59" t="s">
        <v>131</v>
      </c>
      <c r="B144" s="49">
        <f>(VLOOKUP($A143,'Occupancy Raw Data'!$B$8:$BE$51,'Occupancy Raw Data'!T$3,FALSE))/100</f>
        <v>2.2720573047745199E-3</v>
      </c>
      <c r="C144" s="50">
        <f>(VLOOKUP($A143,'Occupancy Raw Data'!$B$8:$BE$51,'Occupancy Raw Data'!U$3,FALSE))/100</f>
        <v>5.1130015503816498E-3</v>
      </c>
      <c r="D144" s="50">
        <f>(VLOOKUP($A143,'Occupancy Raw Data'!$B$8:$BE$51,'Occupancy Raw Data'!V$3,FALSE))/100</f>
        <v>1.1475257531693499E-2</v>
      </c>
      <c r="E144" s="50">
        <f>(VLOOKUP($A143,'Occupancy Raw Data'!$B$8:$BE$51,'Occupancy Raw Data'!W$3,FALSE))/100</f>
        <v>5.0395798663551306E-3</v>
      </c>
      <c r="F144" s="50">
        <f>(VLOOKUP($A143,'Occupancy Raw Data'!$B$8:$BE$51,'Occupancy Raw Data'!X$3,FALSE))/100</f>
        <v>-1.4122243667078999E-2</v>
      </c>
      <c r="G144" s="50">
        <f>(VLOOKUP($A143,'Occupancy Raw Data'!$B$8:$BE$51,'Occupancy Raw Data'!Y$3,FALSE))/100</f>
        <v>1.6221708272574301E-3</v>
      </c>
      <c r="H144" s="51">
        <f>(VLOOKUP($A143,'Occupancy Raw Data'!$B$8:$BE$51,'Occupancy Raw Data'!AA$3,FALSE))/100</f>
        <v>-1.44209045766415E-2</v>
      </c>
      <c r="I144" s="51">
        <f>(VLOOKUP($A143,'Occupancy Raw Data'!$B$8:$BE$51,'Occupancy Raw Data'!AB$3,FALSE))/100</f>
        <v>-4.34042257241843E-2</v>
      </c>
      <c r="J144" s="50">
        <f>(VLOOKUP($A143,'Occupancy Raw Data'!$B$8:$BE$51,'Occupancy Raw Data'!AC$3,FALSE))/100</f>
        <v>-2.91466869335038E-2</v>
      </c>
      <c r="K144" s="52">
        <f>(VLOOKUP($A143,'Occupancy Raw Data'!$B$8:$BE$51,'Occupancy Raw Data'!AE$3,FALSE))/100</f>
        <v>-8.6740976720683302E-3</v>
      </c>
      <c r="M144" s="49">
        <f>(VLOOKUP($A143,'ADR Raw Data'!$B$6:$BE$49,'ADR Raw Data'!T$1,FALSE))/100</f>
        <v>9.4452526060761599E-2</v>
      </c>
      <c r="N144" s="50">
        <f>(VLOOKUP($A143,'ADR Raw Data'!$B$6:$BE$49,'ADR Raw Data'!U$1,FALSE))/100</f>
        <v>6.8344326388195598E-2</v>
      </c>
      <c r="O144" s="50">
        <f>(VLOOKUP($A143,'ADR Raw Data'!$B$6:$BE$49,'ADR Raw Data'!V$1,FALSE))/100</f>
        <v>6.1390663785100497E-2</v>
      </c>
      <c r="P144" s="50">
        <f>(VLOOKUP($A143,'ADR Raw Data'!$B$6:$BE$49,'ADR Raw Data'!W$1,FALSE))/100</f>
        <v>7.5821973642446694E-2</v>
      </c>
      <c r="Q144" s="50">
        <f>(VLOOKUP($A143,'ADR Raw Data'!$B$6:$BE$49,'ADR Raw Data'!X$1,FALSE))/100</f>
        <v>5.4232682874437901E-2</v>
      </c>
      <c r="R144" s="50">
        <f>(VLOOKUP($A143,'ADR Raw Data'!$B$6:$BE$49,'ADR Raw Data'!Y$1,FALSE))/100</f>
        <v>6.8857911004769706E-2</v>
      </c>
      <c r="S144" s="51">
        <f>(VLOOKUP($A143,'ADR Raw Data'!$B$6:$BE$49,'ADR Raw Data'!AA$1,FALSE))/100</f>
        <v>7.2314092462695601E-2</v>
      </c>
      <c r="T144" s="51">
        <f>(VLOOKUP($A143,'ADR Raw Data'!$B$6:$BE$49,'ADR Raw Data'!AB$1,FALSE))/100</f>
        <v>7.0675701175325192E-2</v>
      </c>
      <c r="U144" s="50">
        <f>(VLOOKUP($A143,'ADR Raw Data'!$B$6:$BE$49,'ADR Raw Data'!AC$1,FALSE))/100</f>
        <v>7.1313950649405697E-2</v>
      </c>
      <c r="V144" s="52">
        <f>(VLOOKUP($A143,'ADR Raw Data'!$B$6:$BE$49,'ADR Raw Data'!AE$1,FALSE))/100</f>
        <v>6.8583845569478899E-2</v>
      </c>
      <c r="X144" s="49">
        <f>(VLOOKUP($A143,'RevPAR Raw Data'!$B$6:$BE$43,'RevPAR Raw Data'!T$1,FALSE))/100</f>
        <v>9.6939184917326907E-2</v>
      </c>
      <c r="Y144" s="50">
        <f>(VLOOKUP($A143,'RevPAR Raw Data'!$B$6:$BE$43,'RevPAR Raw Data'!U$1,FALSE))/100</f>
        <v>7.3806772585359906E-2</v>
      </c>
      <c r="Z144" s="50">
        <f>(VLOOKUP($A143,'RevPAR Raw Data'!$B$6:$BE$43,'RevPAR Raw Data'!V$1,FALSE))/100</f>
        <v>7.3570394993769592E-2</v>
      </c>
      <c r="AA144" s="50">
        <f>(VLOOKUP($A143,'RevPAR Raw Data'!$B$6:$BE$43,'RevPAR Raw Data'!W$1,FALSE))/100</f>
        <v>8.124366440059759E-2</v>
      </c>
      <c r="AB144" s="50">
        <f>(VLOOKUP($A143,'RevPAR Raw Data'!$B$6:$BE$43,'RevPAR Raw Data'!X$1,FALSE))/100</f>
        <v>3.9344552045086495E-2</v>
      </c>
      <c r="AC144" s="50">
        <f>(VLOOKUP($A143,'RevPAR Raw Data'!$B$6:$BE$43,'RevPAR Raw Data'!Y$1,FALSE))/100</f>
        <v>7.0591781126484898E-2</v>
      </c>
      <c r="AD144" s="51">
        <f>(VLOOKUP($A143,'RevPAR Raw Data'!$B$6:$BE$43,'RevPAR Raw Data'!AA$1,FALSE))/100</f>
        <v>5.6850353259103106E-2</v>
      </c>
      <c r="AE144" s="51">
        <f>(VLOOKUP($A143,'RevPAR Raw Data'!$B$6:$BE$43,'RevPAR Raw Data'!AB$1,FALSE))/100</f>
        <v>2.42038513641121E-2</v>
      </c>
      <c r="AF144" s="50">
        <f>(VLOOKUP($A143,'RevPAR Raw Data'!$B$6:$BE$43,'RevPAR Raw Data'!AC$1,FALSE))/100</f>
        <v>4.0088698322332299E-2</v>
      </c>
      <c r="AG144" s="52">
        <f>(VLOOKUP($A143,'RevPAR Raw Data'!$B$6:$BE$43,'RevPAR Raw Data'!AE$1,FALSE))/100</f>
        <v>5.9314844922214796E-2</v>
      </c>
    </row>
    <row r="145" spans="1:33" ht="14.25" customHeight="1">
      <c r="A145" s="250" t="s">
        <v>128</v>
      </c>
      <c r="B145" s="251"/>
      <c r="C145" s="251"/>
      <c r="D145" s="251"/>
      <c r="E145" s="251"/>
      <c r="F145" s="251"/>
      <c r="G145" s="251"/>
      <c r="H145" s="251"/>
      <c r="I145" s="251"/>
      <c r="J145" s="251"/>
      <c r="K145" s="251"/>
      <c r="AG145" s="98"/>
    </row>
    <row r="146" spans="1:33">
      <c r="A146" s="250"/>
      <c r="B146" s="251"/>
      <c r="C146" s="251"/>
      <c r="D146" s="251"/>
      <c r="E146" s="251"/>
      <c r="F146" s="251"/>
      <c r="G146" s="251"/>
      <c r="H146" s="251"/>
      <c r="I146" s="251"/>
      <c r="J146" s="251"/>
      <c r="K146" s="251"/>
      <c r="AG146" s="98"/>
    </row>
    <row r="147" spans="1:33" ht="15.75" thickBot="1">
      <c r="A147" s="252"/>
      <c r="B147" s="253"/>
      <c r="C147" s="253"/>
      <c r="D147" s="253"/>
      <c r="E147" s="253"/>
      <c r="F147" s="253"/>
      <c r="G147" s="253"/>
      <c r="H147" s="253"/>
      <c r="I147" s="253"/>
      <c r="J147" s="253"/>
      <c r="K147" s="253"/>
      <c r="L147" s="99"/>
      <c r="M147" s="99"/>
      <c r="N147" s="99"/>
      <c r="O147" s="99"/>
      <c r="P147" s="99"/>
      <c r="Q147" s="99"/>
      <c r="R147" s="100"/>
      <c r="S147" s="99"/>
      <c r="T147" s="99"/>
      <c r="U147" s="99"/>
      <c r="V147" s="99"/>
      <c r="W147" s="99"/>
      <c r="X147" s="99"/>
      <c r="Y147" s="99"/>
      <c r="Z147" s="99"/>
      <c r="AA147" s="99"/>
      <c r="AB147" s="99"/>
      <c r="AC147" s="99"/>
      <c r="AD147" s="99"/>
      <c r="AE147" s="99"/>
      <c r="AF147" s="99"/>
      <c r="AG147" s="101"/>
    </row>
  </sheetData>
  <sheetProtection algorithmName="SHA-512" hashValue="w8KsisLbe1l3IlsuI4Wbj2uI3HZuHnR5B8TIVQgmiZCpDqdYx4i4uAPsfAtkdZwSdtE8l+kjSFUizo1MbsMZtw==" saltValue="0xEjc6N2+ZlkwEOd+N9ulQ==" spinCount="100000" sheet="1" objects="1" scenarios="1" formatColumns="0" formatRows="0"/>
  <mergeCells count="14">
    <mergeCell ref="M1:V1"/>
    <mergeCell ref="R2:R3"/>
    <mergeCell ref="U2:U3"/>
    <mergeCell ref="V2:V3"/>
    <mergeCell ref="X1:AG1"/>
    <mergeCell ref="AC2:AC3"/>
    <mergeCell ref="AF2:AF3"/>
    <mergeCell ref="AG2:AG3"/>
    <mergeCell ref="A145:K147"/>
    <mergeCell ref="A1:A3"/>
    <mergeCell ref="G2:G3"/>
    <mergeCell ref="J2:J3"/>
    <mergeCell ref="K2:K3"/>
    <mergeCell ref="B1:K1"/>
  </mergeCells>
  <pageMargins left="0.25" right="0.25" top="0.75" bottom="0.75" header="0.3" footer="0.3"/>
  <pageSetup scale="37" fitToHeight="0" orientation="landscape" r:id="rId1"/>
  <rowBreaks count="1" manualBreakCount="1">
    <brk id="57" max="32" man="1"/>
  </rowBreaks>
  <ignoredErrors>
    <ignoredError sqref="B5:K5 B60:K6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theme="7" tint="0.79998168889431442"/>
  </sheetPr>
  <dimension ref="G23:BE52"/>
  <sheetViews>
    <sheetView topLeftCell="A2" workbookViewId="0">
      <selection activeCell="I55" sqref="I54:I55"/>
    </sheetView>
  </sheetViews>
  <sheetFormatPr defaultRowHeight="12.75"/>
  <sheetData>
    <row r="23" spans="7:57">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c r="G40" s="146">
        <v>34.163147366081297</v>
      </c>
      <c r="H40" s="147">
        <v>50.655701266948199</v>
      </c>
      <c r="I40" s="147">
        <v>53.122916203600802</v>
      </c>
      <c r="J40" s="147">
        <v>52.4338741942653</v>
      </c>
      <c r="K40" s="147">
        <v>44.654367637252697</v>
      </c>
      <c r="L40" s="148">
        <v>47.006001333629598</v>
      </c>
      <c r="M40" s="149"/>
      <c r="N40" s="150">
        <v>41.698155145587897</v>
      </c>
      <c r="O40" s="151">
        <v>42.342742831740303</v>
      </c>
      <c r="P40" s="152">
        <v>42.0204489886641</v>
      </c>
      <c r="Q40" s="149"/>
      <c r="R40" s="153">
        <v>45.581557806496598</v>
      </c>
      <c r="S40" s="154"/>
      <c r="T40" s="146">
        <v>-11.3098672821696</v>
      </c>
      <c r="U40" s="147">
        <v>-6.4449917898193698</v>
      </c>
      <c r="V40" s="147">
        <v>-5.0079491255961797</v>
      </c>
      <c r="W40" s="147">
        <v>-7.8515625</v>
      </c>
      <c r="X40" s="147">
        <v>-13.8138138138138</v>
      </c>
      <c r="Y40" s="148">
        <v>-8.6558396682791905</v>
      </c>
      <c r="Z40" s="149"/>
      <c r="AA40" s="150">
        <v>-8.2191780821917799</v>
      </c>
      <c r="AB40" s="151">
        <v>-9.8438239469947906</v>
      </c>
      <c r="AC40" s="152">
        <v>-9.0449843637238292</v>
      </c>
      <c r="AD40" s="149"/>
      <c r="AE40" s="153">
        <v>-8.7586601411046807</v>
      </c>
      <c r="AG40" s="146">
        <v>34.5243387419426</v>
      </c>
      <c r="AH40" s="147">
        <v>45.232273838630803</v>
      </c>
      <c r="AI40" s="147">
        <v>42.981773727494897</v>
      </c>
      <c r="AJ40" s="147">
        <v>41.486997110468899</v>
      </c>
      <c r="AK40" s="147">
        <v>39.292064903311797</v>
      </c>
      <c r="AL40" s="148">
        <v>40.703489664369798</v>
      </c>
      <c r="AM40" s="149"/>
      <c r="AN40" s="150">
        <v>43.154034229828802</v>
      </c>
      <c r="AO40" s="151">
        <v>42.287174927761697</v>
      </c>
      <c r="AP40" s="152">
        <v>42.720604578795196</v>
      </c>
      <c r="AQ40" s="149"/>
      <c r="AR40" s="153">
        <v>41.279808211348502</v>
      </c>
      <c r="AS40" s="154"/>
      <c r="AT40" s="146">
        <v>-13.347280334728</v>
      </c>
      <c r="AU40" s="147">
        <v>5.5634807417974299</v>
      </c>
      <c r="AV40" s="147">
        <v>-4.5886271123720199</v>
      </c>
      <c r="AW40" s="147">
        <v>-7.2431357932662399</v>
      </c>
      <c r="AX40" s="147">
        <v>-18.282676528371599</v>
      </c>
      <c r="AY40" s="148">
        <v>-7.7223481985386702</v>
      </c>
      <c r="AZ40" s="149"/>
      <c r="BA40" s="150">
        <v>-10.2300312102647</v>
      </c>
      <c r="BB40" s="151">
        <v>-6.9682151589241998</v>
      </c>
      <c r="BC40" s="152">
        <v>-8.6447626403659896</v>
      </c>
      <c r="BD40" s="149"/>
      <c r="BE40" s="153">
        <v>-7.9970276534385398</v>
      </c>
    </row>
    <row r="41" spans="7:57">
      <c r="G41" s="155">
        <v>27.0687711386696</v>
      </c>
      <c r="H41" s="149">
        <v>38.771138669673</v>
      </c>
      <c r="I41" s="149">
        <v>41.871476888387797</v>
      </c>
      <c r="J41" s="149">
        <v>41.871476888387797</v>
      </c>
      <c r="K41" s="149">
        <v>39.977452085682003</v>
      </c>
      <c r="L41" s="156">
        <v>37.91206313416</v>
      </c>
      <c r="M41" s="149"/>
      <c r="N41" s="157">
        <v>47.237880496054103</v>
      </c>
      <c r="O41" s="158">
        <v>44.757609921082199</v>
      </c>
      <c r="P41" s="159">
        <v>45.997745208568197</v>
      </c>
      <c r="Q41" s="149"/>
      <c r="R41" s="160">
        <v>40.222258012562399</v>
      </c>
      <c r="S41" s="154"/>
      <c r="T41" s="155">
        <v>-16.055323060269298</v>
      </c>
      <c r="U41" s="149">
        <v>-4.7715025081564599</v>
      </c>
      <c r="V41" s="149">
        <v>-8.3390759731186606</v>
      </c>
      <c r="W41" s="149">
        <v>-12.931871031898799</v>
      </c>
      <c r="X41" s="149">
        <v>-12.528817843862001</v>
      </c>
      <c r="Y41" s="156">
        <v>-10.767701590599099</v>
      </c>
      <c r="Z41" s="149"/>
      <c r="AA41" s="157">
        <v>-10.8539526803337</v>
      </c>
      <c r="AB41" s="158">
        <v>-12.454990643467699</v>
      </c>
      <c r="AC41" s="159">
        <v>-11.6401392259862</v>
      </c>
      <c r="AD41" s="149"/>
      <c r="AE41" s="160">
        <v>-11.0546505579293</v>
      </c>
      <c r="AG41" s="155">
        <v>34.301014656144297</v>
      </c>
      <c r="AH41" s="149">
        <v>40.597519729425002</v>
      </c>
      <c r="AI41" s="149">
        <v>38.410372040586203</v>
      </c>
      <c r="AJ41" s="149">
        <v>36.006200676437402</v>
      </c>
      <c r="AK41" s="149">
        <v>35.918827508455401</v>
      </c>
      <c r="AL41" s="156">
        <v>37.046786922209598</v>
      </c>
      <c r="AM41" s="149"/>
      <c r="AN41" s="157">
        <v>45.093010146561397</v>
      </c>
      <c r="AO41" s="158">
        <v>44.410935738444103</v>
      </c>
      <c r="AP41" s="159">
        <v>44.751972942502803</v>
      </c>
      <c r="AQ41" s="149"/>
      <c r="AR41" s="160">
        <v>39.248268642293397</v>
      </c>
      <c r="AS41" s="154"/>
      <c r="AT41" s="155">
        <v>-11.7105101546148</v>
      </c>
      <c r="AU41" s="149">
        <v>7.6350511760742599</v>
      </c>
      <c r="AV41" s="149">
        <v>3.2940286688514901</v>
      </c>
      <c r="AW41" s="149">
        <v>-8.2306445212458001</v>
      </c>
      <c r="AX41" s="149">
        <v>-19.013926716748198</v>
      </c>
      <c r="AY41" s="156">
        <v>-6.13710045460763</v>
      </c>
      <c r="AZ41" s="149"/>
      <c r="BA41" s="157">
        <v>-11.4162566191746</v>
      </c>
      <c r="BB41" s="158">
        <v>-6.8048864624507699</v>
      </c>
      <c r="BC41" s="159">
        <v>-9.1866182308882305</v>
      </c>
      <c r="BD41" s="149"/>
      <c r="BE41" s="160">
        <v>-7.1550715332713297</v>
      </c>
    </row>
    <row r="42" spans="7:57">
      <c r="G42" s="155">
        <v>26.605504587155899</v>
      </c>
      <c r="H42" s="149">
        <v>41.566690190543397</v>
      </c>
      <c r="I42" s="149">
        <v>42.695836273817903</v>
      </c>
      <c r="J42" s="149">
        <v>40.366972477064202</v>
      </c>
      <c r="K42" s="149">
        <v>30.769230769230699</v>
      </c>
      <c r="L42" s="156">
        <v>36.4008468595624</v>
      </c>
      <c r="M42" s="149"/>
      <c r="N42" s="157">
        <v>30.9809456598447</v>
      </c>
      <c r="O42" s="158">
        <v>28.652081863090999</v>
      </c>
      <c r="P42" s="159">
        <v>29.8165137614678</v>
      </c>
      <c r="Q42" s="149"/>
      <c r="R42" s="160">
        <v>34.5196088315354</v>
      </c>
      <c r="S42" s="154"/>
      <c r="T42" s="155">
        <v>-8.0487804878048692</v>
      </c>
      <c r="U42" s="149">
        <v>4.6181172291296599</v>
      </c>
      <c r="V42" s="149">
        <v>-7.4923547400611596</v>
      </c>
      <c r="W42" s="149">
        <v>-9.6366508688783501</v>
      </c>
      <c r="X42" s="149">
        <v>-18.352059925093599</v>
      </c>
      <c r="Y42" s="156">
        <v>-7.6950608446671396</v>
      </c>
      <c r="Z42" s="149"/>
      <c r="AA42" s="157">
        <v>-14.4249512670565</v>
      </c>
      <c r="AB42" s="158">
        <v>-4.2452830188679203</v>
      </c>
      <c r="AC42" s="159">
        <v>-9.8185699039487702</v>
      </c>
      <c r="AD42" s="149"/>
      <c r="AE42" s="160">
        <v>-8.2283570088448101</v>
      </c>
      <c r="AG42" s="155">
        <v>25.917038052793899</v>
      </c>
      <c r="AH42" s="149">
        <v>36.098731573534401</v>
      </c>
      <c r="AI42" s="149">
        <v>33.6475831333561</v>
      </c>
      <c r="AJ42" s="149">
        <v>32.310593075077101</v>
      </c>
      <c r="AK42" s="149">
        <v>28.603721091983999</v>
      </c>
      <c r="AL42" s="156">
        <v>31.323271564616402</v>
      </c>
      <c r="AM42" s="149"/>
      <c r="AN42" s="157">
        <v>30.4816553642844</v>
      </c>
      <c r="AO42" s="158">
        <v>29.768735872022202</v>
      </c>
      <c r="AP42" s="159">
        <v>30.125195618153299</v>
      </c>
      <c r="AQ42" s="149"/>
      <c r="AR42" s="160">
        <v>30.9837640740101</v>
      </c>
      <c r="AS42" s="154"/>
      <c r="AT42" s="155">
        <v>-10.7438016528925</v>
      </c>
      <c r="AU42" s="149">
        <v>12.319999999999901</v>
      </c>
      <c r="AV42" s="149">
        <v>0.357873210633946</v>
      </c>
      <c r="AW42" s="149">
        <v>-2.0978815728300302</v>
      </c>
      <c r="AX42" s="149">
        <v>-17.914171656686602</v>
      </c>
      <c r="AY42" s="156">
        <v>-3.6278595035391001</v>
      </c>
      <c r="AZ42" s="149"/>
      <c r="BA42" s="157">
        <v>-16.4840400190566</v>
      </c>
      <c r="BB42" s="158">
        <v>-8.9845826687931893</v>
      </c>
      <c r="BC42" s="159">
        <v>-12.9396984924623</v>
      </c>
      <c r="BD42" s="149"/>
      <c r="BE42" s="160">
        <v>-6.3900688012338902</v>
      </c>
    </row>
    <row r="43" spans="7:57">
      <c r="G43" s="155">
        <v>31.032644903397699</v>
      </c>
      <c r="H43" s="149">
        <v>44.063957361758803</v>
      </c>
      <c r="I43" s="149">
        <v>46.955363091272403</v>
      </c>
      <c r="J43" s="149">
        <v>46.955363091272403</v>
      </c>
      <c r="K43" s="149">
        <v>43.344437041972</v>
      </c>
      <c r="L43" s="156">
        <v>42.470353097934698</v>
      </c>
      <c r="M43" s="149"/>
      <c r="N43" s="157">
        <v>46.942038640905999</v>
      </c>
      <c r="O43" s="158">
        <v>50.739506995336399</v>
      </c>
      <c r="P43" s="159">
        <v>48.840772818121202</v>
      </c>
      <c r="Q43" s="149"/>
      <c r="R43" s="160">
        <v>44.290473017987999</v>
      </c>
      <c r="S43" s="154"/>
      <c r="T43" s="155">
        <v>-7.7985923815269098</v>
      </c>
      <c r="U43" s="149">
        <v>-3.2581796135096601</v>
      </c>
      <c r="V43" s="149">
        <v>-3.0594611717606401</v>
      </c>
      <c r="W43" s="149">
        <v>-3.0038281509122999</v>
      </c>
      <c r="X43" s="149">
        <v>-2.3665199420661498</v>
      </c>
      <c r="Y43" s="156">
        <v>-3.6723150749741702</v>
      </c>
      <c r="Z43" s="149"/>
      <c r="AA43" s="157">
        <v>-2.9756714970190199</v>
      </c>
      <c r="AB43" s="158">
        <v>2.0183696447713201E-2</v>
      </c>
      <c r="AC43" s="159">
        <v>-1.4422639053525099</v>
      </c>
      <c r="AD43" s="149"/>
      <c r="AE43" s="160">
        <v>-2.9806647774192698</v>
      </c>
      <c r="AG43" s="155">
        <v>38.510311686578099</v>
      </c>
      <c r="AH43" s="149">
        <v>45.221250750850899</v>
      </c>
      <c r="AI43" s="149">
        <v>43.065474204097903</v>
      </c>
      <c r="AJ43" s="149">
        <v>42.401388240005303</v>
      </c>
      <c r="AK43" s="149">
        <v>40.1393658520321</v>
      </c>
      <c r="AL43" s="156">
        <v>41.867246775258998</v>
      </c>
      <c r="AM43" s="149"/>
      <c r="AN43" s="157">
        <v>47.4210649151468</v>
      </c>
      <c r="AO43" s="158">
        <v>48.584669756276398</v>
      </c>
      <c r="AP43" s="159">
        <v>48.002867335711599</v>
      </c>
      <c r="AQ43" s="149"/>
      <c r="AR43" s="160">
        <v>43.6211834562029</v>
      </c>
      <c r="AS43" s="154"/>
      <c r="AT43" s="155">
        <v>-1.0402520679364899</v>
      </c>
      <c r="AU43" s="149">
        <v>7.7794352442893802</v>
      </c>
      <c r="AV43" s="149">
        <v>-0.87815560856802999</v>
      </c>
      <c r="AW43" s="149">
        <v>2.3787643089518501E-2</v>
      </c>
      <c r="AX43" s="149">
        <v>-11.6117474133885</v>
      </c>
      <c r="AY43" s="156">
        <v>-1.3138485224726599</v>
      </c>
      <c r="AZ43" s="149"/>
      <c r="BA43" s="157">
        <v>-4.9995140325191798</v>
      </c>
      <c r="BB43" s="158">
        <v>0.39785793338622599</v>
      </c>
      <c r="BC43" s="159">
        <v>-2.3426777491855399</v>
      </c>
      <c r="BD43" s="149"/>
      <c r="BE43" s="160">
        <v>-1.6376276217810799</v>
      </c>
    </row>
    <row r="44" spans="7:57">
      <c r="G44" s="155">
        <v>34.732566012186801</v>
      </c>
      <c r="H44" s="149">
        <v>55.958023019634297</v>
      </c>
      <c r="I44" s="149">
        <v>66.790792146242296</v>
      </c>
      <c r="J44" s="149">
        <v>60.9343263371699</v>
      </c>
      <c r="K44" s="149">
        <v>48.679756262694603</v>
      </c>
      <c r="L44" s="156">
        <v>53.419092755585602</v>
      </c>
      <c r="M44" s="149"/>
      <c r="N44" s="157">
        <v>50.812457684495499</v>
      </c>
      <c r="O44" s="158">
        <v>63.540961408259903</v>
      </c>
      <c r="P44" s="159">
        <v>57.176709546377701</v>
      </c>
      <c r="Q44" s="149"/>
      <c r="R44" s="160">
        <v>54.492697552954802</v>
      </c>
      <c r="S44" s="154"/>
      <c r="T44" s="155">
        <v>5.6641841570751499</v>
      </c>
      <c r="U44" s="149">
        <v>-5.2485670824001396</v>
      </c>
      <c r="V44" s="149">
        <v>2.9111924009069399</v>
      </c>
      <c r="W44" s="149">
        <v>-9.2284083181875403</v>
      </c>
      <c r="X44" s="149">
        <v>-15.961429604503101</v>
      </c>
      <c r="Y44" s="156">
        <v>-5.2465172552516801</v>
      </c>
      <c r="Z44" s="149"/>
      <c r="AA44" s="157">
        <v>-24.3065782697775</v>
      </c>
      <c r="AB44" s="158">
        <v>-15.5050255775542</v>
      </c>
      <c r="AC44" s="159">
        <v>-19.6562326209995</v>
      </c>
      <c r="AD44" s="149"/>
      <c r="AE44" s="160">
        <v>-10.081184563070799</v>
      </c>
      <c r="AG44" s="155">
        <v>35.358835477318799</v>
      </c>
      <c r="AH44" s="149">
        <v>42.687880839539602</v>
      </c>
      <c r="AI44" s="149">
        <v>48.188896411645203</v>
      </c>
      <c r="AJ44" s="149">
        <v>55.407921462423801</v>
      </c>
      <c r="AK44" s="149">
        <v>45.531482735274203</v>
      </c>
      <c r="AL44" s="156">
        <v>45.4350033852403</v>
      </c>
      <c r="AM44" s="149"/>
      <c r="AN44" s="157">
        <v>48.865944482058197</v>
      </c>
      <c r="AO44" s="158">
        <v>52.615098171970203</v>
      </c>
      <c r="AP44" s="159">
        <v>50.7405213270142</v>
      </c>
      <c r="AQ44" s="149"/>
      <c r="AR44" s="160">
        <v>46.950865654318498</v>
      </c>
      <c r="AS44" s="154"/>
      <c r="AT44" s="155">
        <v>-4.57290661534606</v>
      </c>
      <c r="AU44" s="149">
        <v>-4.7791992987450804</v>
      </c>
      <c r="AV44" s="149">
        <v>-11.6899221649248</v>
      </c>
      <c r="AW44" s="149">
        <v>16.290850101142301</v>
      </c>
      <c r="AX44" s="149">
        <v>0.185715876050046</v>
      </c>
      <c r="AY44" s="156">
        <v>-1.0318794710788199</v>
      </c>
      <c r="AZ44" s="149"/>
      <c r="BA44" s="157">
        <v>-8.77691168057261</v>
      </c>
      <c r="BB44" s="158">
        <v>-9.3014350480035297</v>
      </c>
      <c r="BC44" s="159">
        <v>-9.0496175085328492</v>
      </c>
      <c r="BD44" s="149"/>
      <c r="BE44" s="160">
        <v>-3.6526757105987802</v>
      </c>
    </row>
    <row r="45" spans="7:57">
      <c r="G45" s="155">
        <v>37.299705396277901</v>
      </c>
      <c r="H45" s="149">
        <v>60.2213120643816</v>
      </c>
      <c r="I45" s="149">
        <v>70.151613135014699</v>
      </c>
      <c r="J45" s="149">
        <v>67.812747000071795</v>
      </c>
      <c r="K45" s="149">
        <v>53.075375440109198</v>
      </c>
      <c r="L45" s="156">
        <v>57.712150607170997</v>
      </c>
      <c r="M45" s="149"/>
      <c r="N45" s="157">
        <v>58.956671696486303</v>
      </c>
      <c r="O45" s="158">
        <v>67.622332399223893</v>
      </c>
      <c r="P45" s="159">
        <v>63.289502047855102</v>
      </c>
      <c r="Q45" s="149"/>
      <c r="R45" s="160">
        <v>59.305679590223598</v>
      </c>
      <c r="S45" s="154"/>
      <c r="T45" s="155">
        <v>2.0572706163607002</v>
      </c>
      <c r="U45" s="149">
        <v>0.64413694643207098</v>
      </c>
      <c r="V45" s="149">
        <v>-0.49872649270904801</v>
      </c>
      <c r="W45" s="149">
        <v>-1.4718992468886301</v>
      </c>
      <c r="X45" s="149">
        <v>-10.6423381397708</v>
      </c>
      <c r="Y45" s="156">
        <v>-2.2190201637135001</v>
      </c>
      <c r="Z45" s="149"/>
      <c r="AA45" s="157">
        <v>-6.38852462443064</v>
      </c>
      <c r="AB45" s="158">
        <v>-13.619299710615101</v>
      </c>
      <c r="AC45" s="159">
        <v>-10.3955861206453</v>
      </c>
      <c r="AD45" s="149"/>
      <c r="AE45" s="160">
        <v>-4.8659644973825298</v>
      </c>
      <c r="AG45" s="155">
        <v>34.928380151327197</v>
      </c>
      <c r="AH45" s="149">
        <v>42.395895113315703</v>
      </c>
      <c r="AI45" s="149">
        <v>45.413454107582503</v>
      </c>
      <c r="AJ45" s="149">
        <v>52.072212936503597</v>
      </c>
      <c r="AK45" s="149">
        <v>43.569702360096599</v>
      </c>
      <c r="AL45" s="156">
        <v>43.675923779331697</v>
      </c>
      <c r="AM45" s="149"/>
      <c r="AN45" s="157">
        <v>49.883657206515103</v>
      </c>
      <c r="AO45" s="158">
        <v>52.217700275808703</v>
      </c>
      <c r="AP45" s="159">
        <v>51.050678741161903</v>
      </c>
      <c r="AQ45" s="149"/>
      <c r="AR45" s="160">
        <v>45.783288728010199</v>
      </c>
      <c r="AS45" s="154"/>
      <c r="AT45" s="155">
        <v>-6.9762762381296</v>
      </c>
      <c r="AU45" s="149">
        <v>-1.8779910631140699</v>
      </c>
      <c r="AV45" s="149">
        <v>-11.0250231318503</v>
      </c>
      <c r="AW45" s="149">
        <v>15.3545542251718</v>
      </c>
      <c r="AX45" s="149">
        <v>-3.3935311461704698</v>
      </c>
      <c r="AY45" s="156">
        <v>-1.6468103676975401</v>
      </c>
      <c r="AZ45" s="149"/>
      <c r="BA45" s="157">
        <v>-4.0191907217330103</v>
      </c>
      <c r="BB45" s="158">
        <v>-6.3020531820938102</v>
      </c>
      <c r="BC45" s="159">
        <v>-5.2004417797194096</v>
      </c>
      <c r="BD45" s="149"/>
      <c r="BE45" s="160">
        <v>-2.8053752028798602</v>
      </c>
    </row>
    <row r="46" spans="7:57">
      <c r="G46" s="155">
        <v>40.724021950787701</v>
      </c>
      <c r="H46" s="149">
        <v>60.0843807163509</v>
      </c>
      <c r="I46" s="149">
        <v>68.056293149229901</v>
      </c>
      <c r="J46" s="149">
        <v>66.194606715052799</v>
      </c>
      <c r="K46" s="149">
        <v>57.564760724612</v>
      </c>
      <c r="L46" s="156">
        <v>58.524812651206702</v>
      </c>
      <c r="M46" s="149"/>
      <c r="N46" s="157">
        <v>59.252375051631503</v>
      </c>
      <c r="O46" s="158">
        <v>63.834306956983497</v>
      </c>
      <c r="P46" s="159">
        <v>61.5433410043075</v>
      </c>
      <c r="Q46" s="149"/>
      <c r="R46" s="160">
        <v>59.387249323521203</v>
      </c>
      <c r="S46" s="154"/>
      <c r="T46" s="155">
        <v>7.1305803381233703</v>
      </c>
      <c r="U46" s="149">
        <v>0.72739605768474203</v>
      </c>
      <c r="V46" s="149">
        <v>-1.1590779135549101</v>
      </c>
      <c r="W46" s="149">
        <v>-0.99350074677660105</v>
      </c>
      <c r="X46" s="149">
        <v>-0.496728015264506</v>
      </c>
      <c r="Y46" s="156">
        <v>0.47893113577656898</v>
      </c>
      <c r="Z46" s="149"/>
      <c r="AA46" s="157">
        <v>-3.3065248938055598</v>
      </c>
      <c r="AB46" s="158">
        <v>-11.7367440980989</v>
      </c>
      <c r="AC46" s="159">
        <v>-7.8700740058048302</v>
      </c>
      <c r="AD46" s="149"/>
      <c r="AE46" s="160">
        <v>-2.1466739956254499</v>
      </c>
      <c r="AG46" s="155">
        <v>37.590776648770102</v>
      </c>
      <c r="AH46" s="149">
        <v>45.321027643430803</v>
      </c>
      <c r="AI46" s="149">
        <v>47.2460102646019</v>
      </c>
      <c r="AJ46" s="149">
        <v>50.258094097114302</v>
      </c>
      <c r="AK46" s="149">
        <v>45.658387432698902</v>
      </c>
      <c r="AL46" s="156">
        <v>45.214975298948502</v>
      </c>
      <c r="AM46" s="149"/>
      <c r="AN46" s="157">
        <v>50.981912717228298</v>
      </c>
      <c r="AO46" s="158">
        <v>52.243369596525802</v>
      </c>
      <c r="AP46" s="159">
        <v>51.612641156876997</v>
      </c>
      <c r="AQ46" s="149"/>
      <c r="AR46" s="160">
        <v>47.044246292571401</v>
      </c>
      <c r="AS46" s="154"/>
      <c r="AT46" s="155">
        <v>-4.1874237547464199</v>
      </c>
      <c r="AU46" s="149">
        <v>0.362689907988063</v>
      </c>
      <c r="AV46" s="149">
        <v>-5.0117562655180796</v>
      </c>
      <c r="AW46" s="149">
        <v>7.5963701045246097</v>
      </c>
      <c r="AX46" s="149">
        <v>-1.37365941409231</v>
      </c>
      <c r="AY46" s="156">
        <v>-0.46860304353974103</v>
      </c>
      <c r="AZ46" s="149"/>
      <c r="BA46" s="157">
        <v>-0.61302548272465096</v>
      </c>
      <c r="BB46" s="158">
        <v>-1.78217101611694</v>
      </c>
      <c r="BC46" s="159">
        <v>-1.20819988509107</v>
      </c>
      <c r="BD46" s="149"/>
      <c r="BE46" s="160">
        <v>-0.70314019144985995</v>
      </c>
    </row>
    <row r="47" spans="7:57">
      <c r="G47" s="155">
        <v>36.702803008106201</v>
      </c>
      <c r="H47" s="149">
        <v>52.578376794608801</v>
      </c>
      <c r="I47" s="149">
        <v>57.229709932610596</v>
      </c>
      <c r="J47" s="149">
        <v>56.778005664615598</v>
      </c>
      <c r="K47" s="149">
        <v>51.3892958296708</v>
      </c>
      <c r="L47" s="156">
        <v>50.935638245922398</v>
      </c>
      <c r="M47" s="149"/>
      <c r="N47" s="157">
        <v>55.518117003613597</v>
      </c>
      <c r="O47" s="158">
        <v>57.884070710030201</v>
      </c>
      <c r="P47" s="159">
        <v>56.701093856821899</v>
      </c>
      <c r="Q47" s="149"/>
      <c r="R47" s="160">
        <v>52.582911277607998</v>
      </c>
      <c r="S47" s="154"/>
      <c r="T47" s="155">
        <v>5.4906189889855002</v>
      </c>
      <c r="U47" s="149">
        <v>3.7634456038148998</v>
      </c>
      <c r="V47" s="149">
        <v>1.0661774096632901</v>
      </c>
      <c r="W47" s="149">
        <v>2.5453993572317302</v>
      </c>
      <c r="X47" s="149">
        <v>1.9670376003157799</v>
      </c>
      <c r="Y47" s="156">
        <v>2.7522971648009098</v>
      </c>
      <c r="Z47" s="149"/>
      <c r="AA47" s="157">
        <v>-0.83629546188668802</v>
      </c>
      <c r="AB47" s="158">
        <v>-5.7508532245651001</v>
      </c>
      <c r="AC47" s="159">
        <v>-3.4072199145139201</v>
      </c>
      <c r="AD47" s="149"/>
      <c r="AE47" s="160">
        <v>0.77249061904801097</v>
      </c>
      <c r="AG47" s="155">
        <v>39.003790325529202</v>
      </c>
      <c r="AH47" s="149">
        <v>47.111552570961898</v>
      </c>
      <c r="AI47" s="149">
        <v>46.032345736188397</v>
      </c>
      <c r="AJ47" s="149">
        <v>46.327284250039597</v>
      </c>
      <c r="AK47" s="149">
        <v>44.479547214920402</v>
      </c>
      <c r="AL47" s="156">
        <v>44.5909228873278</v>
      </c>
      <c r="AM47" s="149"/>
      <c r="AN47" s="157">
        <v>51.954404347322203</v>
      </c>
      <c r="AO47" s="158">
        <v>51.375005336569799</v>
      </c>
      <c r="AP47" s="159">
        <v>51.664704841945998</v>
      </c>
      <c r="AQ47" s="149"/>
      <c r="AR47" s="160">
        <v>46.611024848101103</v>
      </c>
      <c r="AS47" s="154"/>
      <c r="AT47" s="155">
        <v>1.32774942501163</v>
      </c>
      <c r="AU47" s="149">
        <v>11.9382473381804</v>
      </c>
      <c r="AV47" s="149">
        <v>5.1936487313619004</v>
      </c>
      <c r="AW47" s="149">
        <v>8.9386092466213594</v>
      </c>
      <c r="AX47" s="149">
        <v>-2.7458335105023099</v>
      </c>
      <c r="AY47" s="156">
        <v>4.8691065841614698</v>
      </c>
      <c r="AZ47" s="149"/>
      <c r="BA47" s="157">
        <v>4.4484588527556399</v>
      </c>
      <c r="BB47" s="158">
        <v>3.6271665207398298</v>
      </c>
      <c r="BC47" s="159">
        <v>4.0384944625081998</v>
      </c>
      <c r="BD47" s="149"/>
      <c r="BE47" s="160">
        <v>4.6012078889021399</v>
      </c>
    </row>
    <row r="48" spans="7:57">
      <c r="G48" s="155">
        <v>40.453955901426703</v>
      </c>
      <c r="H48" s="149">
        <v>48.616515348032799</v>
      </c>
      <c r="I48" s="149">
        <v>50.622568093385198</v>
      </c>
      <c r="J48" s="149">
        <v>50.540423692174599</v>
      </c>
      <c r="K48" s="149">
        <v>48.335495028102002</v>
      </c>
      <c r="L48" s="156">
        <v>47.713791612624199</v>
      </c>
      <c r="M48" s="149"/>
      <c r="N48" s="157">
        <v>51.2710765239948</v>
      </c>
      <c r="O48" s="158">
        <v>51.3402507565931</v>
      </c>
      <c r="P48" s="159">
        <v>51.305663640293901</v>
      </c>
      <c r="Q48" s="149"/>
      <c r="R48" s="160">
        <v>48.740040763387</v>
      </c>
      <c r="S48" s="154"/>
      <c r="T48" s="155">
        <v>3.8646872743356</v>
      </c>
      <c r="U48" s="149">
        <v>2.6228382701355901</v>
      </c>
      <c r="V48" s="149">
        <v>0.89482233959300705</v>
      </c>
      <c r="W48" s="149">
        <v>-0.26485166799218102</v>
      </c>
      <c r="X48" s="149">
        <v>-0.25598418516184102</v>
      </c>
      <c r="Y48" s="156">
        <v>1.2470763212318501</v>
      </c>
      <c r="Z48" s="149"/>
      <c r="AA48" s="157">
        <v>1.6353723776314599</v>
      </c>
      <c r="AB48" s="158">
        <v>-3.0504834040364801</v>
      </c>
      <c r="AC48" s="159">
        <v>-0.76441834423350397</v>
      </c>
      <c r="AD48" s="149"/>
      <c r="AE48" s="160">
        <v>0.63358870139255197</v>
      </c>
      <c r="AG48" s="155">
        <v>39.952230327286799</v>
      </c>
      <c r="AH48" s="149">
        <v>45.391948012824599</v>
      </c>
      <c r="AI48" s="149">
        <v>43.829750607879802</v>
      </c>
      <c r="AJ48" s="149">
        <v>43.692036236093998</v>
      </c>
      <c r="AK48" s="149">
        <v>42.799219263908199</v>
      </c>
      <c r="AL48" s="156">
        <v>43.133189958602102</v>
      </c>
      <c r="AM48" s="149"/>
      <c r="AN48" s="157">
        <v>47.769402478082199</v>
      </c>
      <c r="AO48" s="158">
        <v>47.5569646188519</v>
      </c>
      <c r="AP48" s="159">
        <v>47.663183548467103</v>
      </c>
      <c r="AQ48" s="149"/>
      <c r="AR48" s="160">
        <v>44.425777289559797</v>
      </c>
      <c r="AS48" s="154"/>
      <c r="AT48" s="155">
        <v>-1.57756626693823</v>
      </c>
      <c r="AU48" s="149">
        <v>7.2377133621816201</v>
      </c>
      <c r="AV48" s="149">
        <v>2.7299154648140602</v>
      </c>
      <c r="AW48" s="149">
        <v>1.78353626892036</v>
      </c>
      <c r="AX48" s="149">
        <v>-5.16637861375456</v>
      </c>
      <c r="AY48" s="156">
        <v>0.94843678770525197</v>
      </c>
      <c r="AZ48" s="149"/>
      <c r="BA48" s="157">
        <v>2.21559707074322</v>
      </c>
      <c r="BB48" s="158">
        <v>2.65523378823009</v>
      </c>
      <c r="BC48" s="159">
        <v>2.4344538489004801</v>
      </c>
      <c r="BD48" s="149"/>
      <c r="BE48" s="160">
        <v>1.39714223362288</v>
      </c>
    </row>
    <row r="49" spans="7:57">
      <c r="G49" s="155">
        <v>41.157907155075698</v>
      </c>
      <c r="H49" s="149">
        <v>44.3815253937356</v>
      </c>
      <c r="I49" s="149">
        <v>45.345956467881699</v>
      </c>
      <c r="J49" s="149">
        <v>45.670382823099096</v>
      </c>
      <c r="K49" s="149">
        <v>45.5170176369964</v>
      </c>
      <c r="L49" s="156">
        <v>44.414557895357703</v>
      </c>
      <c r="M49" s="149"/>
      <c r="N49" s="157">
        <v>46.525688668672203</v>
      </c>
      <c r="O49" s="158">
        <v>47.540258361351903</v>
      </c>
      <c r="P49" s="159">
        <v>47.032973515012003</v>
      </c>
      <c r="Q49" s="149"/>
      <c r="R49" s="160">
        <v>45.162676643830402</v>
      </c>
      <c r="S49" s="154"/>
      <c r="T49" s="155">
        <v>2.0287920504114498</v>
      </c>
      <c r="U49" s="149">
        <v>2.8235640898700698</v>
      </c>
      <c r="V49" s="149">
        <v>1.1540709504783599</v>
      </c>
      <c r="W49" s="149">
        <v>-0.324279315581532</v>
      </c>
      <c r="X49" s="149">
        <v>-0.97115189365288401</v>
      </c>
      <c r="Y49" s="156">
        <v>0.89054489914525703</v>
      </c>
      <c r="Z49" s="149"/>
      <c r="AA49" s="157">
        <v>-1.88192658188023</v>
      </c>
      <c r="AB49" s="158">
        <v>-1.4272513790900301</v>
      </c>
      <c r="AC49" s="159">
        <v>-1.652662450012</v>
      </c>
      <c r="AD49" s="149"/>
      <c r="AE49" s="160">
        <v>0.120232473527008</v>
      </c>
      <c r="AG49" s="155">
        <v>41.065740576888999</v>
      </c>
      <c r="AH49" s="149">
        <v>43.615436795847302</v>
      </c>
      <c r="AI49" s="149">
        <v>42.732849643130997</v>
      </c>
      <c r="AJ49" s="149">
        <v>43.333775732908599</v>
      </c>
      <c r="AK49" s="149">
        <v>42.8935881554887</v>
      </c>
      <c r="AL49" s="156">
        <v>42.728278180852897</v>
      </c>
      <c r="AM49" s="149"/>
      <c r="AN49" s="157">
        <v>44.579130537368002</v>
      </c>
      <c r="AO49" s="158">
        <v>45.275172535834301</v>
      </c>
      <c r="AP49" s="159">
        <v>44.927151536601102</v>
      </c>
      <c r="AQ49" s="149"/>
      <c r="AR49" s="160">
        <v>43.356527711066697</v>
      </c>
      <c r="AS49" s="154"/>
      <c r="AT49" s="155">
        <v>-1.53191553224293E-2</v>
      </c>
      <c r="AU49" s="149">
        <v>5.6347520359806804</v>
      </c>
      <c r="AV49" s="149">
        <v>-0.32592499383080398</v>
      </c>
      <c r="AW49" s="149">
        <v>2.54741981764862</v>
      </c>
      <c r="AX49" s="149">
        <v>-2.54913011360025</v>
      </c>
      <c r="AY49" s="156">
        <v>1.01030816179472</v>
      </c>
      <c r="AZ49" s="149"/>
      <c r="BA49" s="157">
        <v>-2.7111207356045801</v>
      </c>
      <c r="BB49" s="158">
        <v>7.4556167502051199E-2</v>
      </c>
      <c r="BC49" s="159">
        <v>-1.3271530061176</v>
      </c>
      <c r="BD49" s="149"/>
      <c r="BE49" s="160">
        <v>0.30781309482742097</v>
      </c>
    </row>
    <row r="50" spans="7:57">
      <c r="G50" s="155">
        <v>34.314550042052097</v>
      </c>
      <c r="H50" s="149">
        <v>52.256798430053202</v>
      </c>
      <c r="I50" s="149">
        <v>55.649004765909702</v>
      </c>
      <c r="J50" s="149">
        <v>54.331370899915797</v>
      </c>
      <c r="K50" s="149">
        <v>46.986262966077902</v>
      </c>
      <c r="L50" s="156">
        <v>48.707597420801697</v>
      </c>
      <c r="M50" s="149"/>
      <c r="N50" s="157">
        <v>43.9865433137089</v>
      </c>
      <c r="O50" s="158">
        <v>45.3882814690215</v>
      </c>
      <c r="P50" s="159">
        <v>44.6874123913652</v>
      </c>
      <c r="Q50" s="149"/>
      <c r="R50" s="160">
        <v>47.558973126677003</v>
      </c>
      <c r="S50" s="154"/>
      <c r="T50" s="155">
        <v>-12.5714285714285</v>
      </c>
      <c r="U50" s="149">
        <v>-8.8508557457212707</v>
      </c>
      <c r="V50" s="149">
        <v>-8.1018518518518494</v>
      </c>
      <c r="W50" s="149">
        <v>-11.466423024211901</v>
      </c>
      <c r="X50" s="149">
        <v>-15.3962645128722</v>
      </c>
      <c r="Y50" s="156">
        <v>-11.130434782608599</v>
      </c>
      <c r="Z50" s="149"/>
      <c r="AA50" s="157">
        <v>-9.5677233429394803</v>
      </c>
      <c r="AB50" s="158">
        <v>-9.0449438202247094</v>
      </c>
      <c r="AC50" s="159">
        <v>-9.3029871977240308</v>
      </c>
      <c r="AD50" s="149"/>
      <c r="AE50" s="160">
        <v>-10.6471030850263</v>
      </c>
      <c r="AG50" s="155">
        <v>34.062237174095799</v>
      </c>
      <c r="AH50" s="149">
        <v>45.717689935519999</v>
      </c>
      <c r="AI50" s="149">
        <v>44.266890944771497</v>
      </c>
      <c r="AJ50" s="149">
        <v>43.3978132884777</v>
      </c>
      <c r="AK50" s="149">
        <v>40.342024109896201</v>
      </c>
      <c r="AL50" s="156">
        <v>41.557331090552204</v>
      </c>
      <c r="AM50" s="149"/>
      <c r="AN50" s="157">
        <v>43.159517802074497</v>
      </c>
      <c r="AO50" s="158">
        <v>42.598822539949502</v>
      </c>
      <c r="AP50" s="159">
        <v>42.879170171011999</v>
      </c>
      <c r="AQ50" s="149"/>
      <c r="AR50" s="160">
        <v>41.934999399254998</v>
      </c>
      <c r="AS50" s="154"/>
      <c r="AT50" s="155">
        <v>-15.764370534143699</v>
      </c>
      <c r="AU50" s="149">
        <v>0.86986145180233498</v>
      </c>
      <c r="AV50" s="149">
        <v>-9.1380557184773092</v>
      </c>
      <c r="AW50" s="149">
        <v>-8.3238853941539102</v>
      </c>
      <c r="AX50" s="149">
        <v>-20.021839162216398</v>
      </c>
      <c r="AY50" s="156">
        <v>-10.535465834846899</v>
      </c>
      <c r="AZ50" s="149"/>
      <c r="BA50" s="157">
        <v>-12.541479610728601</v>
      </c>
      <c r="BB50" s="158">
        <v>-7.2531964952997399</v>
      </c>
      <c r="BC50" s="159">
        <v>-9.9922021230160105</v>
      </c>
      <c r="BD50" s="149"/>
      <c r="BE50" s="160">
        <v>-10.3772760326717</v>
      </c>
    </row>
    <row r="51" spans="7:57">
      <c r="G51" s="155">
        <v>31.570688843558699</v>
      </c>
      <c r="H51" s="149">
        <v>40.734348030754703</v>
      </c>
      <c r="I51" s="149">
        <v>42.460379726973102</v>
      </c>
      <c r="J51" s="149">
        <v>41.722893456770699</v>
      </c>
      <c r="K51" s="149">
        <v>37.784402949944997</v>
      </c>
      <c r="L51" s="156">
        <v>38.8545426016005</v>
      </c>
      <c r="M51" s="149"/>
      <c r="N51" s="157">
        <v>40.075317746743998</v>
      </c>
      <c r="O51" s="158">
        <v>42.350541346304702</v>
      </c>
      <c r="P51" s="159">
        <v>41.2129295465243</v>
      </c>
      <c r="Q51" s="149"/>
      <c r="R51" s="160">
        <v>39.528367443007298</v>
      </c>
      <c r="S51" s="154"/>
      <c r="T51" s="155">
        <v>17.734668277996601</v>
      </c>
      <c r="U51" s="149">
        <v>10.584477391282601</v>
      </c>
      <c r="V51" s="149">
        <v>4.9088886163920504</v>
      </c>
      <c r="W51" s="149">
        <v>4.5038851429014404</v>
      </c>
      <c r="X51" s="149">
        <v>2.0979396660168499</v>
      </c>
      <c r="Y51" s="156">
        <v>7.29924569998545</v>
      </c>
      <c r="Z51" s="149"/>
      <c r="AA51" s="157">
        <v>-3.2335095528258302</v>
      </c>
      <c r="AB51" s="158">
        <v>7.1703976846766704</v>
      </c>
      <c r="AC51" s="159">
        <v>1.8464839055167901</v>
      </c>
      <c r="AD51" s="149"/>
      <c r="AE51" s="160">
        <v>5.6148197934042097</v>
      </c>
      <c r="AG51" s="155">
        <v>34.497097128510902</v>
      </c>
      <c r="AH51" s="149">
        <v>39.926251372979699</v>
      </c>
      <c r="AI51" s="149">
        <v>37.607876981013597</v>
      </c>
      <c r="AJ51" s="149">
        <v>35.638631727600803</v>
      </c>
      <c r="AK51" s="149">
        <v>35.301270986976299</v>
      </c>
      <c r="AL51" s="156">
        <v>36.594225639416202</v>
      </c>
      <c r="AM51" s="149"/>
      <c r="AN51" s="157">
        <v>41.2521575396202</v>
      </c>
      <c r="AO51" s="158">
        <v>42.515298917307298</v>
      </c>
      <c r="AP51" s="159">
        <v>41.883728228463802</v>
      </c>
      <c r="AQ51" s="149"/>
      <c r="AR51" s="160">
        <v>38.105512093429802</v>
      </c>
      <c r="AS51" s="154"/>
      <c r="AT51" s="155">
        <v>-4.2906293719756103</v>
      </c>
      <c r="AU51" s="149">
        <v>12.79641378026</v>
      </c>
      <c r="AV51" s="149">
        <v>9.0859365512504198</v>
      </c>
      <c r="AW51" s="149">
        <v>5.0219752896998102</v>
      </c>
      <c r="AX51" s="149">
        <v>-5.8977092344245303</v>
      </c>
      <c r="AY51" s="156">
        <v>3.1613884897032198</v>
      </c>
      <c r="AZ51" s="149"/>
      <c r="BA51" s="157">
        <v>-0.38246383407801499</v>
      </c>
      <c r="BB51" s="158">
        <v>8.3072250856563308</v>
      </c>
      <c r="BC51" s="159">
        <v>3.8462421900909201</v>
      </c>
      <c r="BD51" s="149"/>
      <c r="BE51" s="160">
        <v>3.3754872125325002</v>
      </c>
    </row>
    <row r="52" spans="7:57">
      <c r="G52" s="161">
        <v>49.590163934426201</v>
      </c>
      <c r="H52" s="162">
        <v>60.860655737704903</v>
      </c>
      <c r="I52" s="162">
        <v>67.110655737704903</v>
      </c>
      <c r="J52" s="162">
        <v>66.461748633879694</v>
      </c>
      <c r="K52" s="162">
        <v>60.724043715846904</v>
      </c>
      <c r="L52" s="163">
        <v>60.949453551912498</v>
      </c>
      <c r="M52" s="149"/>
      <c r="N52" s="164">
        <v>67.691256830601006</v>
      </c>
      <c r="O52" s="165">
        <v>69.330601092896103</v>
      </c>
      <c r="P52" s="166">
        <v>68.510928961748604</v>
      </c>
      <c r="Q52" s="149"/>
      <c r="R52" s="167">
        <v>63.109875097580002</v>
      </c>
      <c r="S52" s="154"/>
      <c r="T52" s="161">
        <v>18.3086024849319</v>
      </c>
      <c r="U52" s="162">
        <v>7.2268124104594298</v>
      </c>
      <c r="V52" s="162">
        <v>1.3374738726579101</v>
      </c>
      <c r="W52" s="162">
        <v>-0.60844952317298795</v>
      </c>
      <c r="X52" s="162">
        <v>-5.27336122058363</v>
      </c>
      <c r="Y52" s="163">
        <v>2.9994284813162801</v>
      </c>
      <c r="Z52" s="149"/>
      <c r="AA52" s="164">
        <v>2.6249192248091102</v>
      </c>
      <c r="AB52" s="165">
        <v>-1.71652308838497</v>
      </c>
      <c r="AC52" s="166">
        <v>0.38133891149966198</v>
      </c>
      <c r="AD52" s="149"/>
      <c r="AE52" s="167">
        <v>2.1728926288608199</v>
      </c>
      <c r="AG52" s="161">
        <v>46.055327868852402</v>
      </c>
      <c r="AH52" s="162">
        <v>53.705601092896103</v>
      </c>
      <c r="AI52" s="162">
        <v>52.996926229508098</v>
      </c>
      <c r="AJ52" s="162">
        <v>54.158128415300503</v>
      </c>
      <c r="AK52" s="162">
        <v>51.229508196721298</v>
      </c>
      <c r="AL52" s="163">
        <v>51.629098360655703</v>
      </c>
      <c r="AM52" s="149"/>
      <c r="AN52" s="164">
        <v>53.654371584699398</v>
      </c>
      <c r="AO52" s="165">
        <v>54.243510928961697</v>
      </c>
      <c r="AP52" s="166">
        <v>53.948941256830601</v>
      </c>
      <c r="AQ52" s="149"/>
      <c r="AR52" s="167">
        <v>52.2919106167056</v>
      </c>
      <c r="AS52" s="154"/>
      <c r="AT52" s="161">
        <v>3.7816731242656498</v>
      </c>
      <c r="AU52" s="162">
        <v>9.4839772183240392</v>
      </c>
      <c r="AV52" s="162">
        <v>8.8162349248833003</v>
      </c>
      <c r="AW52" s="162">
        <v>23.196913992083299</v>
      </c>
      <c r="AX52" s="162">
        <v>8.3460509690017801</v>
      </c>
      <c r="AY52" s="163">
        <v>10.612840732125999</v>
      </c>
      <c r="AZ52" s="149"/>
      <c r="BA52" s="164">
        <v>0.72947954874089604</v>
      </c>
      <c r="BB52" s="165">
        <v>7.0281003835547002</v>
      </c>
      <c r="BC52" s="166">
        <v>3.8004945701044401</v>
      </c>
      <c r="BD52" s="149"/>
      <c r="BE52" s="167">
        <v>8.5136019723348593</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theme="7" tint="0.79998168889431442"/>
    <pageSetUpPr fitToPage="1"/>
  </sheetPr>
  <dimension ref="G40:BE52"/>
  <sheetViews>
    <sheetView topLeftCell="A22" zoomScale="110" zoomScaleNormal="110" workbookViewId="0">
      <selection activeCell="I55" sqref="I54:I55"/>
    </sheetView>
  </sheetViews>
  <sheetFormatPr defaultRowHeight="12.75"/>
  <sheetData>
    <row r="40" spans="7:57">
      <c r="G40" s="169">
        <v>90.225979180221202</v>
      </c>
      <c r="H40" s="170">
        <v>102.361241772707</v>
      </c>
      <c r="I40" s="170">
        <v>103.189774058577</v>
      </c>
      <c r="J40" s="170">
        <v>103.378338278931</v>
      </c>
      <c r="K40" s="170">
        <v>97.9593081134892</v>
      </c>
      <c r="L40" s="171">
        <v>100.175138074522</v>
      </c>
      <c r="M40" s="168"/>
      <c r="N40" s="177">
        <v>99.645852878464794</v>
      </c>
      <c r="O40" s="178">
        <v>100.739207349081</v>
      </c>
      <c r="P40" s="179">
        <v>100.19672308912899</v>
      </c>
      <c r="Q40" s="168"/>
      <c r="R40" s="185">
        <v>100.180823406478</v>
      </c>
      <c r="S40" s="154"/>
      <c r="T40" s="146">
        <v>-4.2511697241105502</v>
      </c>
      <c r="U40" s="147">
        <v>-4.95538695949688</v>
      </c>
      <c r="V40" s="147">
        <v>-4.99576931189406</v>
      </c>
      <c r="W40" s="147">
        <v>-3.9826621470852599</v>
      </c>
      <c r="X40" s="147">
        <v>-4.7160811982125397</v>
      </c>
      <c r="Y40" s="148">
        <v>-4.4949334506859797</v>
      </c>
      <c r="Z40" s="149"/>
      <c r="AA40" s="150">
        <v>-3.07147478188425</v>
      </c>
      <c r="AB40" s="151">
        <v>-4.5984741593533602</v>
      </c>
      <c r="AC40" s="152">
        <v>-3.8625528424072701</v>
      </c>
      <c r="AD40" s="149"/>
      <c r="AE40" s="153">
        <v>-4.3286455510225297</v>
      </c>
      <c r="AG40" s="169">
        <v>89.271813938516004</v>
      </c>
      <c r="AH40" s="170">
        <v>97.2778697788697</v>
      </c>
      <c r="AI40" s="170">
        <v>97.350372333548805</v>
      </c>
      <c r="AJ40" s="170">
        <v>101.487982855612</v>
      </c>
      <c r="AK40" s="170">
        <v>95.327768349596894</v>
      </c>
      <c r="AL40" s="171">
        <v>96.416783617747399</v>
      </c>
      <c r="AM40" s="168"/>
      <c r="AN40" s="177">
        <v>96.240690187998894</v>
      </c>
      <c r="AO40" s="178">
        <v>96.630482260183896</v>
      </c>
      <c r="AP40" s="179">
        <v>96.433608870967703</v>
      </c>
      <c r="AQ40" s="168"/>
      <c r="AR40" s="185">
        <v>96.421758620026495</v>
      </c>
      <c r="AS40" s="154"/>
      <c r="AT40" s="146">
        <v>-3.7190946024749398</v>
      </c>
      <c r="AU40" s="147">
        <v>-2.6375785781774099</v>
      </c>
      <c r="AV40" s="147">
        <v>-6.2047142724534696</v>
      </c>
      <c r="AW40" s="147">
        <v>9.8144389729848507E-3</v>
      </c>
      <c r="AX40" s="147">
        <v>-3.8030202884684901</v>
      </c>
      <c r="AY40" s="148">
        <v>-3.1424785424294401</v>
      </c>
      <c r="AZ40" s="149"/>
      <c r="BA40" s="150">
        <v>-4.6581942521862096</v>
      </c>
      <c r="BB40" s="151">
        <v>-3.9383460019221501</v>
      </c>
      <c r="BC40" s="152">
        <v>-4.3055180009993004</v>
      </c>
      <c r="BD40" s="149"/>
      <c r="BE40" s="153">
        <v>-3.4918351463617201</v>
      </c>
    </row>
    <row r="41" spans="7:57">
      <c r="G41" s="172">
        <v>90.455135360266496</v>
      </c>
      <c r="H41" s="168">
        <v>95.4492672288455</v>
      </c>
      <c r="I41" s="168">
        <v>98.330180398492104</v>
      </c>
      <c r="J41" s="168">
        <v>95.677512116316606</v>
      </c>
      <c r="K41" s="168">
        <v>97.047507050197396</v>
      </c>
      <c r="L41" s="173">
        <v>95.759952420601806</v>
      </c>
      <c r="M41" s="168"/>
      <c r="N41" s="180">
        <v>124.86374224343599</v>
      </c>
      <c r="O41" s="188">
        <v>125.03172795969699</v>
      </c>
      <c r="P41" s="181">
        <v>124.945470588235</v>
      </c>
      <c r="Q41" s="168"/>
      <c r="R41" s="186">
        <v>105.296023063986</v>
      </c>
      <c r="S41" s="154"/>
      <c r="T41" s="155">
        <v>-0.50178507484383705</v>
      </c>
      <c r="U41" s="149">
        <v>0.34334731551185499</v>
      </c>
      <c r="V41" s="149">
        <v>0.76896229061270305</v>
      </c>
      <c r="W41" s="149">
        <v>-1.2371562528671101</v>
      </c>
      <c r="X41" s="149">
        <v>-1.6770751597957101</v>
      </c>
      <c r="Y41" s="156">
        <v>-0.43564676334325703</v>
      </c>
      <c r="Z41" s="149"/>
      <c r="AA41" s="157">
        <v>5.4649813941559104</v>
      </c>
      <c r="AB41" s="158">
        <v>2.8234869663728102</v>
      </c>
      <c r="AC41" s="159">
        <v>4.1496108071589601</v>
      </c>
      <c r="AD41" s="149"/>
      <c r="AE41" s="160">
        <v>1.2432031137887301</v>
      </c>
      <c r="AG41" s="172">
        <v>98.770046014790395</v>
      </c>
      <c r="AH41" s="168">
        <v>100.252983199111</v>
      </c>
      <c r="AI41" s="168">
        <v>101.561323011447</v>
      </c>
      <c r="AJ41" s="168">
        <v>104.15162035225001</v>
      </c>
      <c r="AK41" s="168">
        <v>103.52438480853699</v>
      </c>
      <c r="AL41" s="173">
        <v>101.64186257056301</v>
      </c>
      <c r="AM41" s="168"/>
      <c r="AN41" s="180">
        <v>116.227645477842</v>
      </c>
      <c r="AO41" s="188">
        <v>116.15093863044901</v>
      </c>
      <c r="AP41" s="181">
        <v>116.18958433052001</v>
      </c>
      <c r="AQ41" s="168"/>
      <c r="AR41" s="186">
        <v>106.381210849738</v>
      </c>
      <c r="AS41" s="154"/>
      <c r="AT41" s="155">
        <v>0.10899669441170801</v>
      </c>
      <c r="AU41" s="149">
        <v>-0.44828206107615698</v>
      </c>
      <c r="AV41" s="149">
        <v>-3.0671196322264498</v>
      </c>
      <c r="AW41" s="149">
        <v>3.7868864814752299</v>
      </c>
      <c r="AX41" s="149">
        <v>1.3973989758029901</v>
      </c>
      <c r="AY41" s="156">
        <v>0.32522230036893701</v>
      </c>
      <c r="AZ41" s="149"/>
      <c r="BA41" s="157">
        <v>0.347540891912821</v>
      </c>
      <c r="BB41" s="158">
        <v>0.45285462076414301</v>
      </c>
      <c r="BC41" s="159">
        <v>0.39757556605010702</v>
      </c>
      <c r="BD41" s="149"/>
      <c r="BE41" s="160">
        <v>0.249932042139207</v>
      </c>
    </row>
    <row r="42" spans="7:57">
      <c r="G42" s="172">
        <v>79.9847214854111</v>
      </c>
      <c r="H42" s="168">
        <v>90.310797962648493</v>
      </c>
      <c r="I42" s="168">
        <v>90.458297520661105</v>
      </c>
      <c r="J42" s="168">
        <v>87.026013986013893</v>
      </c>
      <c r="K42" s="168">
        <v>82.372178899082499</v>
      </c>
      <c r="L42" s="173">
        <v>86.765304381543203</v>
      </c>
      <c r="M42" s="168"/>
      <c r="N42" s="180">
        <v>82.268792710706094</v>
      </c>
      <c r="O42" s="188">
        <v>80.612758620689604</v>
      </c>
      <c r="P42" s="181">
        <v>81.473112426035499</v>
      </c>
      <c r="Q42" s="168"/>
      <c r="R42" s="186">
        <v>85.459258177570007</v>
      </c>
      <c r="S42" s="154"/>
      <c r="T42" s="155">
        <v>3.9211284726936801</v>
      </c>
      <c r="U42" s="149">
        <v>6.16644544483463</v>
      </c>
      <c r="V42" s="149">
        <v>4.5574361226621898</v>
      </c>
      <c r="W42" s="149">
        <v>2.82536719555105</v>
      </c>
      <c r="X42" s="149">
        <v>1.15773940929554</v>
      </c>
      <c r="Y42" s="156">
        <v>4.0053485940153299</v>
      </c>
      <c r="Z42" s="149"/>
      <c r="AA42" s="157">
        <v>1.9340015191715101E-2</v>
      </c>
      <c r="AB42" s="158">
        <v>0.20933152607352201</v>
      </c>
      <c r="AC42" s="159">
        <v>4.7397615902972298E-2</v>
      </c>
      <c r="AD42" s="149"/>
      <c r="AE42" s="160">
        <v>3.05698231584695</v>
      </c>
      <c r="AG42" s="172">
        <v>79.216937830687797</v>
      </c>
      <c r="AH42" s="168">
        <v>85.857065527065501</v>
      </c>
      <c r="AI42" s="168">
        <v>85.146113092205795</v>
      </c>
      <c r="AJ42" s="168">
        <v>83.875978779840807</v>
      </c>
      <c r="AK42" s="168">
        <v>81.742832826747701</v>
      </c>
      <c r="AL42" s="173">
        <v>83.449236088244902</v>
      </c>
      <c r="AM42" s="168"/>
      <c r="AN42" s="180">
        <v>81.755248146035299</v>
      </c>
      <c r="AO42" s="188">
        <v>82.603037383177494</v>
      </c>
      <c r="AP42" s="181">
        <v>82.1741269841269</v>
      </c>
      <c r="AQ42" s="168"/>
      <c r="AR42" s="186">
        <v>83.097911895674301</v>
      </c>
      <c r="AS42" s="154"/>
      <c r="AT42" s="155">
        <v>0.64639772313997201</v>
      </c>
      <c r="AU42" s="149">
        <v>4.49781488371588</v>
      </c>
      <c r="AV42" s="149">
        <v>1.88746299770853</v>
      </c>
      <c r="AW42" s="149">
        <v>1.7701203873726401</v>
      </c>
      <c r="AX42" s="149">
        <v>-0.21172793041478699</v>
      </c>
      <c r="AY42" s="156">
        <v>1.9759237948986601</v>
      </c>
      <c r="AZ42" s="149"/>
      <c r="BA42" s="157">
        <v>-1.57809755391046</v>
      </c>
      <c r="BB42" s="158">
        <v>-0.51798506443786396</v>
      </c>
      <c r="BC42" s="159">
        <v>-1.0552619940983401</v>
      </c>
      <c r="BD42" s="149"/>
      <c r="BE42" s="160">
        <v>1.0998066620026701</v>
      </c>
    </row>
    <row r="43" spans="7:57">
      <c r="G43" s="172">
        <v>93.3754272219836</v>
      </c>
      <c r="H43" s="168">
        <v>100.65522830359799</v>
      </c>
      <c r="I43" s="168">
        <v>105.17744608399499</v>
      </c>
      <c r="J43" s="168">
        <v>102.984179909194</v>
      </c>
      <c r="K43" s="168">
        <v>100.001819858592</v>
      </c>
      <c r="L43" s="173">
        <v>100.972937190186</v>
      </c>
      <c r="M43" s="168"/>
      <c r="N43" s="180">
        <v>124.78164632415501</v>
      </c>
      <c r="O43" s="188">
        <v>143.95862657563001</v>
      </c>
      <c r="P43" s="181">
        <v>134.74289864957001</v>
      </c>
      <c r="Q43" s="168"/>
      <c r="R43" s="186">
        <v>111.61276817947299</v>
      </c>
      <c r="S43" s="154"/>
      <c r="T43" s="155">
        <v>-3.2691583315755</v>
      </c>
      <c r="U43" s="149">
        <v>-0.61150668720055101</v>
      </c>
      <c r="V43" s="149">
        <v>6.0200427981038501E-2</v>
      </c>
      <c r="W43" s="149">
        <v>0.77155464300727905</v>
      </c>
      <c r="X43" s="149">
        <v>-1.02719997168975</v>
      </c>
      <c r="Y43" s="156">
        <v>-0.56724794460946903</v>
      </c>
      <c r="Z43" s="149"/>
      <c r="AA43" s="157">
        <v>0.35324369443306602</v>
      </c>
      <c r="AB43" s="158">
        <v>-2.6564779845403099</v>
      </c>
      <c r="AC43" s="159">
        <v>-1.21029041831807</v>
      </c>
      <c r="AD43" s="149"/>
      <c r="AE43" s="160">
        <v>-0.66154142098332203</v>
      </c>
      <c r="AG43" s="172">
        <v>123.030529462738</v>
      </c>
      <c r="AH43" s="168">
        <v>122.410517304995</v>
      </c>
      <c r="AI43" s="168">
        <v>126.88693607128999</v>
      </c>
      <c r="AJ43" s="168">
        <v>137.76446718085899</v>
      </c>
      <c r="AK43" s="168">
        <v>123.144996262148</v>
      </c>
      <c r="AL43" s="173">
        <v>126.69563873703</v>
      </c>
      <c r="AM43" s="168"/>
      <c r="AN43" s="180">
        <v>131.10765520635499</v>
      </c>
      <c r="AO43" s="188">
        <v>137.16149807850601</v>
      </c>
      <c r="AP43" s="181">
        <v>134.17126341378699</v>
      </c>
      <c r="AQ43" s="168"/>
      <c r="AR43" s="186">
        <v>129.04728849851401</v>
      </c>
      <c r="AS43" s="154"/>
      <c r="AT43" s="155">
        <v>3.0664080312732298</v>
      </c>
      <c r="AU43" s="149">
        <v>0.225565896176013</v>
      </c>
      <c r="AV43" s="149">
        <v>-2.1637629081912801</v>
      </c>
      <c r="AW43" s="149">
        <v>22.579297244608401</v>
      </c>
      <c r="AX43" s="149">
        <v>7.2701079918508196</v>
      </c>
      <c r="AY43" s="156">
        <v>5.8819496503252804</v>
      </c>
      <c r="AZ43" s="149"/>
      <c r="BA43" s="157">
        <v>-1.0121813251318601</v>
      </c>
      <c r="BB43" s="158">
        <v>-0.60323266687229804</v>
      </c>
      <c r="BC43" s="159">
        <v>-0.74482063355964301</v>
      </c>
      <c r="BD43" s="149"/>
      <c r="BE43" s="160">
        <v>3.59204383264069</v>
      </c>
    </row>
    <row r="44" spans="7:57">
      <c r="G44" s="172">
        <v>237.768089668615</v>
      </c>
      <c r="H44" s="168">
        <v>246.47082274652101</v>
      </c>
      <c r="I44" s="168">
        <v>252.727161682716</v>
      </c>
      <c r="J44" s="168">
        <v>251.880683333333</v>
      </c>
      <c r="K44" s="168">
        <v>240.37369262864999</v>
      </c>
      <c r="L44" s="173">
        <v>247.026567807351</v>
      </c>
      <c r="M44" s="168"/>
      <c r="N44" s="180">
        <v>277.050346435709</v>
      </c>
      <c r="O44" s="188">
        <v>301.06373468300399</v>
      </c>
      <c r="P44" s="181">
        <v>290.39348727057398</v>
      </c>
      <c r="Q44" s="168"/>
      <c r="R44" s="186">
        <v>260.02740681576103</v>
      </c>
      <c r="S44" s="154"/>
      <c r="T44" s="155">
        <v>2.4860786633558001</v>
      </c>
      <c r="U44" s="149">
        <v>1.2184540070608501</v>
      </c>
      <c r="V44" s="149">
        <v>-1.8584431971580699</v>
      </c>
      <c r="W44" s="149">
        <v>0.20744143975819301</v>
      </c>
      <c r="X44" s="149">
        <v>-5.4964108052467404</v>
      </c>
      <c r="Y44" s="156">
        <v>-0.986690914290972</v>
      </c>
      <c r="Z44" s="149"/>
      <c r="AA44" s="157">
        <v>-19.061630902041699</v>
      </c>
      <c r="AB44" s="158">
        <v>-30.652851359700701</v>
      </c>
      <c r="AC44" s="159">
        <v>-25.696962148891199</v>
      </c>
      <c r="AD44" s="149"/>
      <c r="AE44" s="160">
        <v>-12.4216003395653</v>
      </c>
      <c r="AG44" s="172">
        <v>294.77591670655801</v>
      </c>
      <c r="AH44" s="168">
        <v>287.88747422680399</v>
      </c>
      <c r="AI44" s="168">
        <v>287.69189322093399</v>
      </c>
      <c r="AJ44" s="168">
        <v>309.25459905300102</v>
      </c>
      <c r="AK44" s="168">
        <v>282.61768215613301</v>
      </c>
      <c r="AL44" s="173">
        <v>293.07338337741601</v>
      </c>
      <c r="AM44" s="168"/>
      <c r="AN44" s="180">
        <v>303.34052303429098</v>
      </c>
      <c r="AO44" s="188">
        <v>311.76645327328202</v>
      </c>
      <c r="AP44" s="181">
        <v>307.709133516804</v>
      </c>
      <c r="AQ44" s="168"/>
      <c r="AR44" s="186">
        <v>297.59254905495101</v>
      </c>
      <c r="AS44" s="154"/>
      <c r="AT44" s="155">
        <v>3.4620904369615899</v>
      </c>
      <c r="AU44" s="149">
        <v>-1.1827615737850401</v>
      </c>
      <c r="AV44" s="149">
        <v>-8.8677138491779104</v>
      </c>
      <c r="AW44" s="149">
        <v>9.1231704488308498</v>
      </c>
      <c r="AX44" s="149">
        <v>-8.8490116106067301E-2</v>
      </c>
      <c r="AY44" s="156">
        <v>0.105000379734306</v>
      </c>
      <c r="AZ44" s="149"/>
      <c r="BA44" s="157">
        <v>-7.5981634894177601</v>
      </c>
      <c r="BB44" s="158">
        <v>-11.291790909866601</v>
      </c>
      <c r="BC44" s="159">
        <v>-9.5848477494948501</v>
      </c>
      <c r="BD44" s="149"/>
      <c r="BE44" s="160">
        <v>-3.47899651853812</v>
      </c>
    </row>
    <row r="45" spans="7:57">
      <c r="G45" s="172">
        <v>152.52450587555299</v>
      </c>
      <c r="H45" s="168">
        <v>180.01498926142401</v>
      </c>
      <c r="I45" s="168">
        <v>189.02990576667</v>
      </c>
      <c r="J45" s="168">
        <v>185.819616953642</v>
      </c>
      <c r="K45" s="168">
        <v>163.00572124822301</v>
      </c>
      <c r="L45" s="173">
        <v>176.88870987823401</v>
      </c>
      <c r="M45" s="168"/>
      <c r="N45" s="180">
        <v>163.92691102985901</v>
      </c>
      <c r="O45" s="188">
        <v>176.247577834449</v>
      </c>
      <c r="P45" s="181">
        <v>170.50898387829201</v>
      </c>
      <c r="Q45" s="168"/>
      <c r="R45" s="186">
        <v>174.94348697533499</v>
      </c>
      <c r="S45" s="154"/>
      <c r="T45" s="155">
        <v>0.167645694818781</v>
      </c>
      <c r="U45" s="149">
        <v>0.22323667823533899</v>
      </c>
      <c r="V45" s="149">
        <v>-0.27968032357720901</v>
      </c>
      <c r="W45" s="149">
        <v>0.180815365138628</v>
      </c>
      <c r="X45" s="149">
        <v>-5.2482182340519001</v>
      </c>
      <c r="Y45" s="156">
        <v>-0.873359323128308</v>
      </c>
      <c r="Z45" s="149"/>
      <c r="AA45" s="157">
        <v>-11.056434355453399</v>
      </c>
      <c r="AB45" s="158">
        <v>-25.180573793836601</v>
      </c>
      <c r="AC45" s="159">
        <v>-19.8399867704093</v>
      </c>
      <c r="AD45" s="149"/>
      <c r="AE45" s="160">
        <v>-7.7005870410440602</v>
      </c>
      <c r="AG45" s="172">
        <v>158.033546013532</v>
      </c>
      <c r="AH45" s="168">
        <v>169.834031242713</v>
      </c>
      <c r="AI45" s="168">
        <v>176.328524843184</v>
      </c>
      <c r="AJ45" s="168">
        <v>183.98160215369199</v>
      </c>
      <c r="AK45" s="168">
        <v>161.597861723405</v>
      </c>
      <c r="AL45" s="173">
        <v>171.02697093762399</v>
      </c>
      <c r="AM45" s="168"/>
      <c r="AN45" s="180">
        <v>161.610562089149</v>
      </c>
      <c r="AO45" s="188">
        <v>166.15711680401901</v>
      </c>
      <c r="AP45" s="181">
        <v>163.93580670139301</v>
      </c>
      <c r="AQ45" s="168"/>
      <c r="AR45" s="186">
        <v>168.76751312812399</v>
      </c>
      <c r="AS45" s="154"/>
      <c r="AT45" s="155">
        <v>1.4724071116262401</v>
      </c>
      <c r="AU45" s="149">
        <v>-0.20350850970789799</v>
      </c>
      <c r="AV45" s="149">
        <v>-4.2810082420219802</v>
      </c>
      <c r="AW45" s="149">
        <v>7.4083402018498896</v>
      </c>
      <c r="AX45" s="149">
        <v>-1.53838300844289</v>
      </c>
      <c r="AY45" s="156">
        <v>0.62734194169989799</v>
      </c>
      <c r="AZ45" s="149"/>
      <c r="BA45" s="157">
        <v>-4.7883121517148304</v>
      </c>
      <c r="BB45" s="158">
        <v>-11.7773035568153</v>
      </c>
      <c r="BC45" s="159">
        <v>-8.6009294382173103</v>
      </c>
      <c r="BD45" s="149"/>
      <c r="BE45" s="160">
        <v>-2.46393681675521</v>
      </c>
    </row>
    <row r="46" spans="7:57">
      <c r="G46" s="172">
        <v>127.61964862711</v>
      </c>
      <c r="H46" s="168">
        <v>138.97840608887699</v>
      </c>
      <c r="I46" s="168">
        <v>145.233354142281</v>
      </c>
      <c r="J46" s="168">
        <v>142.29450971652699</v>
      </c>
      <c r="K46" s="168">
        <v>130.90464865972999</v>
      </c>
      <c r="L46" s="173">
        <v>138.01422889233899</v>
      </c>
      <c r="M46" s="168"/>
      <c r="N46" s="180">
        <v>132.14198277149799</v>
      </c>
      <c r="O46" s="188">
        <v>132.84599556295001</v>
      </c>
      <c r="P46" s="181">
        <v>132.507092691579</v>
      </c>
      <c r="Q46" s="168"/>
      <c r="R46" s="186">
        <v>136.383635673274</v>
      </c>
      <c r="S46" s="154"/>
      <c r="T46" s="155">
        <v>3.0953475955656198</v>
      </c>
      <c r="U46" s="149">
        <v>0.90704806619663003</v>
      </c>
      <c r="V46" s="149">
        <v>-0.48439500330695301</v>
      </c>
      <c r="W46" s="149">
        <v>-0.68610175617593205</v>
      </c>
      <c r="X46" s="149">
        <v>-4.0806561300679798</v>
      </c>
      <c r="Y46" s="156">
        <v>-0.61991866024812403</v>
      </c>
      <c r="Z46" s="149"/>
      <c r="AA46" s="157">
        <v>-8.6648557076826407</v>
      </c>
      <c r="AB46" s="158">
        <v>-20.950692577629301</v>
      </c>
      <c r="AC46" s="159">
        <v>-15.7789798509344</v>
      </c>
      <c r="AD46" s="149"/>
      <c r="AE46" s="160">
        <v>-5.7340606839078303</v>
      </c>
      <c r="AG46" s="172">
        <v>119.995530089905</v>
      </c>
      <c r="AH46" s="168">
        <v>126.29164806474699</v>
      </c>
      <c r="AI46" s="168">
        <v>130.563264357381</v>
      </c>
      <c r="AJ46" s="168">
        <v>131.846353737492</v>
      </c>
      <c r="AK46" s="168">
        <v>124.39370634574</v>
      </c>
      <c r="AL46" s="173">
        <v>126.988311776652</v>
      </c>
      <c r="AM46" s="168"/>
      <c r="AN46" s="180">
        <v>124.13942545886501</v>
      </c>
      <c r="AO46" s="188">
        <v>124.697251791848</v>
      </c>
      <c r="AP46" s="181">
        <v>124.421747062948</v>
      </c>
      <c r="AQ46" s="168"/>
      <c r="AR46" s="186">
        <v>126.18319610188701</v>
      </c>
      <c r="AS46" s="154"/>
      <c r="AT46" s="155">
        <v>4.7551848205688199</v>
      </c>
      <c r="AU46" s="149">
        <v>1.9872454718235599</v>
      </c>
      <c r="AV46" s="149">
        <v>0.39819694555749202</v>
      </c>
      <c r="AW46" s="149">
        <v>3.5871976953310001</v>
      </c>
      <c r="AX46" s="149">
        <v>1.8484464199842801</v>
      </c>
      <c r="AY46" s="156">
        <v>2.4486248124704</v>
      </c>
      <c r="AZ46" s="149"/>
      <c r="BA46" s="157">
        <v>-2.94779512582364E-2</v>
      </c>
      <c r="BB46" s="158">
        <v>-6.32349563871764</v>
      </c>
      <c r="BC46" s="159">
        <v>-3.3440694276444098</v>
      </c>
      <c r="BD46" s="149"/>
      <c r="BE46" s="160">
        <v>0.57750721902889302</v>
      </c>
    </row>
    <row r="47" spans="7:57">
      <c r="G47" s="172">
        <v>101.547547897817</v>
      </c>
      <c r="H47" s="168">
        <v>107.75379864400399</v>
      </c>
      <c r="I47" s="168">
        <v>109.63839199624501</v>
      </c>
      <c r="J47" s="168">
        <v>108.624022103724</v>
      </c>
      <c r="K47" s="168">
        <v>104.97590202879201</v>
      </c>
      <c r="L47" s="173">
        <v>106.916362721224</v>
      </c>
      <c r="M47" s="168"/>
      <c r="N47" s="180">
        <v>110.50730275310001</v>
      </c>
      <c r="O47" s="188">
        <v>115.713685409372</v>
      </c>
      <c r="P47" s="181">
        <v>113.164805468834</v>
      </c>
      <c r="Q47" s="168"/>
      <c r="R47" s="186">
        <v>108.841450603976</v>
      </c>
      <c r="S47" s="154"/>
      <c r="T47" s="155">
        <v>1.3739396022347801</v>
      </c>
      <c r="U47" s="149">
        <v>1.0138873191029401</v>
      </c>
      <c r="V47" s="149">
        <v>0.84297821812047402</v>
      </c>
      <c r="W47" s="149">
        <v>0.35226814385875799</v>
      </c>
      <c r="X47" s="149">
        <v>-2.0034371064048</v>
      </c>
      <c r="Y47" s="156">
        <v>0.23073866418892799</v>
      </c>
      <c r="Z47" s="149"/>
      <c r="AA47" s="157">
        <v>-7.9123867572970896</v>
      </c>
      <c r="AB47" s="158">
        <v>-11.5441255652207</v>
      </c>
      <c r="AC47" s="159">
        <v>-9.9427859087651491</v>
      </c>
      <c r="AD47" s="149"/>
      <c r="AE47" s="160">
        <v>-3.4867470164732199</v>
      </c>
      <c r="AG47" s="172">
        <v>101.401554697997</v>
      </c>
      <c r="AH47" s="168">
        <v>104.25635976769099</v>
      </c>
      <c r="AI47" s="168">
        <v>106.59683558379599</v>
      </c>
      <c r="AJ47" s="168">
        <v>107.546264732189</v>
      </c>
      <c r="AK47" s="168">
        <v>103.78898107774501</v>
      </c>
      <c r="AL47" s="173">
        <v>104.830701974516</v>
      </c>
      <c r="AM47" s="168"/>
      <c r="AN47" s="180">
        <v>111.167817481745</v>
      </c>
      <c r="AO47" s="188">
        <v>110.139580701837</v>
      </c>
      <c r="AP47" s="181">
        <v>110.656581907898</v>
      </c>
      <c r="AQ47" s="168"/>
      <c r="AR47" s="186">
        <v>106.67481889195901</v>
      </c>
      <c r="AS47" s="154"/>
      <c r="AT47" s="155">
        <v>2.7493278308904801</v>
      </c>
      <c r="AU47" s="149">
        <v>1.3839785290528399</v>
      </c>
      <c r="AV47" s="149">
        <v>1.0899963590922499</v>
      </c>
      <c r="AW47" s="149">
        <v>4.28836004595723</v>
      </c>
      <c r="AX47" s="149">
        <v>1.1753788575479001</v>
      </c>
      <c r="AY47" s="156">
        <v>2.1490207005082702</v>
      </c>
      <c r="AZ47" s="149"/>
      <c r="BA47" s="157">
        <v>1.0895236138365301</v>
      </c>
      <c r="BB47" s="158">
        <v>-2.4500424764550601</v>
      </c>
      <c r="BC47" s="159">
        <v>-0.69881560393889397</v>
      </c>
      <c r="BD47" s="149"/>
      <c r="BE47" s="160">
        <v>1.17960658109539</v>
      </c>
    </row>
    <row r="48" spans="7:57">
      <c r="G48" s="172">
        <v>77.230688254782507</v>
      </c>
      <c r="H48" s="168">
        <v>78.827630057803404</v>
      </c>
      <c r="I48" s="168">
        <v>80.735250661883995</v>
      </c>
      <c r="J48" s="168">
        <v>80.110764756201803</v>
      </c>
      <c r="K48" s="168">
        <v>78.332206618962402</v>
      </c>
      <c r="L48" s="173">
        <v>79.133074971457503</v>
      </c>
      <c r="M48" s="168"/>
      <c r="N48" s="180">
        <v>82.142614048401995</v>
      </c>
      <c r="O48" s="188">
        <v>82.991122526315706</v>
      </c>
      <c r="P48" s="181">
        <v>82.567154293418696</v>
      </c>
      <c r="Q48" s="168"/>
      <c r="R48" s="186">
        <v>80.165887980738702</v>
      </c>
      <c r="S48" s="154"/>
      <c r="T48" s="155">
        <v>2.8555844611626502</v>
      </c>
      <c r="U48" s="149">
        <v>-0.80841479993892795</v>
      </c>
      <c r="V48" s="149">
        <v>2.15879692842124</v>
      </c>
      <c r="W48" s="149">
        <v>0.80723281045213602</v>
      </c>
      <c r="X48" s="149">
        <v>-0.910372140632138</v>
      </c>
      <c r="Y48" s="156">
        <v>0.72251331972120902</v>
      </c>
      <c r="Z48" s="149"/>
      <c r="AA48" s="157">
        <v>-4.2382077683524297</v>
      </c>
      <c r="AB48" s="158">
        <v>-8.6330302366146405</v>
      </c>
      <c r="AC48" s="159">
        <v>-6.5630887975316901</v>
      </c>
      <c r="AD48" s="149"/>
      <c r="AE48" s="160">
        <v>-1.70296997813782</v>
      </c>
      <c r="AG48" s="172">
        <v>76.112572844293595</v>
      </c>
      <c r="AH48" s="168">
        <v>77.686837402227994</v>
      </c>
      <c r="AI48" s="168">
        <v>78.178500662771796</v>
      </c>
      <c r="AJ48" s="168">
        <v>78.082838217187799</v>
      </c>
      <c r="AK48" s="168">
        <v>77.247549950867906</v>
      </c>
      <c r="AL48" s="173">
        <v>77.488282549997194</v>
      </c>
      <c r="AM48" s="168"/>
      <c r="AN48" s="180">
        <v>80.526996252652395</v>
      </c>
      <c r="AO48" s="188">
        <v>80.761542595405899</v>
      </c>
      <c r="AP48" s="181">
        <v>80.644008077014405</v>
      </c>
      <c r="AQ48" s="168"/>
      <c r="AR48" s="186">
        <v>78.454354654384204</v>
      </c>
      <c r="AS48" s="154"/>
      <c r="AT48" s="155">
        <v>0.42973375147988202</v>
      </c>
      <c r="AU48" s="149">
        <v>0.22629668241234299</v>
      </c>
      <c r="AV48" s="149">
        <v>0.40580509831344402</v>
      </c>
      <c r="AW48" s="149">
        <v>1.18221591910684</v>
      </c>
      <c r="AX48" s="149">
        <v>-8.9506177822262001E-2</v>
      </c>
      <c r="AY48" s="156">
        <v>0.445904565880129</v>
      </c>
      <c r="AZ48" s="149"/>
      <c r="BA48" s="157">
        <v>-1.6144709740885199</v>
      </c>
      <c r="BB48" s="158">
        <v>-2.8357093301534602</v>
      </c>
      <c r="BC48" s="159">
        <v>-2.2268153298525402</v>
      </c>
      <c r="BD48" s="149"/>
      <c r="BE48" s="160">
        <v>-0.39115777123793</v>
      </c>
    </row>
    <row r="49" spans="7:57">
      <c r="G49" s="172">
        <v>59.574268699390799</v>
      </c>
      <c r="H49" s="168">
        <v>60.425224760765502</v>
      </c>
      <c r="I49" s="168">
        <v>60.5454153365853</v>
      </c>
      <c r="J49" s="168">
        <v>60.289828963513003</v>
      </c>
      <c r="K49" s="168">
        <v>60.035720708870599</v>
      </c>
      <c r="L49" s="173">
        <v>60.1843755564704</v>
      </c>
      <c r="M49" s="168"/>
      <c r="N49" s="180">
        <v>61.843194554675101</v>
      </c>
      <c r="O49" s="188">
        <v>62.4077470190458</v>
      </c>
      <c r="P49" s="181">
        <v>62.128515341443503</v>
      </c>
      <c r="Q49" s="168"/>
      <c r="R49" s="186">
        <v>60.762847375687997</v>
      </c>
      <c r="S49" s="154"/>
      <c r="T49" s="155">
        <v>0.97913600933933898</v>
      </c>
      <c r="U49" s="149">
        <v>0.322901567087373</v>
      </c>
      <c r="V49" s="149">
        <v>1.42562225323804</v>
      </c>
      <c r="W49" s="149">
        <v>0.64290231741634896</v>
      </c>
      <c r="X49" s="149">
        <v>2.6946052058080699E-3</v>
      </c>
      <c r="Y49" s="156">
        <v>0.66567197683535695</v>
      </c>
      <c r="Z49" s="149"/>
      <c r="AA49" s="157">
        <v>-3.1553040378429902</v>
      </c>
      <c r="AB49" s="158">
        <v>-6.0443661749419304</v>
      </c>
      <c r="AC49" s="159">
        <v>-4.6395025807752601</v>
      </c>
      <c r="AD49" s="149"/>
      <c r="AE49" s="160">
        <v>-1.0561057626219501</v>
      </c>
      <c r="AG49" s="172">
        <v>59.624127440524198</v>
      </c>
      <c r="AH49" s="168">
        <v>60.238274138251597</v>
      </c>
      <c r="AI49" s="168">
        <v>60.104008180343698</v>
      </c>
      <c r="AJ49" s="168">
        <v>60.383851147674797</v>
      </c>
      <c r="AK49" s="168">
        <v>60.353826472307198</v>
      </c>
      <c r="AL49" s="173">
        <v>60.146095838121902</v>
      </c>
      <c r="AM49" s="168"/>
      <c r="AN49" s="180">
        <v>62.081895297717402</v>
      </c>
      <c r="AO49" s="188">
        <v>62.432306129893803</v>
      </c>
      <c r="AP49" s="181">
        <v>62.258457914560402</v>
      </c>
      <c r="AQ49" s="168"/>
      <c r="AR49" s="186">
        <v>60.771491275299802</v>
      </c>
      <c r="AS49" s="154"/>
      <c r="AT49" s="155">
        <v>-0.25867970662105699</v>
      </c>
      <c r="AU49" s="149">
        <v>-1.73250877882789E-2</v>
      </c>
      <c r="AV49" s="149">
        <v>-0.90361203979877402</v>
      </c>
      <c r="AW49" s="149">
        <v>0.32511528820226798</v>
      </c>
      <c r="AX49" s="149">
        <v>0.86396111854066604</v>
      </c>
      <c r="AY49" s="156">
        <v>7.69780493815885E-3</v>
      </c>
      <c r="AZ49" s="149"/>
      <c r="BA49" s="157">
        <v>-1.8729801274375899</v>
      </c>
      <c r="BB49" s="158">
        <v>-2.2102520419680398</v>
      </c>
      <c r="BC49" s="159">
        <v>-2.0374156475907901</v>
      </c>
      <c r="BD49" s="149"/>
      <c r="BE49" s="160">
        <v>-0.64797886651526204</v>
      </c>
    </row>
    <row r="50" spans="7:57">
      <c r="G50" s="172">
        <v>93.030008169934604</v>
      </c>
      <c r="H50" s="168">
        <v>106.775552575107</v>
      </c>
      <c r="I50" s="168">
        <v>107.614705289672</v>
      </c>
      <c r="J50" s="168">
        <v>107.72255933952501</v>
      </c>
      <c r="K50" s="168">
        <v>109.189170644391</v>
      </c>
      <c r="L50" s="173">
        <v>105.70748474732299</v>
      </c>
      <c r="M50" s="168"/>
      <c r="N50" s="180">
        <v>123.33511790949601</v>
      </c>
      <c r="O50" s="188">
        <v>122.493026559604</v>
      </c>
      <c r="P50" s="181">
        <v>122.90746863237101</v>
      </c>
      <c r="Q50" s="168"/>
      <c r="R50" s="186">
        <v>110.325046736842</v>
      </c>
      <c r="S50" s="154"/>
      <c r="T50" s="155">
        <v>-5.60876230682962</v>
      </c>
      <c r="U50" s="149">
        <v>-4.9133659755394197</v>
      </c>
      <c r="V50" s="149">
        <v>-4.9511799596752297</v>
      </c>
      <c r="W50" s="149">
        <v>-3.9948182683155302</v>
      </c>
      <c r="X50" s="149">
        <v>-2.7020486299874298</v>
      </c>
      <c r="Y50" s="156">
        <v>-4.3341100978996803</v>
      </c>
      <c r="Z50" s="149"/>
      <c r="AA50" s="157">
        <v>0.77146843794102604</v>
      </c>
      <c r="AB50" s="158">
        <v>-2.7762896748845001</v>
      </c>
      <c r="AC50" s="159">
        <v>-1.0517982652045901</v>
      </c>
      <c r="AD50" s="149"/>
      <c r="AE50" s="160">
        <v>-3.3292793893695101</v>
      </c>
      <c r="AG50" s="172">
        <v>109.021043209876</v>
      </c>
      <c r="AH50" s="168">
        <v>113.78775563391</v>
      </c>
      <c r="AI50" s="168">
        <v>115.49342621912599</v>
      </c>
      <c r="AJ50" s="168">
        <v>122.08617571059401</v>
      </c>
      <c r="AK50" s="168">
        <v>117.931572272411</v>
      </c>
      <c r="AL50" s="173">
        <v>115.90744459810401</v>
      </c>
      <c r="AM50" s="168"/>
      <c r="AN50" s="180">
        <v>119.732707047742</v>
      </c>
      <c r="AO50" s="188">
        <v>119.250213886146</v>
      </c>
      <c r="AP50" s="181">
        <v>119.49303775743699</v>
      </c>
      <c r="AQ50" s="168"/>
      <c r="AR50" s="186">
        <v>116.95496549912799</v>
      </c>
      <c r="AS50" s="154"/>
      <c r="AT50" s="155">
        <v>-0.66120756979748097</v>
      </c>
      <c r="AU50" s="149">
        <v>-2.4887217919374001</v>
      </c>
      <c r="AV50" s="149">
        <v>-6.0034321619724702</v>
      </c>
      <c r="AW50" s="149">
        <v>5.5111999250752604</v>
      </c>
      <c r="AX50" s="149">
        <v>0.91110103697266698</v>
      </c>
      <c r="AY50" s="156">
        <v>-0.60791987206896603</v>
      </c>
      <c r="AZ50" s="149"/>
      <c r="BA50" s="157">
        <v>-3.8572560042021702</v>
      </c>
      <c r="BB50" s="158">
        <v>-2.0891406077664598</v>
      </c>
      <c r="BC50" s="159">
        <v>-3.0204832677088702</v>
      </c>
      <c r="BD50" s="149"/>
      <c r="BE50" s="160">
        <v>-1.3332657828996399</v>
      </c>
    </row>
    <row r="51" spans="7:57">
      <c r="G51" s="172">
        <v>84.390889662027803</v>
      </c>
      <c r="H51" s="168">
        <v>89.640466101694898</v>
      </c>
      <c r="I51" s="168">
        <v>90.548348115299305</v>
      </c>
      <c r="J51" s="168">
        <v>89.623719443399693</v>
      </c>
      <c r="K51" s="168">
        <v>85.973596345514906</v>
      </c>
      <c r="L51" s="173">
        <v>88.269028349890903</v>
      </c>
      <c r="M51" s="168"/>
      <c r="N51" s="180">
        <v>91.785007830853502</v>
      </c>
      <c r="O51" s="188">
        <v>95.842171174509005</v>
      </c>
      <c r="P51" s="181">
        <v>93.869584999048101</v>
      </c>
      <c r="Q51" s="168"/>
      <c r="R51" s="186">
        <v>89.937380628331596</v>
      </c>
      <c r="S51" s="154"/>
      <c r="T51" s="155">
        <v>1.91667835290195</v>
      </c>
      <c r="U51" s="149">
        <v>2.3337103872981499</v>
      </c>
      <c r="V51" s="149">
        <v>1.2605314249069099</v>
      </c>
      <c r="W51" s="149">
        <v>0.42852285265740597</v>
      </c>
      <c r="X51" s="149">
        <v>-0.384284705148221</v>
      </c>
      <c r="Y51" s="156">
        <v>1.00207653505141</v>
      </c>
      <c r="Z51" s="149"/>
      <c r="AA51" s="157">
        <v>-3.7259187685311899</v>
      </c>
      <c r="AB51" s="158">
        <v>0.53200935788150305</v>
      </c>
      <c r="AC51" s="159">
        <v>-1.5382713945045801</v>
      </c>
      <c r="AD51" s="149"/>
      <c r="AE51" s="160">
        <v>0.100682555808368</v>
      </c>
      <c r="AG51" s="172">
        <v>84.925645894928294</v>
      </c>
      <c r="AH51" s="168">
        <v>86.975549223816003</v>
      </c>
      <c r="AI51" s="168">
        <v>86.907398560550703</v>
      </c>
      <c r="AJ51" s="168">
        <v>89.156482113373599</v>
      </c>
      <c r="AK51" s="168">
        <v>86.574269363262502</v>
      </c>
      <c r="AL51" s="173">
        <v>86.922431876165703</v>
      </c>
      <c r="AM51" s="168"/>
      <c r="AN51" s="180">
        <v>91.854105173069598</v>
      </c>
      <c r="AO51" s="188">
        <v>93.235794427016003</v>
      </c>
      <c r="AP51" s="181">
        <v>92.555367144328898</v>
      </c>
      <c r="AQ51" s="168"/>
      <c r="AR51" s="186">
        <v>88.691417268408898</v>
      </c>
      <c r="AS51" s="154"/>
      <c r="AT51" s="155">
        <v>-0.38134719295785702</v>
      </c>
      <c r="AU51" s="149">
        <v>-1.7714378625697899E-2</v>
      </c>
      <c r="AV51" s="149">
        <v>-2.8199656697103799</v>
      </c>
      <c r="AW51" s="149">
        <v>2.9172784238167999</v>
      </c>
      <c r="AX51" s="149">
        <v>0.55802927784686396</v>
      </c>
      <c r="AY51" s="156">
        <v>8.0725683818554494E-2</v>
      </c>
      <c r="AZ51" s="149"/>
      <c r="BA51" s="157">
        <v>-0.90777992666055995</v>
      </c>
      <c r="BB51" s="158">
        <v>0.29095620322249099</v>
      </c>
      <c r="BC51" s="159">
        <v>-0.29244717513999302</v>
      </c>
      <c r="BD51" s="149"/>
      <c r="BE51" s="160">
        <v>-3.2296904638333901E-2</v>
      </c>
    </row>
    <row r="52" spans="7:57">
      <c r="G52" s="174">
        <v>90.853650137740999</v>
      </c>
      <c r="H52" s="175">
        <v>98.805667789001106</v>
      </c>
      <c r="I52" s="175">
        <v>101.342320610687</v>
      </c>
      <c r="J52" s="175">
        <v>98.867163412127397</v>
      </c>
      <c r="K52" s="175">
        <v>96.714060742407099</v>
      </c>
      <c r="L52" s="176">
        <v>97.666923680376499</v>
      </c>
      <c r="M52" s="168"/>
      <c r="N52" s="182">
        <v>105.17024722502499</v>
      </c>
      <c r="O52" s="183">
        <v>109.159295566502</v>
      </c>
      <c r="P52" s="184">
        <v>107.188634097706</v>
      </c>
      <c r="Q52" s="168"/>
      <c r="R52" s="187">
        <v>100.620236567452</v>
      </c>
      <c r="S52" s="154"/>
      <c r="T52" s="161">
        <v>-1.43452282007411</v>
      </c>
      <c r="U52" s="162">
        <v>-0.89923140996128204</v>
      </c>
      <c r="V52" s="162">
        <v>-1.2556879694779399</v>
      </c>
      <c r="W52" s="162">
        <v>-4.2154607598509601</v>
      </c>
      <c r="X52" s="162">
        <v>-1.94509490024884</v>
      </c>
      <c r="Y52" s="163">
        <v>-2.1906945601599599</v>
      </c>
      <c r="Z52" s="149"/>
      <c r="AA52" s="164">
        <v>1.2481093566333099</v>
      </c>
      <c r="AB52" s="165">
        <v>0.59925973672534005</v>
      </c>
      <c r="AC52" s="166">
        <v>0.86518707460627298</v>
      </c>
      <c r="AD52" s="149"/>
      <c r="AE52" s="167">
        <v>-1.2361162110414501</v>
      </c>
      <c r="AG52" s="174">
        <v>90.164364108268401</v>
      </c>
      <c r="AH52" s="175">
        <v>95.372400635930006</v>
      </c>
      <c r="AI52" s="175">
        <v>96.516299339455401</v>
      </c>
      <c r="AJ52" s="175">
        <v>96.017937884281807</v>
      </c>
      <c r="AK52" s="175">
        <v>93.955884999999995</v>
      </c>
      <c r="AL52" s="176">
        <v>94.532405239134704</v>
      </c>
      <c r="AM52" s="168"/>
      <c r="AN52" s="182">
        <v>96.609794716740893</v>
      </c>
      <c r="AO52" s="183">
        <v>96.592110813788693</v>
      </c>
      <c r="AP52" s="184">
        <v>96.600904486824405</v>
      </c>
      <c r="AQ52" s="168"/>
      <c r="AR52" s="187">
        <v>95.142132677101003</v>
      </c>
      <c r="AS52" s="154"/>
      <c r="AT52" s="161">
        <v>-0.213122124246372</v>
      </c>
      <c r="AU52" s="162">
        <v>1.0795692406175601</v>
      </c>
      <c r="AV52" s="162">
        <v>2.4818928207744699</v>
      </c>
      <c r="AW52" s="162">
        <v>4.7964282311465896</v>
      </c>
      <c r="AX52" s="162">
        <v>3.47244801740788</v>
      </c>
      <c r="AY52" s="163">
        <v>2.3925718026715801</v>
      </c>
      <c r="AZ52" s="149"/>
      <c r="BA52" s="164">
        <v>1.73435123788631</v>
      </c>
      <c r="BB52" s="165">
        <v>1.3159985788299899</v>
      </c>
      <c r="BC52" s="166">
        <v>1.5296818948177899</v>
      </c>
      <c r="BD52" s="149"/>
      <c r="BE52" s="167">
        <v>2.0913927963496501</v>
      </c>
    </row>
  </sheetData>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37D5-D462-434B-977F-80F74FEE2DDD}">
  <sheetPr>
    <tabColor theme="7" tint="0.79998168889431442"/>
    <pageSetUpPr fitToPage="1"/>
  </sheetPr>
  <dimension ref="A1"/>
  <sheetViews>
    <sheetView zoomScaleNormal="100" workbookViewId="0">
      <selection activeCell="H40" sqref="H40"/>
    </sheetView>
  </sheetViews>
  <sheetFormatPr defaultRowHeight="12.75"/>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176-23ED-4F29-B1A3-9D73A4DAF529}">
  <sheetPr>
    <tabColor theme="7" tint="0.79998168889431442"/>
    <pageSetUpPr fitToPage="1"/>
  </sheetPr>
  <dimension ref="A1"/>
  <sheetViews>
    <sheetView topLeftCell="A10" zoomScaleNormal="100" workbookViewId="0">
      <selection activeCell="H40" sqref="H40"/>
    </sheetView>
  </sheetViews>
  <sheetFormatPr defaultRowHeight="12.75"/>
  <sheetData/>
  <pageMargins left="0.7" right="0.7" top="0.75" bottom="0.75" header="0.3" footer="0.3"/>
  <pageSetup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theme="7" tint="0.79998168889431442"/>
    <pageSetUpPr fitToPage="1"/>
  </sheetPr>
  <dimension ref="A1"/>
  <sheetViews>
    <sheetView topLeftCell="A10" zoomScaleNormal="100" workbookViewId="0">
      <selection activeCell="P38" sqref="P38"/>
    </sheetView>
  </sheetViews>
  <sheetFormatPr defaultRowHeight="12.75"/>
  <sheetData/>
  <pageMargins left="0.7" right="0.7" top="0.75" bottom="0.75" header="0.3" footer="0.3"/>
  <pageSetup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7" tint="0.79998168889431442"/>
  </sheetPr>
  <dimension ref="A1"/>
  <sheetViews>
    <sheetView workbookViewId="0">
      <selection activeCell="I38" sqref="I38"/>
    </sheetView>
  </sheetViews>
  <sheetFormatPr defaultRowHeight="12.75"/>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theme="7" tint="0.79998168889431442"/>
  </sheetPr>
  <dimension ref="A1"/>
  <sheetViews>
    <sheetView workbookViewId="0">
      <selection activeCell="AA17" sqref="AA17"/>
    </sheetView>
  </sheetViews>
  <sheetFormatPr defaultRowHeight="12.7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G147"/>
  <sheetViews>
    <sheetView showGridLines="0" zoomScale="80" zoomScaleNormal="80" zoomScaleSheetLayoutView="96" workbookViewId="0">
      <pane xSplit="1" ySplit="3" topLeftCell="C56" activePane="bottomRight" state="frozen"/>
      <selection activeCell="S19" sqref="S19"/>
      <selection pane="topRight" activeCell="S19" sqref="S19"/>
      <selection pane="bottomLeft" activeCell="S19" sqref="S19"/>
      <selection pane="bottomRight" activeCell="AG39" sqref="AG39"/>
    </sheetView>
  </sheetViews>
  <sheetFormatPr defaultColWidth="9.140625" defaultRowHeight="15"/>
  <cols>
    <col min="1" max="1" width="44.7109375" style="56" customWidth="1"/>
    <col min="2" max="6" width="8.85546875" style="56" customWidth="1"/>
    <col min="7" max="7" width="8.85546875" style="62" customWidth="1"/>
    <col min="8" max="9" width="8.85546875" style="56" customWidth="1"/>
    <col min="10" max="11" width="8.85546875" style="62" customWidth="1"/>
    <col min="12" max="12" width="2.7109375" style="56" customWidth="1"/>
    <col min="13" max="17" width="9.28515625" style="56" bestFit="1" customWidth="1"/>
    <col min="18" max="18" width="10.28515625" style="56" bestFit="1" customWidth="1"/>
    <col min="19" max="20" width="9.28515625" style="56" bestFit="1" customWidth="1"/>
    <col min="21" max="21" width="10.140625" style="56" bestFit="1" customWidth="1"/>
    <col min="22" max="22" width="12.7109375" style="56" bestFit="1" customWidth="1"/>
    <col min="23" max="23" width="2.7109375" style="56" customWidth="1"/>
    <col min="24" max="33" width="8.85546875" style="56" customWidth="1"/>
    <col min="34" max="34" width="2.42578125" style="56" customWidth="1"/>
    <col min="35" max="16384" width="9.140625" style="56"/>
  </cols>
  <sheetData>
    <row r="1" spans="1:33">
      <c r="A1" s="254" t="str">
        <f>'Occupancy Raw Data'!B2</f>
        <v>March 1 - March 28, 2026
Rolling-28 Day Period</v>
      </c>
      <c r="B1" s="261" t="s">
        <v>0</v>
      </c>
      <c r="C1" s="262"/>
      <c r="D1" s="262"/>
      <c r="E1" s="262"/>
      <c r="F1" s="262"/>
      <c r="G1" s="262"/>
      <c r="H1" s="262"/>
      <c r="I1" s="262"/>
      <c r="J1" s="262"/>
      <c r="K1" s="263"/>
      <c r="L1" s="60"/>
      <c r="M1" s="261" t="s">
        <v>1</v>
      </c>
      <c r="N1" s="262"/>
      <c r="O1" s="262"/>
      <c r="P1" s="262"/>
      <c r="Q1" s="262"/>
      <c r="R1" s="262"/>
      <c r="S1" s="262"/>
      <c r="T1" s="262"/>
      <c r="U1" s="262"/>
      <c r="V1" s="263"/>
      <c r="W1" s="60"/>
      <c r="X1" s="261" t="s">
        <v>2</v>
      </c>
      <c r="Y1" s="262"/>
      <c r="Z1" s="262"/>
      <c r="AA1" s="262"/>
      <c r="AB1" s="262"/>
      <c r="AC1" s="262"/>
      <c r="AD1" s="262"/>
      <c r="AE1" s="262"/>
      <c r="AF1" s="262"/>
      <c r="AG1" s="263"/>
    </row>
    <row r="2" spans="1:33">
      <c r="A2" s="255"/>
      <c r="B2" s="61"/>
      <c r="C2" s="62"/>
      <c r="D2" s="62"/>
      <c r="E2" s="62"/>
      <c r="F2" s="63"/>
      <c r="G2" s="257" t="s">
        <v>3</v>
      </c>
      <c r="H2" s="62"/>
      <c r="I2" s="62"/>
      <c r="J2" s="257" t="s">
        <v>4</v>
      </c>
      <c r="K2" s="259" t="s">
        <v>5</v>
      </c>
      <c r="L2" s="57"/>
      <c r="M2" s="64"/>
      <c r="N2" s="65"/>
      <c r="O2" s="65"/>
      <c r="P2" s="65"/>
      <c r="Q2" s="65"/>
      <c r="R2" s="264" t="s">
        <v>3</v>
      </c>
      <c r="S2" s="66"/>
      <c r="T2" s="66"/>
      <c r="U2" s="264" t="s">
        <v>4</v>
      </c>
      <c r="V2" s="265" t="s">
        <v>5</v>
      </c>
      <c r="W2" s="57"/>
      <c r="X2" s="64"/>
      <c r="Y2" s="65"/>
      <c r="Z2" s="65"/>
      <c r="AA2" s="65"/>
      <c r="AB2" s="65"/>
      <c r="AC2" s="264" t="s">
        <v>3</v>
      </c>
      <c r="AD2" s="66"/>
      <c r="AE2" s="66"/>
      <c r="AF2" s="264" t="s">
        <v>4</v>
      </c>
      <c r="AG2" s="265" t="s">
        <v>5</v>
      </c>
    </row>
    <row r="3" spans="1:33">
      <c r="A3" s="256"/>
      <c r="B3" s="67" t="s">
        <v>6</v>
      </c>
      <c r="C3" s="68" t="s">
        <v>7</v>
      </c>
      <c r="D3" s="68" t="s">
        <v>8</v>
      </c>
      <c r="E3" s="68" t="s">
        <v>9</v>
      </c>
      <c r="F3" s="69" t="s">
        <v>10</v>
      </c>
      <c r="G3" s="258"/>
      <c r="H3" s="68" t="s">
        <v>11</v>
      </c>
      <c r="I3" s="68" t="s">
        <v>12</v>
      </c>
      <c r="J3" s="258"/>
      <c r="K3" s="260"/>
      <c r="L3" s="57"/>
      <c r="M3" s="67" t="s">
        <v>6</v>
      </c>
      <c r="N3" s="68" t="s">
        <v>7</v>
      </c>
      <c r="O3" s="68" t="s">
        <v>8</v>
      </c>
      <c r="P3" s="68" t="s">
        <v>9</v>
      </c>
      <c r="Q3" s="68" t="s">
        <v>10</v>
      </c>
      <c r="R3" s="258"/>
      <c r="S3" s="69" t="s">
        <v>11</v>
      </c>
      <c r="T3" s="69" t="s">
        <v>12</v>
      </c>
      <c r="U3" s="258"/>
      <c r="V3" s="260"/>
      <c r="W3" s="57"/>
      <c r="X3" s="67" t="s">
        <v>6</v>
      </c>
      <c r="Y3" s="68" t="s">
        <v>7</v>
      </c>
      <c r="Z3" s="68" t="s">
        <v>8</v>
      </c>
      <c r="AA3" s="68" t="s">
        <v>9</v>
      </c>
      <c r="AB3" s="68" t="s">
        <v>10</v>
      </c>
      <c r="AC3" s="258"/>
      <c r="AD3" s="69" t="s">
        <v>11</v>
      </c>
      <c r="AE3" s="69" t="s">
        <v>12</v>
      </c>
      <c r="AF3" s="258"/>
      <c r="AG3" s="260"/>
    </row>
    <row r="4" spans="1:33">
      <c r="A4" s="88" t="s">
        <v>13</v>
      </c>
      <c r="B4" s="71">
        <f>(VLOOKUP($A4,'Occupancy Raw Data'!$B$8:$BE$45,'Occupancy Raw Data'!AG$3,FALSE))/100</f>
        <v>0.51876234176052793</v>
      </c>
      <c r="C4" s="72">
        <f>(VLOOKUP($A4,'Occupancy Raw Data'!$B$8:$BE$45,'Occupancy Raw Data'!AH$3,FALSE))/100</f>
        <v>0.62288107819843896</v>
      </c>
      <c r="D4" s="72">
        <f>(VLOOKUP($A4,'Occupancy Raw Data'!$B$8:$BE$45,'Occupancy Raw Data'!AI$3,FALSE))/100</f>
        <v>0.67028584098644406</v>
      </c>
      <c r="E4" s="72">
        <f>(VLOOKUP($A4,'Occupancy Raw Data'!$B$8:$BE$45,'Occupancy Raw Data'!AJ$3,FALSE))/100</f>
        <v>0.67230136668927398</v>
      </c>
      <c r="F4" s="72">
        <f>(VLOOKUP($A4,'Occupancy Raw Data'!$B$8:$BE$45,'Occupancy Raw Data'!AK$3,FALSE))/100</f>
        <v>0.65640530019756493</v>
      </c>
      <c r="G4" s="73">
        <f>(VLOOKUP($A4,'Occupancy Raw Data'!$B$8:$BE$45,'Occupancy Raw Data'!AL$3,FALSE))/100</f>
        <v>0.62812781809754203</v>
      </c>
      <c r="H4" s="53">
        <f>(VLOOKUP($A4,'Occupancy Raw Data'!$B$8:$BE$45,'Occupancy Raw Data'!AN$3,FALSE))/100</f>
        <v>0.72564578398592805</v>
      </c>
      <c r="I4" s="53">
        <f>(VLOOKUP($A4,'Occupancy Raw Data'!$B$8:$BE$45,'Occupancy Raw Data'!AO$3,FALSE))/100</f>
        <v>0.73817686619805101</v>
      </c>
      <c r="J4" s="73">
        <f>(VLOOKUP($A4,'Occupancy Raw Data'!$B$8:$BE$45,'Occupancy Raw Data'!AP$3,FALSE))/100</f>
        <v>0.73191133256397611</v>
      </c>
      <c r="K4" s="74">
        <f>(VLOOKUP($A4,'Occupancy Raw Data'!$B$8:$BE$45,'Occupancy Raw Data'!AR$3,FALSE))/100</f>
        <v>0.65778252500186496</v>
      </c>
      <c r="M4" s="75">
        <f>VLOOKUP($A4,'ADR Raw Data'!$B$6:$BE$43,'ADR Raw Data'!AG$1,FALSE)</f>
        <v>155.06027189023999</v>
      </c>
      <c r="N4" s="76">
        <f>VLOOKUP($A4,'ADR Raw Data'!$B$6:$BE$43,'ADR Raw Data'!AH$1,FALSE)</f>
        <v>166.14175105283101</v>
      </c>
      <c r="O4" s="76">
        <f>VLOOKUP($A4,'ADR Raw Data'!$B$6:$BE$43,'ADR Raw Data'!AI$1,FALSE)</f>
        <v>173.83712885858699</v>
      </c>
      <c r="P4" s="76">
        <f>VLOOKUP($A4,'ADR Raw Data'!$B$6:$BE$43,'ADR Raw Data'!AJ$1,FALSE)</f>
        <v>170.99095406500501</v>
      </c>
      <c r="Q4" s="76">
        <f>VLOOKUP($A4,'ADR Raw Data'!$B$6:$BE$43,'ADR Raw Data'!AK$1,FALSE)</f>
        <v>163.473556442411</v>
      </c>
      <c r="R4" s="77">
        <f>VLOOKUP($A4,'ADR Raw Data'!$B$6:$BE$43,'ADR Raw Data'!AL$1,FALSE)</f>
        <v>166.43404711985499</v>
      </c>
      <c r="S4" s="76">
        <f>VLOOKUP($A4,'ADR Raw Data'!$B$6:$BE$43,'ADR Raw Data'!AN$1,FALSE)</f>
        <v>172.502923742658</v>
      </c>
      <c r="T4" s="76">
        <f>VLOOKUP($A4,'ADR Raw Data'!$B$6:$BE$43,'ADR Raw Data'!AO$1,FALSE)</f>
        <v>174.49186978865399</v>
      </c>
      <c r="U4" s="77">
        <f>VLOOKUP($A4,'ADR Raw Data'!$B$6:$BE$43,'ADR Raw Data'!AP$1,FALSE)</f>
        <v>173.50591115714801</v>
      </c>
      <c r="V4" s="78">
        <f>VLOOKUP($A4,'ADR Raw Data'!$B$6:$BE$43,'ADR Raw Data'!AR$1,FALSE)</f>
        <v>168.68245606839901</v>
      </c>
      <c r="X4" s="75">
        <f>VLOOKUP($A4,'RevPAR Raw Data'!$B$6:$BE$43,'RevPAR Raw Data'!AG$1,FALSE)</f>
        <v>80.439429759805293</v>
      </c>
      <c r="Y4" s="76">
        <f>VLOOKUP($A4,'RevPAR Raw Data'!$B$6:$BE$43,'RevPAR Raw Data'!AH$1,FALSE)</f>
        <v>103.48655302956401</v>
      </c>
      <c r="Z4" s="76">
        <f>VLOOKUP($A4,'RevPAR Raw Data'!$B$6:$BE$43,'RevPAR Raw Data'!AI$1,FALSE)</f>
        <v>116.520566111647</v>
      </c>
      <c r="AA4" s="76">
        <f>VLOOKUP($A4,'RevPAR Raw Data'!$B$6:$BE$43,'RevPAR Raw Data'!AJ$1,FALSE)</f>
        <v>114.95745210940601</v>
      </c>
      <c r="AB4" s="76">
        <f>VLOOKUP($A4,'RevPAR Raw Data'!$B$6:$BE$43,'RevPAR Raw Data'!AK$1,FALSE)</f>
        <v>107.30490889094401</v>
      </c>
      <c r="AC4" s="77">
        <f>VLOOKUP($A4,'RevPAR Raw Data'!$B$6:$BE$43,'RevPAR Raw Data'!AL$1,FALSE)</f>
        <v>104.541854874538</v>
      </c>
      <c r="AD4" s="76">
        <f>VLOOKUP($A4,'RevPAR Raw Data'!$B$6:$BE$43,'RevPAR Raw Data'!AN$1,FALSE)</f>
        <v>125.176019339105</v>
      </c>
      <c r="AE4" s="76">
        <f>VLOOKUP($A4,'RevPAR Raw Data'!$B$6:$BE$43,'RevPAR Raw Data'!AO$1,FALSE)</f>
        <v>128.80586161762699</v>
      </c>
      <c r="AF4" s="77">
        <f>VLOOKUP($A4,'RevPAR Raw Data'!$B$6:$BE$43,'RevPAR Raw Data'!AP$1,FALSE)</f>
        <v>126.990942642755</v>
      </c>
      <c r="AG4" s="78">
        <f>VLOOKUP($A4,'RevPAR Raw Data'!$B$6:$BE$43,'RevPAR Raw Data'!AR$1,FALSE)</f>
        <v>110.956371876188</v>
      </c>
    </row>
    <row r="5" spans="1:33" ht="14.25">
      <c r="A5" s="55" t="s">
        <v>131</v>
      </c>
      <c r="B5" s="43">
        <f>(VLOOKUP($A4,'Occupancy Raw Data'!$B$8:$BE$45,'Occupancy Raw Data'!AT$3,FALSE))/100</f>
        <v>1.74547032619509E-2</v>
      </c>
      <c r="C5" s="44">
        <f>(VLOOKUP($A4,'Occupancy Raw Data'!$B$8:$BE$45,'Occupancy Raw Data'!AU$3,FALSE))/100</f>
        <v>1.4916012485524498E-2</v>
      </c>
      <c r="D5" s="44">
        <f>(VLOOKUP($A4,'Occupancy Raw Data'!$B$8:$BE$45,'Occupancy Raw Data'!AV$3,FALSE))/100</f>
        <v>1.5611100520998799E-2</v>
      </c>
      <c r="E5" s="44">
        <f>(VLOOKUP($A4,'Occupancy Raw Data'!$B$8:$BE$45,'Occupancy Raw Data'!AW$3,FALSE))/100</f>
        <v>2.0892162322888201E-2</v>
      </c>
      <c r="F5" s="44">
        <f>(VLOOKUP($A4,'Occupancy Raw Data'!$B$8:$BE$45,'Occupancy Raw Data'!AX$3,FALSE))/100</f>
        <v>2.7201301795008802E-2</v>
      </c>
      <c r="G5" s="44">
        <f>(VLOOKUP($A4,'Occupancy Raw Data'!$B$8:$BE$45,'Occupancy Raw Data'!AY$3,FALSE))/100</f>
        <v>1.93116329492223E-2</v>
      </c>
      <c r="H5" s="45">
        <f>(VLOOKUP($A4,'Occupancy Raw Data'!$B$8:$BE$45,'Occupancy Raw Data'!BA$3,FALSE))/100</f>
        <v>3.0263901871142602E-2</v>
      </c>
      <c r="I5" s="45">
        <f>(VLOOKUP($A4,'Occupancy Raw Data'!$B$8:$BE$45,'Occupancy Raw Data'!BB$3,FALSE))/100</f>
        <v>2.66543238411702E-2</v>
      </c>
      <c r="J5" s="44">
        <f>(VLOOKUP($A4,'Occupancy Raw Data'!$B$8:$BE$45,'Occupancy Raw Data'!BC$3,FALSE))/100</f>
        <v>2.84404144412976E-2</v>
      </c>
      <c r="K5" s="46">
        <f>(VLOOKUP($A4,'Occupancy Raw Data'!$B$8:$BE$45,'Occupancy Raw Data'!BE$3,FALSE))/100</f>
        <v>2.2196039498199101E-2</v>
      </c>
      <c r="M5" s="43">
        <f>(VLOOKUP($A4,'ADR Raw Data'!$B$6:$BE$49,'ADR Raw Data'!AT$1,FALSE))/100</f>
        <v>1.34899812294733E-2</v>
      </c>
      <c r="N5" s="44">
        <f>(VLOOKUP($A4,'ADR Raw Data'!$B$6:$BE$49,'ADR Raw Data'!AU$1,FALSE))/100</f>
        <v>3.3315387802657297E-2</v>
      </c>
      <c r="O5" s="44">
        <f>(VLOOKUP($A4,'ADR Raw Data'!$B$6:$BE$49,'ADR Raw Data'!AV$1,FALSE))/100</f>
        <v>4.7657698335830501E-2</v>
      </c>
      <c r="P5" s="44">
        <f>(VLOOKUP($A4,'ADR Raw Data'!$B$6:$BE$49,'ADR Raw Data'!AW$1,FALSE))/100</f>
        <v>4.87525347005189E-2</v>
      </c>
      <c r="Q5" s="44">
        <f>(VLOOKUP($A4,'ADR Raw Data'!$B$6:$BE$49,'ADR Raw Data'!AX$1,FALSE))/100</f>
        <v>3.6211323342947604E-2</v>
      </c>
      <c r="R5" s="44">
        <f>(VLOOKUP($A4,'ADR Raw Data'!$B$6:$BE$49,'ADR Raw Data'!AY$1,FALSE))/100</f>
        <v>3.7274244572025599E-2</v>
      </c>
      <c r="S5" s="45">
        <f>(VLOOKUP($A4,'ADR Raw Data'!$B$6:$BE$49,'ADR Raw Data'!BA$1,FALSE))/100</f>
        <v>3.5542530638069801E-2</v>
      </c>
      <c r="T5" s="45">
        <f>(VLOOKUP($A4,'ADR Raw Data'!$B$6:$BE$49,'ADR Raw Data'!BB$1,FALSE))/100</f>
        <v>3.66719931677933E-2</v>
      </c>
      <c r="U5" s="44">
        <f>(VLOOKUP($A4,'ADR Raw Data'!$B$6:$BE$49,'ADR Raw Data'!BC$1,FALSE))/100</f>
        <v>3.6105555982815001E-2</v>
      </c>
      <c r="V5" s="46">
        <f>(VLOOKUP($A4,'ADR Raw Data'!$B$6:$BE$49,'ADR Raw Data'!BE$1,FALSE))/100</f>
        <v>3.6977859804097298E-2</v>
      </c>
      <c r="X5" s="43">
        <f>(VLOOKUP($A4,'RevPAR Raw Data'!$B$6:$BE$49,'RevPAR Raw Data'!AT$1,FALSE))/100</f>
        <v>3.11801481107939E-2</v>
      </c>
      <c r="Y5" s="44">
        <f>(VLOOKUP($A4,'RevPAR Raw Data'!$B$6:$BE$49,'RevPAR Raw Data'!AU$1,FALSE))/100</f>
        <v>4.8728333028606394E-2</v>
      </c>
      <c r="Z5" s="44">
        <f>(VLOOKUP($A4,'RevPAR Raw Data'!$B$6:$BE$49,'RevPAR Raw Data'!AV$1,FALSE))/100</f>
        <v>6.4012787976149399E-2</v>
      </c>
      <c r="AA5" s="44">
        <f>(VLOOKUP($A4,'RevPAR Raw Data'!$B$6:$BE$49,'RevPAR Raw Data'!AW$1,FALSE))/100</f>
        <v>7.0663242892022596E-2</v>
      </c>
      <c r="AB5" s="44">
        <f>(VLOOKUP($A4,'RevPAR Raw Data'!$B$6:$BE$49,'RevPAR Raw Data'!AX$1,FALSE))/100</f>
        <v>6.4397620272604594E-2</v>
      </c>
      <c r="AC5" s="44">
        <f>(VLOOKUP($A4,'RevPAR Raw Data'!$B$6:$BE$49,'RevPAR Raw Data'!AY$1,FALSE))/100</f>
        <v>5.7305704050882394E-2</v>
      </c>
      <c r="AD5" s="45">
        <f>(VLOOKUP($A4,'RevPAR Raw Data'!$B$6:$BE$49,'RevPAR Raw Data'!BA$1,FALSE))/100</f>
        <v>6.6882088168695106E-2</v>
      </c>
      <c r="AE5" s="45">
        <f>(VLOOKUP($A4,'RevPAR Raw Data'!$B$6:$BE$49,'RevPAR Raw Data'!BB$1,FALSE))/100</f>
        <v>6.4303784190759009E-2</v>
      </c>
      <c r="AF5" s="44">
        <f>(VLOOKUP($A4,'RevPAR Raw Data'!$B$6:$BE$49,'RevPAR Raw Data'!BC$1,FALSE))/100</f>
        <v>6.5572827399897407E-2</v>
      </c>
      <c r="AG5" s="46">
        <f>(VLOOKUP($A4,'RevPAR Raw Data'!$B$6:$BE$49,'RevPAR Raw Data'!BE$1,FALSE))/100</f>
        <v>5.9994661339067099E-2</v>
      </c>
    </row>
    <row r="6" spans="1:33">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3">
      <c r="A7" s="88" t="s">
        <v>14</v>
      </c>
      <c r="B7" s="79">
        <f>(VLOOKUP($A7,'Occupancy Raw Data'!$B$8:$BE$45,'Occupancy Raw Data'!AG$3,FALSE))/100</f>
        <v>0.49887342225541997</v>
      </c>
      <c r="C7" s="80">
        <f>(VLOOKUP($A7,'Occupancy Raw Data'!$B$8:$BE$45,'Occupancy Raw Data'!AH$3,FALSE))/100</f>
        <v>0.63202695214799798</v>
      </c>
      <c r="D7" s="80">
        <f>(VLOOKUP($A7,'Occupancy Raw Data'!$B$8:$BE$45,'Occupancy Raw Data'!AI$3,FALSE))/100</f>
        <v>0.68698894545588107</v>
      </c>
      <c r="E7" s="80">
        <f>(VLOOKUP($A7,'Occupancy Raw Data'!$B$8:$BE$45,'Occupancy Raw Data'!AJ$3,FALSE))/100</f>
        <v>0.68823689697296198</v>
      </c>
      <c r="F7" s="80">
        <f>(VLOOKUP($A7,'Occupancy Raw Data'!$B$8:$BE$45,'Occupancy Raw Data'!AK$3,FALSE))/100</f>
        <v>0.665572641198937</v>
      </c>
      <c r="G7" s="81">
        <f>(VLOOKUP($A7,'Occupancy Raw Data'!$B$8:$BE$45,'Occupancy Raw Data'!AL$3,FALSE))/100</f>
        <v>0.63433819830890703</v>
      </c>
      <c r="H7" s="53">
        <f>(VLOOKUP($A7,'Occupancy Raw Data'!$B$8:$BE$45,'Occupancy Raw Data'!AN$3,FALSE))/100</f>
        <v>0.74822922486968901</v>
      </c>
      <c r="I7" s="53">
        <f>(VLOOKUP($A7,'Occupancy Raw Data'!$B$8:$BE$45,'Occupancy Raw Data'!AO$3,FALSE))/100</f>
        <v>0.75948380775972202</v>
      </c>
      <c r="J7" s="81">
        <f>(VLOOKUP($A7,'Occupancy Raw Data'!$B$8:$BE$45,'Occupancy Raw Data'!AP$3,FALSE))/100</f>
        <v>0.75385651631470496</v>
      </c>
      <c r="K7" s="82">
        <f>(VLOOKUP($A7,'Occupancy Raw Data'!$B$8:$BE$45,'Occupancy Raw Data'!AR$3,FALSE))/100</f>
        <v>0.66848491514901098</v>
      </c>
      <c r="M7" s="75">
        <f>VLOOKUP($A7,'ADR Raw Data'!$B$6:$BE$43,'ADR Raw Data'!AG$1,FALSE)</f>
        <v>119.25706389510199</v>
      </c>
      <c r="N7" s="76">
        <f>VLOOKUP($A7,'ADR Raw Data'!$B$6:$BE$43,'ADR Raw Data'!AH$1,FALSE)</f>
        <v>134.875916238039</v>
      </c>
      <c r="O7" s="76">
        <f>VLOOKUP($A7,'ADR Raw Data'!$B$6:$BE$43,'ADR Raw Data'!AI$1,FALSE)</f>
        <v>142.650377474187</v>
      </c>
      <c r="P7" s="76">
        <f>VLOOKUP($A7,'ADR Raw Data'!$B$6:$BE$43,'ADR Raw Data'!AJ$1,FALSE)</f>
        <v>139.49324871927101</v>
      </c>
      <c r="Q7" s="76">
        <f>VLOOKUP($A7,'ADR Raw Data'!$B$6:$BE$43,'ADR Raw Data'!AK$1,FALSE)</f>
        <v>130.20903787622299</v>
      </c>
      <c r="R7" s="77">
        <f>VLOOKUP($A7,'ADR Raw Data'!$B$6:$BE$43,'ADR Raw Data'!AL$1,FALSE)</f>
        <v>134.12575509669799</v>
      </c>
      <c r="S7" s="76">
        <f>VLOOKUP($A7,'ADR Raw Data'!$B$6:$BE$43,'ADR Raw Data'!AN$1,FALSE)</f>
        <v>141.61283138752401</v>
      </c>
      <c r="T7" s="76">
        <f>VLOOKUP($A7,'ADR Raw Data'!$B$6:$BE$43,'ADR Raw Data'!AO$1,FALSE)</f>
        <v>144.12135652703199</v>
      </c>
      <c r="U7" s="77">
        <f>VLOOKUP($A7,'ADR Raw Data'!$B$6:$BE$43,'ADR Raw Data'!AP$1,FALSE)</f>
        <v>142.876456615656</v>
      </c>
      <c r="V7" s="78">
        <f>VLOOKUP($A7,'ADR Raw Data'!$B$6:$BE$43,'ADR Raw Data'!AR$1,FALSE)</f>
        <v>136.94514040823501</v>
      </c>
      <c r="X7" s="75">
        <f>VLOOKUP($A7,'RevPAR Raw Data'!$B$6:$BE$43,'RevPAR Raw Data'!AG$1,FALSE)</f>
        <v>59.494179593482897</v>
      </c>
      <c r="Y7" s="76">
        <f>VLOOKUP($A7,'RevPAR Raw Data'!$B$6:$BE$43,'RevPAR Raw Data'!AH$1,FALSE)</f>
        <v>85.245214258096496</v>
      </c>
      <c r="Z7" s="76">
        <f>VLOOKUP($A7,'RevPAR Raw Data'!$B$6:$BE$43,'RevPAR Raw Data'!AI$1,FALSE)</f>
        <v>97.999232389875402</v>
      </c>
      <c r="AA7" s="76">
        <f>VLOOKUP($A7,'RevPAR Raw Data'!$B$6:$BE$43,'RevPAR Raw Data'!AJ$1,FALSE)</f>
        <v>96.004400647229303</v>
      </c>
      <c r="AB7" s="76">
        <f>VLOOKUP($A7,'RevPAR Raw Data'!$B$6:$BE$43,'RevPAR Raw Data'!AK$1,FALSE)</f>
        <v>86.663573247250199</v>
      </c>
      <c r="AC7" s="77">
        <f>VLOOKUP($A7,'RevPAR Raw Data'!$B$6:$BE$43,'RevPAR Raw Data'!AL$1,FALSE)</f>
        <v>85.081089834861402</v>
      </c>
      <c r="AD7" s="76">
        <f>VLOOKUP($A7,'RevPAR Raw Data'!$B$6:$BE$43,'RevPAR Raw Data'!AN$1,FALSE)</f>
        <v>105.95885906068899</v>
      </c>
      <c r="AE7" s="76">
        <f>VLOOKUP($A7,'RevPAR Raw Data'!$B$6:$BE$43,'RevPAR Raw Data'!AO$1,FALSE)</f>
        <v>109.45783663464699</v>
      </c>
      <c r="AF7" s="77">
        <f>VLOOKUP($A7,'RevPAR Raw Data'!$B$6:$BE$43,'RevPAR Raw Data'!AP$1,FALSE)</f>
        <v>107.70834784766799</v>
      </c>
      <c r="AG7" s="78">
        <f>VLOOKUP($A7,'RevPAR Raw Data'!$B$6:$BE$43,'RevPAR Raw Data'!AR$1,FALSE)</f>
        <v>91.545760565868605</v>
      </c>
    </row>
    <row r="8" spans="1:33" ht="14.25">
      <c r="A8" s="55" t="s">
        <v>131</v>
      </c>
      <c r="B8" s="43">
        <f>(VLOOKUP($A7,'Occupancy Raw Data'!$B$8:$BE$45,'Occupancy Raw Data'!AT$3,FALSE))/100</f>
        <v>5.0592924095249001E-2</v>
      </c>
      <c r="C8" s="44">
        <f>(VLOOKUP($A7,'Occupancy Raw Data'!$B$8:$BE$45,'Occupancy Raw Data'!AU$3,FALSE))/100</f>
        <v>5.1922406138653301E-2</v>
      </c>
      <c r="D8" s="44">
        <f>(VLOOKUP($A7,'Occupancy Raw Data'!$B$8:$BE$45,'Occupancy Raw Data'!AV$3,FALSE))/100</f>
        <v>5.4583603197607904E-2</v>
      </c>
      <c r="E8" s="44">
        <f>(VLOOKUP($A7,'Occupancy Raw Data'!$B$8:$BE$45,'Occupancy Raw Data'!AW$3,FALSE))/100</f>
        <v>5.3158963822536001E-2</v>
      </c>
      <c r="F8" s="44">
        <f>(VLOOKUP($A7,'Occupancy Raw Data'!$B$8:$BE$45,'Occupancy Raw Data'!AX$3,FALSE))/100</f>
        <v>4.2547614206082003E-2</v>
      </c>
      <c r="G8" s="44">
        <f>(VLOOKUP($A7,'Occupancy Raw Data'!$B$8:$BE$45,'Occupancy Raw Data'!AY$3,FALSE))/100</f>
        <v>5.0570187368805801E-2</v>
      </c>
      <c r="H8" s="45">
        <f>(VLOOKUP($A7,'Occupancy Raw Data'!$B$8:$BE$45,'Occupancy Raw Data'!BA$3,FALSE))/100</f>
        <v>4.1977963087345103E-2</v>
      </c>
      <c r="I8" s="45">
        <f>(VLOOKUP($A7,'Occupancy Raw Data'!$B$8:$BE$45,'Occupancy Raw Data'!BB$3,FALSE))/100</f>
        <v>3.0019503587660999E-2</v>
      </c>
      <c r="J8" s="44">
        <f>(VLOOKUP($A7,'Occupancy Raw Data'!$B$8:$BE$45,'Occupancy Raw Data'!BC$3,FALSE))/100</f>
        <v>3.5919594848215601E-2</v>
      </c>
      <c r="K8" s="46">
        <f>(VLOOKUP($A7,'Occupancy Raw Data'!$B$8:$BE$45,'Occupancy Raw Data'!BE$3,FALSE))/100</f>
        <v>4.5802531607086E-2</v>
      </c>
      <c r="M8" s="43">
        <f>(VLOOKUP($A7,'ADR Raw Data'!$B$6:$BE$49,'ADR Raw Data'!AT$1,FALSE))/100</f>
        <v>3.6760233171449698E-2</v>
      </c>
      <c r="N8" s="44">
        <f>(VLOOKUP($A7,'ADR Raw Data'!$B$6:$BE$49,'ADR Raw Data'!AU$1,FALSE))/100</f>
        <v>3.7050765715914001E-2</v>
      </c>
      <c r="O8" s="44">
        <f>(VLOOKUP($A7,'ADR Raw Data'!$B$6:$BE$49,'ADR Raw Data'!AV$1,FALSE))/100</f>
        <v>4.0253132332658398E-2</v>
      </c>
      <c r="P8" s="44">
        <f>(VLOOKUP($A7,'ADR Raw Data'!$B$6:$BE$49,'ADR Raw Data'!AW$1,FALSE))/100</f>
        <v>4.2652014968466601E-2</v>
      </c>
      <c r="Q8" s="44">
        <f>(VLOOKUP($A7,'ADR Raw Data'!$B$6:$BE$49,'ADR Raw Data'!AX$1,FALSE))/100</f>
        <v>2.92957365186426E-2</v>
      </c>
      <c r="R8" s="44">
        <f>(VLOOKUP($A7,'ADR Raw Data'!$B$6:$BE$49,'ADR Raw Data'!AY$1,FALSE))/100</f>
        <v>3.7519415573772398E-2</v>
      </c>
      <c r="S8" s="45">
        <f>(VLOOKUP($A7,'ADR Raw Data'!$B$6:$BE$49,'ADR Raw Data'!BA$1,FALSE))/100</f>
        <v>3.8241738149976598E-2</v>
      </c>
      <c r="T8" s="45">
        <f>(VLOOKUP($A7,'ADR Raw Data'!$B$6:$BE$49,'ADR Raw Data'!BB$1,FALSE))/100</f>
        <v>4.2570185849327605E-2</v>
      </c>
      <c r="U8" s="44">
        <f>(VLOOKUP($A7,'ADR Raw Data'!$B$6:$BE$49,'ADR Raw Data'!BC$1,FALSE))/100</f>
        <v>4.0396394244477503E-2</v>
      </c>
      <c r="V8" s="46">
        <f>(VLOOKUP($A7,'ADR Raw Data'!$B$6:$BE$49,'ADR Raw Data'!BE$1,FALSE))/100</f>
        <v>3.8288977833473299E-2</v>
      </c>
      <c r="X8" s="43">
        <f>(VLOOKUP($A7,'RevPAR Raw Data'!$B$6:$BE$49,'RevPAR Raw Data'!AT$1,FALSE))/100</f>
        <v>8.9212964953265597E-2</v>
      </c>
      <c r="Y8" s="44">
        <f>(VLOOKUP($A7,'RevPAR Raw Data'!$B$6:$BE$49,'RevPAR Raw Data'!AU$1,FALSE))/100</f>
        <v>9.0896936759817207E-2</v>
      </c>
      <c r="Z8" s="44">
        <f>(VLOOKUP($A7,'RevPAR Raw Data'!$B$6:$BE$49,'RevPAR Raw Data'!AV$1,FALSE))/100</f>
        <v>9.7033896532973007E-2</v>
      </c>
      <c r="AA8" s="44">
        <f>(VLOOKUP($A7,'RevPAR Raw Data'!$B$6:$BE$49,'RevPAR Raw Data'!AW$1,FALSE))/100</f>
        <v>9.8078315711669695E-2</v>
      </c>
      <c r="AB8" s="44">
        <f>(VLOOKUP($A7,'RevPAR Raw Data'!$B$6:$BE$49,'RevPAR Raw Data'!AX$1,FALSE))/100</f>
        <v>7.3089814420002897E-2</v>
      </c>
      <c r="AC8" s="44">
        <f>(VLOOKUP($A7,'RevPAR Raw Data'!$B$6:$BE$49,'RevPAR Raw Data'!AY$1,FALSE))/100</f>
        <v>8.9986966818111996E-2</v>
      </c>
      <c r="AD8" s="45">
        <f>(VLOOKUP($A7,'RevPAR Raw Data'!$B$6:$BE$49,'RevPAR Raw Data'!BA$1,FALSE))/100</f>
        <v>8.1825011509777307E-2</v>
      </c>
      <c r="AE8" s="45">
        <f>(VLOOKUP($A7,'RevPAR Raw Data'!$B$6:$BE$49,'RevPAR Raw Data'!BB$1,FALSE))/100</f>
        <v>7.3867625283820001E-2</v>
      </c>
      <c r="AF8" s="44">
        <f>(VLOOKUP($A7,'RevPAR Raw Data'!$B$6:$BE$49,'RevPAR Raw Data'!BC$1,FALSE))/100</f>
        <v>7.7767011207283604E-2</v>
      </c>
      <c r="AG8" s="46">
        <f>(VLOOKUP($A7,'RevPAR Raw Data'!$B$6:$BE$49,'RevPAR Raw Data'!BE$1,FALSE))/100</f>
        <v>8.5845241557979998E-2</v>
      </c>
    </row>
    <row r="9" spans="1:33">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3">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3">
      <c r="A11" s="70" t="s">
        <v>16</v>
      </c>
      <c r="B11" s="47">
        <f>(VLOOKUP($A11,'Occupancy Raw Data'!$B$8:$BE$51,'Occupancy Raw Data'!AG$3,FALSE))/100</f>
        <v>0.40427146574154299</v>
      </c>
      <c r="C11" s="53">
        <f>(VLOOKUP($A11,'Occupancy Raw Data'!$B$8:$BE$51,'Occupancy Raw Data'!AH$3,FALSE))/100</f>
        <v>0.58521248915871604</v>
      </c>
      <c r="D11" s="53">
        <f>(VLOOKUP($A11,'Occupancy Raw Data'!$B$8:$BE$51,'Occupancy Raw Data'!AI$3,FALSE))/100</f>
        <v>0.68104943625325209</v>
      </c>
      <c r="E11" s="53">
        <f>(VLOOKUP($A11,'Occupancy Raw Data'!$B$8:$BE$51,'Occupancy Raw Data'!AJ$3,FALSE))/100</f>
        <v>0.63188421509106596</v>
      </c>
      <c r="F11" s="53">
        <f>(VLOOKUP($A11,'Occupancy Raw Data'!$B$8:$BE$51,'Occupancy Raw Data'!AK$3,FALSE))/100</f>
        <v>0.570739375542064</v>
      </c>
      <c r="G11" s="54">
        <f>(VLOOKUP($A11,'Occupancy Raw Data'!$B$8:$BE$51,'Occupancy Raw Data'!AL$3,FALSE))/100</f>
        <v>0.57463139635732796</v>
      </c>
      <c r="H11" s="53">
        <f>(VLOOKUP($A11,'Occupancy Raw Data'!$B$8:$BE$51,'Occupancy Raw Data'!AN$3,FALSE))/100</f>
        <v>0.66223980919340808</v>
      </c>
      <c r="I11" s="53">
        <f>(VLOOKUP($A11,'Occupancy Raw Data'!$B$8:$BE$51,'Occupancy Raw Data'!AO$3,FALSE))/100</f>
        <v>0.70256938421509108</v>
      </c>
      <c r="J11" s="54">
        <f>(VLOOKUP($A11,'Occupancy Raw Data'!$B$8:$BE$51,'Occupancy Raw Data'!AP$3,FALSE))/100</f>
        <v>0.68240459670424902</v>
      </c>
      <c r="K11" s="48">
        <f>(VLOOKUP($A11,'Occupancy Raw Data'!$B$8:$BE$51,'Occupancy Raw Data'!AR$3,FALSE))/100</f>
        <v>0.60542373931359106</v>
      </c>
      <c r="M11" s="75">
        <f>VLOOKUP($A11,'ADR Raw Data'!$B$6:$BE$49,'ADR Raw Data'!AG$1,FALSE)</f>
        <v>271.68448645749498</v>
      </c>
      <c r="N11" s="76">
        <f>VLOOKUP($A11,'ADR Raw Data'!$B$6:$BE$49,'ADR Raw Data'!AH$1,FALSE)</f>
        <v>277.95846980363001</v>
      </c>
      <c r="O11" s="76">
        <f>VLOOKUP($A11,'ADR Raw Data'!$B$6:$BE$49,'ADR Raw Data'!AI$1,FALSE)</f>
        <v>284.54579910856398</v>
      </c>
      <c r="P11" s="76">
        <f>VLOOKUP($A11,'ADR Raw Data'!$B$6:$BE$49,'ADR Raw Data'!AJ$1,FALSE)</f>
        <v>279.69017071287601</v>
      </c>
      <c r="Q11" s="76">
        <f>VLOOKUP($A11,'ADR Raw Data'!$B$6:$BE$49,'ADR Raw Data'!AK$1,FALSE)</f>
        <v>269.146596068002</v>
      </c>
      <c r="R11" s="77">
        <f>VLOOKUP($A11,'ADR Raw Data'!$B$6:$BE$49,'ADR Raw Data'!AL$1,FALSE)</f>
        <v>277.267541883631</v>
      </c>
      <c r="S11" s="76">
        <f>VLOOKUP($A11,'ADR Raw Data'!$B$6:$BE$49,'ADR Raw Data'!AN$1,FALSE)</f>
        <v>320.98977899648003</v>
      </c>
      <c r="T11" s="76">
        <f>VLOOKUP($A11,'ADR Raw Data'!$B$6:$BE$49,'ADR Raw Data'!AO$1,FALSE)</f>
        <v>326.03077077386001</v>
      </c>
      <c r="U11" s="77">
        <f>VLOOKUP($A11,'ADR Raw Data'!$B$6:$BE$49,'ADR Raw Data'!AP$1,FALSE)</f>
        <v>323.58475454761998</v>
      </c>
      <c r="V11" s="78">
        <f>VLOOKUP($A11,'ADR Raw Data'!$B$6:$BE$49,'ADR Raw Data'!AR$1,FALSE)</f>
        <v>292.18369624721799</v>
      </c>
      <c r="X11" s="75">
        <f>VLOOKUP($A11,'RevPAR Raw Data'!$B$6:$BE$49,'RevPAR Raw Data'!AG$1,FALSE)</f>
        <v>109.83428555941001</v>
      </c>
      <c r="Y11" s="76">
        <f>VLOOKUP($A11,'RevPAR Raw Data'!$B$6:$BE$49,'RevPAR Raw Data'!AH$1,FALSE)</f>
        <v>162.66476799653</v>
      </c>
      <c r="Z11" s="76">
        <f>VLOOKUP($A11,'RevPAR Raw Data'!$B$6:$BE$49,'RevPAR Raw Data'!AI$1,FALSE)</f>
        <v>193.78975607111801</v>
      </c>
      <c r="AA11" s="76">
        <f>VLOOKUP($A11,'RevPAR Raw Data'!$B$6:$BE$49,'RevPAR Raw Data'!AJ$1,FALSE)</f>
        <v>176.73180398959201</v>
      </c>
      <c r="AB11" s="76">
        <f>VLOOKUP($A11,'RevPAR Raw Data'!$B$6:$BE$49,'RevPAR Raw Data'!AK$1,FALSE)</f>
        <v>153.61256016912401</v>
      </c>
      <c r="AC11" s="77">
        <f>VLOOKUP($A11,'RevPAR Raw Data'!$B$6:$BE$49,'RevPAR Raw Data'!AL$1,FALSE)</f>
        <v>159.32663475715501</v>
      </c>
      <c r="AD11" s="76">
        <f>VLOOKUP($A11,'RevPAR Raw Data'!$B$6:$BE$49,'RevPAR Raw Data'!AN$1,FALSE)</f>
        <v>212.572209995663</v>
      </c>
      <c r="AE11" s="76">
        <f>VLOOKUP($A11,'RevPAR Raw Data'!$B$6:$BE$49,'RevPAR Raw Data'!AO$1,FALSE)</f>
        <v>229.05923785776201</v>
      </c>
      <c r="AF11" s="77">
        <f>VLOOKUP($A11,'RevPAR Raw Data'!$B$6:$BE$49,'RevPAR Raw Data'!AP$1,FALSE)</f>
        <v>220.815723926712</v>
      </c>
      <c r="AG11" s="78">
        <f>VLOOKUP($A11,'RevPAR Raw Data'!$B$6:$BE$49,'RevPAR Raw Data'!AR$1,FALSE)</f>
        <v>176.89494594845701</v>
      </c>
    </row>
    <row r="12" spans="1:33" ht="14.25">
      <c r="A12" s="55" t="s">
        <v>131</v>
      </c>
      <c r="B12" s="43">
        <f>(VLOOKUP($A11,'Occupancy Raw Data'!$B$8:$BE$51,'Occupancy Raw Data'!AT$3,FALSE))/100</f>
        <v>-2.7082335345486798E-2</v>
      </c>
      <c r="C12" s="44">
        <f>(VLOOKUP($A11,'Occupancy Raw Data'!$B$8:$BE$51,'Occupancy Raw Data'!AU$3,FALSE))/100</f>
        <v>7.6086251016305201E-2</v>
      </c>
      <c r="D12" s="44">
        <f>(VLOOKUP($A11,'Occupancy Raw Data'!$B$8:$BE$51,'Occupancy Raw Data'!AV$3,FALSE))/100</f>
        <v>0.136225832044364</v>
      </c>
      <c r="E12" s="44">
        <f>(VLOOKUP($A11,'Occupancy Raw Data'!$B$8:$BE$51,'Occupancy Raw Data'!AW$3,FALSE))/100</f>
        <v>6.8693413268709105E-2</v>
      </c>
      <c r="F12" s="44">
        <f>(VLOOKUP($A11,'Occupancy Raw Data'!$B$8:$BE$51,'Occupancy Raw Data'!AX$3,FALSE))/100</f>
        <v>-9.5299743741548096E-3</v>
      </c>
      <c r="G12" s="44">
        <f>(VLOOKUP($A11,'Occupancy Raw Data'!$B$8:$BE$51,'Occupancy Raw Data'!AY$3,FALSE))/100</f>
        <v>5.3884529554553001E-2</v>
      </c>
      <c r="H12" s="45">
        <f>(VLOOKUP($A11,'Occupancy Raw Data'!$B$8:$BE$51,'Occupancy Raw Data'!BA$3,FALSE))/100</f>
        <v>3.7418687907891497E-2</v>
      </c>
      <c r="I12" s="45">
        <f>(VLOOKUP($A11,'Occupancy Raw Data'!$B$8:$BE$51,'Occupancy Raw Data'!BB$3,FALSE))/100</f>
        <v>3.0929892121377402E-2</v>
      </c>
      <c r="J12" s="44">
        <f>(VLOOKUP($A11,'Occupancy Raw Data'!$B$8:$BE$51,'Occupancy Raw Data'!BC$3,FALSE))/100</f>
        <v>3.4068250880569903E-2</v>
      </c>
      <c r="K12" s="46">
        <f>(VLOOKUP($A11,'Occupancy Raw Data'!$B$8:$BE$51,'Occupancy Raw Data'!BE$3,FALSE))/100</f>
        <v>4.7420424760527193E-2</v>
      </c>
      <c r="M12" s="43">
        <f>(VLOOKUP($A11,'ADR Raw Data'!$B$6:$BE$49,'ADR Raw Data'!AT$1,FALSE))/100</f>
        <v>3.2856469114877399E-2</v>
      </c>
      <c r="N12" s="44">
        <f>(VLOOKUP($A11,'ADR Raw Data'!$B$6:$BE$49,'ADR Raw Data'!AU$1,FALSE))/100</f>
        <v>1.7379092244095999E-2</v>
      </c>
      <c r="O12" s="44">
        <f>(VLOOKUP($A11,'ADR Raw Data'!$B$6:$BE$49,'ADR Raw Data'!AV$1,FALSE))/100</f>
        <v>2.6919367563695201E-2</v>
      </c>
      <c r="P12" s="44">
        <f>(VLOOKUP($A11,'ADR Raw Data'!$B$6:$BE$49,'ADR Raw Data'!AW$1,FALSE))/100</f>
        <v>2.5649320886689399E-2</v>
      </c>
      <c r="Q12" s="44">
        <f>(VLOOKUP($A11,'ADR Raw Data'!$B$6:$BE$49,'ADR Raw Data'!AX$1,FALSE))/100</f>
        <v>-5.0218054405179501E-3</v>
      </c>
      <c r="R12" s="44">
        <f>(VLOOKUP($A11,'ADR Raw Data'!$B$6:$BE$49,'ADR Raw Data'!AY$1,FALSE))/100</f>
        <v>2.0005869486083402E-2</v>
      </c>
      <c r="S12" s="45">
        <f>(VLOOKUP($A11,'ADR Raw Data'!$B$6:$BE$49,'ADR Raw Data'!BA$1,FALSE))/100</f>
        <v>7.8936628385446288E-3</v>
      </c>
      <c r="T12" s="45">
        <f>(VLOOKUP($A11,'ADR Raw Data'!$B$6:$BE$49,'ADR Raw Data'!BB$1,FALSE))/100</f>
        <v>-1.5852289005386E-3</v>
      </c>
      <c r="U12" s="44">
        <f>(VLOOKUP($A11,'ADR Raw Data'!$B$6:$BE$49,'ADR Raw Data'!BC$1,FALSE))/100</f>
        <v>2.9156026309260005E-3</v>
      </c>
      <c r="V12" s="46">
        <f>(VLOOKUP($A11,'ADR Raw Data'!$B$6:$BE$49,'ADR Raw Data'!BE$1,FALSE))/100</f>
        <v>1.3101341637262599E-2</v>
      </c>
      <c r="X12" s="43">
        <f>(VLOOKUP($A11,'RevPAR Raw Data'!$B$6:$BE$49,'RevPAR Raw Data'!AT$1,FALSE))/100</f>
        <v>4.8843038545528204E-3</v>
      </c>
      <c r="Y12" s="44">
        <f>(VLOOKUP($A11,'RevPAR Raw Data'!$B$6:$BE$49,'RevPAR Raw Data'!AU$1,FALSE))/100</f>
        <v>9.4787653235320998E-2</v>
      </c>
      <c r="Z12" s="44">
        <f>(VLOOKUP($A11,'RevPAR Raw Data'!$B$6:$BE$49,'RevPAR Raw Data'!AV$1,FALSE))/100</f>
        <v>0.16681231285253201</v>
      </c>
      <c r="AA12" s="44">
        <f>(VLOOKUP($A11,'RevPAR Raw Data'!$B$6:$BE$49,'RevPAR Raw Data'!AW$1,FALSE))/100</f>
        <v>9.6104673555129694E-2</v>
      </c>
      <c r="AB12" s="44">
        <f>(VLOOKUP($A11,'RevPAR Raw Data'!$B$6:$BE$49,'RevPAR Raw Data'!AX$1,FALSE))/100</f>
        <v>-1.4503922137512599E-2</v>
      </c>
      <c r="AC12" s="44">
        <f>(VLOOKUP($A11,'RevPAR Raw Data'!$B$6:$BE$49,'RevPAR Raw Data'!AY$1,FALSE))/100</f>
        <v>7.4968405906223903E-2</v>
      </c>
      <c r="AD12" s="45">
        <f>(VLOOKUP($A11,'RevPAR Raw Data'!$B$6:$BE$49,'RevPAR Raw Data'!BA$1,FALSE))/100</f>
        <v>4.5607721252641807E-2</v>
      </c>
      <c r="AE12" s="45">
        <f>(VLOOKUP($A11,'RevPAR Raw Data'!$B$6:$BE$49,'RevPAR Raw Data'!BB$1,FALSE))/100</f>
        <v>2.9295632261957399E-2</v>
      </c>
      <c r="AF12" s="44">
        <f>(VLOOKUP($A11,'RevPAR Raw Data'!$B$6:$BE$49,'RevPAR Raw Data'!BC$1,FALSE))/100</f>
        <v>3.7083182993394297E-2</v>
      </c>
      <c r="AG12" s="46">
        <f>(VLOOKUP($A11,'RevPAR Raw Data'!$B$6:$BE$49,'RevPAR Raw Data'!BE$1,FALSE))/100</f>
        <v>6.1143037583161704E-2</v>
      </c>
    </row>
    <row r="13" spans="1:33">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3">
      <c r="A14" s="70" t="s">
        <v>17</v>
      </c>
      <c r="B14" s="47">
        <f>(VLOOKUP($A14,'Occupancy Raw Data'!$B$8:$BE$51,'Occupancy Raw Data'!AG$3,FALSE))/100</f>
        <v>0.52441413827888506</v>
      </c>
      <c r="C14" s="53">
        <f>(VLOOKUP($A14,'Occupancy Raw Data'!$B$8:$BE$51,'Occupancy Raw Data'!AH$3,FALSE))/100</f>
        <v>0.74109567781485197</v>
      </c>
      <c r="D14" s="53">
        <f>(VLOOKUP($A14,'Occupancy Raw Data'!$B$8:$BE$51,'Occupancy Raw Data'!AI$3,FALSE))/100</f>
        <v>0.83088577636377703</v>
      </c>
      <c r="E14" s="53">
        <f>(VLOOKUP($A14,'Occupancy Raw Data'!$B$8:$BE$51,'Occupancy Raw Data'!AJ$3,FALSE))/100</f>
        <v>0.81216536044075394</v>
      </c>
      <c r="F14" s="53">
        <f>(VLOOKUP($A14,'Occupancy Raw Data'!$B$8:$BE$51,'Occupancy Raw Data'!AK$3,FALSE))/100</f>
        <v>0.72826297819508001</v>
      </c>
      <c r="G14" s="54">
        <f>(VLOOKUP($A14,'Occupancy Raw Data'!$B$8:$BE$51,'Occupancy Raw Data'!AL$3,FALSE))/100</f>
        <v>0.72736478621866896</v>
      </c>
      <c r="H14" s="53">
        <f>(VLOOKUP($A14,'Occupancy Raw Data'!$B$8:$BE$51,'Occupancy Raw Data'!AN$3,FALSE))/100</f>
        <v>0.78484131295103499</v>
      </c>
      <c r="I14" s="53">
        <f>(VLOOKUP($A14,'Occupancy Raw Data'!$B$8:$BE$51,'Occupancy Raw Data'!AO$3,FALSE))/100</f>
        <v>0.80108830604485104</v>
      </c>
      <c r="J14" s="54">
        <f>(VLOOKUP($A14,'Occupancy Raw Data'!$B$8:$BE$51,'Occupancy Raw Data'!AP$3,FALSE))/100</f>
        <v>0.79296480949794301</v>
      </c>
      <c r="K14" s="48">
        <f>(VLOOKUP($A14,'Occupancy Raw Data'!$B$8:$BE$51,'Occupancy Raw Data'!AR$3,FALSE))/100</f>
        <v>0.74610765001274804</v>
      </c>
      <c r="M14" s="75">
        <f>VLOOKUP($A14,'ADR Raw Data'!$B$6:$BE$49,'ADR Raw Data'!AG$1,FALSE)</f>
        <v>181.191585129011</v>
      </c>
      <c r="N14" s="76">
        <f>VLOOKUP($A14,'ADR Raw Data'!$B$6:$BE$49,'ADR Raw Data'!AH$1,FALSE)</f>
        <v>210.339431443379</v>
      </c>
      <c r="O14" s="76">
        <f>VLOOKUP($A14,'ADR Raw Data'!$B$6:$BE$49,'ADR Raw Data'!AI$1,FALSE)</f>
        <v>224.16975601498899</v>
      </c>
      <c r="P14" s="76">
        <f>VLOOKUP($A14,'ADR Raw Data'!$B$6:$BE$49,'ADR Raw Data'!AJ$1,FALSE)</f>
        <v>216.687101431966</v>
      </c>
      <c r="Q14" s="76">
        <f>VLOOKUP($A14,'ADR Raw Data'!$B$6:$BE$49,'ADR Raw Data'!AK$1,FALSE)</f>
        <v>192.71609528376001</v>
      </c>
      <c r="R14" s="77">
        <f>VLOOKUP($A14,'ADR Raw Data'!$B$6:$BE$49,'ADR Raw Data'!AL$1,FALSE)</f>
        <v>207.18470398088201</v>
      </c>
      <c r="S14" s="76">
        <f>VLOOKUP($A14,'ADR Raw Data'!$B$6:$BE$49,'ADR Raw Data'!AN$1,FALSE)</f>
        <v>190.50224411103099</v>
      </c>
      <c r="T14" s="76">
        <f>VLOOKUP($A14,'ADR Raw Data'!$B$6:$BE$49,'ADR Raw Data'!AO$1,FALSE)</f>
        <v>199.29529852643799</v>
      </c>
      <c r="U14" s="77">
        <f>VLOOKUP($A14,'ADR Raw Data'!$B$6:$BE$49,'ADR Raw Data'!AP$1,FALSE)</f>
        <v>194.94381136737499</v>
      </c>
      <c r="V14" s="78">
        <f>VLOOKUP($A14,'ADR Raw Data'!$B$6:$BE$49,'ADR Raw Data'!AR$1,FALSE)</f>
        <v>203.46766200818999</v>
      </c>
      <c r="X14" s="75">
        <f>VLOOKUP($A14,'RevPAR Raw Data'!$B$6:$BE$49,'RevPAR Raw Data'!AG$1,FALSE)</f>
        <v>95.019428978815796</v>
      </c>
      <c r="Y14" s="76">
        <f>VLOOKUP($A14,'RevPAR Raw Data'!$B$6:$BE$49,'RevPAR Raw Data'!AH$1,FALSE)</f>
        <v>155.88164351672199</v>
      </c>
      <c r="Z14" s="76">
        <f>VLOOKUP($A14,'RevPAR Raw Data'!$B$6:$BE$49,'RevPAR Raw Data'!AI$1,FALSE)</f>
        <v>186.25946176379199</v>
      </c>
      <c r="AA14" s="76">
        <f>VLOOKUP($A14,'RevPAR Raw Data'!$B$6:$BE$49,'RevPAR Raw Data'!AJ$1,FALSE)</f>
        <v>175.98575783735501</v>
      </c>
      <c r="AB14" s="76">
        <f>VLOOKUP($A14,'RevPAR Raw Data'!$B$6:$BE$49,'RevPAR Raw Data'!AK$1,FALSE)</f>
        <v>140.34799749747799</v>
      </c>
      <c r="AC14" s="77">
        <f>VLOOKUP($A14,'RevPAR Raw Data'!$B$6:$BE$49,'RevPAR Raw Data'!AL$1,FALSE)</f>
        <v>150.698857918832</v>
      </c>
      <c r="AD14" s="76">
        <f>VLOOKUP($A14,'RevPAR Raw Data'!$B$6:$BE$49,'RevPAR Raw Data'!AN$1,FALSE)</f>
        <v>149.51403138821999</v>
      </c>
      <c r="AE14" s="76">
        <f>VLOOKUP($A14,'RevPAR Raw Data'!$B$6:$BE$49,'RevPAR Raw Data'!AO$1,FALSE)</f>
        <v>159.65313309924699</v>
      </c>
      <c r="AF14" s="77">
        <f>VLOOKUP($A14,'RevPAR Raw Data'!$B$6:$BE$49,'RevPAR Raw Data'!AP$1,FALSE)</f>
        <v>154.58358224373299</v>
      </c>
      <c r="AG14" s="78">
        <f>VLOOKUP($A14,'RevPAR Raw Data'!$B$6:$BE$49,'RevPAR Raw Data'!AR$1,FALSE)</f>
        <v>151.80877915451799</v>
      </c>
    </row>
    <row r="15" spans="1:33" ht="14.25">
      <c r="A15" s="55" t="s">
        <v>131</v>
      </c>
      <c r="B15" s="43">
        <f>(VLOOKUP($A14,'Occupancy Raw Data'!$B$8:$BE$51,'Occupancy Raw Data'!AT$3,FALSE))/100</f>
        <v>5.5848156903841206E-2</v>
      </c>
      <c r="C15" s="44">
        <f>(VLOOKUP($A14,'Occupancy Raw Data'!$B$8:$BE$51,'Occupancy Raw Data'!AU$3,FALSE))/100</f>
        <v>8.1085281743226809E-2</v>
      </c>
      <c r="D15" s="44">
        <f>(VLOOKUP($A14,'Occupancy Raw Data'!$B$8:$BE$51,'Occupancy Raw Data'!AV$3,FALSE))/100</f>
        <v>7.5548935001507805E-2</v>
      </c>
      <c r="E15" s="44">
        <f>(VLOOKUP($A14,'Occupancy Raw Data'!$B$8:$BE$51,'Occupancy Raw Data'!AW$3,FALSE))/100</f>
        <v>8.7106873108228206E-2</v>
      </c>
      <c r="F15" s="44">
        <f>(VLOOKUP($A14,'Occupancy Raw Data'!$B$8:$BE$51,'Occupancy Raw Data'!AX$3,FALSE))/100</f>
        <v>6.9346040450039503E-2</v>
      </c>
      <c r="G15" s="44">
        <f>(VLOOKUP($A14,'Occupancy Raw Data'!$B$8:$BE$51,'Occupancy Raw Data'!AY$3,FALSE))/100</f>
        <v>7.5082089756005693E-2</v>
      </c>
      <c r="H15" s="45">
        <f>(VLOOKUP($A14,'Occupancy Raw Data'!$B$8:$BE$51,'Occupancy Raw Data'!BA$3,FALSE))/100</f>
        <v>4.4428052295131498E-2</v>
      </c>
      <c r="I15" s="45">
        <f>(VLOOKUP($A14,'Occupancy Raw Data'!$B$8:$BE$51,'Occupancy Raw Data'!BB$3,FALSE))/100</f>
        <v>2.4314678505700699E-2</v>
      </c>
      <c r="J15" s="44">
        <f>(VLOOKUP($A14,'Occupancy Raw Data'!$B$8:$BE$51,'Occupancy Raw Data'!BC$3,FALSE))/100</f>
        <v>3.4170583820384598E-2</v>
      </c>
      <c r="K15" s="46">
        <f>(VLOOKUP($A14,'Occupancy Raw Data'!$B$8:$BE$51,'Occupancy Raw Data'!BE$3,FALSE))/100</f>
        <v>6.2320835484946803E-2</v>
      </c>
      <c r="M15" s="43">
        <f>(VLOOKUP($A14,'ADR Raw Data'!$B$6:$BE$49,'ADR Raw Data'!AT$1,FALSE))/100</f>
        <v>1.7118232457501801E-2</v>
      </c>
      <c r="N15" s="44">
        <f>(VLOOKUP($A14,'ADR Raw Data'!$B$6:$BE$49,'ADR Raw Data'!AU$1,FALSE))/100</f>
        <v>2.2602295315660201E-2</v>
      </c>
      <c r="O15" s="44">
        <f>(VLOOKUP($A14,'ADR Raw Data'!$B$6:$BE$49,'ADR Raw Data'!AV$1,FALSE))/100</f>
        <v>4.1556065083535404E-2</v>
      </c>
      <c r="P15" s="44">
        <f>(VLOOKUP($A14,'ADR Raw Data'!$B$6:$BE$49,'ADR Raw Data'!AW$1,FALSE))/100</f>
        <v>3.4494255474164098E-2</v>
      </c>
      <c r="Q15" s="44">
        <f>(VLOOKUP($A14,'ADR Raw Data'!$B$6:$BE$49,'ADR Raw Data'!AX$1,FALSE))/100</f>
        <v>1.48287972132994E-2</v>
      </c>
      <c r="R15" s="44">
        <f>(VLOOKUP($A14,'ADR Raw Data'!$B$6:$BE$49,'ADR Raw Data'!AY$1,FALSE))/100</f>
        <v>2.8328062238778401E-2</v>
      </c>
      <c r="S15" s="45">
        <f>(VLOOKUP($A14,'ADR Raw Data'!$B$6:$BE$49,'ADR Raw Data'!BA$1,FALSE))/100</f>
        <v>1.57230357466661E-2</v>
      </c>
      <c r="T15" s="45">
        <f>(VLOOKUP($A14,'ADR Raw Data'!$B$6:$BE$49,'ADR Raw Data'!BB$1,FALSE))/100</f>
        <v>3.8088778985452702E-2</v>
      </c>
      <c r="U15" s="44">
        <f>(VLOOKUP($A14,'ADR Raw Data'!$B$6:$BE$49,'ADR Raw Data'!BC$1,FALSE))/100</f>
        <v>2.7034454550000701E-2</v>
      </c>
      <c r="V15" s="46">
        <f>(VLOOKUP($A14,'ADR Raw Data'!$B$6:$BE$49,'ADR Raw Data'!BE$1,FALSE))/100</f>
        <v>2.84523445055406E-2</v>
      </c>
      <c r="X15" s="43">
        <f>(VLOOKUP($A14,'RevPAR Raw Data'!$B$6:$BE$49,'RevPAR Raw Data'!AT$1,FALSE))/100</f>
        <v>7.3922411093545998E-2</v>
      </c>
      <c r="Y15" s="44">
        <f>(VLOOKUP($A14,'RevPAR Raw Data'!$B$6:$BE$49,'RevPAR Raw Data'!AU$1,FALSE))/100</f>
        <v>0.10552029054260099</v>
      </c>
      <c r="Z15" s="44">
        <f>(VLOOKUP($A14,'RevPAR Raw Data'!$B$6:$BE$49,'RevPAR Raw Data'!AV$1,FALSE))/100</f>
        <v>0.12024451654495699</v>
      </c>
      <c r="AA15" s="44">
        <f>(VLOOKUP($A14,'RevPAR Raw Data'!$B$6:$BE$49,'RevPAR Raw Data'!AW$1,FALSE))/100</f>
        <v>0.12460581531694301</v>
      </c>
      <c r="AB15" s="44">
        <f>(VLOOKUP($A14,'RevPAR Raw Data'!$B$6:$BE$49,'RevPAR Raw Data'!AX$1,FALSE))/100</f>
        <v>8.5203156034717786E-2</v>
      </c>
      <c r="AC15" s="44">
        <f>(VLOOKUP($A14,'RevPAR Raw Data'!$B$6:$BE$49,'RevPAR Raw Data'!AY$1,FALSE))/100</f>
        <v>0.10553708210640901</v>
      </c>
      <c r="AD15" s="45">
        <f>(VLOOKUP($A14,'RevPAR Raw Data'!$B$6:$BE$49,'RevPAR Raw Data'!BA$1,FALSE))/100</f>
        <v>6.0849631896188798E-2</v>
      </c>
      <c r="AE15" s="45">
        <f>(VLOOKUP($A14,'RevPAR Raw Data'!$B$6:$BE$49,'RevPAR Raw Data'!BB$1,FALSE))/100</f>
        <v>6.3329573906859393E-2</v>
      </c>
      <c r="AF15" s="44">
        <f>(VLOOKUP($A14,'RevPAR Raw Data'!$B$6:$BE$49,'RevPAR Raw Data'!BC$1,FALSE))/100</f>
        <v>6.2128821465624602E-2</v>
      </c>
      <c r="AG15" s="46">
        <f>(VLOOKUP($A14,'RevPAR Raw Data'!$B$6:$BE$49,'RevPAR Raw Data'!BE$1,FALSE))/100</f>
        <v>9.254635387157821E-2</v>
      </c>
    </row>
    <row r="16" spans="1:33">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c r="A17" s="70" t="s">
        <v>18</v>
      </c>
      <c r="B17" s="47">
        <f>(VLOOKUP($A17,'Occupancy Raw Data'!$B$8:$BE$51,'Occupancy Raw Data'!AG$3,FALSE))/100</f>
        <v>0.52054619341271402</v>
      </c>
      <c r="C17" s="53">
        <f>(VLOOKUP($A17,'Occupancy Raw Data'!$B$8:$BE$51,'Occupancy Raw Data'!AH$3,FALSE))/100</f>
        <v>0.69597743613060803</v>
      </c>
      <c r="D17" s="53">
        <f>(VLOOKUP($A17,'Occupancy Raw Data'!$B$8:$BE$51,'Occupancy Raw Data'!AI$3,FALSE))/100</f>
        <v>0.77156213589473888</v>
      </c>
      <c r="E17" s="53">
        <f>(VLOOKUP($A17,'Occupancy Raw Data'!$B$8:$BE$51,'Occupancy Raw Data'!AJ$3,FALSE))/100</f>
        <v>0.77097956747847307</v>
      </c>
      <c r="F17" s="53">
        <f>(VLOOKUP($A17,'Occupancy Raw Data'!$B$8:$BE$51,'Occupancy Raw Data'!AK$3,FALSE))/100</f>
        <v>0.72770610133848601</v>
      </c>
      <c r="G17" s="54">
        <f>(VLOOKUP($A17,'Occupancy Raw Data'!$B$8:$BE$51,'Occupancy Raw Data'!AL$3,FALSE))/100</f>
        <v>0.69735428685100398</v>
      </c>
      <c r="H17" s="53">
        <f>(VLOOKUP($A17,'Occupancy Raw Data'!$B$8:$BE$51,'Occupancy Raw Data'!AN$3,FALSE))/100</f>
        <v>0.81757083179402601</v>
      </c>
      <c r="I17" s="53">
        <f>(VLOOKUP($A17,'Occupancy Raw Data'!$B$8:$BE$51,'Occupancy Raw Data'!AO$3,FALSE))/100</f>
        <v>0.82477478757566203</v>
      </c>
      <c r="J17" s="54">
        <f>(VLOOKUP($A17,'Occupancy Raw Data'!$B$8:$BE$51,'Occupancy Raw Data'!AP$3,FALSE))/100</f>
        <v>0.82117280968484396</v>
      </c>
      <c r="K17" s="48">
        <f>(VLOOKUP($A17,'Occupancy Raw Data'!$B$8:$BE$51,'Occupancy Raw Data'!AR$3,FALSE))/100</f>
        <v>0.73273100766067301</v>
      </c>
      <c r="M17" s="75">
        <f>VLOOKUP($A17,'ADR Raw Data'!$B$6:$BE$49,'ADR Raw Data'!AG$1,FALSE)</f>
        <v>142.75339183840501</v>
      </c>
      <c r="N17" s="76">
        <f>VLOOKUP($A17,'ADR Raw Data'!$B$6:$BE$49,'ADR Raw Data'!AH$1,FALSE)</f>
        <v>156.55770249992301</v>
      </c>
      <c r="O17" s="76">
        <f>VLOOKUP($A17,'ADR Raw Data'!$B$6:$BE$49,'ADR Raw Data'!AI$1,FALSE)</f>
        <v>164.75085762693101</v>
      </c>
      <c r="P17" s="76">
        <f>VLOOKUP($A17,'ADR Raw Data'!$B$6:$BE$49,'ADR Raw Data'!AJ$1,FALSE)</f>
        <v>162.53918098046401</v>
      </c>
      <c r="Q17" s="76">
        <f>VLOOKUP($A17,'ADR Raw Data'!$B$6:$BE$49,'ADR Raw Data'!AK$1,FALSE)</f>
        <v>152.450594265295</v>
      </c>
      <c r="R17" s="77">
        <f>VLOOKUP($A17,'ADR Raw Data'!$B$6:$BE$49,'ADR Raw Data'!AL$1,FALSE)</f>
        <v>156.77526103132899</v>
      </c>
      <c r="S17" s="76">
        <f>VLOOKUP($A17,'ADR Raw Data'!$B$6:$BE$49,'ADR Raw Data'!AN$1,FALSE)</f>
        <v>163.75442065381699</v>
      </c>
      <c r="T17" s="76">
        <f>VLOOKUP($A17,'ADR Raw Data'!$B$6:$BE$49,'ADR Raw Data'!AO$1,FALSE)</f>
        <v>164.489861403025</v>
      </c>
      <c r="U17" s="77">
        <f>VLOOKUP($A17,'ADR Raw Data'!$B$6:$BE$49,'ADR Raw Data'!AP$1,FALSE)</f>
        <v>164.12375399056901</v>
      </c>
      <c r="V17" s="78">
        <f>VLOOKUP($A17,'ADR Raw Data'!$B$6:$BE$49,'ADR Raw Data'!AR$1,FALSE)</f>
        <v>159.12825182767801</v>
      </c>
      <c r="X17" s="75">
        <f>VLOOKUP($A17,'RevPAR Raw Data'!$B$6:$BE$49,'RevPAR Raw Data'!AG$1,FALSE)</f>
        <v>74.309734718235802</v>
      </c>
      <c r="Y17" s="76">
        <f>VLOOKUP($A17,'RevPAR Raw Data'!$B$6:$BE$49,'RevPAR Raw Data'!AH$1,FALSE)</f>
        <v>108.96062839239499</v>
      </c>
      <c r="Z17" s="76">
        <f>VLOOKUP($A17,'RevPAR Raw Data'!$B$6:$BE$49,'RevPAR Raw Data'!AI$1,FALSE)</f>
        <v>127.11552360112501</v>
      </c>
      <c r="AA17" s="76">
        <f>VLOOKUP($A17,'RevPAR Raw Data'!$B$6:$BE$49,'RevPAR Raw Data'!AJ$1,FALSE)</f>
        <v>125.314387450623</v>
      </c>
      <c r="AB17" s="76">
        <f>VLOOKUP($A17,'RevPAR Raw Data'!$B$6:$BE$49,'RevPAR Raw Data'!AK$1,FALSE)</f>
        <v>110.939227599533</v>
      </c>
      <c r="AC17" s="77">
        <f>VLOOKUP($A17,'RevPAR Raw Data'!$B$6:$BE$49,'RevPAR Raw Data'!AL$1,FALSE)</f>
        <v>109.327900352382</v>
      </c>
      <c r="AD17" s="76">
        <f>VLOOKUP($A17,'RevPAR Raw Data'!$B$6:$BE$49,'RevPAR Raw Data'!AN$1,FALSE)</f>
        <v>133.88083790389001</v>
      </c>
      <c r="AE17" s="76">
        <f>VLOOKUP($A17,'RevPAR Raw Data'!$B$6:$BE$49,'RevPAR Raw Data'!AO$1,FALSE)</f>
        <v>135.66709049702999</v>
      </c>
      <c r="AF17" s="77">
        <f>VLOOKUP($A17,'RevPAR Raw Data'!$B$6:$BE$49,'RevPAR Raw Data'!AP$1,FALSE)</f>
        <v>134.77396420046</v>
      </c>
      <c r="AG17" s="78">
        <f>VLOOKUP($A17,'RevPAR Raw Data'!$B$6:$BE$49,'RevPAR Raw Data'!AR$1,FALSE)</f>
        <v>116.59820430897599</v>
      </c>
    </row>
    <row r="18" spans="1:33" ht="14.25">
      <c r="A18" s="55" t="s">
        <v>131</v>
      </c>
      <c r="B18" s="43">
        <f>(VLOOKUP($A17,'Occupancy Raw Data'!$B$8:$BE$51,'Occupancy Raw Data'!AT$3,FALSE))/100</f>
        <v>9.6685234651760099E-2</v>
      </c>
      <c r="C18" s="44">
        <f>(VLOOKUP($A17,'Occupancy Raw Data'!$B$8:$BE$51,'Occupancy Raw Data'!AU$3,FALSE))/100</f>
        <v>6.9166238537760896E-2</v>
      </c>
      <c r="D18" s="44">
        <f>(VLOOKUP($A17,'Occupancy Raw Data'!$B$8:$BE$51,'Occupancy Raw Data'!AV$3,FALSE))/100</f>
        <v>5.7804219275022495E-2</v>
      </c>
      <c r="E18" s="44">
        <f>(VLOOKUP($A17,'Occupancy Raw Data'!$B$8:$BE$51,'Occupancy Raw Data'!AW$3,FALSE))/100</f>
        <v>6.1336998917489796E-2</v>
      </c>
      <c r="F18" s="44">
        <f>(VLOOKUP($A17,'Occupancy Raw Data'!$B$8:$BE$51,'Occupancy Raw Data'!AX$3,FALSE))/100</f>
        <v>4.37528747757037E-2</v>
      </c>
      <c r="G18" s="44">
        <f>(VLOOKUP($A17,'Occupancy Raw Data'!$B$8:$BE$51,'Occupancy Raw Data'!AY$3,FALSE))/100</f>
        <v>6.3483677955457493E-2</v>
      </c>
      <c r="H18" s="45">
        <f>(VLOOKUP($A17,'Occupancy Raw Data'!$B$8:$BE$51,'Occupancy Raw Data'!BA$3,FALSE))/100</f>
        <v>3.9726417360881804E-2</v>
      </c>
      <c r="I18" s="45">
        <f>(VLOOKUP($A17,'Occupancy Raw Data'!$B$8:$BE$51,'Occupancy Raw Data'!BB$3,FALSE))/100</f>
        <v>2.54550671548367E-2</v>
      </c>
      <c r="J18" s="44">
        <f>(VLOOKUP($A17,'Occupancy Raw Data'!$B$8:$BE$51,'Occupancy Raw Data'!BC$3,FALSE))/100</f>
        <v>3.2510134118041004E-2</v>
      </c>
      <c r="K18" s="46">
        <f>(VLOOKUP($A17,'Occupancy Raw Data'!$B$8:$BE$51,'Occupancy Raw Data'!BE$3,FALSE))/100</f>
        <v>5.3365608507276202E-2</v>
      </c>
      <c r="M18" s="43">
        <f>(VLOOKUP($A17,'ADR Raw Data'!$B$6:$BE$49,'ADR Raw Data'!AT$1,FALSE))/100</f>
        <v>5.09545623480935E-2</v>
      </c>
      <c r="N18" s="44">
        <f>(VLOOKUP($A17,'ADR Raw Data'!$B$6:$BE$49,'ADR Raw Data'!AU$1,FALSE))/100</f>
        <v>2.8296054995035604E-2</v>
      </c>
      <c r="O18" s="44">
        <f>(VLOOKUP($A17,'ADR Raw Data'!$B$6:$BE$49,'ADR Raw Data'!AV$1,FALSE))/100</f>
        <v>2.1075189198690499E-2</v>
      </c>
      <c r="P18" s="44">
        <f>(VLOOKUP($A17,'ADR Raw Data'!$B$6:$BE$49,'ADR Raw Data'!AW$1,FALSE))/100</f>
        <v>3.5188398218931896E-2</v>
      </c>
      <c r="Q18" s="44">
        <f>(VLOOKUP($A17,'ADR Raw Data'!$B$6:$BE$49,'ADR Raw Data'!AX$1,FALSE))/100</f>
        <v>3.5551214327436104E-2</v>
      </c>
      <c r="R18" s="44">
        <f>(VLOOKUP($A17,'ADR Raw Data'!$B$6:$BE$49,'ADR Raw Data'!AY$1,FALSE))/100</f>
        <v>3.2211432661304003E-2</v>
      </c>
      <c r="S18" s="45">
        <f>(VLOOKUP($A17,'ADR Raw Data'!$B$6:$BE$49,'ADR Raw Data'!BA$1,FALSE))/100</f>
        <v>6.0610143819511103E-2</v>
      </c>
      <c r="T18" s="45">
        <f>(VLOOKUP($A17,'ADR Raw Data'!$B$6:$BE$49,'ADR Raw Data'!BB$1,FALSE))/100</f>
        <v>6.2401849807281605E-2</v>
      </c>
      <c r="U18" s="44">
        <f>(VLOOKUP($A17,'ADR Raw Data'!$B$6:$BE$49,'ADR Raw Data'!BC$1,FALSE))/100</f>
        <v>6.1500933443329096E-2</v>
      </c>
      <c r="V18" s="46">
        <f>(VLOOKUP($A17,'ADR Raw Data'!$B$6:$BE$49,'ADR Raw Data'!BE$1,FALSE))/100</f>
        <v>4.1583486144450399E-2</v>
      </c>
      <c r="X18" s="43">
        <f>(VLOOKUP($A17,'RevPAR Raw Data'!$B$6:$BE$49,'RevPAR Raw Data'!AT$1,FALSE))/100</f>
        <v>0.152566350817056</v>
      </c>
      <c r="Y18" s="44">
        <f>(VLOOKUP($A17,'RevPAR Raw Data'!$B$6:$BE$49,'RevPAR Raw Data'!AU$1,FALSE))/100</f>
        <v>9.941942522226091E-2</v>
      </c>
      <c r="Z18" s="44">
        <f>(VLOOKUP($A17,'RevPAR Raw Data'!$B$6:$BE$49,'RevPAR Raw Data'!AV$1,FALSE))/100</f>
        <v>8.0097643331416696E-2</v>
      </c>
      <c r="AA18" s="44">
        <f>(VLOOKUP($A17,'RevPAR Raw Data'!$B$6:$BE$49,'RevPAR Raw Data'!AW$1,FALSE))/100</f>
        <v>9.8683747879884598E-2</v>
      </c>
      <c r="AB18" s="44">
        <f>(VLOOKUP($A17,'RevPAR Raw Data'!$B$6:$BE$49,'RevPAR Raw Data'!AX$1,FALSE))/100</f>
        <v>8.0859556931732399E-2</v>
      </c>
      <c r="AC18" s="44">
        <f>(VLOOKUP($A17,'RevPAR Raw Data'!$B$6:$BE$49,'RevPAR Raw Data'!AY$1,FALSE))/100</f>
        <v>9.7740010834315688E-2</v>
      </c>
      <c r="AD18" s="45">
        <f>(VLOOKUP($A17,'RevPAR Raw Data'!$B$6:$BE$49,'RevPAR Raw Data'!BA$1,FALSE))/100</f>
        <v>0.102744385050069</v>
      </c>
      <c r="AE18" s="45">
        <f>(VLOOKUP($A17,'RevPAR Raw Data'!$B$6:$BE$49,'RevPAR Raw Data'!BB$1,FALSE))/100</f>
        <v>8.9445360239548799E-2</v>
      </c>
      <c r="AF18" s="44">
        <f>(VLOOKUP($A17,'RevPAR Raw Data'!$B$6:$BE$49,'RevPAR Raw Data'!BC$1,FALSE))/100</f>
        <v>9.6010471155997493E-2</v>
      </c>
      <c r="AG18" s="46">
        <f>(VLOOKUP($A17,'RevPAR Raw Data'!$B$6:$BE$49,'RevPAR Raw Data'!BE$1,FALSE))/100</f>
        <v>9.716822269367921E-2</v>
      </c>
    </row>
    <row r="19" spans="1:33">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c r="A20" s="70" t="s">
        <v>19</v>
      </c>
      <c r="B20" s="47">
        <f>(VLOOKUP($A20,'Occupancy Raw Data'!$B$8:$BE$51,'Occupancy Raw Data'!AG$3,FALSE))/100</f>
        <v>0.487112605540652</v>
      </c>
      <c r="C20" s="53">
        <f>(VLOOKUP($A20,'Occupancy Raw Data'!$B$8:$BE$51,'Occupancy Raw Data'!AH$3,FALSE))/100</f>
        <v>0.64747258724487911</v>
      </c>
      <c r="D20" s="53">
        <f>(VLOOKUP($A20,'Occupancy Raw Data'!$B$8:$BE$51,'Occupancy Raw Data'!AI$3,FALSE))/100</f>
        <v>0.70506718751931496</v>
      </c>
      <c r="E20" s="53">
        <f>(VLOOKUP($A20,'Occupancy Raw Data'!$B$8:$BE$51,'Occupancy Raw Data'!AJ$3,FALSE))/100</f>
        <v>0.71097411671592592</v>
      </c>
      <c r="F20" s="53">
        <f>(VLOOKUP($A20,'Occupancy Raw Data'!$B$8:$BE$51,'Occupancy Raw Data'!AK$3,FALSE))/100</f>
        <v>0.69893337455557203</v>
      </c>
      <c r="G20" s="54">
        <f>(VLOOKUP($A20,'Occupancy Raw Data'!$B$8:$BE$51,'Occupancy Raw Data'!AL$3,FALSE))/100</f>
        <v>0.64990374736186096</v>
      </c>
      <c r="H20" s="53">
        <f>(VLOOKUP($A20,'Occupancy Raw Data'!$B$8:$BE$51,'Occupancy Raw Data'!AN$3,FALSE))/100</f>
        <v>0.79063842943267804</v>
      </c>
      <c r="I20" s="53">
        <f>(VLOOKUP($A20,'Occupancy Raw Data'!$B$8:$BE$51,'Occupancy Raw Data'!AO$3,FALSE))/100</f>
        <v>0.79994434997681196</v>
      </c>
      <c r="J20" s="54">
        <f>(VLOOKUP($A20,'Occupancy Raw Data'!$B$8:$BE$51,'Occupancy Raw Data'!AP$3,FALSE))/100</f>
        <v>0.79529138970474511</v>
      </c>
      <c r="K20" s="48">
        <f>(VLOOKUP($A20,'Occupancy Raw Data'!$B$8:$BE$51,'Occupancy Raw Data'!AR$3,FALSE))/100</f>
        <v>0.69143632331471805</v>
      </c>
      <c r="M20" s="75">
        <f>VLOOKUP($A20,'ADR Raw Data'!$B$6:$BE$49,'ADR Raw Data'!AG$1,FALSE)</f>
        <v>111.322579052888</v>
      </c>
      <c r="N20" s="76">
        <f>VLOOKUP($A20,'ADR Raw Data'!$B$6:$BE$49,'ADR Raw Data'!AH$1,FALSE)</f>
        <v>118.940984897663</v>
      </c>
      <c r="O20" s="76">
        <f>VLOOKUP($A20,'ADR Raw Data'!$B$6:$BE$49,'ADR Raw Data'!AI$1,FALSE)</f>
        <v>122.92287157008801</v>
      </c>
      <c r="P20" s="76">
        <f>VLOOKUP($A20,'ADR Raw Data'!$B$6:$BE$49,'ADR Raw Data'!AJ$1,FALSE)</f>
        <v>122.590819686388</v>
      </c>
      <c r="Q20" s="76">
        <f>VLOOKUP($A20,'ADR Raw Data'!$B$6:$BE$49,'ADR Raw Data'!AK$1,FALSE)</f>
        <v>122.28218242137299</v>
      </c>
      <c r="R20" s="77">
        <f>VLOOKUP($A20,'ADR Raw Data'!$B$6:$BE$49,'ADR Raw Data'!AL$1,FALSE)</f>
        <v>120.17976769625299</v>
      </c>
      <c r="S20" s="76">
        <f>VLOOKUP($A20,'ADR Raw Data'!$B$6:$BE$49,'ADR Raw Data'!AN$1,FALSE)</f>
        <v>142.642815291007</v>
      </c>
      <c r="T20" s="76">
        <f>VLOOKUP($A20,'ADR Raw Data'!$B$6:$BE$49,'ADR Raw Data'!AO$1,FALSE)</f>
        <v>143.52761809060701</v>
      </c>
      <c r="U20" s="77">
        <f>VLOOKUP($A20,'ADR Raw Data'!$B$6:$BE$49,'ADR Raw Data'!AP$1,FALSE)</f>
        <v>143.08780502027301</v>
      </c>
      <c r="V20" s="78">
        <f>VLOOKUP($A20,'ADR Raw Data'!$B$6:$BE$49,'ADR Raw Data'!AR$1,FALSE)</f>
        <v>127.70679247909899</v>
      </c>
      <c r="X20" s="75">
        <f>VLOOKUP($A20,'RevPAR Raw Data'!$B$6:$BE$49,'RevPAR Raw Data'!AG$1,FALSE)</f>
        <v>54.226631537957502</v>
      </c>
      <c r="Y20" s="76">
        <f>VLOOKUP($A20,'RevPAR Raw Data'!$B$6:$BE$49,'RevPAR Raw Data'!AH$1,FALSE)</f>
        <v>77.011027221143905</v>
      </c>
      <c r="Z20" s="76">
        <f>VLOOKUP($A20,'RevPAR Raw Data'!$B$6:$BE$49,'RevPAR Raw Data'!AI$1,FALSE)</f>
        <v>86.668883339720296</v>
      </c>
      <c r="AA20" s="76">
        <f>VLOOKUP($A20,'RevPAR Raw Data'!$B$6:$BE$49,'RevPAR Raw Data'!AJ$1,FALSE)</f>
        <v>87.158899744011407</v>
      </c>
      <c r="AB20" s="76">
        <f>VLOOKUP($A20,'RevPAR Raw Data'!$B$6:$BE$49,'RevPAR Raw Data'!AK$1,FALSE)</f>
        <v>85.467098407790999</v>
      </c>
      <c r="AC20" s="77">
        <f>VLOOKUP($A20,'RevPAR Raw Data'!$B$6:$BE$49,'RevPAR Raw Data'!AL$1,FALSE)</f>
        <v>78.105281382872803</v>
      </c>
      <c r="AD20" s="76">
        <f>VLOOKUP($A20,'RevPAR Raw Data'!$B$6:$BE$49,'RevPAR Raw Data'!AN$1,FALSE)</f>
        <v>112.778891451538</v>
      </c>
      <c r="AE20" s="76">
        <f>VLOOKUP($A20,'RevPAR Raw Data'!$B$6:$BE$49,'RevPAR Raw Data'!AO$1,FALSE)</f>
        <v>114.814107157211</v>
      </c>
      <c r="AF20" s="77">
        <f>VLOOKUP($A20,'RevPAR Raw Data'!$B$6:$BE$49,'RevPAR Raw Data'!AP$1,FALSE)</f>
        <v>113.796499304374</v>
      </c>
      <c r="AG20" s="78">
        <f>VLOOKUP($A20,'RevPAR Raw Data'!$B$6:$BE$49,'RevPAR Raw Data'!AR$1,FALSE)</f>
        <v>88.301115054064397</v>
      </c>
    </row>
    <row r="21" spans="1:33" ht="14.25">
      <c r="A21" s="55" t="s">
        <v>131</v>
      </c>
      <c r="B21" s="43">
        <f>(VLOOKUP($A20,'Occupancy Raw Data'!$B$8:$BE$51,'Occupancy Raw Data'!AT$3,FALSE))/100</f>
        <v>5.2934545547236894E-2</v>
      </c>
      <c r="C21" s="44">
        <f>(VLOOKUP($A20,'Occupancy Raw Data'!$B$8:$BE$51,'Occupancy Raw Data'!AU$3,FALSE))/100</f>
        <v>5.0198052758988698E-2</v>
      </c>
      <c r="D21" s="44">
        <f>(VLOOKUP($A20,'Occupancy Raw Data'!$B$8:$BE$51,'Occupancy Raw Data'!AV$3,FALSE))/100</f>
        <v>5.3871906868526595E-2</v>
      </c>
      <c r="E21" s="44">
        <f>(VLOOKUP($A20,'Occupancy Raw Data'!$B$8:$BE$51,'Occupancy Raw Data'!AW$3,FALSE))/100</f>
        <v>4.86876337332224E-2</v>
      </c>
      <c r="F21" s="44">
        <f>(VLOOKUP($A20,'Occupancy Raw Data'!$B$8:$BE$51,'Occupancy Raw Data'!AX$3,FALSE))/100</f>
        <v>4.0352019188632696E-2</v>
      </c>
      <c r="G21" s="44">
        <f>(VLOOKUP($A20,'Occupancy Raw Data'!$B$8:$BE$51,'Occupancy Raw Data'!AY$3,FALSE))/100</f>
        <v>4.8921059207526006E-2</v>
      </c>
      <c r="H21" s="45">
        <f>(VLOOKUP($A20,'Occupancy Raw Data'!$B$8:$BE$51,'Occupancy Raw Data'!BA$3,FALSE))/100</f>
        <v>3.93332773556518E-2</v>
      </c>
      <c r="I21" s="45">
        <f>(VLOOKUP($A20,'Occupancy Raw Data'!$B$8:$BE$51,'Occupancy Raw Data'!BB$3,FALSE))/100</f>
        <v>2.7286912409101499E-2</v>
      </c>
      <c r="J21" s="44">
        <f>(VLOOKUP($A20,'Occupancy Raw Data'!$B$8:$BE$51,'Occupancy Raw Data'!BC$3,FALSE))/100</f>
        <v>3.3239748599298E-2</v>
      </c>
      <c r="K21" s="46">
        <f>(VLOOKUP($A20,'Occupancy Raw Data'!$B$8:$BE$51,'Occupancy Raw Data'!BE$3,FALSE))/100</f>
        <v>4.3705336632564901E-2</v>
      </c>
      <c r="M21" s="43">
        <f>(VLOOKUP($A20,'ADR Raw Data'!$B$6:$BE$49,'ADR Raw Data'!AT$1,FALSE))/100</f>
        <v>3.4209945860159297E-2</v>
      </c>
      <c r="N21" s="44">
        <f>(VLOOKUP($A20,'ADR Raw Data'!$B$6:$BE$49,'ADR Raw Data'!AU$1,FALSE))/100</f>
        <v>3.4657080591843997E-2</v>
      </c>
      <c r="O21" s="44">
        <f>(VLOOKUP($A20,'ADR Raw Data'!$B$6:$BE$49,'ADR Raw Data'!AV$1,FALSE))/100</f>
        <v>3.4166641504600102E-2</v>
      </c>
      <c r="P21" s="44">
        <f>(VLOOKUP($A20,'ADR Raw Data'!$B$6:$BE$49,'ADR Raw Data'!AW$1,FALSE))/100</f>
        <v>3.5465989853813905E-2</v>
      </c>
      <c r="Q21" s="44">
        <f>(VLOOKUP($A20,'ADR Raw Data'!$B$6:$BE$49,'ADR Raw Data'!AX$1,FALSE))/100</f>
        <v>3.2225209535251903E-2</v>
      </c>
      <c r="R21" s="44">
        <f>(VLOOKUP($A20,'ADR Raw Data'!$B$6:$BE$49,'ADR Raw Data'!AY$1,FALSE))/100</f>
        <v>3.4071409456128701E-2</v>
      </c>
      <c r="S21" s="45">
        <f>(VLOOKUP($A20,'ADR Raw Data'!$B$6:$BE$49,'ADR Raw Data'!BA$1,FALSE))/100</f>
        <v>3.9796735157179901E-2</v>
      </c>
      <c r="T21" s="45">
        <f>(VLOOKUP($A20,'ADR Raw Data'!$B$6:$BE$49,'ADR Raw Data'!BB$1,FALSE))/100</f>
        <v>4.1538459525760893E-2</v>
      </c>
      <c r="U21" s="44">
        <f>(VLOOKUP($A20,'ADR Raw Data'!$B$6:$BE$49,'ADR Raw Data'!BC$1,FALSE))/100</f>
        <v>4.0660978100455304E-2</v>
      </c>
      <c r="V21" s="46">
        <f>(VLOOKUP($A20,'ADR Raw Data'!$B$6:$BE$49,'ADR Raw Data'!BE$1,FALSE))/100</f>
        <v>3.5882629475318499E-2</v>
      </c>
      <c r="X21" s="43">
        <f>(VLOOKUP($A20,'RevPAR Raw Data'!$B$6:$BE$49,'RevPAR Raw Data'!AT$1,FALSE))/100</f>
        <v>8.8955379344699298E-2</v>
      </c>
      <c r="Y21" s="44">
        <f>(VLOOKUP($A20,'RevPAR Raw Data'!$B$6:$BE$49,'RevPAR Raw Data'!AU$1,FALSE))/100</f>
        <v>8.6594851310854704E-2</v>
      </c>
      <c r="Z21" s="44">
        <f>(VLOOKUP($A20,'RevPAR Raw Data'!$B$6:$BE$49,'RevPAR Raw Data'!AV$1,FALSE))/100</f>
        <v>8.9879170502272898E-2</v>
      </c>
      <c r="AA21" s="44">
        <f>(VLOOKUP($A20,'RevPAR Raw Data'!$B$6:$BE$49,'RevPAR Raw Data'!AW$1,FALSE))/100</f>
        <v>8.5880378711024996E-2</v>
      </c>
      <c r="AB21" s="44">
        <f>(VLOOKUP($A20,'RevPAR Raw Data'!$B$6:$BE$49,'RevPAR Raw Data'!AX$1,FALSE))/100</f>
        <v>7.3877580997408904E-2</v>
      </c>
      <c r="AC21" s="44">
        <f>(VLOOKUP($A20,'RevPAR Raw Data'!$B$6:$BE$49,'RevPAR Raw Data'!AY$1,FALSE))/100</f>
        <v>8.4659278102941896E-2</v>
      </c>
      <c r="AD21" s="45">
        <f>(VLOOKUP($A20,'RevPAR Raw Data'!$B$6:$BE$49,'RevPAR Raw Data'!BA$1,FALSE))/100</f>
        <v>8.0695348534618502E-2</v>
      </c>
      <c r="AE21" s="45">
        <f>(VLOOKUP($A20,'RevPAR Raw Data'!$B$6:$BE$49,'RevPAR Raw Data'!BB$1,FALSE))/100</f>
        <v>6.9958828241550905E-2</v>
      </c>
      <c r="AF21" s="44">
        <f>(VLOOKUP($A20,'RevPAR Raw Data'!$B$6:$BE$49,'RevPAR Raw Data'!BC$1,FALSE))/100</f>
        <v>7.5252287389613995E-2</v>
      </c>
      <c r="AG21" s="46">
        <f>(VLOOKUP($A20,'RevPAR Raw Data'!$B$6:$BE$49,'RevPAR Raw Data'!BE$1,FALSE))/100</f>
        <v>8.1156228508363792E-2</v>
      </c>
    </row>
    <row r="22" spans="1:33">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c r="A23" s="70" t="s">
        <v>20</v>
      </c>
      <c r="B23" s="47">
        <f>(VLOOKUP($A23,'Occupancy Raw Data'!$B$8:$BE$51,'Occupancy Raw Data'!AG$3,FALSE))/100</f>
        <v>0.483319737237559</v>
      </c>
      <c r="C23" s="53">
        <f>(VLOOKUP($A23,'Occupancy Raw Data'!$B$8:$BE$51,'Occupancy Raw Data'!AH$3,FALSE))/100</f>
        <v>0.55614829762569196</v>
      </c>
      <c r="D23" s="53">
        <f>(VLOOKUP($A23,'Occupancy Raw Data'!$B$8:$BE$51,'Occupancy Raw Data'!AI$3,FALSE))/100</f>
        <v>0.59301876261216702</v>
      </c>
      <c r="E23" s="53">
        <f>(VLOOKUP($A23,'Occupancy Raw Data'!$B$8:$BE$51,'Occupancy Raw Data'!AJ$3,FALSE))/100</f>
        <v>0.60995663561032099</v>
      </c>
      <c r="F23" s="53">
        <f>(VLOOKUP($A23,'Occupancy Raw Data'!$B$8:$BE$51,'Occupancy Raw Data'!AK$3,FALSE))/100</f>
        <v>0.61828603323171993</v>
      </c>
      <c r="G23" s="54">
        <f>(VLOOKUP($A23,'Occupancy Raw Data'!$B$8:$BE$51,'Occupancy Raw Data'!AL$3,FALSE))/100</f>
        <v>0.57214589326349197</v>
      </c>
      <c r="H23" s="53">
        <f>(VLOOKUP($A23,'Occupancy Raw Data'!$B$8:$BE$51,'Occupancy Raw Data'!AN$3,FALSE))/100</f>
        <v>0.71776651925636503</v>
      </c>
      <c r="I23" s="53">
        <f>(VLOOKUP($A23,'Occupancy Raw Data'!$B$8:$BE$51,'Occupancy Raw Data'!AO$3,FALSE))/100</f>
        <v>0.72590270920097799</v>
      </c>
      <c r="J23" s="54">
        <f>(VLOOKUP($A23,'Occupancy Raw Data'!$B$8:$BE$51,'Occupancy Raw Data'!AP$3,FALSE))/100</f>
        <v>0.72183461422867201</v>
      </c>
      <c r="K23" s="48">
        <f>(VLOOKUP($A23,'Occupancy Raw Data'!$B$8:$BE$51,'Occupancy Raw Data'!AR$3,FALSE))/100</f>
        <v>0.61491409925354301</v>
      </c>
      <c r="M23" s="75">
        <f>VLOOKUP($A23,'ADR Raw Data'!$B$6:$BE$49,'ADR Raw Data'!AG$1,FALSE)</f>
        <v>81.1408272630363</v>
      </c>
      <c r="N23" s="76">
        <f>VLOOKUP($A23,'ADR Raw Data'!$B$6:$BE$49,'ADR Raw Data'!AH$1,FALSE)</f>
        <v>84.498914365120697</v>
      </c>
      <c r="O23" s="76">
        <f>VLOOKUP($A23,'ADR Raw Data'!$B$6:$BE$49,'ADR Raw Data'!AI$1,FALSE)</f>
        <v>86.505982116999704</v>
      </c>
      <c r="P23" s="76">
        <f>VLOOKUP($A23,'ADR Raw Data'!$B$6:$BE$49,'ADR Raw Data'!AJ$1,FALSE)</f>
        <v>86.705901699926002</v>
      </c>
      <c r="Q23" s="76">
        <f>VLOOKUP($A23,'ADR Raw Data'!$B$6:$BE$49,'ADR Raw Data'!AK$1,FALSE)</f>
        <v>87.535382972813395</v>
      </c>
      <c r="R23" s="77">
        <f>VLOOKUP($A23,'ADR Raw Data'!$B$6:$BE$49,'ADR Raw Data'!AL$1,FALSE)</f>
        <v>85.474459865599499</v>
      </c>
      <c r="S23" s="76">
        <f>VLOOKUP($A23,'ADR Raw Data'!$B$6:$BE$49,'ADR Raw Data'!AN$1,FALSE)</f>
        <v>101.509320023927</v>
      </c>
      <c r="T23" s="76">
        <f>VLOOKUP($A23,'ADR Raw Data'!$B$6:$BE$49,'ADR Raw Data'!AO$1,FALSE)</f>
        <v>101.946097622286</v>
      </c>
      <c r="U23" s="77">
        <f>VLOOKUP($A23,'ADR Raw Data'!$B$6:$BE$49,'ADR Raw Data'!AP$1,FALSE)</f>
        <v>101.728939612484</v>
      </c>
      <c r="V23" s="78">
        <f>VLOOKUP($A23,'ADR Raw Data'!$B$6:$BE$49,'ADR Raw Data'!AR$1,FALSE)</f>
        <v>90.926113836140701</v>
      </c>
      <c r="X23" s="75">
        <f>VLOOKUP($A23,'RevPAR Raw Data'!$B$6:$BE$49,'RevPAR Raw Data'!AG$1,FALSE)</f>
        <v>39.2169633120089</v>
      </c>
      <c r="Y23" s="76">
        <f>VLOOKUP($A23,'RevPAR Raw Data'!$B$6:$BE$49,'RevPAR Raw Data'!AH$1,FALSE)</f>
        <v>46.993927375380999</v>
      </c>
      <c r="Z23" s="76">
        <f>VLOOKUP($A23,'RevPAR Raw Data'!$B$6:$BE$49,'RevPAR Raw Data'!AI$1,FALSE)</f>
        <v>51.2996704735734</v>
      </c>
      <c r="AA23" s="76">
        <f>VLOOKUP($A23,'RevPAR Raw Data'!$B$6:$BE$49,'RevPAR Raw Data'!AJ$1,FALSE)</f>
        <v>52.8868400884461</v>
      </c>
      <c r="AB23" s="76">
        <f>VLOOKUP($A23,'RevPAR Raw Data'!$B$6:$BE$49,'RevPAR Raw Data'!AK$1,FALSE)</f>
        <v>54.121904705680301</v>
      </c>
      <c r="AC23" s="77">
        <f>VLOOKUP($A23,'RevPAR Raw Data'!$B$6:$BE$49,'RevPAR Raw Data'!AL$1,FALSE)</f>
        <v>48.903861191017903</v>
      </c>
      <c r="AD23" s="76">
        <f>VLOOKUP($A23,'RevPAR Raw Data'!$B$6:$BE$49,'RevPAR Raw Data'!AN$1,FALSE)</f>
        <v>72.859991305654503</v>
      </c>
      <c r="AE23" s="76">
        <f>VLOOKUP($A23,'RevPAR Raw Data'!$B$6:$BE$49,'RevPAR Raw Data'!AO$1,FALSE)</f>
        <v>74.002948456485299</v>
      </c>
      <c r="AF23" s="77">
        <f>VLOOKUP($A23,'RevPAR Raw Data'!$B$6:$BE$49,'RevPAR Raw Data'!AP$1,FALSE)</f>
        <v>73.431469881069901</v>
      </c>
      <c r="AG23" s="78">
        <f>VLOOKUP($A23,'RevPAR Raw Data'!$B$6:$BE$49,'RevPAR Raw Data'!AR$1,FALSE)</f>
        <v>55.9117493881756</v>
      </c>
    </row>
    <row r="24" spans="1:33" ht="14.25">
      <c r="A24" s="55" t="s">
        <v>131</v>
      </c>
      <c r="B24" s="43">
        <f>(VLOOKUP($A23,'Occupancy Raw Data'!$B$8:$BE$51,'Occupancy Raw Data'!AT$3,FALSE))/100</f>
        <v>9.7635336737099E-3</v>
      </c>
      <c r="C24" s="44">
        <f>(VLOOKUP($A23,'Occupancy Raw Data'!$B$8:$BE$51,'Occupancy Raw Data'!AU$3,FALSE))/100</f>
        <v>1.88067718001388E-3</v>
      </c>
      <c r="D24" s="44">
        <f>(VLOOKUP($A23,'Occupancy Raw Data'!$B$8:$BE$51,'Occupancy Raw Data'!AV$3,FALSE))/100</f>
        <v>1.7770154896432099E-2</v>
      </c>
      <c r="E24" s="44">
        <f>(VLOOKUP($A23,'Occupancy Raw Data'!$B$8:$BE$51,'Occupancy Raw Data'!AW$3,FALSE))/100</f>
        <v>2.9178271271011101E-2</v>
      </c>
      <c r="F24" s="44">
        <f>(VLOOKUP($A23,'Occupancy Raw Data'!$B$8:$BE$51,'Occupancy Raw Data'!AX$3,FALSE))/100</f>
        <v>3.3975890452488805E-2</v>
      </c>
      <c r="G24" s="44">
        <f>(VLOOKUP($A23,'Occupancy Raw Data'!$B$8:$BE$51,'Occupancy Raw Data'!AY$3,FALSE))/100</f>
        <v>1.91234069967736E-2</v>
      </c>
      <c r="H24" s="45">
        <f>(VLOOKUP($A23,'Occupancy Raw Data'!$B$8:$BE$51,'Occupancy Raw Data'!BA$3,FALSE))/100</f>
        <v>6.8662084018815892E-2</v>
      </c>
      <c r="I24" s="45">
        <f>(VLOOKUP($A23,'Occupancy Raw Data'!$B$8:$BE$51,'Occupancy Raw Data'!BB$3,FALSE))/100</f>
        <v>6.1333480467001295E-2</v>
      </c>
      <c r="J24" s="44">
        <f>(VLOOKUP($A23,'Occupancy Raw Data'!$B$8:$BE$51,'Occupancy Raw Data'!BC$3,FALSE))/100</f>
        <v>6.496452408122981E-2</v>
      </c>
      <c r="K24" s="46">
        <f>(VLOOKUP($A23,'Occupancy Raw Data'!$B$8:$BE$51,'Occupancy Raw Data'!BE$3,FALSE))/100</f>
        <v>3.40515941025097E-2</v>
      </c>
      <c r="M24" s="43">
        <f>(VLOOKUP($A23,'ADR Raw Data'!$B$6:$BE$49,'ADR Raw Data'!AT$1,FALSE))/100</f>
        <v>2.20361937731797E-2</v>
      </c>
      <c r="N24" s="44">
        <f>(VLOOKUP($A23,'ADR Raw Data'!$B$6:$BE$49,'ADR Raw Data'!AU$1,FALSE))/100</f>
        <v>2.47285983823766E-2</v>
      </c>
      <c r="O24" s="44">
        <f>(VLOOKUP($A23,'ADR Raw Data'!$B$6:$BE$49,'ADR Raw Data'!AV$1,FALSE))/100</f>
        <v>2.5847941645453201E-2</v>
      </c>
      <c r="P24" s="44">
        <f>(VLOOKUP($A23,'ADR Raw Data'!$B$6:$BE$49,'ADR Raw Data'!AW$1,FALSE))/100</f>
        <v>2.2243840715316699E-2</v>
      </c>
      <c r="Q24" s="44">
        <f>(VLOOKUP($A23,'ADR Raw Data'!$B$6:$BE$49,'ADR Raw Data'!AX$1,FALSE))/100</f>
        <v>2.2298543068200498E-2</v>
      </c>
      <c r="R24" s="44">
        <f>(VLOOKUP($A23,'ADR Raw Data'!$B$6:$BE$49,'ADR Raw Data'!AY$1,FALSE))/100</f>
        <v>2.3687195075196499E-2</v>
      </c>
      <c r="S24" s="45">
        <f>(VLOOKUP($A23,'ADR Raw Data'!$B$6:$BE$49,'ADR Raw Data'!BA$1,FALSE))/100</f>
        <v>4.1895861456828498E-2</v>
      </c>
      <c r="T24" s="45">
        <f>(VLOOKUP($A23,'ADR Raw Data'!$B$6:$BE$49,'ADR Raw Data'!BB$1,FALSE))/100</f>
        <v>3.6013938595256902E-2</v>
      </c>
      <c r="U24" s="44">
        <f>(VLOOKUP($A23,'ADR Raw Data'!$B$6:$BE$49,'ADR Raw Data'!BC$1,FALSE))/100</f>
        <v>3.89058971381444E-2</v>
      </c>
      <c r="V24" s="46">
        <f>(VLOOKUP($A23,'ADR Raw Data'!$B$6:$BE$49,'ADR Raw Data'!BE$1,FALSE))/100</f>
        <v>3.0983803124560397E-2</v>
      </c>
      <c r="X24" s="43">
        <f>(VLOOKUP($A23,'RevPAR Raw Data'!$B$6:$BE$49,'RevPAR Raw Data'!AT$1,FALSE))/100</f>
        <v>3.20148785668345E-2</v>
      </c>
      <c r="Y24" s="44">
        <f>(VLOOKUP($A23,'RevPAR Raw Data'!$B$6:$BE$49,'RevPAR Raw Data'!AU$1,FALSE))/100</f>
        <v>2.66557820730619E-2</v>
      </c>
      <c r="Z24" s="44">
        <f>(VLOOKUP($A23,'RevPAR Raw Data'!$B$6:$BE$49,'RevPAR Raw Data'!AV$1,FALSE))/100</f>
        <v>4.4077418468678999E-2</v>
      </c>
      <c r="AA24" s="44">
        <f>(VLOOKUP($A23,'RevPAR Raw Data'!$B$6:$BE$49,'RevPAR Raw Data'!AW$1,FALSE))/100</f>
        <v>5.20711488048285E-2</v>
      </c>
      <c r="AB24" s="44">
        <f>(VLOOKUP($A23,'RevPAR Raw Data'!$B$6:$BE$49,'RevPAR Raw Data'!AX$1,FALSE))/100</f>
        <v>5.7032046377224602E-2</v>
      </c>
      <c r="AC24" s="44">
        <f>(VLOOKUP($A23,'RevPAR Raw Data'!$B$6:$BE$49,'RevPAR Raw Data'!AY$1,FALSE))/100</f>
        <v>4.3263581944005196E-2</v>
      </c>
      <c r="AD24" s="45">
        <f>(VLOOKUP($A23,'RevPAR Raw Data'!$B$6:$BE$49,'RevPAR Raw Data'!BA$1,FALSE))/100</f>
        <v>0.11343460263503299</v>
      </c>
      <c r="AE24" s="45">
        <f>(VLOOKUP($A23,'RevPAR Raw Data'!$B$6:$BE$49,'RevPAR Raw Data'!BB$1,FALSE))/100</f>
        <v>9.9556279261630201E-2</v>
      </c>
      <c r="AF24" s="44">
        <f>(VLOOKUP($A23,'RevPAR Raw Data'!$B$6:$BE$49,'RevPAR Raw Data'!BC$1,FALSE))/100</f>
        <v>0.10639792431090701</v>
      </c>
      <c r="AG24" s="46">
        <f>(VLOOKUP($A23,'RevPAR Raw Data'!$B$6:$BE$49,'RevPAR Raw Data'!BE$1,FALSE))/100</f>
        <v>6.6090445114819804E-2</v>
      </c>
    </row>
    <row r="25" spans="1:33">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c r="A26" s="70" t="s">
        <v>21</v>
      </c>
      <c r="B26" s="47">
        <f>(VLOOKUP($A26,'Occupancy Raw Data'!$B$8:$BE$51,'Occupancy Raw Data'!AG$3,FALSE))/100</f>
        <v>0.49456106309166797</v>
      </c>
      <c r="C26" s="53">
        <f>(VLOOKUP($A26,'Occupancy Raw Data'!$B$8:$BE$51,'Occupancy Raw Data'!AH$3,FALSE))/100</f>
        <v>0.52315958134885598</v>
      </c>
      <c r="D26" s="53">
        <f>(VLOOKUP($A26,'Occupancy Raw Data'!$B$8:$BE$51,'Occupancy Raw Data'!AI$3,FALSE))/100</f>
        <v>0.53411095431292899</v>
      </c>
      <c r="E26" s="53">
        <f>(VLOOKUP($A26,'Occupancy Raw Data'!$B$8:$BE$51,'Occupancy Raw Data'!AJ$3,FALSE))/100</f>
        <v>0.54294555183159798</v>
      </c>
      <c r="F26" s="53">
        <f>(VLOOKUP($A26,'Occupancy Raw Data'!$B$8:$BE$51,'Occupancy Raw Data'!AK$3,FALSE))/100</f>
        <v>0.55937261127770899</v>
      </c>
      <c r="G26" s="54">
        <f>(VLOOKUP($A26,'Occupancy Raw Data'!$B$8:$BE$51,'Occupancy Raw Data'!AL$3,FALSE))/100</f>
        <v>0.53082995237255193</v>
      </c>
      <c r="H26" s="53">
        <f>(VLOOKUP($A26,'Occupancy Raw Data'!$B$8:$BE$51,'Occupancy Raw Data'!AN$3,FALSE))/100</f>
        <v>0.63085788204856796</v>
      </c>
      <c r="I26" s="53">
        <f>(VLOOKUP($A26,'Occupancy Raw Data'!$B$8:$BE$51,'Occupancy Raw Data'!AO$3,FALSE))/100</f>
        <v>0.64302934085964591</v>
      </c>
      <c r="J26" s="54">
        <f>(VLOOKUP($A26,'Occupancy Raw Data'!$B$8:$BE$51,'Occupancy Raw Data'!AP$3,FALSE))/100</f>
        <v>0.63694361145410705</v>
      </c>
      <c r="K26" s="48">
        <f>(VLOOKUP($A26,'Occupancy Raw Data'!$B$8:$BE$51,'Occupancy Raw Data'!AR$3,FALSE))/100</f>
        <v>0.56114814068156793</v>
      </c>
      <c r="M26" s="75">
        <f>VLOOKUP($A26,'ADR Raw Data'!$B$6:$BE$49,'ADR Raw Data'!AG$1,FALSE)</f>
        <v>61.813377474438198</v>
      </c>
      <c r="N26" s="76">
        <f>VLOOKUP($A26,'ADR Raw Data'!$B$6:$BE$49,'ADR Raw Data'!AH$1,FALSE)</f>
        <v>62.452210288146702</v>
      </c>
      <c r="O26" s="76">
        <f>VLOOKUP($A26,'ADR Raw Data'!$B$6:$BE$49,'ADR Raw Data'!AI$1,FALSE)</f>
        <v>62.646802979262098</v>
      </c>
      <c r="P26" s="76">
        <f>VLOOKUP($A26,'ADR Raw Data'!$B$6:$BE$49,'ADR Raw Data'!AJ$1,FALSE)</f>
        <v>62.933397208647499</v>
      </c>
      <c r="Q26" s="76">
        <f>VLOOKUP($A26,'ADR Raw Data'!$B$6:$BE$49,'ADR Raw Data'!AK$1,FALSE)</f>
        <v>63.459421148135398</v>
      </c>
      <c r="R26" s="77">
        <f>VLOOKUP($A26,'ADR Raw Data'!$B$6:$BE$49,'ADR Raw Data'!AL$1,FALSE)</f>
        <v>62.683040035667503</v>
      </c>
      <c r="S26" s="76">
        <f>VLOOKUP($A26,'ADR Raw Data'!$B$6:$BE$49,'ADR Raw Data'!AN$1,FALSE)</f>
        <v>70.016293539705401</v>
      </c>
      <c r="T26" s="76">
        <f>VLOOKUP($A26,'ADR Raw Data'!$B$6:$BE$49,'ADR Raw Data'!AO$1,FALSE)</f>
        <v>71.539195117044599</v>
      </c>
      <c r="U26" s="77">
        <f>VLOOKUP($A26,'ADR Raw Data'!$B$6:$BE$49,'ADR Raw Data'!AP$1,FALSE)</f>
        <v>70.785019671705498</v>
      </c>
      <c r="V26" s="78">
        <f>VLOOKUP($A26,'ADR Raw Data'!$B$6:$BE$49,'ADR Raw Data'!AR$1,FALSE)</f>
        <v>65.310563243474803</v>
      </c>
      <c r="X26" s="75">
        <f>VLOOKUP($A26,'RevPAR Raw Data'!$B$6:$BE$49,'RevPAR Raw Data'!AG$1,FALSE)</f>
        <v>30.570489677044701</v>
      </c>
      <c r="Y26" s="76">
        <f>VLOOKUP($A26,'RevPAR Raw Data'!$B$6:$BE$49,'RevPAR Raw Data'!AH$1,FALSE)</f>
        <v>32.672472188657601</v>
      </c>
      <c r="Z26" s="76">
        <f>VLOOKUP($A26,'RevPAR Raw Data'!$B$6:$BE$49,'RevPAR Raw Data'!AI$1,FALSE)</f>
        <v>33.460343723907798</v>
      </c>
      <c r="AA26" s="76">
        <f>VLOOKUP($A26,'RevPAR Raw Data'!$B$6:$BE$49,'RevPAR Raw Data'!AJ$1,FALSE)</f>
        <v>34.169408076086299</v>
      </c>
      <c r="AB26" s="76">
        <f>VLOOKUP($A26,'RevPAR Raw Data'!$B$6:$BE$49,'RevPAR Raw Data'!AK$1,FALSE)</f>
        <v>35.497462117804403</v>
      </c>
      <c r="AC26" s="77">
        <f>VLOOKUP($A26,'RevPAR Raw Data'!$B$6:$BE$49,'RevPAR Raw Data'!AL$1,FALSE)</f>
        <v>33.274035156700101</v>
      </c>
      <c r="AD26" s="76">
        <f>VLOOKUP($A26,'RevPAR Raw Data'!$B$6:$BE$49,'RevPAR Raw Data'!AN$1,FALSE)</f>
        <v>44.170330651349403</v>
      </c>
      <c r="AE26" s="76">
        <f>VLOOKUP($A26,'RevPAR Raw Data'!$B$6:$BE$49,'RevPAR Raw Data'!AO$1,FALSE)</f>
        <v>46.001801481742802</v>
      </c>
      <c r="AF26" s="77">
        <f>VLOOKUP($A26,'RevPAR Raw Data'!$B$6:$BE$49,'RevPAR Raw Data'!AP$1,FALSE)</f>
        <v>45.086066066546103</v>
      </c>
      <c r="AG26" s="78">
        <f>VLOOKUP($A26,'RevPAR Raw Data'!$B$6:$BE$49,'RevPAR Raw Data'!AR$1,FALSE)</f>
        <v>36.648901130941802</v>
      </c>
    </row>
    <row r="27" spans="1:33" ht="14.25">
      <c r="A27" s="55" t="s">
        <v>131</v>
      </c>
      <c r="B27" s="43">
        <f>(VLOOKUP($A26,'Occupancy Raw Data'!$B$8:$BE$51,'Occupancy Raw Data'!AT$3,FALSE))/100</f>
        <v>3.4186365775361098E-2</v>
      </c>
      <c r="C27" s="44">
        <f>(VLOOKUP($A26,'Occupancy Raw Data'!$B$8:$BE$51,'Occupancy Raw Data'!AU$3,FALSE))/100</f>
        <v>3.4525760274941898E-2</v>
      </c>
      <c r="D27" s="44">
        <f>(VLOOKUP($A26,'Occupancy Raw Data'!$B$8:$BE$51,'Occupancy Raw Data'!AV$3,FALSE))/100</f>
        <v>4.0633122802932603E-2</v>
      </c>
      <c r="E27" s="44">
        <f>(VLOOKUP($A26,'Occupancy Raw Data'!$B$8:$BE$51,'Occupancy Raw Data'!AW$3,FALSE))/100</f>
        <v>2.6713676377544401E-2</v>
      </c>
      <c r="F27" s="44">
        <f>(VLOOKUP($A26,'Occupancy Raw Data'!$B$8:$BE$51,'Occupancy Raw Data'!AX$3,FALSE))/100</f>
        <v>3.2189894300342199E-2</v>
      </c>
      <c r="G27" s="44">
        <f>(VLOOKUP($A26,'Occupancy Raw Data'!$B$8:$BE$51,'Occupancy Raw Data'!AY$3,FALSE))/100</f>
        <v>3.3581655233231901E-2</v>
      </c>
      <c r="H27" s="45">
        <f>(VLOOKUP($A26,'Occupancy Raw Data'!$B$8:$BE$51,'Occupancy Raw Data'!BA$3,FALSE))/100</f>
        <v>2.7181399018342697E-2</v>
      </c>
      <c r="I27" s="45">
        <f>(VLOOKUP($A26,'Occupancy Raw Data'!$B$8:$BE$51,'Occupancy Raw Data'!BB$3,FALSE))/100</f>
        <v>2.15940078780971E-2</v>
      </c>
      <c r="J27" s="44">
        <f>(VLOOKUP($A26,'Occupancy Raw Data'!$B$8:$BE$51,'Occupancy Raw Data'!BC$3,FALSE))/100</f>
        <v>2.4353392824491098E-2</v>
      </c>
      <c r="K27" s="46">
        <f>(VLOOKUP($A26,'Occupancy Raw Data'!$B$8:$BE$51,'Occupancy Raw Data'!BE$3,FALSE))/100</f>
        <v>3.0570890682878403E-2</v>
      </c>
      <c r="M27" s="43">
        <f>(VLOOKUP($A26,'ADR Raw Data'!$B$6:$BE$49,'ADR Raw Data'!AT$1,FALSE))/100</f>
        <v>1.12011623666484E-2</v>
      </c>
      <c r="N27" s="44">
        <f>(VLOOKUP($A26,'ADR Raw Data'!$B$6:$BE$49,'ADR Raw Data'!AU$1,FALSE))/100</f>
        <v>1.1825323248167098E-2</v>
      </c>
      <c r="O27" s="44">
        <f>(VLOOKUP($A26,'ADR Raw Data'!$B$6:$BE$49,'ADR Raw Data'!AV$1,FALSE))/100</f>
        <v>1.09251205193832E-2</v>
      </c>
      <c r="P27" s="44">
        <f>(VLOOKUP($A26,'ADR Raw Data'!$B$6:$BE$49,'ADR Raw Data'!AW$1,FALSE))/100</f>
        <v>1.6129531149989301E-2</v>
      </c>
      <c r="Q27" s="44">
        <f>(VLOOKUP($A26,'ADR Raw Data'!$B$6:$BE$49,'ADR Raw Data'!AX$1,FALSE))/100</f>
        <v>1.5393212897506401E-2</v>
      </c>
      <c r="R27" s="44">
        <f>(VLOOKUP($A26,'ADR Raw Data'!$B$6:$BE$49,'ADR Raw Data'!AY$1,FALSE))/100</f>
        <v>1.3166109288730099E-2</v>
      </c>
      <c r="S27" s="45">
        <f>(VLOOKUP($A26,'ADR Raw Data'!$B$6:$BE$49,'ADR Raw Data'!BA$1,FALSE))/100</f>
        <v>5.7545862104983201E-3</v>
      </c>
      <c r="T27" s="45">
        <f>(VLOOKUP($A26,'ADR Raw Data'!$B$6:$BE$49,'ADR Raw Data'!BB$1,FALSE))/100</f>
        <v>1.3295648143956401E-2</v>
      </c>
      <c r="U27" s="44">
        <f>(VLOOKUP($A26,'ADR Raw Data'!$B$6:$BE$49,'ADR Raw Data'!BC$1,FALSE))/100</f>
        <v>9.5682872200900798E-3</v>
      </c>
      <c r="V27" s="46">
        <f>(VLOOKUP($A26,'ADR Raw Data'!$B$6:$BE$49,'ADR Raw Data'!BE$1,FALSE))/100</f>
        <v>1.1644316471883799E-2</v>
      </c>
      <c r="X27" s="43">
        <f>(VLOOKUP($A26,'RevPAR Raw Data'!$B$6:$BE$49,'RevPAR Raw Data'!AT$1,FALSE))/100</f>
        <v>4.5770455175784999E-2</v>
      </c>
      <c r="Y27" s="44">
        <f>(VLOOKUP($A26,'RevPAR Raw Data'!$B$6:$BE$49,'RevPAR Raw Data'!AU$1,FALSE))/100</f>
        <v>4.6759361798748997E-2</v>
      </c>
      <c r="Z27" s="44">
        <f>(VLOOKUP($A26,'RevPAR Raw Data'!$B$6:$BE$49,'RevPAR Raw Data'!AV$1,FALSE))/100</f>
        <v>5.2002165086016801E-2</v>
      </c>
      <c r="AA27" s="44">
        <f>(VLOOKUP($A26,'RevPAR Raw Data'!$B$6:$BE$49,'RevPAR Raw Data'!AW$1,FALSE))/100</f>
        <v>4.3274086602796101E-2</v>
      </c>
      <c r="AB27" s="44">
        <f>(VLOOKUP($A26,'RevPAR Raw Data'!$B$6:$BE$49,'RevPAR Raw Data'!AX$1,FALSE))/100</f>
        <v>4.8078613093962101E-2</v>
      </c>
      <c r="AC27" s="44">
        <f>(VLOOKUP($A26,'RevPAR Raw Data'!$B$6:$BE$49,'RevPAR Raw Data'!AY$1,FALSE))/100</f>
        <v>4.7189904264859202E-2</v>
      </c>
      <c r="AD27" s="45">
        <f>(VLOOKUP($A26,'RevPAR Raw Data'!$B$6:$BE$49,'RevPAR Raw Data'!BA$1,FALSE))/100</f>
        <v>3.3092402932814097E-2</v>
      </c>
      <c r="AE27" s="45">
        <f>(VLOOKUP($A26,'RevPAR Raw Data'!$B$6:$BE$49,'RevPAR Raw Data'!BB$1,FALSE))/100</f>
        <v>3.5176762352818497E-2</v>
      </c>
      <c r="AF27" s="44">
        <f>(VLOOKUP($A26,'RevPAR Raw Data'!$B$6:$BE$49,'RevPAR Raw Data'!BC$1,FALSE))/100</f>
        <v>3.4154700301909598E-2</v>
      </c>
      <c r="AG27" s="46">
        <f>(VLOOKUP($A26,'RevPAR Raw Data'!$B$6:$BE$49,'RevPAR Raw Data'!BE$1,FALSE))/100</f>
        <v>4.2571184280701099E-2</v>
      </c>
    </row>
    <row r="28" spans="1:33">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c r="A29" s="70" t="s">
        <v>23</v>
      </c>
      <c r="B29" s="71">
        <f>(VLOOKUP($A29,'Occupancy Raw Data'!$B$8:$BE$45,'Occupancy Raw Data'!AG$3,FALSE))/100</f>
        <v>0.47309258275800997</v>
      </c>
      <c r="C29" s="72">
        <f>(VLOOKUP($A29,'Occupancy Raw Data'!$B$8:$BE$45,'Occupancy Raw Data'!AH$3,FALSE))/100</f>
        <v>0.62738242756830098</v>
      </c>
      <c r="D29" s="72">
        <f>(VLOOKUP($A29,'Occupancy Raw Data'!$B$8:$BE$45,'Occupancy Raw Data'!AI$3,FALSE))/100</f>
        <v>0.69694488700064894</v>
      </c>
      <c r="E29" s="72">
        <f>(VLOOKUP($A29,'Occupancy Raw Data'!$B$8:$BE$45,'Occupancy Raw Data'!AJ$3,FALSE))/100</f>
        <v>0.69347082079423994</v>
      </c>
      <c r="F29" s="72">
        <f>(VLOOKUP($A29,'Occupancy Raw Data'!$B$8:$BE$45,'Occupancy Raw Data'!AK$3,FALSE))/100</f>
        <v>0.71025845282350797</v>
      </c>
      <c r="G29" s="73">
        <f>(VLOOKUP($A29,'Occupancy Raw Data'!$B$8:$BE$45,'Occupancy Raw Data'!AL$3,FALSE))/100</f>
        <v>0.64022983418894097</v>
      </c>
      <c r="H29" s="53">
        <f>(VLOOKUP($A29,'Occupancy Raw Data'!$B$8:$BE$45,'Occupancy Raw Data'!AN$3,FALSE))/100</f>
        <v>0.83637221927184702</v>
      </c>
      <c r="I29" s="53">
        <f>(VLOOKUP($A29,'Occupancy Raw Data'!$B$8:$BE$45,'Occupancy Raw Data'!AO$3,FALSE))/100</f>
        <v>0.82917330500973607</v>
      </c>
      <c r="J29" s="73">
        <f>(VLOOKUP($A29,'Occupancy Raw Data'!$B$8:$BE$45,'Occupancy Raw Data'!AP$3,FALSE))/100</f>
        <v>0.83277276214079099</v>
      </c>
      <c r="K29" s="74">
        <f>(VLOOKUP($A29,'Occupancy Raw Data'!$B$8:$BE$45,'Occupancy Raw Data'!AR$3,FALSE))/100</f>
        <v>0.69524209931804093</v>
      </c>
      <c r="M29" s="75">
        <f>VLOOKUP($A29,'ADR Raw Data'!$B$6:$BE$43,'ADR Raw Data'!AG$1,FALSE)</f>
        <v>106.101833489242</v>
      </c>
      <c r="N29" s="76">
        <f>VLOOKUP($A29,'ADR Raw Data'!$B$6:$BE$43,'ADR Raw Data'!AH$1,FALSE)</f>
        <v>114.61637694279101</v>
      </c>
      <c r="O29" s="76">
        <f>VLOOKUP($A29,'ADR Raw Data'!$B$6:$BE$43,'ADR Raw Data'!AI$1,FALSE)</f>
        <v>119.92929854268699</v>
      </c>
      <c r="P29" s="76">
        <f>VLOOKUP($A29,'ADR Raw Data'!$B$6:$BE$43,'ADR Raw Data'!AJ$1,FALSE)</f>
        <v>119.360860473526</v>
      </c>
      <c r="Q29" s="76">
        <f>VLOOKUP($A29,'ADR Raw Data'!$B$6:$BE$43,'ADR Raw Data'!AK$1,FALSE)</f>
        <v>125.246632915861</v>
      </c>
      <c r="R29" s="77">
        <f>VLOOKUP($A29,'ADR Raw Data'!$B$6:$BE$43,'ADR Raw Data'!AL$1,FALSE)</f>
        <v>117.901146154714</v>
      </c>
      <c r="S29" s="76">
        <f>VLOOKUP($A29,'ADR Raw Data'!$B$6:$BE$43,'ADR Raw Data'!AN$1,FALSE)</f>
        <v>153.37195419429901</v>
      </c>
      <c r="T29" s="76">
        <f>VLOOKUP($A29,'ADR Raw Data'!$B$6:$BE$43,'ADR Raw Data'!AO$1,FALSE)</f>
        <v>154.38786605109499</v>
      </c>
      <c r="U29" s="77">
        <f>VLOOKUP($A29,'ADR Raw Data'!$B$6:$BE$43,'ADR Raw Data'!AP$1,FALSE)</f>
        <v>153.87771460709899</v>
      </c>
      <c r="V29" s="78">
        <f>VLOOKUP($A29,'ADR Raw Data'!$B$6:$BE$43,'ADR Raw Data'!AR$1,FALSE)</f>
        <v>130.213529880707</v>
      </c>
      <c r="X29" s="75">
        <f>VLOOKUP($A29,'RevPAR Raw Data'!$B$6:$BE$43,'RevPAR Raw Data'!AG$1,FALSE)</f>
        <v>50.195990440785899</v>
      </c>
      <c r="Y29" s="76">
        <f>VLOOKUP($A29,'RevPAR Raw Data'!$B$6:$BE$43,'RevPAR Raw Data'!AH$1,FALSE)</f>
        <v>71.9083008054522</v>
      </c>
      <c r="Z29" s="76">
        <f>VLOOKUP($A29,'RevPAR Raw Data'!$B$6:$BE$43,'RevPAR Raw Data'!AI$1,FALSE)</f>
        <v>83.584111420900399</v>
      </c>
      <c r="AA29" s="76">
        <f>VLOOKUP($A29,'RevPAR Raw Data'!$B$6:$BE$43,'RevPAR Raw Data'!AJ$1,FALSE)</f>
        <v>82.773273883283096</v>
      </c>
      <c r="AB29" s="76">
        <f>VLOOKUP($A29,'RevPAR Raw Data'!$B$6:$BE$43,'RevPAR Raw Data'!AK$1,FALSE)</f>
        <v>88.957479716173907</v>
      </c>
      <c r="AC29" s="77">
        <f>VLOOKUP($A29,'RevPAR Raw Data'!$B$6:$BE$43,'RevPAR Raw Data'!AL$1,FALSE)</f>
        <v>75.483831253319096</v>
      </c>
      <c r="AD29" s="76">
        <f>VLOOKUP($A29,'RevPAR Raw Data'!$B$6:$BE$43,'RevPAR Raw Data'!AN$1,FALSE)</f>
        <v>128.27604170354601</v>
      </c>
      <c r="AE29" s="76">
        <f>VLOOKUP($A29,'RevPAR Raw Data'!$B$6:$BE$43,'RevPAR Raw Data'!AO$1,FALSE)</f>
        <v>128.01429714698699</v>
      </c>
      <c r="AF29" s="77">
        <f>VLOOKUP($A29,'RevPAR Raw Data'!$B$6:$BE$43,'RevPAR Raw Data'!AP$1,FALSE)</f>
        <v>128.145169425267</v>
      </c>
      <c r="AG29" s="78">
        <f>VLOOKUP($A29,'RevPAR Raw Data'!$B$6:$BE$43,'RevPAR Raw Data'!AR$1,FALSE)</f>
        <v>90.529927873875593</v>
      </c>
    </row>
    <row r="30" spans="1:33" ht="14.25">
      <c r="A30" s="55" t="s">
        <v>131</v>
      </c>
      <c r="B30" s="43">
        <f>(VLOOKUP($A29,'Occupancy Raw Data'!$B$8:$BE$51,'Occupancy Raw Data'!AT$3,FALSE))/100</f>
        <v>1.0306893672156201E-2</v>
      </c>
      <c r="C30" s="44">
        <f>(VLOOKUP($A29,'Occupancy Raw Data'!$B$8:$BE$51,'Occupancy Raw Data'!AU$3,FALSE))/100</f>
        <v>2.0892054723655403E-2</v>
      </c>
      <c r="D30" s="44">
        <f>(VLOOKUP($A29,'Occupancy Raw Data'!$B$8:$BE$51,'Occupancy Raw Data'!AV$3,FALSE))/100</f>
        <v>3.3358251204696703E-2</v>
      </c>
      <c r="E30" s="44">
        <f>(VLOOKUP($A29,'Occupancy Raw Data'!$B$8:$BE$51,'Occupancy Raw Data'!AW$3,FALSE))/100</f>
        <v>1.5565390702690401E-2</v>
      </c>
      <c r="F30" s="44">
        <f>(VLOOKUP($A29,'Occupancy Raw Data'!$B$8:$BE$51,'Occupancy Raw Data'!AX$3,FALSE))/100</f>
        <v>-4.0698555573554498E-3</v>
      </c>
      <c r="G30" s="44">
        <f>(VLOOKUP($A29,'Occupancy Raw Data'!$B$8:$BE$51,'Occupancy Raw Data'!AY$3,FALSE))/100</f>
        <v>1.5187602214257301E-2</v>
      </c>
      <c r="H30" s="45">
        <f>(VLOOKUP($A29,'Occupancy Raw Data'!$B$8:$BE$51,'Occupancy Raw Data'!BA$3,FALSE))/100</f>
        <v>9.8093250098222097E-3</v>
      </c>
      <c r="I30" s="45">
        <f>(VLOOKUP($A29,'Occupancy Raw Data'!$B$8:$BE$51,'Occupancy Raw Data'!BB$3,FALSE))/100</f>
        <v>7.6453654605545497E-3</v>
      </c>
      <c r="J30" s="44">
        <f>(VLOOKUP($A29,'Occupancy Raw Data'!$B$8:$BE$51,'Occupancy Raw Data'!BC$3,FALSE))/100</f>
        <v>8.7308612934468791E-3</v>
      </c>
      <c r="K30" s="46">
        <f>(VLOOKUP($A29,'Occupancy Raw Data'!$B$8:$BE$51,'Occupancy Raw Data'!BE$3,FALSE))/100</f>
        <v>1.2968517361349302E-2</v>
      </c>
      <c r="M30" s="43">
        <f>(VLOOKUP($A29,'ADR Raw Data'!$B$6:$BE$49,'ADR Raw Data'!AT$1,FALSE))/100</f>
        <v>1.9381105300227301E-2</v>
      </c>
      <c r="N30" s="44">
        <f>(VLOOKUP($A29,'ADR Raw Data'!$B$6:$BE$49,'ADR Raw Data'!AU$1,FALSE))/100</f>
        <v>1.4205743702563899E-2</v>
      </c>
      <c r="O30" s="44">
        <f>(VLOOKUP($A29,'ADR Raw Data'!$B$6:$BE$49,'ADR Raw Data'!AV$1,FALSE))/100</f>
        <v>1.7183654470305301E-2</v>
      </c>
      <c r="P30" s="44">
        <f>(VLOOKUP($A29,'ADR Raw Data'!$B$6:$BE$49,'ADR Raw Data'!AW$1,FALSE))/100</f>
        <v>6.61022344515269E-3</v>
      </c>
      <c r="Q30" s="44">
        <f>(VLOOKUP($A29,'ADR Raw Data'!$B$6:$BE$49,'ADR Raw Data'!AX$1,FALSE))/100</f>
        <v>-1.7658007023860101E-3</v>
      </c>
      <c r="R30" s="44">
        <f>(VLOOKUP($A29,'ADR Raw Data'!$B$6:$BE$49,'ADR Raw Data'!AY$1,FALSE))/100</f>
        <v>9.8207591308548409E-3</v>
      </c>
      <c r="S30" s="45">
        <f>(VLOOKUP($A29,'ADR Raw Data'!$B$6:$BE$49,'ADR Raw Data'!BA$1,FALSE))/100</f>
        <v>2.5342536671474399E-2</v>
      </c>
      <c r="T30" s="45">
        <f>(VLOOKUP($A29,'ADR Raw Data'!$B$6:$BE$49,'ADR Raw Data'!BB$1,FALSE))/100</f>
        <v>2.68472470893092E-2</v>
      </c>
      <c r="U30" s="44">
        <f>(VLOOKUP($A29,'ADR Raw Data'!$B$6:$BE$49,'ADR Raw Data'!BC$1,FALSE))/100</f>
        <v>2.6090745777936301E-2</v>
      </c>
      <c r="V30" s="46">
        <f>(VLOOKUP($A29,'ADR Raw Data'!$B$6:$BE$49,'ADR Raw Data'!BE$1,FALSE))/100</f>
        <v>1.59595484675772E-2</v>
      </c>
      <c r="X30" s="43">
        <f>(VLOOKUP($A29,'RevPAR Raw Data'!$B$6:$BE$49,'RevPAR Raw Data'!AT$1,FALSE))/100</f>
        <v>2.98877579639618E-2</v>
      </c>
      <c r="Y30" s="44">
        <f>(VLOOKUP($A29,'RevPAR Raw Data'!$B$6:$BE$49,'RevPAR Raw Data'!AU$1,FALSE))/100</f>
        <v>3.5394585601043499E-2</v>
      </c>
      <c r="Z30" s="44">
        <f>(VLOOKUP($A29,'RevPAR Raw Data'!$B$6:$BE$49,'RevPAR Raw Data'!AV$1,FALSE))/100</f>
        <v>5.1115122337437195E-2</v>
      </c>
      <c r="AA30" s="44">
        <f>(VLOOKUP($A29,'RevPAR Raw Data'!$B$6:$BE$49,'RevPAR Raw Data'!AW$1,FALSE))/100</f>
        <v>2.2278504858398902E-2</v>
      </c>
      <c r="AB30" s="44">
        <f>(VLOOKUP($A29,'RevPAR Raw Data'!$B$6:$BE$49,'RevPAR Raw Data'!AX$1,FALSE))/100</f>
        <v>-5.8284697059396793E-3</v>
      </c>
      <c r="AC30" s="44">
        <f>(VLOOKUP($A29,'RevPAR Raw Data'!$B$6:$BE$49,'RevPAR Raw Data'!AY$1,FALSE))/100</f>
        <v>2.5157515128233599E-2</v>
      </c>
      <c r="AD30" s="45">
        <f>(VLOOKUP($A29,'RevPAR Raw Data'!$B$6:$BE$49,'RevPAR Raw Data'!BA$1,FALSE))/100</f>
        <v>3.5400454860080401E-2</v>
      </c>
      <c r="AE30" s="45">
        <f>(VLOOKUP($A29,'RevPAR Raw Data'!$B$6:$BE$49,'RevPAR Raw Data'!BB$1,FALSE))/100</f>
        <v>3.4697869565471405E-2</v>
      </c>
      <c r="AF30" s="44">
        <f>(VLOOKUP($A29,'RevPAR Raw Data'!$B$6:$BE$49,'RevPAR Raw Data'!BC$1,FALSE))/100</f>
        <v>3.5049401753812902E-2</v>
      </c>
      <c r="AG30" s="46">
        <f>(VLOOKUP($A29,'RevPAR Raw Data'!$B$6:$BE$49,'RevPAR Raw Data'!BE$1,FALSE))/100</f>
        <v>2.9135037510307701E-2</v>
      </c>
    </row>
    <row r="31" spans="1:33">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c r="A32" s="70" t="s">
        <v>24</v>
      </c>
      <c r="B32" s="71">
        <f>(VLOOKUP($A32,'Occupancy Raw Data'!$B$8:$BE$45,'Occupancy Raw Data'!AG$3,FALSE))/100</f>
        <v>0.37587959343236904</v>
      </c>
      <c r="C32" s="72">
        <f>(VLOOKUP($A32,'Occupancy Raw Data'!$B$8:$BE$45,'Occupancy Raw Data'!AH$3,FALSE))/100</f>
        <v>0.55961688819390099</v>
      </c>
      <c r="D32" s="72">
        <f>(VLOOKUP($A32,'Occupancy Raw Data'!$B$8:$BE$45,'Occupancy Raw Data'!AI$3,FALSE))/100</f>
        <v>0.58502736512900699</v>
      </c>
      <c r="E32" s="72">
        <f>(VLOOKUP($A32,'Occupancy Raw Data'!$B$8:$BE$45,'Occupancy Raw Data'!AJ$3,FALSE))/100</f>
        <v>0.58737294761532399</v>
      </c>
      <c r="F32" s="72">
        <f>(VLOOKUP($A32,'Occupancy Raw Data'!$B$8:$BE$45,'Occupancy Raw Data'!AK$3,FALSE))/100</f>
        <v>0.53948397185301</v>
      </c>
      <c r="G32" s="73">
        <f>(VLOOKUP($A32,'Occupancy Raw Data'!$B$8:$BE$45,'Occupancy Raw Data'!AL$3,FALSE))/100</f>
        <v>0.52947615324472208</v>
      </c>
      <c r="H32" s="53">
        <f>(VLOOKUP($A32,'Occupancy Raw Data'!$B$8:$BE$45,'Occupancy Raw Data'!AN$3,FALSE))/100</f>
        <v>0.59812353401094598</v>
      </c>
      <c r="I32" s="53">
        <f>(VLOOKUP($A32,'Occupancy Raw Data'!$B$8:$BE$45,'Occupancy Raw Data'!AO$3,FALSE))/100</f>
        <v>0.60535574667709102</v>
      </c>
      <c r="J32" s="73">
        <f>(VLOOKUP($A32,'Occupancy Raw Data'!$B$8:$BE$45,'Occupancy Raw Data'!AP$3,FALSE))/100</f>
        <v>0.60173964034401795</v>
      </c>
      <c r="K32" s="74">
        <f>(VLOOKUP($A32,'Occupancy Raw Data'!$B$8:$BE$45,'Occupancy Raw Data'!AR$3,FALSE))/100</f>
        <v>0.55012286384452103</v>
      </c>
      <c r="M32" s="75">
        <f>VLOOKUP($A32,'ADR Raw Data'!$B$6:$BE$43,'ADR Raw Data'!AG$1,FALSE)</f>
        <v>97.102464898595898</v>
      </c>
      <c r="N32" s="76">
        <f>VLOOKUP($A32,'ADR Raw Data'!$B$6:$BE$43,'ADR Raw Data'!AH$1,FALSE)</f>
        <v>102.06164512748801</v>
      </c>
      <c r="O32" s="76">
        <f>VLOOKUP($A32,'ADR Raw Data'!$B$6:$BE$43,'ADR Raw Data'!AI$1,FALSE)</f>
        <v>102.440280654861</v>
      </c>
      <c r="P32" s="76">
        <f>VLOOKUP($A32,'ADR Raw Data'!$B$6:$BE$43,'ADR Raw Data'!AJ$1,FALSE)</f>
        <v>101.739740432612</v>
      </c>
      <c r="Q32" s="76">
        <f>VLOOKUP($A32,'ADR Raw Data'!$B$6:$BE$43,'ADR Raw Data'!AK$1,FALSE)</f>
        <v>101.891445652173</v>
      </c>
      <c r="R32" s="77">
        <f>VLOOKUP($A32,'ADR Raw Data'!$B$6:$BE$43,'ADR Raw Data'!AL$1,FALSE)</f>
        <v>101.335100413467</v>
      </c>
      <c r="S32" s="76">
        <f>VLOOKUP($A32,'ADR Raw Data'!$B$6:$BE$43,'ADR Raw Data'!AN$1,FALSE)</f>
        <v>123.396111111111</v>
      </c>
      <c r="T32" s="76">
        <f>VLOOKUP($A32,'ADR Raw Data'!$B$6:$BE$43,'ADR Raw Data'!AO$1,FALSE)</f>
        <v>122.782973845657</v>
      </c>
      <c r="U32" s="77">
        <f>VLOOKUP($A32,'ADR Raw Data'!$B$6:$BE$43,'ADR Raw Data'!AP$1,FALSE)</f>
        <v>123.087700178658</v>
      </c>
      <c r="V32" s="78">
        <f>VLOOKUP($A32,'ADR Raw Data'!$B$6:$BE$43,'ADR Raw Data'!AR$1,FALSE)</f>
        <v>108.133270899954</v>
      </c>
      <c r="X32" s="75">
        <f>VLOOKUP($A32,'RevPAR Raw Data'!$B$6:$BE$43,'RevPAR Raw Data'!AG$1,FALSE)</f>
        <v>36.498835027365097</v>
      </c>
      <c r="Y32" s="76">
        <f>VLOOKUP($A32,'RevPAR Raw Data'!$B$6:$BE$43,'RevPAR Raw Data'!AH$1,FALSE)</f>
        <v>57.115420250195399</v>
      </c>
      <c r="Z32" s="76">
        <f>VLOOKUP($A32,'RevPAR Raw Data'!$B$6:$BE$43,'RevPAR Raw Data'!AI$1,FALSE)</f>
        <v>59.930367474589502</v>
      </c>
      <c r="AA32" s="76">
        <f>VLOOKUP($A32,'RevPAR Raw Data'!$B$6:$BE$43,'RevPAR Raw Data'!AJ$1,FALSE)</f>
        <v>59.759171227521499</v>
      </c>
      <c r="AB32" s="76">
        <f>VLOOKUP($A32,'RevPAR Raw Data'!$B$6:$BE$43,'RevPAR Raw Data'!AK$1,FALSE)</f>
        <v>54.968801798279898</v>
      </c>
      <c r="AC32" s="77">
        <f>VLOOKUP($A32,'RevPAR Raw Data'!$B$6:$BE$43,'RevPAR Raw Data'!AL$1,FALSE)</f>
        <v>53.6545191555903</v>
      </c>
      <c r="AD32" s="76">
        <f>VLOOKUP($A32,'RevPAR Raw Data'!$B$6:$BE$43,'RevPAR Raw Data'!AN$1,FALSE)</f>
        <v>73.806118060985099</v>
      </c>
      <c r="AE32" s="76">
        <f>VLOOKUP($A32,'RevPAR Raw Data'!$B$6:$BE$43,'RevPAR Raw Data'!AO$1,FALSE)</f>
        <v>74.327378811571506</v>
      </c>
      <c r="AF32" s="77">
        <f>VLOOKUP($A32,'RevPAR Raw Data'!$B$6:$BE$43,'RevPAR Raw Data'!AP$1,FALSE)</f>
        <v>74.066748436278303</v>
      </c>
      <c r="AG32" s="78">
        <f>VLOOKUP($A32,'RevPAR Raw Data'!$B$6:$BE$43,'RevPAR Raw Data'!AR$1,FALSE)</f>
        <v>59.486584664358297</v>
      </c>
    </row>
    <row r="33" spans="1:33" ht="14.25">
      <c r="A33" s="55" t="s">
        <v>131</v>
      </c>
      <c r="B33" s="43">
        <f>(VLOOKUP($A32,'Occupancy Raw Data'!$B$8:$BE$51,'Occupancy Raw Data'!AT$3,FALSE))/100</f>
        <v>-6.6504854368931998E-2</v>
      </c>
      <c r="C33" s="44">
        <f>(VLOOKUP($A32,'Occupancy Raw Data'!$B$8:$BE$51,'Occupancy Raw Data'!AU$3,FALSE))/100</f>
        <v>1.8498754891497601E-2</v>
      </c>
      <c r="D33" s="44">
        <f>(VLOOKUP($A32,'Occupancy Raw Data'!$B$8:$BE$51,'Occupancy Raw Data'!AV$3,FALSE))/100</f>
        <v>7.4049141703130192E-3</v>
      </c>
      <c r="E33" s="44">
        <f>(VLOOKUP($A32,'Occupancy Raw Data'!$B$8:$BE$51,'Occupancy Raw Data'!AW$3,FALSE))/100</f>
        <v>1.45172180958811E-2</v>
      </c>
      <c r="F33" s="44">
        <f>(VLOOKUP($A32,'Occupancy Raw Data'!$B$8:$BE$51,'Occupancy Raw Data'!AX$3,FALSE))/100</f>
        <v>2.7550260610573297E-2</v>
      </c>
      <c r="G33" s="44">
        <f>(VLOOKUP($A32,'Occupancy Raw Data'!$B$8:$BE$51,'Occupancy Raw Data'!AY$3,FALSE))/100</f>
        <v>4.0029651593773106E-3</v>
      </c>
      <c r="H33" s="45">
        <f>(VLOOKUP($A32,'Occupancy Raw Data'!$B$8:$BE$51,'Occupancy Raw Data'!BA$3,FALSE))/100</f>
        <v>6.4347826086956494E-2</v>
      </c>
      <c r="I33" s="45">
        <f>(VLOOKUP($A32,'Occupancy Raw Data'!$B$8:$BE$51,'Occupancy Raw Data'!BB$3,FALSE))/100</f>
        <v>3.4747744737721298E-2</v>
      </c>
      <c r="J33" s="44">
        <f>(VLOOKUP($A32,'Occupancy Raw Data'!$B$8:$BE$51,'Occupancy Raw Data'!BC$3,FALSE))/100</f>
        <v>4.9250170415814497E-2</v>
      </c>
      <c r="K33" s="46">
        <f>(VLOOKUP($A32,'Occupancy Raw Data'!$B$8:$BE$51,'Occupancy Raw Data'!BE$3,FALSE))/100</f>
        <v>1.7718772600475202E-2</v>
      </c>
      <c r="M33" s="43">
        <f>(VLOOKUP($A32,'ADR Raw Data'!$B$6:$BE$49,'ADR Raw Data'!AT$1,FALSE))/100</f>
        <v>4.5363382361834501E-2</v>
      </c>
      <c r="N33" s="44">
        <f>(VLOOKUP($A32,'ADR Raw Data'!$B$6:$BE$49,'ADR Raw Data'!AU$1,FALSE))/100</f>
        <v>1.7292716033834199E-2</v>
      </c>
      <c r="O33" s="44">
        <f>(VLOOKUP($A32,'ADR Raw Data'!$B$6:$BE$49,'ADR Raw Data'!AV$1,FALSE))/100</f>
        <v>-7.2366230110990906E-4</v>
      </c>
      <c r="P33" s="44">
        <f>(VLOOKUP($A32,'ADR Raw Data'!$B$6:$BE$49,'ADR Raw Data'!AW$1,FALSE))/100</f>
        <v>1.2683264580901198E-2</v>
      </c>
      <c r="Q33" s="44">
        <f>(VLOOKUP($A32,'ADR Raw Data'!$B$6:$BE$49,'ADR Raw Data'!AX$1,FALSE))/100</f>
        <v>9.9563393159443209E-3</v>
      </c>
      <c r="R33" s="44">
        <f>(VLOOKUP($A32,'ADR Raw Data'!$B$6:$BE$49,'ADR Raw Data'!AY$1,FALSE))/100</f>
        <v>1.52317567115774E-2</v>
      </c>
      <c r="S33" s="45">
        <f>(VLOOKUP($A32,'ADR Raw Data'!$B$6:$BE$49,'ADR Raw Data'!BA$1,FALSE))/100</f>
        <v>6.75436446432474E-2</v>
      </c>
      <c r="T33" s="45">
        <f>(VLOOKUP($A32,'ADR Raw Data'!$B$6:$BE$49,'ADR Raw Data'!BB$1,FALSE))/100</f>
        <v>3.85106959079317E-2</v>
      </c>
      <c r="U33" s="44">
        <f>(VLOOKUP($A32,'ADR Raw Data'!$B$6:$BE$49,'ADR Raw Data'!BC$1,FALSE))/100</f>
        <v>5.2608358727722598E-2</v>
      </c>
      <c r="V33" s="46">
        <f>(VLOOKUP($A32,'ADR Raw Data'!$B$6:$BE$49,'ADR Raw Data'!BE$1,FALSE))/100</f>
        <v>2.9794692444137398E-2</v>
      </c>
      <c r="X33" s="43">
        <f>(VLOOKUP($A32,'RevPAR Raw Data'!$B$6:$BE$49,'RevPAR Raw Data'!AT$1,FALSE))/100</f>
        <v>-2.4158357144753402E-2</v>
      </c>
      <c r="Y33" s="44">
        <f>(VLOOKUP($A32,'RevPAR Raw Data'!$B$6:$BE$49,'RevPAR Raw Data'!AU$1,FALSE))/100</f>
        <v>3.6111364640649998E-2</v>
      </c>
      <c r="Z33" s="44">
        <f>(VLOOKUP($A32,'RevPAR Raw Data'!$B$6:$BE$49,'RevPAR Raw Data'!AV$1,FALSE))/100</f>
        <v>6.6758932119751003E-3</v>
      </c>
      <c r="AA33" s="44">
        <f>(VLOOKUP($A32,'RevPAR Raw Data'!$B$6:$BE$49,'RevPAR Raw Data'!AW$1,FALSE))/100</f>
        <v>2.7384608394871002E-2</v>
      </c>
      <c r="AB33" s="44">
        <f>(VLOOKUP($A32,'RevPAR Raw Data'!$B$6:$BE$49,'RevPAR Raw Data'!AX$1,FALSE))/100</f>
        <v>3.7780899669399202E-2</v>
      </c>
      <c r="AC33" s="44">
        <f>(VLOOKUP($A32,'RevPAR Raw Data'!$B$6:$BE$49,'RevPAR Raw Data'!AY$1,FALSE))/100</f>
        <v>1.9295694062387302E-2</v>
      </c>
      <c r="AD33" s="45">
        <f>(VLOOKUP($A32,'RevPAR Raw Data'!$B$6:$BE$49,'RevPAR Raw Data'!BA$1,FALSE))/100</f>
        <v>0.136237757428986</v>
      </c>
      <c r="AE33" s="45">
        <f>(VLOOKUP($A32,'RevPAR Raw Data'!$B$6:$BE$49,'RevPAR Raw Data'!BB$1,FALSE))/100</f>
        <v>7.4596600476733901E-2</v>
      </c>
      <c r="AF33" s="44">
        <f>(VLOOKUP($A32,'RevPAR Raw Data'!$B$6:$BE$49,'RevPAR Raw Data'!BC$1,FALSE))/100</f>
        <v>0.104449499776173</v>
      </c>
      <c r="AG33" s="46">
        <f>(VLOOKUP($A32,'RevPAR Raw Data'!$B$6:$BE$49,'RevPAR Raw Data'!BE$1,FALSE))/100</f>
        <v>4.8041390424731496E-2</v>
      </c>
    </row>
    <row r="34" spans="1:33">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c r="A35" s="70" t="s">
        <v>25</v>
      </c>
      <c r="B35" s="71">
        <f>(VLOOKUP($A35,'Occupancy Raw Data'!$B$8:$BE$45,'Occupancy Raw Data'!AG$3,FALSE))/100</f>
        <v>0.38612099644128101</v>
      </c>
      <c r="C35" s="72">
        <f>(VLOOKUP($A35,'Occupancy Raw Data'!$B$8:$BE$45,'Occupancy Raw Data'!AH$3,FALSE))/100</f>
        <v>0.50871886120996401</v>
      </c>
      <c r="D35" s="72">
        <f>(VLOOKUP($A35,'Occupancy Raw Data'!$B$8:$BE$45,'Occupancy Raw Data'!AI$3,FALSE))/100</f>
        <v>0.54750889679715298</v>
      </c>
      <c r="E35" s="72">
        <f>(VLOOKUP($A35,'Occupancy Raw Data'!$B$8:$BE$45,'Occupancy Raw Data'!AJ$3,FALSE))/100</f>
        <v>0.55765124555160095</v>
      </c>
      <c r="F35" s="72">
        <f>(VLOOKUP($A35,'Occupancy Raw Data'!$B$8:$BE$45,'Occupancy Raw Data'!AK$3,FALSE))/100</f>
        <v>0.51725978647686799</v>
      </c>
      <c r="G35" s="73">
        <f>(VLOOKUP($A35,'Occupancy Raw Data'!$B$8:$BE$45,'Occupancy Raw Data'!AL$3,FALSE))/100</f>
        <v>0.50345195729537306</v>
      </c>
      <c r="H35" s="53">
        <f>(VLOOKUP($A35,'Occupancy Raw Data'!$B$8:$BE$45,'Occupancy Raw Data'!AN$3,FALSE))/100</f>
        <v>0.55925266903914495</v>
      </c>
      <c r="I35" s="53">
        <f>(VLOOKUP($A35,'Occupancy Raw Data'!$B$8:$BE$45,'Occupancy Raw Data'!AO$3,FALSE))/100</f>
        <v>0.57099644128113802</v>
      </c>
      <c r="J35" s="73">
        <f>(VLOOKUP($A35,'Occupancy Raw Data'!$B$8:$BE$45,'Occupancy Raw Data'!AP$3,FALSE))/100</f>
        <v>0.56512455516014204</v>
      </c>
      <c r="K35" s="74">
        <f>(VLOOKUP($A35,'Occupancy Raw Data'!$B$8:$BE$45,'Occupancy Raw Data'!AR$3,FALSE))/100</f>
        <v>0.52107269954244995</v>
      </c>
      <c r="M35" s="75">
        <f>VLOOKUP($A35,'ADR Raw Data'!$B$6:$BE$43,'ADR Raw Data'!AG$1,FALSE)</f>
        <v>94.242152073732697</v>
      </c>
      <c r="N35" s="76">
        <f>VLOOKUP($A35,'ADR Raw Data'!$B$6:$BE$43,'ADR Raw Data'!AH$1,FALSE)</f>
        <v>97.770132913606105</v>
      </c>
      <c r="O35" s="76">
        <f>VLOOKUP($A35,'ADR Raw Data'!$B$6:$BE$43,'ADR Raw Data'!AI$1,FALSE)</f>
        <v>97.688046798830001</v>
      </c>
      <c r="P35" s="76">
        <f>VLOOKUP($A35,'ADR Raw Data'!$B$6:$BE$43,'ADR Raw Data'!AJ$1,FALSE)</f>
        <v>97.7464103382259</v>
      </c>
      <c r="Q35" s="76">
        <f>VLOOKUP($A35,'ADR Raw Data'!$B$6:$BE$43,'ADR Raw Data'!AK$1,FALSE)</f>
        <v>97.959057447540403</v>
      </c>
      <c r="R35" s="77">
        <f>VLOOKUP($A35,'ADR Raw Data'!$B$6:$BE$43,'ADR Raw Data'!AL$1,FALSE)</f>
        <v>97.244690040291204</v>
      </c>
      <c r="S35" s="76">
        <f>VLOOKUP($A35,'ADR Raw Data'!$B$6:$BE$43,'ADR Raw Data'!AN$1,FALSE)</f>
        <v>107.257779191854</v>
      </c>
      <c r="T35" s="76">
        <f>VLOOKUP($A35,'ADR Raw Data'!$B$6:$BE$43,'ADR Raw Data'!AO$1,FALSE)</f>
        <v>109.31324088501</v>
      </c>
      <c r="U35" s="77">
        <f>VLOOKUP($A35,'ADR Raw Data'!$B$6:$BE$43,'ADR Raw Data'!AP$1,FALSE)</f>
        <v>108.29618860201499</v>
      </c>
      <c r="V35" s="78">
        <f>VLOOKUP($A35,'ADR Raw Data'!$B$6:$BE$43,'ADR Raw Data'!AR$1,FALSE)</f>
        <v>100.66920435143101</v>
      </c>
      <c r="X35" s="75">
        <f>VLOOKUP($A35,'RevPAR Raw Data'!$B$6:$BE$43,'RevPAR Raw Data'!AG$1,FALSE)</f>
        <v>36.388873665480403</v>
      </c>
      <c r="Y35" s="76">
        <f>VLOOKUP($A35,'RevPAR Raw Data'!$B$6:$BE$43,'RevPAR Raw Data'!AH$1,FALSE)</f>
        <v>49.737510676156504</v>
      </c>
      <c r="Z35" s="76">
        <f>VLOOKUP($A35,'RevPAR Raw Data'!$B$6:$BE$43,'RevPAR Raw Data'!AI$1,FALSE)</f>
        <v>53.485074733095999</v>
      </c>
      <c r="AA35" s="76">
        <f>VLOOKUP($A35,'RevPAR Raw Data'!$B$6:$BE$43,'RevPAR Raw Data'!AJ$1,FALSE)</f>
        <v>54.508407473309603</v>
      </c>
      <c r="AB35" s="76">
        <f>VLOOKUP($A35,'RevPAR Raw Data'!$B$6:$BE$43,'RevPAR Raw Data'!AK$1,FALSE)</f>
        <v>50.670281138790003</v>
      </c>
      <c r="AC35" s="77">
        <f>VLOOKUP($A35,'RevPAR Raw Data'!$B$6:$BE$43,'RevPAR Raw Data'!AL$1,FALSE)</f>
        <v>48.9580295373665</v>
      </c>
      <c r="AD35" s="76">
        <f>VLOOKUP($A35,'RevPAR Raw Data'!$B$6:$BE$43,'RevPAR Raw Data'!AN$1,FALSE)</f>
        <v>59.9841992882562</v>
      </c>
      <c r="AE35" s="76">
        <f>VLOOKUP($A35,'RevPAR Raw Data'!$B$6:$BE$43,'RevPAR Raw Data'!AO$1,FALSE)</f>
        <v>62.417471530249102</v>
      </c>
      <c r="AF35" s="77">
        <f>VLOOKUP($A35,'RevPAR Raw Data'!$B$6:$BE$43,'RevPAR Raw Data'!AP$1,FALSE)</f>
        <v>61.200835409252598</v>
      </c>
      <c r="AG35" s="78">
        <f>VLOOKUP($A35,'RevPAR Raw Data'!$B$6:$BE$43,'RevPAR Raw Data'!AR$1,FALSE)</f>
        <v>52.455974072191097</v>
      </c>
    </row>
    <row r="36" spans="1:33" ht="14.25">
      <c r="A36" s="55" t="s">
        <v>131</v>
      </c>
      <c r="B36" s="43">
        <f>(VLOOKUP($A35,'Occupancy Raw Data'!$B$8:$BE$51,'Occupancy Raw Data'!AT$3,FALSE))/100</f>
        <v>0.17170626349892001</v>
      </c>
      <c r="C36" s="44">
        <f>(VLOOKUP($A35,'Occupancy Raw Data'!$B$8:$BE$51,'Occupancy Raw Data'!AU$3,FALSE))/100</f>
        <v>0.177512355848434</v>
      </c>
      <c r="D36" s="44">
        <f>(VLOOKUP($A35,'Occupancy Raw Data'!$B$8:$BE$51,'Occupancy Raw Data'!AV$3,FALSE))/100</f>
        <v>0.18528505392912098</v>
      </c>
      <c r="E36" s="44">
        <f>(VLOOKUP($A35,'Occupancy Raw Data'!$B$8:$BE$51,'Occupancy Raw Data'!AW$3,FALSE))/100</f>
        <v>0.18487712665406397</v>
      </c>
      <c r="F36" s="44">
        <f>(VLOOKUP($A35,'Occupancy Raw Data'!$B$8:$BE$51,'Occupancy Raw Data'!AX$3,FALSE))/100</f>
        <v>0.15219976218787098</v>
      </c>
      <c r="G36" s="44">
        <f>(VLOOKUP($A35,'Occupancy Raw Data'!$B$8:$BE$51,'Occupancy Raw Data'!AY$3,FALSE))/100</f>
        <v>0.17460976419794</v>
      </c>
      <c r="H36" s="45">
        <f>(VLOOKUP($A35,'Occupancy Raw Data'!$B$8:$BE$51,'Occupancy Raw Data'!BA$3,FALSE))/100</f>
        <v>6.5785011868429902E-2</v>
      </c>
      <c r="I36" s="45">
        <f>(VLOOKUP($A35,'Occupancy Raw Data'!$B$8:$BE$51,'Occupancy Raw Data'!BB$3,FALSE))/100</f>
        <v>6.89540306462358E-2</v>
      </c>
      <c r="J36" s="44">
        <f>(VLOOKUP($A35,'Occupancy Raw Data'!$B$8:$BE$51,'Occupancy Raw Data'!BC$3,FALSE))/100</f>
        <v>6.7383633002856602E-2</v>
      </c>
      <c r="K36" s="46">
        <f>(VLOOKUP($A35,'Occupancy Raw Data'!$B$8:$BE$51,'Occupancy Raw Data'!BE$3,FALSE))/100</f>
        <v>0.13914976382328401</v>
      </c>
      <c r="M36" s="43">
        <f>(VLOOKUP($A35,'ADR Raw Data'!$B$6:$BE$49,'ADR Raw Data'!AT$1,FALSE))/100</f>
        <v>1.5020863933425698E-3</v>
      </c>
      <c r="N36" s="44">
        <f>(VLOOKUP($A35,'ADR Raw Data'!$B$6:$BE$49,'ADR Raw Data'!AU$1,FALSE))/100</f>
        <v>3.2279859365432202E-3</v>
      </c>
      <c r="O36" s="44">
        <f>(VLOOKUP($A35,'ADR Raw Data'!$B$6:$BE$49,'ADR Raw Data'!AV$1,FALSE))/100</f>
        <v>-1.39953043529476E-2</v>
      </c>
      <c r="P36" s="44">
        <f>(VLOOKUP($A35,'ADR Raw Data'!$B$6:$BE$49,'ADR Raw Data'!AW$1,FALSE))/100</f>
        <v>-1.1310211838095101E-2</v>
      </c>
      <c r="Q36" s="44">
        <f>(VLOOKUP($A35,'ADR Raw Data'!$B$6:$BE$49,'ADR Raw Data'!AX$1,FALSE))/100</f>
        <v>-5.9806615820621302E-3</v>
      </c>
      <c r="R36" s="44">
        <f>(VLOOKUP($A35,'ADR Raw Data'!$B$6:$BE$49,'ADR Raw Data'!AY$1,FALSE))/100</f>
        <v>-5.9530047699404894E-3</v>
      </c>
      <c r="S36" s="45">
        <f>(VLOOKUP($A35,'ADR Raw Data'!$B$6:$BE$49,'ADR Raw Data'!BA$1,FALSE))/100</f>
        <v>-4.1811144557673499E-2</v>
      </c>
      <c r="T36" s="45">
        <f>(VLOOKUP($A35,'ADR Raw Data'!$B$6:$BE$49,'ADR Raw Data'!BB$1,FALSE))/100</f>
        <v>-3.1179522024501499E-2</v>
      </c>
      <c r="U36" s="44">
        <f>(VLOOKUP($A35,'ADR Raw Data'!$B$6:$BE$49,'ADR Raw Data'!BC$1,FALSE))/100</f>
        <v>-3.6413294151680098E-2</v>
      </c>
      <c r="V36" s="46">
        <f>(VLOOKUP($A35,'ADR Raw Data'!$B$6:$BE$49,'ADR Raw Data'!BE$1,FALSE))/100</f>
        <v>-1.9225995518108302E-2</v>
      </c>
      <c r="X36" s="43">
        <f>(VLOOKUP($A35,'RevPAR Raw Data'!$B$6:$BE$49,'RevPAR Raw Data'!AT$1,FALSE))/100</f>
        <v>0.17346626753431602</v>
      </c>
      <c r="Y36" s="44">
        <f>(VLOOKUP($A35,'RevPAR Raw Data'!$B$6:$BE$49,'RevPAR Raw Data'!AU$1,FALSE))/100</f>
        <v>0.18131334917321901</v>
      </c>
      <c r="Z36" s="44">
        <f>(VLOOKUP($A35,'RevPAR Raw Data'!$B$6:$BE$49,'RevPAR Raw Data'!AV$1,FALSE))/100</f>
        <v>0.168696628854383</v>
      </c>
      <c r="AA36" s="44">
        <f>(VLOOKUP($A35,'RevPAR Raw Data'!$B$6:$BE$49,'RevPAR Raw Data'!AW$1,FALSE))/100</f>
        <v>0.171475915349493</v>
      </c>
      <c r="AB36" s="44">
        <f>(VLOOKUP($A35,'RevPAR Raw Data'!$B$6:$BE$49,'RevPAR Raw Data'!AX$1,FALSE))/100</f>
        <v>0.14530884533529298</v>
      </c>
      <c r="AC36" s="44">
        <f>(VLOOKUP($A35,'RevPAR Raw Data'!$B$6:$BE$49,'RevPAR Raw Data'!AY$1,FALSE))/100</f>
        <v>0.167617306668851</v>
      </c>
      <c r="AD36" s="45">
        <f>(VLOOKUP($A35,'RevPAR Raw Data'!$B$6:$BE$49,'RevPAR Raw Data'!BA$1,FALSE))/100</f>
        <v>2.1223320669797201E-2</v>
      </c>
      <c r="AE36" s="45">
        <f>(VLOOKUP($A35,'RevPAR Raw Data'!$B$6:$BE$49,'RevPAR Raw Data'!BB$1,FALSE))/100</f>
        <v>3.56245549045218E-2</v>
      </c>
      <c r="AF36" s="44">
        <f>(VLOOKUP($A35,'RevPAR Raw Data'!$B$6:$BE$49,'RevPAR Raw Data'!BC$1,FALSE))/100</f>
        <v>2.8516678801634599E-2</v>
      </c>
      <c r="AG36" s="46">
        <f>(VLOOKUP($A35,'RevPAR Raw Data'!$B$6:$BE$49,'RevPAR Raw Data'!BE$1,FALSE))/100</f>
        <v>0.117248475569563</v>
      </c>
    </row>
    <row r="37" spans="1:33">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c r="A38" s="70" t="s">
        <v>26</v>
      </c>
      <c r="B38" s="71">
        <f>(VLOOKUP($A38,'Occupancy Raw Data'!$B$8:$BE$45,'Occupancy Raw Data'!AG$3,FALSE))/100</f>
        <v>0.49996150539566003</v>
      </c>
      <c r="C38" s="72">
        <f>(VLOOKUP($A38,'Occupancy Raw Data'!$B$8:$BE$45,'Occupancy Raw Data'!AH$3,FALSE))/100</f>
        <v>0.56858455339843095</v>
      </c>
      <c r="D38" s="72">
        <f>(VLOOKUP($A38,'Occupancy Raw Data'!$B$8:$BE$45,'Occupancy Raw Data'!AI$3,FALSE))/100</f>
        <v>0.60197862266305602</v>
      </c>
      <c r="E38" s="72">
        <f>(VLOOKUP($A38,'Occupancy Raw Data'!$B$8:$BE$45,'Occupancy Raw Data'!AJ$3,FALSE))/100</f>
        <v>0.62321481272374901</v>
      </c>
      <c r="F38" s="72">
        <f>(VLOOKUP($A38,'Occupancy Raw Data'!$B$8:$BE$45,'Occupancy Raw Data'!AK$3,FALSE))/100</f>
        <v>0.65534918038045697</v>
      </c>
      <c r="G38" s="73">
        <f>(VLOOKUP($A38,'Occupancy Raw Data'!$B$8:$BE$45,'Occupancy Raw Data'!AL$3,FALSE))/100</f>
        <v>0.58981765082526105</v>
      </c>
      <c r="H38" s="53">
        <f>(VLOOKUP($A38,'Occupancy Raw Data'!$B$8:$BE$45,'Occupancy Raw Data'!AN$3,FALSE))/100</f>
        <v>0.78819491226381799</v>
      </c>
      <c r="I38" s="53">
        <f>(VLOOKUP($A38,'Occupancy Raw Data'!$B$8:$BE$45,'Occupancy Raw Data'!AO$3,FALSE))/100</f>
        <v>0.81414685785776097</v>
      </c>
      <c r="J38" s="73">
        <f>(VLOOKUP($A38,'Occupancy Raw Data'!$B$8:$BE$45,'Occupancy Raw Data'!AP$3,FALSE))/100</f>
        <v>0.80117088506078904</v>
      </c>
      <c r="K38" s="74">
        <f>(VLOOKUP($A38,'Occupancy Raw Data'!$B$8:$BE$45,'Occupancy Raw Data'!AR$3,FALSE))/100</f>
        <v>0.65020406779101703</v>
      </c>
      <c r="M38" s="75">
        <f>VLOOKUP($A38,'ADR Raw Data'!$B$6:$BE$43,'ADR Raw Data'!AG$1,FALSE)</f>
        <v>99.1762274949632</v>
      </c>
      <c r="N38" s="76">
        <f>VLOOKUP($A38,'ADR Raw Data'!$B$6:$BE$43,'ADR Raw Data'!AH$1,FALSE)</f>
        <v>102.298201595522</v>
      </c>
      <c r="O38" s="76">
        <f>VLOOKUP($A38,'ADR Raw Data'!$B$6:$BE$43,'ADR Raw Data'!AI$1,FALSE)</f>
        <v>105.16169693481601</v>
      </c>
      <c r="P38" s="76">
        <f>VLOOKUP($A38,'ADR Raw Data'!$B$6:$BE$43,'ADR Raw Data'!AJ$1,FALSE)</f>
        <v>107.751125409211</v>
      </c>
      <c r="Q38" s="76">
        <f>VLOOKUP($A38,'ADR Raw Data'!$B$6:$BE$43,'ADR Raw Data'!AK$1,FALSE)</f>
        <v>111.91590253167</v>
      </c>
      <c r="R38" s="77">
        <f>VLOOKUP($A38,'ADR Raw Data'!$B$6:$BE$43,'ADR Raw Data'!AL$1,FALSE)</f>
        <v>105.643019653571</v>
      </c>
      <c r="S38" s="76">
        <f>VLOOKUP($A38,'ADR Raw Data'!$B$6:$BE$43,'ADR Raw Data'!AN$1,FALSE)</f>
        <v>140.03455108585899</v>
      </c>
      <c r="T38" s="76">
        <f>VLOOKUP($A38,'ADR Raw Data'!$B$6:$BE$43,'ADR Raw Data'!AO$1,FALSE)</f>
        <v>146.865384839673</v>
      </c>
      <c r="U38" s="77">
        <f>VLOOKUP($A38,'ADR Raw Data'!$B$6:$BE$43,'ADR Raw Data'!AP$1,FALSE)</f>
        <v>143.505284946085</v>
      </c>
      <c r="V38" s="78">
        <f>VLOOKUP($A38,'ADR Raw Data'!$B$6:$BE$43,'ADR Raw Data'!AR$1,FALSE)</f>
        <v>118.972475913116</v>
      </c>
      <c r="X38" s="75">
        <f>VLOOKUP($A38,'RevPAR Raw Data'!$B$6:$BE$43,'RevPAR Raw Data'!AG$1,FALSE)</f>
        <v>49.584295997844301</v>
      </c>
      <c r="Y38" s="76">
        <f>VLOOKUP($A38,'RevPAR Raw Data'!$B$6:$BE$43,'RevPAR Raw Data'!AH$1,FALSE)</f>
        <v>58.165177267652901</v>
      </c>
      <c r="Z38" s="76">
        <f>VLOOKUP($A38,'RevPAR Raw Data'!$B$6:$BE$43,'RevPAR Raw Data'!AI$1,FALSE)</f>
        <v>63.3050934777308</v>
      </c>
      <c r="AA38" s="76">
        <f>VLOOKUP($A38,'RevPAR Raw Data'!$B$6:$BE$43,'RevPAR Raw Data'!AJ$1,FALSE)</f>
        <v>67.1520974426751</v>
      </c>
      <c r="AB38" s="76">
        <f>VLOOKUP($A38,'RevPAR Raw Data'!$B$6:$BE$43,'RevPAR Raw Data'!AK$1,FALSE)</f>
        <v>73.343994995669306</v>
      </c>
      <c r="AC38" s="77">
        <f>VLOOKUP($A38,'RevPAR Raw Data'!$B$6:$BE$43,'RevPAR Raw Data'!AL$1,FALSE)</f>
        <v>62.310117678156402</v>
      </c>
      <c r="AD38" s="76">
        <f>VLOOKUP($A38,'RevPAR Raw Data'!$B$6:$BE$43,'RevPAR Raw Data'!AN$1,FALSE)</f>
        <v>110.374520707022</v>
      </c>
      <c r="AE38" s="76">
        <f>VLOOKUP($A38,'RevPAR Raw Data'!$B$6:$BE$43,'RevPAR Raw Data'!AO$1,FALSE)</f>
        <v>119.56999159529001</v>
      </c>
      <c r="AF38" s="77">
        <f>VLOOKUP($A38,'RevPAR Raw Data'!$B$6:$BE$43,'RevPAR Raw Data'!AP$1,FALSE)</f>
        <v>114.972256151156</v>
      </c>
      <c r="AG38" s="78">
        <f>VLOOKUP($A38,'RevPAR Raw Data'!$B$6:$BE$43,'RevPAR Raw Data'!AR$1,FALSE)</f>
        <v>77.356387793877303</v>
      </c>
    </row>
    <row r="39" spans="1:33" ht="14.25">
      <c r="A39" s="55" t="s">
        <v>131</v>
      </c>
      <c r="B39" s="43">
        <f>(VLOOKUP($A38,'Occupancy Raw Data'!$B$8:$BE$51,'Occupancy Raw Data'!AT$3,FALSE))/100</f>
        <v>7.5328927698610201E-2</v>
      </c>
      <c r="C39" s="44">
        <f>(VLOOKUP($A38,'Occupancy Raw Data'!$B$8:$BE$51,'Occupancy Raw Data'!AU$3,FALSE))/100</f>
        <v>6.2361226805120996E-2</v>
      </c>
      <c r="D39" s="44">
        <f>(VLOOKUP($A38,'Occupancy Raw Data'!$B$8:$BE$51,'Occupancy Raw Data'!AV$3,FALSE))/100</f>
        <v>6.5829827723789702E-2</v>
      </c>
      <c r="E39" s="44">
        <f>(VLOOKUP($A38,'Occupancy Raw Data'!$B$8:$BE$51,'Occupancy Raw Data'!AW$3,FALSE))/100</f>
        <v>7.6073092760067004E-2</v>
      </c>
      <c r="F39" s="44">
        <f>(VLOOKUP($A38,'Occupancy Raw Data'!$B$8:$BE$51,'Occupancy Raw Data'!AX$3,FALSE))/100</f>
        <v>9.0049739728794903E-2</v>
      </c>
      <c r="G39" s="44">
        <f>(VLOOKUP($A38,'Occupancy Raw Data'!$B$8:$BE$51,'Occupancy Raw Data'!AY$3,FALSE))/100</f>
        <v>7.4227186652900901E-2</v>
      </c>
      <c r="H39" s="45">
        <f>(VLOOKUP($A38,'Occupancy Raw Data'!$B$8:$BE$51,'Occupancy Raw Data'!BA$3,FALSE))/100</f>
        <v>7.3782097624505591E-2</v>
      </c>
      <c r="I39" s="45">
        <f>(VLOOKUP($A38,'Occupancy Raw Data'!$B$8:$BE$51,'Occupancy Raw Data'!BB$3,FALSE))/100</f>
        <v>6.9012946003574896E-2</v>
      </c>
      <c r="J39" s="44">
        <f>(VLOOKUP($A38,'Occupancy Raw Data'!$B$8:$BE$51,'Occupancy Raw Data'!BC$3,FALSE))/100</f>
        <v>7.1353594909706206E-2</v>
      </c>
      <c r="K39" s="46">
        <f>(VLOOKUP($A38,'Occupancy Raw Data'!$B$8:$BE$51,'Occupancy Raw Data'!BE$3,FALSE))/100</f>
        <v>7.3213409898786205E-2</v>
      </c>
      <c r="M39" s="43">
        <f>(VLOOKUP($A38,'ADR Raw Data'!$B$6:$BE$49,'ADR Raw Data'!AT$1,FALSE))/100</f>
        <v>1.2170262926021301E-2</v>
      </c>
      <c r="N39" s="44">
        <f>(VLOOKUP($A38,'ADR Raw Data'!$B$6:$BE$49,'ADR Raw Data'!AU$1,FALSE))/100</f>
        <v>3.6982162997820295E-4</v>
      </c>
      <c r="O39" s="44">
        <f>(VLOOKUP($A38,'ADR Raw Data'!$B$6:$BE$49,'ADR Raw Data'!AV$1,FALSE))/100</f>
        <v>2.1195708699745502E-3</v>
      </c>
      <c r="P39" s="44">
        <f>(VLOOKUP($A38,'ADR Raw Data'!$B$6:$BE$49,'ADR Raw Data'!AW$1,FALSE))/100</f>
        <v>1.38157956074821E-2</v>
      </c>
      <c r="Q39" s="44">
        <f>(VLOOKUP($A38,'ADR Raw Data'!$B$6:$BE$49,'ADR Raw Data'!AX$1,FALSE))/100</f>
        <v>2.4107160216926098E-2</v>
      </c>
      <c r="R39" s="44">
        <f>(VLOOKUP($A38,'ADR Raw Data'!$B$6:$BE$49,'ADR Raw Data'!AY$1,FALSE))/100</f>
        <v>1.1195584225050601E-2</v>
      </c>
      <c r="S39" s="45">
        <f>(VLOOKUP($A38,'ADR Raw Data'!$B$6:$BE$49,'ADR Raw Data'!BA$1,FALSE))/100</f>
        <v>3.5134789018473098E-2</v>
      </c>
      <c r="T39" s="45">
        <f>(VLOOKUP($A38,'ADR Raw Data'!$B$6:$BE$49,'ADR Raw Data'!BB$1,FALSE))/100</f>
        <v>5.0368987045633501E-2</v>
      </c>
      <c r="U39" s="44">
        <f>(VLOOKUP($A38,'ADR Raw Data'!$B$6:$BE$49,'ADR Raw Data'!BC$1,FALSE))/100</f>
        <v>4.2962630541285698E-2</v>
      </c>
      <c r="V39" s="46">
        <f>(VLOOKUP($A38,'ADR Raw Data'!$B$6:$BE$49,'ADR Raw Data'!BE$1,FALSE))/100</f>
        <v>2.4266940818474102E-2</v>
      </c>
      <c r="X39" s="43">
        <f>(VLOOKUP($A38,'RevPAR Raw Data'!$B$6:$BE$49,'RevPAR Raw Data'!AT$1,FALSE))/100</f>
        <v>8.8415963480658791E-2</v>
      </c>
      <c r="Y39" s="44">
        <f>(VLOOKUP($A38,'RevPAR Raw Data'!$B$6:$BE$49,'RevPAR Raw Data'!AU$1,FALSE))/100</f>
        <v>6.2754110965643706E-2</v>
      </c>
      <c r="Z39" s="44">
        <f>(VLOOKUP($A38,'RevPAR Raw Data'!$B$6:$BE$49,'RevPAR Raw Data'!AV$1,FALSE))/100</f>
        <v>6.8088929578983007E-2</v>
      </c>
      <c r="AA39" s="44">
        <f>(VLOOKUP($A38,'RevPAR Raw Data'!$B$6:$BE$49,'RevPAR Raw Data'!AW$1,FALSE))/100</f>
        <v>9.0939898668351199E-2</v>
      </c>
      <c r="AB39" s="44">
        <f>(VLOOKUP($A38,'RevPAR Raw Data'!$B$6:$BE$49,'RevPAR Raw Data'!AX$1,FALSE))/100</f>
        <v>0.11632774344885499</v>
      </c>
      <c r="AC39" s="44">
        <f>(VLOOKUP($A38,'RevPAR Raw Data'!$B$6:$BE$49,'RevPAR Raw Data'!AY$1,FALSE))/100</f>
        <v>8.625378759791269E-2</v>
      </c>
      <c r="AD39" s="45">
        <f>(VLOOKUP($A38,'RevPAR Raw Data'!$B$6:$BE$49,'RevPAR Raw Data'!BA$1,FALSE))/100</f>
        <v>0.111509205076356</v>
      </c>
      <c r="AE39" s="45">
        <f>(VLOOKUP($A38,'RevPAR Raw Data'!$B$6:$BE$49,'RevPAR Raw Data'!BB$1,FALSE))/100</f>
        <v>0.12285804523244299</v>
      </c>
      <c r="AF39" s="44">
        <f>(VLOOKUP($A38,'RevPAR Raw Data'!$B$6:$BE$49,'RevPAR Raw Data'!BC$1,FALSE))/100</f>
        <v>0.11738176358689</v>
      </c>
      <c r="AG39" s="46">
        <f>(VLOOKUP($A38,'RevPAR Raw Data'!$B$6:$BE$49,'RevPAR Raw Data'!BE$1,FALSE))/100</f>
        <v>9.9257016202392898E-2</v>
      </c>
    </row>
    <row r="40" spans="1:33">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c r="A41" s="70" t="s">
        <v>27</v>
      </c>
      <c r="B41" s="71">
        <f>(VLOOKUP($A41,'Occupancy Raw Data'!$B$8:$BE$45,'Occupancy Raw Data'!AG$3,FALSE))/100</f>
        <v>0.58109698022298095</v>
      </c>
      <c r="C41" s="72">
        <f>(VLOOKUP($A41,'Occupancy Raw Data'!$B$8:$BE$45,'Occupancy Raw Data'!AH$3,FALSE))/100</f>
        <v>0.76580854202849802</v>
      </c>
      <c r="D41" s="72">
        <f>(VLOOKUP($A41,'Occupancy Raw Data'!$B$8:$BE$45,'Occupancy Raw Data'!AI$3,FALSE))/100</f>
        <v>0.83995835434291299</v>
      </c>
      <c r="E41" s="72">
        <f>(VLOOKUP($A41,'Occupancy Raw Data'!$B$8:$BE$45,'Occupancy Raw Data'!AJ$3,FALSE))/100</f>
        <v>0.82621142494208999</v>
      </c>
      <c r="F41" s="72">
        <f>(VLOOKUP($A41,'Occupancy Raw Data'!$B$8:$BE$45,'Occupancy Raw Data'!AK$3,FALSE))/100</f>
        <v>0.72820462527086605</v>
      </c>
      <c r="G41" s="73">
        <f>(VLOOKUP($A41,'Occupancy Raw Data'!$B$8:$BE$45,'Occupancy Raw Data'!AL$3,FALSE))/100</f>
        <v>0.74825274089015803</v>
      </c>
      <c r="H41" s="53">
        <f>(VLOOKUP($A41,'Occupancy Raw Data'!$B$8:$BE$45,'Occupancy Raw Data'!AN$3,FALSE))/100</f>
        <v>0.74024882313382601</v>
      </c>
      <c r="I41" s="53">
        <f>(VLOOKUP($A41,'Occupancy Raw Data'!$B$8:$BE$45,'Occupancy Raw Data'!AO$3,FALSE))/100</f>
        <v>0.76147911529552403</v>
      </c>
      <c r="J41" s="73">
        <f>(VLOOKUP($A41,'Occupancy Raw Data'!$B$8:$BE$45,'Occupancy Raw Data'!AP$3,FALSE))/100</f>
        <v>0.75086396921467502</v>
      </c>
      <c r="K41" s="74">
        <f>(VLOOKUP($A41,'Occupancy Raw Data'!$B$8:$BE$45,'Occupancy Raw Data'!AR$3,FALSE))/100</f>
        <v>0.74899871654272299</v>
      </c>
      <c r="M41" s="75">
        <f>VLOOKUP($A41,'ADR Raw Data'!$B$6:$BE$43,'ADR Raw Data'!AG$1,FALSE)</f>
        <v>149.48283134078901</v>
      </c>
      <c r="N41" s="76">
        <f>VLOOKUP($A41,'ADR Raw Data'!$B$6:$BE$43,'ADR Raw Data'!AH$1,FALSE)</f>
        <v>178.156623116925</v>
      </c>
      <c r="O41" s="76">
        <f>VLOOKUP($A41,'ADR Raw Data'!$B$6:$BE$43,'ADR Raw Data'!AI$1,FALSE)</f>
        <v>191.649167134495</v>
      </c>
      <c r="P41" s="76">
        <f>VLOOKUP($A41,'ADR Raw Data'!$B$6:$BE$43,'ADR Raw Data'!AJ$1,FALSE)</f>
        <v>184.38166707175699</v>
      </c>
      <c r="Q41" s="76">
        <f>VLOOKUP($A41,'ADR Raw Data'!$B$6:$BE$43,'ADR Raw Data'!AK$1,FALSE)</f>
        <v>159.21524815781501</v>
      </c>
      <c r="R41" s="77">
        <f>VLOOKUP($A41,'ADR Raw Data'!$B$6:$BE$43,'ADR Raw Data'!AL$1,FALSE)</f>
        <v>174.42039454897599</v>
      </c>
      <c r="S41" s="76">
        <f>VLOOKUP($A41,'ADR Raw Data'!$B$6:$BE$43,'ADR Raw Data'!AN$1,FALSE)</f>
        <v>145.49604764428199</v>
      </c>
      <c r="T41" s="76">
        <f>VLOOKUP($A41,'ADR Raw Data'!$B$6:$BE$43,'ADR Raw Data'!AO$1,FALSE)</f>
        <v>146.574392409876</v>
      </c>
      <c r="U41" s="77">
        <f>VLOOKUP($A41,'ADR Raw Data'!$B$6:$BE$43,'ADR Raw Data'!AP$1,FALSE)</f>
        <v>146.04284243785</v>
      </c>
      <c r="V41" s="78">
        <f>VLOOKUP($A41,'ADR Raw Data'!$B$6:$BE$43,'ADR Raw Data'!AR$1,FALSE)</f>
        <v>166.29330722315299</v>
      </c>
      <c r="X41" s="75">
        <f>VLOOKUP($A41,'RevPAR Raw Data'!$B$6:$BE$43,'RevPAR Raw Data'!AG$1,FALSE)</f>
        <v>86.864021887313896</v>
      </c>
      <c r="Y41" s="76">
        <f>VLOOKUP($A41,'RevPAR Raw Data'!$B$6:$BE$43,'RevPAR Raw Data'!AH$1,FALSE)</f>
        <v>136.43386380189301</v>
      </c>
      <c r="Z41" s="76">
        <f>VLOOKUP($A41,'RevPAR Raw Data'!$B$6:$BE$43,'RevPAR Raw Data'!AI$1,FALSE)</f>
        <v>160.97731903748101</v>
      </c>
      <c r="AA41" s="76">
        <f>VLOOKUP($A41,'RevPAR Raw Data'!$B$6:$BE$43,'RevPAR Raw Data'!AJ$1,FALSE)</f>
        <v>152.33823988455501</v>
      </c>
      <c r="AB41" s="76">
        <f>VLOOKUP($A41,'RevPAR Raw Data'!$B$6:$BE$43,'RevPAR Raw Data'!AK$1,FALSE)</f>
        <v>115.941280122169</v>
      </c>
      <c r="AC41" s="77">
        <f>VLOOKUP($A41,'RevPAR Raw Data'!$B$6:$BE$43,'RevPAR Raw Data'!AL$1,FALSE)</f>
        <v>130.51053828841401</v>
      </c>
      <c r="AD41" s="76">
        <f>VLOOKUP($A41,'RevPAR Raw Data'!$B$6:$BE$43,'RevPAR Raw Data'!AN$1,FALSE)</f>
        <v>107.703278039303</v>
      </c>
      <c r="AE41" s="76">
        <f>VLOOKUP($A41,'RevPAR Raw Data'!$B$6:$BE$43,'RevPAR Raw Data'!AO$1,FALSE)</f>
        <v>111.61333865725101</v>
      </c>
      <c r="AF41" s="77">
        <f>VLOOKUP($A41,'RevPAR Raw Data'!$B$6:$BE$43,'RevPAR Raw Data'!AP$1,FALSE)</f>
        <v>109.658308348277</v>
      </c>
      <c r="AG41" s="78">
        <f>VLOOKUP($A41,'RevPAR Raw Data'!$B$6:$BE$43,'RevPAR Raw Data'!AR$1,FALSE)</f>
        <v>124.55347367978599</v>
      </c>
    </row>
    <row r="42" spans="1:33" ht="14.25">
      <c r="A42" s="55" t="s">
        <v>131</v>
      </c>
      <c r="B42" s="43">
        <f>(VLOOKUP($A41,'Occupancy Raw Data'!$B$8:$BE$51,'Occupancy Raw Data'!AT$3,FALSE))/100</f>
        <v>8.0583713225674897E-2</v>
      </c>
      <c r="C42" s="44">
        <f>(VLOOKUP($A41,'Occupancy Raw Data'!$B$8:$BE$51,'Occupancy Raw Data'!AU$3,FALSE))/100</f>
        <v>9.5891476786882299E-2</v>
      </c>
      <c r="D42" s="44">
        <f>(VLOOKUP($A41,'Occupancy Raw Data'!$B$8:$BE$51,'Occupancy Raw Data'!AV$3,FALSE))/100</f>
        <v>8.7175118801773407E-2</v>
      </c>
      <c r="E42" s="44">
        <f>(VLOOKUP($A41,'Occupancy Raw Data'!$B$8:$BE$51,'Occupancy Raw Data'!AW$3,FALSE))/100</f>
        <v>9.0589200720167198E-2</v>
      </c>
      <c r="F42" s="44">
        <f>(VLOOKUP($A41,'Occupancy Raw Data'!$B$8:$BE$51,'Occupancy Raw Data'!AX$3,FALSE))/100</f>
        <v>6.7649913476248297E-2</v>
      </c>
      <c r="G42" s="44">
        <f>(VLOOKUP($A41,'Occupancy Raw Data'!$B$8:$BE$51,'Occupancy Raw Data'!AY$3,FALSE))/100</f>
        <v>8.4797253044360602E-2</v>
      </c>
      <c r="H42" s="45">
        <f>(VLOOKUP($A41,'Occupancy Raw Data'!$B$8:$BE$51,'Occupancy Raw Data'!BA$3,FALSE))/100</f>
        <v>5.5324392796876801E-2</v>
      </c>
      <c r="I42" s="45">
        <f>(VLOOKUP($A41,'Occupancy Raw Data'!$B$8:$BE$51,'Occupancy Raw Data'!BB$3,FALSE))/100</f>
        <v>2.7484110800057401E-2</v>
      </c>
      <c r="J42" s="44">
        <f>(VLOOKUP($A41,'Occupancy Raw Data'!$B$8:$BE$51,'Occupancy Raw Data'!BC$3,FALSE))/100</f>
        <v>4.1021465336952501E-2</v>
      </c>
      <c r="K42" s="46">
        <f>(VLOOKUP($A41,'Occupancy Raw Data'!$B$8:$BE$51,'Occupancy Raw Data'!BE$3,FALSE))/100</f>
        <v>7.1886853315410809E-2</v>
      </c>
      <c r="M42" s="43">
        <f>(VLOOKUP($A41,'ADR Raw Data'!$B$6:$BE$49,'ADR Raw Data'!AT$1,FALSE))/100</f>
        <v>5.7216335244326497E-2</v>
      </c>
      <c r="N42" s="44">
        <f>(VLOOKUP($A41,'ADR Raw Data'!$B$6:$BE$49,'ADR Raw Data'!AU$1,FALSE))/100</f>
        <v>5.06686333029902E-2</v>
      </c>
      <c r="O42" s="44">
        <f>(VLOOKUP($A41,'ADR Raw Data'!$B$6:$BE$49,'ADR Raw Data'!AV$1,FALSE))/100</f>
        <v>5.58227314532279E-2</v>
      </c>
      <c r="P42" s="44">
        <f>(VLOOKUP($A41,'ADR Raw Data'!$B$6:$BE$49,'ADR Raw Data'!AW$1,FALSE))/100</f>
        <v>6.5545034817641193E-2</v>
      </c>
      <c r="Q42" s="44">
        <f>(VLOOKUP($A41,'ADR Raw Data'!$B$6:$BE$49,'ADR Raw Data'!AX$1,FALSE))/100</f>
        <v>5.4723096443399795E-2</v>
      </c>
      <c r="R42" s="44">
        <f>(VLOOKUP($A41,'ADR Raw Data'!$B$6:$BE$49,'ADR Raw Data'!AY$1,FALSE))/100</f>
        <v>5.7527075961494797E-2</v>
      </c>
      <c r="S42" s="45">
        <f>(VLOOKUP($A41,'ADR Raw Data'!$B$6:$BE$49,'ADR Raw Data'!BA$1,FALSE))/100</f>
        <v>5.9637051131081906E-2</v>
      </c>
      <c r="T42" s="45">
        <f>(VLOOKUP($A41,'ADR Raw Data'!$B$6:$BE$49,'ADR Raw Data'!BB$1,FALSE))/100</f>
        <v>5.5432607179590795E-2</v>
      </c>
      <c r="U42" s="44">
        <f>(VLOOKUP($A41,'ADR Raw Data'!$B$6:$BE$49,'ADR Raw Data'!BC$1,FALSE))/100</f>
        <v>5.7412930024995798E-2</v>
      </c>
      <c r="V42" s="46">
        <f>(VLOOKUP($A41,'ADR Raw Data'!$B$6:$BE$49,'ADR Raw Data'!BE$1,FALSE))/100</f>
        <v>5.9038426165908202E-2</v>
      </c>
      <c r="X42" s="43">
        <f>(VLOOKUP($A41,'RevPAR Raw Data'!$B$6:$BE$49,'RevPAR Raw Data'!AT$1,FALSE))/100</f>
        <v>0.14241075322115399</v>
      </c>
      <c r="Y42" s="44">
        <f>(VLOOKUP($A41,'RevPAR Raw Data'!$B$6:$BE$49,'RevPAR Raw Data'!AU$1,FALSE))/100</f>
        <v>0.151418800164069</v>
      </c>
      <c r="Z42" s="44">
        <f>(VLOOKUP($A41,'RevPAR Raw Data'!$B$6:$BE$49,'RevPAR Raw Data'!AV$1,FALSE))/100</f>
        <v>0.14786420350127599</v>
      </c>
      <c r="AA42" s="44">
        <f>(VLOOKUP($A41,'RevPAR Raw Data'!$B$6:$BE$49,'RevPAR Raw Data'!AW$1,FALSE))/100</f>
        <v>0.16207190785311401</v>
      </c>
      <c r="AB42" s="44">
        <f>(VLOOKUP($A41,'RevPAR Raw Data'!$B$6:$BE$49,'RevPAR Raw Data'!AX$1,FALSE))/100</f>
        <v>0.12607502265919598</v>
      </c>
      <c r="AC42" s="44">
        <f>(VLOOKUP($A41,'RevPAR Raw Data'!$B$6:$BE$49,'RevPAR Raw Data'!AY$1,FALSE))/100</f>
        <v>0.147202467023064</v>
      </c>
      <c r="AD42" s="45">
        <f>(VLOOKUP($A41,'RevPAR Raw Data'!$B$6:$BE$49,'RevPAR Raw Data'!BA$1,FALSE))/100</f>
        <v>0.118260827569982</v>
      </c>
      <c r="AE42" s="45">
        <f>(VLOOKUP($A41,'RevPAR Raw Data'!$B$6:$BE$49,'RevPAR Raw Data'!BB$1,FALSE))/100</f>
        <v>8.4440233897308203E-2</v>
      </c>
      <c r="AF42" s="44">
        <f>(VLOOKUP($A41,'RevPAR Raw Data'!$B$6:$BE$49,'RevPAR Raw Data'!BC$1,FALSE))/100</f>
        <v>0.100789557880861</v>
      </c>
      <c r="AG42" s="46">
        <f>(VLOOKUP($A41,'RevPAR Raw Data'!$B$6:$BE$49,'RevPAR Raw Data'!BE$1,FALSE))/100</f>
        <v>0.13516936616308001</v>
      </c>
    </row>
    <row r="43" spans="1:33">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c r="A44" s="70" t="s">
        <v>28</v>
      </c>
      <c r="B44" s="71">
        <f>(VLOOKUP($A44,'Occupancy Raw Data'!$B$8:$BE$45,'Occupancy Raw Data'!AG$3,FALSE))/100</f>
        <v>0.39136880250370604</v>
      </c>
      <c r="C44" s="72">
        <f>(VLOOKUP($A44,'Occupancy Raw Data'!$B$8:$BE$45,'Occupancy Raw Data'!AH$3,FALSE))/100</f>
        <v>0.48105748641080504</v>
      </c>
      <c r="D44" s="72">
        <f>(VLOOKUP($A44,'Occupancy Raw Data'!$B$8:$BE$45,'Occupancy Raw Data'!AI$3,FALSE))/100</f>
        <v>0.51776890133421094</v>
      </c>
      <c r="E44" s="72">
        <f>(VLOOKUP($A44,'Occupancy Raw Data'!$B$8:$BE$45,'Occupancy Raw Data'!AJ$3,FALSE))/100</f>
        <v>0.53329352660187701</v>
      </c>
      <c r="F44" s="72">
        <f>(VLOOKUP($A44,'Occupancy Raw Data'!$B$8:$BE$45,'Occupancy Raw Data'!AK$3,FALSE))/100</f>
        <v>0.529710920770877</v>
      </c>
      <c r="G44" s="73">
        <f>(VLOOKUP($A44,'Occupancy Raw Data'!$B$8:$BE$45,'Occupancy Raw Data'!AL$3,FALSE))/100</f>
        <v>0.49063992752429497</v>
      </c>
      <c r="H44" s="53">
        <f>(VLOOKUP($A44,'Occupancy Raw Data'!$B$8:$BE$45,'Occupancy Raw Data'!AN$3,FALSE))/100</f>
        <v>0.64128644374896993</v>
      </c>
      <c r="I44" s="53">
        <f>(VLOOKUP($A44,'Occupancy Raw Data'!$B$8:$BE$45,'Occupancy Raw Data'!AO$3,FALSE))/100</f>
        <v>0.627759018283643</v>
      </c>
      <c r="J44" s="73">
        <f>(VLOOKUP($A44,'Occupancy Raw Data'!$B$8:$BE$45,'Occupancy Raw Data'!AP$3,FALSE))/100</f>
        <v>0.63452273101630707</v>
      </c>
      <c r="K44" s="74">
        <f>(VLOOKUP($A44,'Occupancy Raw Data'!$B$8:$BE$45,'Occupancy Raw Data'!AR$3,FALSE))/100</f>
        <v>0.53174929995058395</v>
      </c>
      <c r="M44" s="75">
        <f>VLOOKUP($A44,'ADR Raw Data'!$B$6:$BE$43,'ADR Raw Data'!AG$1,FALSE)</f>
        <v>88.371648253366999</v>
      </c>
      <c r="N44" s="76">
        <f>VLOOKUP($A44,'ADR Raw Data'!$B$6:$BE$43,'ADR Raw Data'!AH$1,FALSE)</f>
        <v>93.128365005992094</v>
      </c>
      <c r="O44" s="76">
        <f>VLOOKUP($A44,'ADR Raw Data'!$B$6:$BE$43,'ADR Raw Data'!AI$1,FALSE)</f>
        <v>94.207730942060607</v>
      </c>
      <c r="P44" s="76">
        <f>VLOOKUP($A44,'ADR Raw Data'!$B$6:$BE$43,'ADR Raw Data'!AJ$1,FALSE)</f>
        <v>95.073169761785195</v>
      </c>
      <c r="Q44" s="76">
        <f>VLOOKUP($A44,'ADR Raw Data'!$B$6:$BE$43,'ADR Raw Data'!AK$1,FALSE)</f>
        <v>95.877696194659293</v>
      </c>
      <c r="R44" s="77">
        <f>VLOOKUP($A44,'ADR Raw Data'!$B$6:$BE$43,'ADR Raw Data'!AL$1,FALSE)</f>
        <v>93.613745037642502</v>
      </c>
      <c r="S44" s="76">
        <f>VLOOKUP($A44,'ADR Raw Data'!$B$6:$BE$43,'ADR Raw Data'!AN$1,FALSE)</f>
        <v>111.691095806845</v>
      </c>
      <c r="T44" s="76">
        <f>VLOOKUP($A44,'ADR Raw Data'!$B$6:$BE$43,'ADR Raw Data'!AO$1,FALSE)</f>
        <v>109.67543277903501</v>
      </c>
      <c r="U44" s="77">
        <f>VLOOKUP($A44,'ADR Raw Data'!$B$6:$BE$43,'ADR Raw Data'!AP$1,FALSE)</f>
        <v>110.694007301046</v>
      </c>
      <c r="V44" s="78">
        <f>VLOOKUP($A44,'ADR Raw Data'!$B$6:$BE$43,'ADR Raw Data'!AR$1,FALSE)</f>
        <v>99.4370126450642</v>
      </c>
      <c r="X44" s="75">
        <f>VLOOKUP($A44,'RevPAR Raw Data'!$B$6:$BE$43,'RevPAR Raw Data'!AG$1,FALSE)</f>
        <v>34.585906152198902</v>
      </c>
      <c r="Y44" s="76">
        <f>VLOOKUP($A44,'RevPAR Raw Data'!$B$6:$BE$43,'RevPAR Raw Data'!AH$1,FALSE)</f>
        <v>44.8000971833305</v>
      </c>
      <c r="Z44" s="76">
        <f>VLOOKUP($A44,'RevPAR Raw Data'!$B$6:$BE$43,'RevPAR Raw Data'!AI$1,FALSE)</f>
        <v>48.777833347059698</v>
      </c>
      <c r="AA44" s="76">
        <f>VLOOKUP($A44,'RevPAR Raw Data'!$B$6:$BE$43,'RevPAR Raw Data'!AJ$1,FALSE)</f>
        <v>50.701905987481403</v>
      </c>
      <c r="AB44" s="76">
        <f>VLOOKUP($A44,'RevPAR Raw Data'!$B$6:$BE$43,'RevPAR Raw Data'!AK$1,FALSE)</f>
        <v>50.7874627326634</v>
      </c>
      <c r="AC44" s="77">
        <f>VLOOKUP($A44,'RevPAR Raw Data'!$B$6:$BE$43,'RevPAR Raw Data'!AL$1,FALSE)</f>
        <v>45.930641080546799</v>
      </c>
      <c r="AD44" s="76">
        <f>VLOOKUP($A44,'RevPAR Raw Data'!$B$6:$BE$43,'RevPAR Raw Data'!AN$1,FALSE)</f>
        <v>71.625985628397203</v>
      </c>
      <c r="AE44" s="76">
        <f>VLOOKUP($A44,'RevPAR Raw Data'!$B$6:$BE$43,'RevPAR Raw Data'!AO$1,FALSE)</f>
        <v>68.849742011200703</v>
      </c>
      <c r="AF44" s="77">
        <f>VLOOKUP($A44,'RevPAR Raw Data'!$B$6:$BE$43,'RevPAR Raw Data'!AP$1,FALSE)</f>
        <v>70.237863819799003</v>
      </c>
      <c r="AG44" s="78">
        <f>VLOOKUP($A44,'RevPAR Raw Data'!$B$6:$BE$43,'RevPAR Raw Data'!AR$1,FALSE)</f>
        <v>52.875561863190299</v>
      </c>
    </row>
    <row r="45" spans="1:33" ht="14.25">
      <c r="A45" s="55" t="s">
        <v>131</v>
      </c>
      <c r="B45" s="43">
        <f>(VLOOKUP($A44,'Occupancy Raw Data'!$B$8:$BE$51,'Occupancy Raw Data'!AT$3,FALSE))/100</f>
        <v>4.8921688688283095E-2</v>
      </c>
      <c r="C45" s="44">
        <f>(VLOOKUP($A44,'Occupancy Raw Data'!$B$8:$BE$51,'Occupancy Raw Data'!AU$3,FALSE))/100</f>
        <v>-3.6067763351070297E-3</v>
      </c>
      <c r="D45" s="44">
        <f>(VLOOKUP($A44,'Occupancy Raw Data'!$B$8:$BE$51,'Occupancy Raw Data'!AV$3,FALSE))/100</f>
        <v>1.5117080066502699E-2</v>
      </c>
      <c r="E45" s="44">
        <f>(VLOOKUP($A44,'Occupancy Raw Data'!$B$8:$BE$51,'Occupancy Raw Data'!AW$3,FALSE))/100</f>
        <v>2.13270777467564E-2</v>
      </c>
      <c r="F45" s="44">
        <f>(VLOOKUP($A44,'Occupancy Raw Data'!$B$8:$BE$51,'Occupancy Raw Data'!AX$3,FALSE))/100</f>
        <v>2.9451552690014097E-2</v>
      </c>
      <c r="G45" s="44">
        <f>(VLOOKUP($A44,'Occupancy Raw Data'!$B$8:$BE$51,'Occupancy Raw Data'!AY$3,FALSE))/100</f>
        <v>2.10236580824898E-2</v>
      </c>
      <c r="H45" s="45">
        <f>(VLOOKUP($A44,'Occupancy Raw Data'!$B$8:$BE$51,'Occupancy Raw Data'!BA$3,FALSE))/100</f>
        <v>9.4023555095408703E-2</v>
      </c>
      <c r="I45" s="45">
        <f>(VLOOKUP($A44,'Occupancy Raw Data'!$B$8:$BE$51,'Occupancy Raw Data'!BB$3,FALSE))/100</f>
        <v>4.9470410039707605E-2</v>
      </c>
      <c r="J45" s="44">
        <f>(VLOOKUP($A44,'Occupancy Raw Data'!$B$8:$BE$51,'Occupancy Raw Data'!BC$3,FALSE))/100</f>
        <v>7.1521365290584601E-2</v>
      </c>
      <c r="K45" s="46">
        <f>(VLOOKUP($A44,'Occupancy Raw Data'!$B$8:$BE$51,'Occupancy Raw Data'!BE$3,FALSE))/100</f>
        <v>3.7696646630108403E-2</v>
      </c>
      <c r="M45" s="43">
        <f>(VLOOKUP($A44,'ADR Raw Data'!$B$6:$BE$49,'ADR Raw Data'!AT$1,FALSE))/100</f>
        <v>7.7715968201172202E-3</v>
      </c>
      <c r="N45" s="44">
        <f>(VLOOKUP($A44,'ADR Raw Data'!$B$6:$BE$49,'ADR Raw Data'!AU$1,FALSE))/100</f>
        <v>1.06259945584017E-2</v>
      </c>
      <c r="O45" s="44">
        <f>(VLOOKUP($A44,'ADR Raw Data'!$B$6:$BE$49,'ADR Raw Data'!AV$1,FALSE))/100</f>
        <v>5.5915261818363701E-3</v>
      </c>
      <c r="P45" s="44">
        <f>(VLOOKUP($A44,'ADR Raw Data'!$B$6:$BE$49,'ADR Raw Data'!AW$1,FALSE))/100</f>
        <v>1.8001934538538801E-2</v>
      </c>
      <c r="Q45" s="44">
        <f>(VLOOKUP($A44,'ADR Raw Data'!$B$6:$BE$49,'ADR Raw Data'!AX$1,FALSE))/100</f>
        <v>2.44747679402911E-2</v>
      </c>
      <c r="R45" s="44">
        <f>(VLOOKUP($A44,'ADR Raw Data'!$B$6:$BE$49,'ADR Raw Data'!AY$1,FALSE))/100</f>
        <v>1.35682671121551E-2</v>
      </c>
      <c r="S45" s="45">
        <f>(VLOOKUP($A44,'ADR Raw Data'!$B$6:$BE$49,'ADR Raw Data'!BA$1,FALSE))/100</f>
        <v>5.8008222149418295E-2</v>
      </c>
      <c r="T45" s="45">
        <f>(VLOOKUP($A44,'ADR Raw Data'!$B$6:$BE$49,'ADR Raw Data'!BB$1,FALSE))/100</f>
        <v>4.58451915602478E-2</v>
      </c>
      <c r="U45" s="44">
        <f>(VLOOKUP($A44,'ADR Raw Data'!$B$6:$BE$49,'ADR Raw Data'!BC$1,FALSE))/100</f>
        <v>5.2084450441692597E-2</v>
      </c>
      <c r="V45" s="46">
        <f>(VLOOKUP($A44,'ADR Raw Data'!$B$6:$BE$49,'ADR Raw Data'!BE$1,FALSE))/100</f>
        <v>2.9321485075882801E-2</v>
      </c>
      <c r="X45" s="43">
        <f>(VLOOKUP($A44,'RevPAR Raw Data'!$B$6:$BE$49,'RevPAR Raw Data'!AT$1,FALSE))/100</f>
        <v>5.7073485148644902E-2</v>
      </c>
      <c r="Y45" s="44">
        <f>(VLOOKUP($A44,'RevPAR Raw Data'!$B$6:$BE$49,'RevPAR Raw Data'!AU$1,FALSE))/100</f>
        <v>6.9808926375844902E-3</v>
      </c>
      <c r="Z45" s="44">
        <f>(VLOOKUP($A44,'RevPAR Raw Data'!$B$6:$BE$49,'RevPAR Raw Data'!AV$1,FALSE))/100</f>
        <v>2.0793133797323803E-2</v>
      </c>
      <c r="AA45" s="44">
        <f>(VLOOKUP($A44,'RevPAR Raw Data'!$B$6:$BE$49,'RevPAR Raw Data'!AW$1,FALSE))/100</f>
        <v>3.9712940942790598E-2</v>
      </c>
      <c r="AB45" s="44">
        <f>(VLOOKUP($A44,'RevPAR Raw Data'!$B$6:$BE$49,'RevPAR Raw Data'!AX$1,FALSE))/100</f>
        <v>5.4647140547874597E-2</v>
      </c>
      <c r="AC45" s="44">
        <f>(VLOOKUP($A44,'RevPAR Raw Data'!$B$6:$BE$49,'RevPAR Raw Data'!AY$1,FALSE))/100</f>
        <v>3.4877179803182799E-2</v>
      </c>
      <c r="AD45" s="45">
        <f>(VLOOKUP($A44,'RevPAR Raw Data'!$B$6:$BE$49,'RevPAR Raw Data'!BA$1,FALSE))/100</f>
        <v>0.15748591651607899</v>
      </c>
      <c r="AE45" s="45">
        <f>(VLOOKUP($A44,'RevPAR Raw Data'!$B$6:$BE$49,'RevPAR Raw Data'!BB$1,FALSE))/100</f>
        <v>9.7583582024789894E-2</v>
      </c>
      <c r="AF45" s="44">
        <f>(VLOOKUP($A44,'RevPAR Raw Data'!$B$6:$BE$49,'RevPAR Raw Data'!BC$1,FALSE))/100</f>
        <v>0.12733096673827599</v>
      </c>
      <c r="AG45" s="46">
        <f>(VLOOKUP($A44,'RevPAR Raw Data'!$B$6:$BE$49,'RevPAR Raw Data'!BE$1,FALSE))/100</f>
        <v>6.8123453367566894E-2</v>
      </c>
    </row>
    <row r="46" spans="1:33">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c r="A47" s="70" t="s">
        <v>29</v>
      </c>
      <c r="B47" s="71">
        <f>(VLOOKUP($A47,'Occupancy Raw Data'!$B$8:$BE$45,'Occupancy Raw Data'!AG$3,FALSE))/100</f>
        <v>0.43324145534729802</v>
      </c>
      <c r="C47" s="72">
        <f>(VLOOKUP($A47,'Occupancy Raw Data'!$B$8:$BE$45,'Occupancy Raw Data'!AH$3,FALSE))/100</f>
        <v>0.58142227122381396</v>
      </c>
      <c r="D47" s="72">
        <f>(VLOOKUP($A47,'Occupancy Raw Data'!$B$8:$BE$45,'Occupancy Raw Data'!AI$3,FALSE))/100</f>
        <v>0.61245865490628393</v>
      </c>
      <c r="E47" s="72">
        <f>(VLOOKUP($A47,'Occupancy Raw Data'!$B$8:$BE$45,'Occupancy Raw Data'!AJ$3,FALSE))/100</f>
        <v>0.62183020948180801</v>
      </c>
      <c r="F47" s="72">
        <f>(VLOOKUP($A47,'Occupancy Raw Data'!$B$8:$BE$45,'Occupancy Raw Data'!AK$3,FALSE))/100</f>
        <v>0.59840132304299798</v>
      </c>
      <c r="G47" s="73">
        <f>(VLOOKUP($A47,'Occupancy Raw Data'!$B$8:$BE$45,'Occupancy Raw Data'!AL$3,FALSE))/100</f>
        <v>0.56947078280044106</v>
      </c>
      <c r="H47" s="53">
        <f>(VLOOKUP($A47,'Occupancy Raw Data'!$B$8:$BE$45,'Occupancy Raw Data'!AN$3,FALSE))/100</f>
        <v>0.62624035281146595</v>
      </c>
      <c r="I47" s="53">
        <f>(VLOOKUP($A47,'Occupancy Raw Data'!$B$8:$BE$45,'Occupancy Raw Data'!AO$3,FALSE))/100</f>
        <v>0.63390297684674701</v>
      </c>
      <c r="J47" s="73">
        <f>(VLOOKUP($A47,'Occupancy Raw Data'!$B$8:$BE$45,'Occupancy Raw Data'!AP$3,FALSE))/100</f>
        <v>0.63007166482910604</v>
      </c>
      <c r="K47" s="74">
        <f>(VLOOKUP($A47,'Occupancy Raw Data'!$B$8:$BE$45,'Occupancy Raw Data'!AR$3,FALSE))/100</f>
        <v>0.58678532052291599</v>
      </c>
      <c r="M47" s="75">
        <f>VLOOKUP($A47,'ADR Raw Data'!$B$6:$BE$43,'ADR Raw Data'!AG$1,FALSE)</f>
        <v>95.472052423972499</v>
      </c>
      <c r="N47" s="76">
        <f>VLOOKUP($A47,'ADR Raw Data'!$B$6:$BE$43,'ADR Raw Data'!AH$1,FALSE)</f>
        <v>105.59987389779</v>
      </c>
      <c r="O47" s="76">
        <f>VLOOKUP($A47,'ADR Raw Data'!$B$6:$BE$43,'ADR Raw Data'!AI$1,FALSE)</f>
        <v>108.830468046804</v>
      </c>
      <c r="P47" s="76">
        <f>VLOOKUP($A47,'ADR Raw Data'!$B$6:$BE$43,'ADR Raw Data'!AJ$1,FALSE)</f>
        <v>109.404644503546</v>
      </c>
      <c r="Q47" s="76">
        <f>VLOOKUP($A47,'ADR Raw Data'!$B$6:$BE$43,'ADR Raw Data'!AK$1,FALSE)</f>
        <v>109.37591524643</v>
      </c>
      <c r="R47" s="77">
        <f>VLOOKUP($A47,'ADR Raw Data'!$B$6:$BE$43,'ADR Raw Data'!AL$1,FALSE)</f>
        <v>106.378253664014</v>
      </c>
      <c r="S47" s="76">
        <f>VLOOKUP($A47,'ADR Raw Data'!$B$6:$BE$43,'ADR Raw Data'!AN$1,FALSE)</f>
        <v>120.200789612676</v>
      </c>
      <c r="T47" s="76">
        <f>VLOOKUP($A47,'ADR Raw Data'!$B$6:$BE$43,'ADR Raw Data'!AO$1,FALSE)</f>
        <v>122.81640316549201</v>
      </c>
      <c r="U47" s="77">
        <f>VLOOKUP($A47,'ADR Raw Data'!$B$6:$BE$43,'ADR Raw Data'!AP$1,FALSE)</f>
        <v>121.516548842906</v>
      </c>
      <c r="V47" s="78">
        <f>VLOOKUP($A47,'ADR Raw Data'!$B$6:$BE$43,'ADR Raw Data'!AR$1,FALSE)</f>
        <v>111.02254690645501</v>
      </c>
      <c r="X47" s="75">
        <f>VLOOKUP($A47,'RevPAR Raw Data'!$B$6:$BE$43,'RevPAR Raw Data'!AG$1,FALSE)</f>
        <v>41.362450937155401</v>
      </c>
      <c r="Y47" s="76">
        <f>VLOOKUP($A47,'RevPAR Raw Data'!$B$6:$BE$43,'RevPAR Raw Data'!AH$1,FALSE)</f>
        <v>61.398118522601898</v>
      </c>
      <c r="Z47" s="76">
        <f>VLOOKUP($A47,'RevPAR Raw Data'!$B$6:$BE$43,'RevPAR Raw Data'!AI$1,FALSE)</f>
        <v>66.654162072767306</v>
      </c>
      <c r="AA47" s="76">
        <f>VLOOKUP($A47,'RevPAR Raw Data'!$B$6:$BE$43,'RevPAR Raw Data'!AJ$1,FALSE)</f>
        <v>68.031113009922805</v>
      </c>
      <c r="AB47" s="76">
        <f>VLOOKUP($A47,'RevPAR Raw Data'!$B$6:$BE$43,'RevPAR Raw Data'!AK$1,FALSE)</f>
        <v>65.450692392502702</v>
      </c>
      <c r="AC47" s="77">
        <f>VLOOKUP($A47,'RevPAR Raw Data'!$B$6:$BE$43,'RevPAR Raw Data'!AL$1,FALSE)</f>
        <v>60.579307386990003</v>
      </c>
      <c r="AD47" s="76">
        <f>VLOOKUP($A47,'RevPAR Raw Data'!$B$6:$BE$43,'RevPAR Raw Data'!AN$1,FALSE)</f>
        <v>75.274584895258997</v>
      </c>
      <c r="AE47" s="76">
        <f>VLOOKUP($A47,'RevPAR Raw Data'!$B$6:$BE$43,'RevPAR Raw Data'!AO$1,FALSE)</f>
        <v>77.853683572215999</v>
      </c>
      <c r="AF47" s="77">
        <f>VLOOKUP($A47,'RevPAR Raw Data'!$B$6:$BE$43,'RevPAR Raw Data'!AP$1,FALSE)</f>
        <v>76.564134233737505</v>
      </c>
      <c r="AG47" s="78">
        <f>VLOOKUP($A47,'RevPAR Raw Data'!$B$6:$BE$43,'RevPAR Raw Data'!AR$1,FALSE)</f>
        <v>65.146400771775006</v>
      </c>
    </row>
    <row r="48" spans="1:33" ht="14.25">
      <c r="A48" s="55" t="s">
        <v>131</v>
      </c>
      <c r="B48" s="43">
        <f>(VLOOKUP($A47,'Occupancy Raw Data'!$B$8:$BE$51,'Occupancy Raw Data'!AT$3,FALSE))/100</f>
        <v>-3.9707694244366397E-2</v>
      </c>
      <c r="C48" s="44">
        <f>(VLOOKUP($A47,'Occupancy Raw Data'!$B$8:$BE$51,'Occupancy Raw Data'!AU$3,FALSE))/100</f>
        <v>-6.2514542339954196E-2</v>
      </c>
      <c r="D48" s="44">
        <f>(VLOOKUP($A47,'Occupancy Raw Data'!$B$8:$BE$51,'Occupancy Raw Data'!AV$3,FALSE))/100</f>
        <v>-6.4045010725756107E-2</v>
      </c>
      <c r="E48" s="44">
        <f>(VLOOKUP($A47,'Occupancy Raw Data'!$B$8:$BE$51,'Occupancy Raw Data'!AW$3,FALSE))/100</f>
        <v>-4.8187764749968498E-2</v>
      </c>
      <c r="F48" s="44">
        <f>(VLOOKUP($A47,'Occupancy Raw Data'!$B$8:$BE$51,'Occupancy Raw Data'!AX$3,FALSE))/100</f>
        <v>-2.54452299111485E-2</v>
      </c>
      <c r="G48" s="44">
        <f>(VLOOKUP($A47,'Occupancy Raw Data'!$B$8:$BE$51,'Occupancy Raw Data'!AY$3,FALSE))/100</f>
        <v>-4.8679408195167605E-2</v>
      </c>
      <c r="H48" s="45">
        <f>(VLOOKUP($A47,'Occupancy Raw Data'!$B$8:$BE$51,'Occupancy Raw Data'!BA$3,FALSE))/100</f>
        <v>-4.1926261226290097E-2</v>
      </c>
      <c r="I48" s="45">
        <f>(VLOOKUP($A47,'Occupancy Raw Data'!$B$8:$BE$51,'Occupancy Raw Data'!BB$3,FALSE))/100</f>
        <v>-6.1170441006166698E-2</v>
      </c>
      <c r="J48" s="44">
        <f>(VLOOKUP($A47,'Occupancy Raw Data'!$B$8:$BE$51,'Occupancy Raw Data'!BC$3,FALSE))/100</f>
        <v>-5.1704467653708397E-2</v>
      </c>
      <c r="K48" s="46">
        <f>(VLOOKUP($A47,'Occupancy Raw Data'!$B$8:$BE$51,'Occupancy Raw Data'!BE$3,FALSE))/100</f>
        <v>-4.9609519563458299E-2</v>
      </c>
      <c r="M48" s="43">
        <f>(VLOOKUP($A47,'ADR Raw Data'!$B$6:$BE$49,'ADR Raw Data'!AT$1,FALSE))/100</f>
        <v>-3.2308572540437701E-3</v>
      </c>
      <c r="N48" s="44">
        <f>(VLOOKUP($A47,'ADR Raw Data'!$B$6:$BE$49,'ADR Raw Data'!AU$1,FALSE))/100</f>
        <v>-1.53759532898609E-2</v>
      </c>
      <c r="O48" s="44">
        <f>(VLOOKUP($A47,'ADR Raw Data'!$B$6:$BE$49,'ADR Raw Data'!AV$1,FALSE))/100</f>
        <v>-2.2472934995710899E-2</v>
      </c>
      <c r="P48" s="44">
        <f>(VLOOKUP($A47,'ADR Raw Data'!$B$6:$BE$49,'ADR Raw Data'!AW$1,FALSE))/100</f>
        <v>-3.3906838941211198E-3</v>
      </c>
      <c r="Q48" s="44">
        <f>(VLOOKUP($A47,'ADR Raw Data'!$B$6:$BE$49,'ADR Raw Data'!AX$1,FALSE))/100</f>
        <v>-4.0611082803112901E-4</v>
      </c>
      <c r="R48" s="44">
        <f>(VLOOKUP($A47,'ADR Raw Data'!$B$6:$BE$49,'ADR Raw Data'!AY$1,FALSE))/100</f>
        <v>-9.6095768091291698E-3</v>
      </c>
      <c r="S48" s="45">
        <f>(VLOOKUP($A47,'ADR Raw Data'!$B$6:$BE$49,'ADR Raw Data'!BA$1,FALSE))/100</f>
        <v>2.24378076844563E-3</v>
      </c>
      <c r="T48" s="45">
        <f>(VLOOKUP($A47,'ADR Raw Data'!$B$6:$BE$49,'ADR Raw Data'!BB$1,FALSE))/100</f>
        <v>-6.0758435746316895E-3</v>
      </c>
      <c r="U48" s="44">
        <f>(VLOOKUP($A47,'ADR Raw Data'!$B$6:$BE$49,'ADR Raw Data'!BC$1,FALSE))/100</f>
        <v>-2.1545378780128701E-3</v>
      </c>
      <c r="V48" s="46">
        <f>(VLOOKUP($A47,'ADR Raw Data'!$B$6:$BE$49,'ADR Raw Data'!BE$1,FALSE))/100</f>
        <v>-7.2051707823717502E-3</v>
      </c>
      <c r="X48" s="43">
        <f>(VLOOKUP($A47,'RevPAR Raw Data'!$B$6:$BE$49,'RevPAR Raw Data'!AT$1,FALSE))/100</f>
        <v>-4.2810261606419403E-2</v>
      </c>
      <c r="Y48" s="44">
        <f>(VLOOKUP($A47,'RevPAR Raw Data'!$B$6:$BE$49,'RevPAR Raw Data'!AU$1,FALSE))/100</f>
        <v>-7.6929274946858903E-2</v>
      </c>
      <c r="Z48" s="44">
        <f>(VLOOKUP($A47,'RevPAR Raw Data'!$B$6:$BE$49,'RevPAR Raw Data'!AV$1,FALSE))/100</f>
        <v>-8.5078666358627597E-2</v>
      </c>
      <c r="AA48" s="44">
        <f>(VLOOKUP($A47,'RevPAR Raw Data'!$B$6:$BE$49,'RevPAR Raw Data'!AW$1,FALSE))/100</f>
        <v>-5.1415059166258201E-2</v>
      </c>
      <c r="AB48" s="44">
        <f>(VLOOKUP($A47,'RevPAR Raw Data'!$B$6:$BE$49,'RevPAR Raw Data'!AX$1,FALSE))/100</f>
        <v>-2.5841007155790997E-2</v>
      </c>
      <c r="AC48" s="44">
        <f>(VLOOKUP($A47,'RevPAR Raw Data'!$B$6:$BE$49,'RevPAR Raw Data'!AY$1,FALSE))/100</f>
        <v>-5.78211964922224E-2</v>
      </c>
      <c r="AD48" s="45">
        <f>(VLOOKUP($A47,'RevPAR Raw Data'!$B$6:$BE$49,'RevPAR Raw Data'!BA$1,FALSE))/100</f>
        <v>-3.97765537964768E-2</v>
      </c>
      <c r="AE48" s="45">
        <f>(VLOOKUP($A47,'RevPAR Raw Data'!$B$6:$BE$49,'RevPAR Raw Data'!BB$1,FALSE))/100</f>
        <v>-6.6874622549853602E-2</v>
      </c>
      <c r="AF48" s="44">
        <f>(VLOOKUP($A47,'RevPAR Raw Data'!$B$6:$BE$49,'RevPAR Raw Data'!BC$1,FALSE))/100</f>
        <v>-5.3747606297698799E-2</v>
      </c>
      <c r="AG48" s="46">
        <f>(VLOOKUP($A47,'RevPAR Raw Data'!$B$6:$BE$49,'RevPAR Raw Data'!BE$1,FALSE))/100</f>
        <v>-5.6457245284943898E-2</v>
      </c>
    </row>
    <row r="49" spans="1:33">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c r="A50" s="70" t="s">
        <v>30</v>
      </c>
      <c r="B50" s="71">
        <f>(VLOOKUP($A50,'Occupancy Raw Data'!$B$8:$BE$45,'Occupancy Raw Data'!AG$3,FALSE))/100</f>
        <v>0.39815650016912796</v>
      </c>
      <c r="C50" s="72">
        <f>(VLOOKUP($A50,'Occupancy Raw Data'!$B$8:$BE$45,'Occupancy Raw Data'!AH$3,FALSE))/100</f>
        <v>0.47899988724771603</v>
      </c>
      <c r="D50" s="72">
        <f>(VLOOKUP($A50,'Occupancy Raw Data'!$B$8:$BE$45,'Occupancy Raw Data'!AI$3,FALSE))/100</f>
        <v>0.50569399030330298</v>
      </c>
      <c r="E50" s="72">
        <f>(VLOOKUP($A50,'Occupancy Raw Data'!$B$8:$BE$45,'Occupancy Raw Data'!AJ$3,FALSE))/100</f>
        <v>0.52131018153117603</v>
      </c>
      <c r="F50" s="72">
        <f>(VLOOKUP($A50,'Occupancy Raw Data'!$B$8:$BE$45,'Occupancy Raw Data'!AK$3,FALSE))/100</f>
        <v>0.53266997406697403</v>
      </c>
      <c r="G50" s="73">
        <f>(VLOOKUP($A50,'Occupancy Raw Data'!$B$8:$BE$45,'Occupancy Raw Data'!AL$3,FALSE))/100</f>
        <v>0.48736610666365898</v>
      </c>
      <c r="H50" s="53">
        <f>(VLOOKUP($A50,'Occupancy Raw Data'!$B$8:$BE$45,'Occupancy Raw Data'!AN$3,FALSE))/100</f>
        <v>0.64091216597135992</v>
      </c>
      <c r="I50" s="53">
        <f>(VLOOKUP($A50,'Occupancy Raw Data'!$B$8:$BE$45,'Occupancy Raw Data'!AO$3,FALSE))/100</f>
        <v>0.64077122561731803</v>
      </c>
      <c r="J50" s="73">
        <f>(VLOOKUP($A50,'Occupancy Raw Data'!$B$8:$BE$45,'Occupancy Raw Data'!AP$3,FALSE))/100</f>
        <v>0.64084169579433903</v>
      </c>
      <c r="K50" s="74">
        <f>(VLOOKUP($A50,'Occupancy Raw Data'!$B$8:$BE$45,'Occupancy Raw Data'!AR$3,FALSE))/100</f>
        <v>0.53121627498671098</v>
      </c>
      <c r="M50" s="75">
        <f>VLOOKUP($A50,'ADR Raw Data'!$B$6:$BE$43,'ADR Raw Data'!AG$1,FALSE)</f>
        <v>100.851808849557</v>
      </c>
      <c r="N50" s="76">
        <f>VLOOKUP($A50,'ADR Raw Data'!$B$6:$BE$43,'ADR Raw Data'!AH$1,FALSE)</f>
        <v>104.05243335490999</v>
      </c>
      <c r="O50" s="76">
        <f>VLOOKUP($A50,'ADR Raw Data'!$B$6:$BE$43,'ADR Raw Data'!AI$1,FALSE)</f>
        <v>104.710604236343</v>
      </c>
      <c r="P50" s="76">
        <f>VLOOKUP($A50,'ADR Raw Data'!$B$6:$BE$43,'ADR Raw Data'!AJ$1,FALSE)</f>
        <v>104.77380880285401</v>
      </c>
      <c r="Q50" s="76">
        <f>VLOOKUP($A50,'ADR Raw Data'!$B$6:$BE$43,'ADR Raw Data'!AK$1,FALSE)</f>
        <v>105.02384558395499</v>
      </c>
      <c r="R50" s="77">
        <f>VLOOKUP($A50,'ADR Raw Data'!$B$6:$BE$43,'ADR Raw Data'!AL$1,FALSE)</f>
        <v>104.032729933255</v>
      </c>
      <c r="S50" s="76">
        <f>VLOOKUP($A50,'ADR Raw Data'!$B$6:$BE$43,'ADR Raw Data'!AN$1,FALSE)</f>
        <v>138.06421427628899</v>
      </c>
      <c r="T50" s="76">
        <f>VLOOKUP($A50,'ADR Raw Data'!$B$6:$BE$43,'ADR Raw Data'!AO$1,FALSE)</f>
        <v>139.911100211156</v>
      </c>
      <c r="U50" s="77">
        <f>VLOOKUP($A50,'ADR Raw Data'!$B$6:$BE$43,'ADR Raw Data'!AP$1,FALSE)</f>
        <v>138.987555697288</v>
      </c>
      <c r="V50" s="78">
        <f>VLOOKUP($A50,'ADR Raw Data'!$B$6:$BE$43,'ADR Raw Data'!AR$1,FALSE)</f>
        <v>116.080827786958</v>
      </c>
      <c r="X50" s="75">
        <f>VLOOKUP($A50,'RevPAR Raw Data'!$B$6:$BE$43,'RevPAR Raw Data'!AG$1,FALSE)</f>
        <v>40.154803247265697</v>
      </c>
      <c r="Y50" s="76">
        <f>VLOOKUP($A50,'RevPAR Raw Data'!$B$6:$BE$43,'RevPAR Raw Data'!AH$1,FALSE)</f>
        <v>49.841103844852803</v>
      </c>
      <c r="Z50" s="76">
        <f>VLOOKUP($A50,'RevPAR Raw Data'!$B$6:$BE$43,'RevPAR Raw Data'!AI$1,FALSE)</f>
        <v>52.951523283346397</v>
      </c>
      <c r="AA50" s="76">
        <f>VLOOKUP($A50,'RevPAR Raw Data'!$B$6:$BE$43,'RevPAR Raw Data'!AJ$1,FALSE)</f>
        <v>54.619653286728997</v>
      </c>
      <c r="AB50" s="76">
        <f>VLOOKUP($A50,'RevPAR Raw Data'!$B$6:$BE$43,'RevPAR Raw Data'!AK$1,FALSE)</f>
        <v>55.943049103619302</v>
      </c>
      <c r="AC50" s="77">
        <f>VLOOKUP($A50,'RevPAR Raw Data'!$B$6:$BE$43,'RevPAR Raw Data'!AL$1,FALSE)</f>
        <v>50.702026553162703</v>
      </c>
      <c r="AD50" s="76">
        <f>VLOOKUP($A50,'RevPAR Raw Data'!$B$6:$BE$43,'RevPAR Raw Data'!AN$1,FALSE)</f>
        <v>88.4870346149509</v>
      </c>
      <c r="AE50" s="76">
        <f>VLOOKUP($A50,'RevPAR Raw Data'!$B$6:$BE$43,'RevPAR Raw Data'!AO$1,FALSE)</f>
        <v>89.651007159769904</v>
      </c>
      <c r="AF50" s="77">
        <f>VLOOKUP($A50,'RevPAR Raw Data'!$B$6:$BE$43,'RevPAR Raw Data'!AP$1,FALSE)</f>
        <v>89.069020887360395</v>
      </c>
      <c r="AG50" s="78">
        <f>VLOOKUP($A50,'RevPAR Raw Data'!$B$6:$BE$43,'RevPAR Raw Data'!AR$1,FALSE)</f>
        <v>61.664024934361997</v>
      </c>
    </row>
    <row r="51" spans="1:33" ht="14.25">
      <c r="A51" s="55" t="s">
        <v>131</v>
      </c>
      <c r="B51" s="43">
        <f>(VLOOKUP($A50,'Occupancy Raw Data'!$B$8:$BE$51,'Occupancy Raw Data'!AT$3,FALSE))/100</f>
        <v>-6.1046415747746503E-2</v>
      </c>
      <c r="C51" s="44">
        <f>(VLOOKUP($A50,'Occupancy Raw Data'!$B$8:$BE$51,'Occupancy Raw Data'!AU$3,FALSE))/100</f>
        <v>-6.3720229196626704E-2</v>
      </c>
      <c r="D51" s="44">
        <f>(VLOOKUP($A50,'Occupancy Raw Data'!$B$8:$BE$51,'Occupancy Raw Data'!AV$3,FALSE))/100</f>
        <v>-6.699301186508691E-2</v>
      </c>
      <c r="E51" s="44">
        <f>(VLOOKUP($A50,'Occupancy Raw Data'!$B$8:$BE$51,'Occupancy Raw Data'!AW$3,FALSE))/100</f>
        <v>-5.2114786384060793E-2</v>
      </c>
      <c r="F51" s="44">
        <f>(VLOOKUP($A50,'Occupancy Raw Data'!$B$8:$BE$51,'Occupancy Raw Data'!AX$3,FALSE))/100</f>
        <v>-6.83717820247699E-2</v>
      </c>
      <c r="G51" s="44">
        <f>(VLOOKUP($A50,'Occupancy Raw Data'!$B$8:$BE$51,'Occupancy Raw Data'!AY$3,FALSE))/100</f>
        <v>-6.25341650225711E-2</v>
      </c>
      <c r="H51" s="45">
        <f>(VLOOKUP($A50,'Occupancy Raw Data'!$B$8:$BE$51,'Occupancy Raw Data'!BA$3,FALSE))/100</f>
        <v>-5.0698463979703103E-2</v>
      </c>
      <c r="I51" s="45">
        <f>(VLOOKUP($A50,'Occupancy Raw Data'!$B$8:$BE$51,'Occupancy Raw Data'!BB$3,FALSE))/100</f>
        <v>-5.0590500399317395E-2</v>
      </c>
      <c r="J51" s="44">
        <f>(VLOOKUP($A50,'Occupancy Raw Data'!$B$8:$BE$51,'Occupancy Raw Data'!BC$3,FALSE))/100</f>
        <v>-5.0644491195105605E-2</v>
      </c>
      <c r="K51" s="46">
        <f>(VLOOKUP($A50,'Occupancy Raw Data'!$B$8:$BE$51,'Occupancy Raw Data'!BE$3,FALSE))/100</f>
        <v>-5.8469856771293099E-2</v>
      </c>
      <c r="M51" s="43">
        <f>(VLOOKUP($A50,'ADR Raw Data'!$B$6:$BE$49,'ADR Raw Data'!AT$1,FALSE))/100</f>
        <v>2.8357079134756604E-3</v>
      </c>
      <c r="N51" s="44">
        <f>(VLOOKUP($A50,'ADR Raw Data'!$B$6:$BE$49,'ADR Raw Data'!AU$1,FALSE))/100</f>
        <v>3.1879745648246902E-2</v>
      </c>
      <c r="O51" s="44">
        <f>(VLOOKUP($A50,'ADR Raw Data'!$B$6:$BE$49,'ADR Raw Data'!AV$1,FALSE))/100</f>
        <v>2.11932684801001E-2</v>
      </c>
      <c r="P51" s="44">
        <f>(VLOOKUP($A50,'ADR Raw Data'!$B$6:$BE$49,'ADR Raw Data'!AW$1,FALSE))/100</f>
        <v>7.5332015500432503E-3</v>
      </c>
      <c r="Q51" s="44">
        <f>(VLOOKUP($A50,'ADR Raw Data'!$B$6:$BE$49,'ADR Raw Data'!AX$1,FALSE))/100</f>
        <v>-8.0770642599332001E-3</v>
      </c>
      <c r="R51" s="44">
        <f>(VLOOKUP($A50,'ADR Raw Data'!$B$6:$BE$49,'ADR Raw Data'!AY$1,FALSE))/100</f>
        <v>1.07736335751926E-2</v>
      </c>
      <c r="S51" s="45">
        <f>(VLOOKUP($A50,'ADR Raw Data'!$B$6:$BE$49,'ADR Raw Data'!BA$1,FALSE))/100</f>
        <v>4.65141963864351E-2</v>
      </c>
      <c r="T51" s="45">
        <f>(VLOOKUP($A50,'ADR Raw Data'!$B$6:$BE$49,'ADR Raw Data'!BB$1,FALSE))/100</f>
        <v>5.7899263544994098E-2</v>
      </c>
      <c r="U51" s="44">
        <f>(VLOOKUP($A50,'ADR Raw Data'!$B$6:$BE$49,'ADR Raw Data'!BC$1,FALSE))/100</f>
        <v>5.2213202510375603E-2</v>
      </c>
      <c r="V51" s="46">
        <f>(VLOOKUP($A50,'ADR Raw Data'!$B$6:$BE$49,'ADR Raw Data'!BE$1,FALSE))/100</f>
        <v>2.8227519563015998E-2</v>
      </c>
      <c r="X51" s="43">
        <f>(VLOOKUP($A50,'RevPAR Raw Data'!$B$6:$BE$49,'RevPAR Raw Data'!AT$1,FALSE))/100</f>
        <v>-5.8383817638495997E-2</v>
      </c>
      <c r="Y51" s="44">
        <f>(VLOOKUP($A50,'RevPAR Raw Data'!$B$6:$BE$49,'RevPAR Raw Data'!AU$1,FALSE))/100</f>
        <v>-3.3871868247816204E-2</v>
      </c>
      <c r="Z51" s="44">
        <f>(VLOOKUP($A50,'RevPAR Raw Data'!$B$6:$BE$49,'RevPAR Raw Data'!AV$1,FALSE))/100</f>
        <v>-4.7219544271734096E-2</v>
      </c>
      <c r="AA51" s="44">
        <f>(VLOOKUP($A50,'RevPAR Raw Data'!$B$6:$BE$49,'RevPAR Raw Data'!AW$1,FALSE))/100</f>
        <v>-4.4974176023586096E-2</v>
      </c>
      <c r="AB51" s="44">
        <f>(VLOOKUP($A50,'RevPAR Raw Data'!$B$6:$BE$49,'RevPAR Raw Data'!AX$1,FALSE))/100</f>
        <v>-7.5896603007722899E-2</v>
      </c>
      <c r="AC51" s="44">
        <f>(VLOOKUP($A50,'RevPAR Raw Data'!$B$6:$BE$49,'RevPAR Raw Data'!AY$1,FALSE))/100</f>
        <v>-5.2434251627262202E-2</v>
      </c>
      <c r="AD51" s="45">
        <f>(VLOOKUP($A50,'RevPAR Raw Data'!$B$6:$BE$49,'RevPAR Raw Data'!BA$1,FALSE))/100</f>
        <v>-6.5424659033104507E-3</v>
      </c>
      <c r="AE51" s="45">
        <f>(VLOOKUP($A50,'RevPAR Raw Data'!$B$6:$BE$49,'RevPAR Raw Data'!BB$1,FALSE))/100</f>
        <v>4.37961043018346E-3</v>
      </c>
      <c r="AF51" s="44">
        <f>(VLOOKUP($A50,'RevPAR Raw Data'!$B$6:$BE$49,'RevPAR Raw Data'!BC$1,FALSE))/100</f>
        <v>-1.075599759535E-3</v>
      </c>
      <c r="AG51" s="46">
        <f>(VLOOKUP($A50,'RevPAR Raw Data'!$B$6:$BE$49,'RevPAR Raw Data'!BE$1,FALSE))/100</f>
        <v>-3.1892796234135504E-2</v>
      </c>
    </row>
    <row r="52" spans="1:33">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c r="A53" s="70" t="s">
        <v>31</v>
      </c>
      <c r="B53" s="71">
        <f>(VLOOKUP($A53,'Occupancy Raw Data'!$B$8:$BE$45,'Occupancy Raw Data'!AG$3,FALSE))/100</f>
        <v>0.38585038814396599</v>
      </c>
      <c r="C53" s="72">
        <f>(VLOOKUP($A53,'Occupancy Raw Data'!$B$8:$BE$45,'Occupancy Raw Data'!AH$3,FALSE))/100</f>
        <v>0.52946365561044406</v>
      </c>
      <c r="D53" s="72">
        <f>(VLOOKUP($A53,'Occupancy Raw Data'!$B$8:$BE$45,'Occupancy Raw Data'!AI$3,FALSE))/100</f>
        <v>0.56210303458009792</v>
      </c>
      <c r="E53" s="72">
        <f>(VLOOKUP($A53,'Occupancy Raw Data'!$B$8:$BE$45,'Occupancy Raw Data'!AJ$3,FALSE))/100</f>
        <v>0.54798870853916704</v>
      </c>
      <c r="F53" s="72">
        <f>(VLOOKUP($A53,'Occupancy Raw Data'!$B$8:$BE$45,'Occupancy Raw Data'!AK$3,FALSE))/100</f>
        <v>0.49629498941425504</v>
      </c>
      <c r="G53" s="73">
        <f>(VLOOKUP($A53,'Occupancy Raw Data'!$B$8:$BE$45,'Occupancy Raw Data'!AL$3,FALSE))/100</f>
        <v>0.50434015525758602</v>
      </c>
      <c r="H53" s="53">
        <f>(VLOOKUP($A53,'Occupancy Raw Data'!$B$8:$BE$45,'Occupancy Raw Data'!AN$3,FALSE))/100</f>
        <v>0.49505998588567302</v>
      </c>
      <c r="I53" s="53">
        <f>(VLOOKUP($A53,'Occupancy Raw Data'!$B$8:$BE$45,'Occupancy Raw Data'!AO$3,FALSE))/100</f>
        <v>0.46065631616090302</v>
      </c>
      <c r="J53" s="73">
        <f>(VLOOKUP($A53,'Occupancy Raw Data'!$B$8:$BE$45,'Occupancy Raw Data'!AP$3,FALSE))/100</f>
        <v>0.47785815102328799</v>
      </c>
      <c r="K53" s="74">
        <f>(VLOOKUP($A53,'Occupancy Raw Data'!$B$8:$BE$45,'Occupancy Raw Data'!AR$3,FALSE))/100</f>
        <v>0.49677386833350101</v>
      </c>
      <c r="M53" s="75">
        <f>VLOOKUP($A53,'ADR Raw Data'!$B$6:$BE$43,'ADR Raw Data'!AG$1,FALSE)</f>
        <v>87.370137174211195</v>
      </c>
      <c r="N53" s="76">
        <f>VLOOKUP($A53,'ADR Raw Data'!$B$6:$BE$43,'ADR Raw Data'!AH$1,FALSE)</f>
        <v>93.6416327890703</v>
      </c>
      <c r="O53" s="76">
        <f>VLOOKUP($A53,'ADR Raw Data'!$B$6:$BE$43,'ADR Raw Data'!AI$1,FALSE)</f>
        <v>94.444733207783997</v>
      </c>
      <c r="P53" s="76">
        <f>VLOOKUP($A53,'ADR Raw Data'!$B$6:$BE$43,'ADR Raw Data'!AJ$1,FALSE)</f>
        <v>93.782453316162204</v>
      </c>
      <c r="Q53" s="76">
        <f>VLOOKUP($A53,'ADR Raw Data'!$B$6:$BE$43,'ADR Raw Data'!AK$1,FALSE)</f>
        <v>90.715008887308898</v>
      </c>
      <c r="R53" s="77">
        <f>VLOOKUP($A53,'ADR Raw Data'!$B$6:$BE$43,'ADR Raw Data'!AL$1,FALSE)</f>
        <v>92.315648919051199</v>
      </c>
      <c r="S53" s="76">
        <f>VLOOKUP($A53,'ADR Raw Data'!$B$6:$BE$43,'ADR Raw Data'!AN$1,FALSE)</f>
        <v>90.348292943692002</v>
      </c>
      <c r="T53" s="76">
        <f>VLOOKUP($A53,'ADR Raw Data'!$B$6:$BE$43,'ADR Raw Data'!AO$1,FALSE)</f>
        <v>87.547993106089606</v>
      </c>
      <c r="U53" s="77">
        <f>VLOOKUP($A53,'ADR Raw Data'!$B$6:$BE$43,'ADR Raw Data'!AP$1,FALSE)</f>
        <v>88.998545320287903</v>
      </c>
      <c r="V53" s="78">
        <f>VLOOKUP($A53,'ADR Raw Data'!$B$6:$BE$43,'ADR Raw Data'!AR$1,FALSE)</f>
        <v>91.4039923896499</v>
      </c>
      <c r="X53" s="75">
        <f>VLOOKUP($A53,'RevPAR Raw Data'!$B$6:$BE$43,'RevPAR Raw Data'!AG$1,FALSE)</f>
        <v>33.711801340860902</v>
      </c>
      <c r="Y53" s="76">
        <f>VLOOKUP($A53,'RevPAR Raw Data'!$B$6:$BE$43,'RevPAR Raw Data'!AH$1,FALSE)</f>
        <v>49.579841213831997</v>
      </c>
      <c r="Z53" s="76">
        <f>VLOOKUP($A53,'RevPAR Raw Data'!$B$6:$BE$43,'RevPAR Raw Data'!AI$1,FALSE)</f>
        <v>53.087671136203198</v>
      </c>
      <c r="AA53" s="76">
        <f>VLOOKUP($A53,'RevPAR Raw Data'!$B$6:$BE$43,'RevPAR Raw Data'!AJ$1,FALSE)</f>
        <v>51.391725476358502</v>
      </c>
      <c r="AB53" s="76">
        <f>VLOOKUP($A53,'RevPAR Raw Data'!$B$6:$BE$43,'RevPAR Raw Data'!AK$1,FALSE)</f>
        <v>45.021404375441001</v>
      </c>
      <c r="AC53" s="77">
        <f>VLOOKUP($A53,'RevPAR Raw Data'!$B$6:$BE$43,'RevPAR Raw Data'!AL$1,FALSE)</f>
        <v>46.558488708539102</v>
      </c>
      <c r="AD53" s="76">
        <f>VLOOKUP($A53,'RevPAR Raw Data'!$B$6:$BE$43,'RevPAR Raw Data'!AN$1,FALSE)</f>
        <v>44.727824629498897</v>
      </c>
      <c r="AE53" s="76">
        <f>VLOOKUP($A53,'RevPAR Raw Data'!$B$6:$BE$43,'RevPAR Raw Data'!AO$1,FALSE)</f>
        <v>40.329535991531401</v>
      </c>
      <c r="AF53" s="77">
        <f>VLOOKUP($A53,'RevPAR Raw Data'!$B$6:$BE$43,'RevPAR Raw Data'!AP$1,FALSE)</f>
        <v>42.528680310515099</v>
      </c>
      <c r="AG53" s="78">
        <f>VLOOKUP($A53,'RevPAR Raw Data'!$B$6:$BE$43,'RevPAR Raw Data'!AR$1,FALSE)</f>
        <v>45.407114880532298</v>
      </c>
    </row>
    <row r="54" spans="1:33" ht="14.25">
      <c r="A54" s="55" t="s">
        <v>131</v>
      </c>
      <c r="B54" s="43">
        <f>(VLOOKUP($A53,'Occupancy Raw Data'!$B$8:$BE$51,'Occupancy Raw Data'!AT$3,FALSE))/100</f>
        <v>9.2293493308721695E-3</v>
      </c>
      <c r="C54" s="44">
        <f>(VLOOKUP($A53,'Occupancy Raw Data'!$B$8:$BE$51,'Occupancy Raw Data'!AU$3,FALSE))/100</f>
        <v>-1.1528326745718E-2</v>
      </c>
      <c r="D54" s="44">
        <f>(VLOOKUP($A53,'Occupancy Raw Data'!$B$8:$BE$51,'Occupancy Raw Data'!AV$3,FALSE))/100</f>
        <v>-1.2539184952977999E-3</v>
      </c>
      <c r="E54" s="44">
        <f>(VLOOKUP($A53,'Occupancy Raw Data'!$B$8:$BE$51,'Occupancy Raw Data'!AW$3,FALSE))/100</f>
        <v>-1.4906438312718E-2</v>
      </c>
      <c r="F54" s="44">
        <f>(VLOOKUP($A53,'Occupancy Raw Data'!$B$8:$BE$51,'Occupancy Raw Data'!AX$3,FALSE))/100</f>
        <v>-2.7316735822959803E-2</v>
      </c>
      <c r="G54" s="44">
        <f>(VLOOKUP($A53,'Occupancy Raw Data'!$B$8:$BE$51,'Occupancy Raw Data'!AY$3,FALSE))/100</f>
        <v>-1.00429422357667E-2</v>
      </c>
      <c r="H54" s="45">
        <f>(VLOOKUP($A53,'Occupancy Raw Data'!$B$8:$BE$51,'Occupancy Raw Data'!BA$3,FALSE))/100</f>
        <v>-2.4339360222531199E-2</v>
      </c>
      <c r="I54" s="45">
        <f>(VLOOKUP($A53,'Occupancy Raw Data'!$B$8:$BE$51,'Occupancy Raw Data'!BB$3,FALSE))/100</f>
        <v>-3.9720485472600202E-2</v>
      </c>
      <c r="J54" s="44">
        <f>(VLOOKUP($A53,'Occupancy Raw Data'!$B$8:$BE$51,'Occupancy Raw Data'!BC$3,FALSE))/100</f>
        <v>-3.18141197497765E-2</v>
      </c>
      <c r="K54" s="46">
        <f>(VLOOKUP($A53,'Occupancy Raw Data'!$B$8:$BE$51,'Occupancy Raw Data'!BE$3,FALSE))/100</f>
        <v>-1.61233963959466E-2</v>
      </c>
      <c r="M54" s="43">
        <f>(VLOOKUP($A53,'ADR Raw Data'!$B$6:$BE$49,'ADR Raw Data'!AT$1,FALSE))/100</f>
        <v>3.0547237179935197E-2</v>
      </c>
      <c r="N54" s="44">
        <f>(VLOOKUP($A53,'ADR Raw Data'!$B$6:$BE$49,'ADR Raw Data'!AU$1,FALSE))/100</f>
        <v>3.8577646417006298E-2</v>
      </c>
      <c r="O54" s="44">
        <f>(VLOOKUP($A53,'ADR Raw Data'!$B$6:$BE$49,'ADR Raw Data'!AV$1,FALSE))/100</f>
        <v>3.79288315393067E-2</v>
      </c>
      <c r="P54" s="44">
        <f>(VLOOKUP($A53,'ADR Raw Data'!$B$6:$BE$49,'ADR Raw Data'!AW$1,FALSE))/100</f>
        <v>4.5934040358732206E-2</v>
      </c>
      <c r="Q54" s="44">
        <f>(VLOOKUP($A53,'ADR Raw Data'!$B$6:$BE$49,'ADR Raw Data'!AX$1,FALSE))/100</f>
        <v>2.9266065765757E-2</v>
      </c>
      <c r="R54" s="44">
        <f>(VLOOKUP($A53,'ADR Raw Data'!$B$6:$BE$49,'ADR Raw Data'!AY$1,FALSE))/100</f>
        <v>3.69798522311982E-2</v>
      </c>
      <c r="S54" s="45">
        <f>(VLOOKUP($A53,'ADR Raw Data'!$B$6:$BE$49,'ADR Raw Data'!BA$1,FALSE))/100</f>
        <v>-6.6102937501289908E-3</v>
      </c>
      <c r="T54" s="45">
        <f>(VLOOKUP($A53,'ADR Raw Data'!$B$6:$BE$49,'ADR Raw Data'!BB$1,FALSE))/100</f>
        <v>-2.11170119513691E-2</v>
      </c>
      <c r="U54" s="44">
        <f>(VLOOKUP($A53,'ADR Raw Data'!$B$6:$BE$49,'ADR Raw Data'!BC$1,FALSE))/100</f>
        <v>-1.3476162888006699E-2</v>
      </c>
      <c r="V54" s="46">
        <f>(VLOOKUP($A53,'ADR Raw Data'!$B$6:$BE$49,'ADR Raw Data'!BE$1,FALSE))/100</f>
        <v>2.2918042810785799E-2</v>
      </c>
      <c r="X54" s="43">
        <f>(VLOOKUP($A53,'RevPAR Raw Data'!$B$6:$BE$49,'RevPAR Raw Data'!AT$1,FALSE))/100</f>
        <v>4.0058517633834001E-2</v>
      </c>
      <c r="Y54" s="44">
        <f>(VLOOKUP($A53,'RevPAR Raw Data'!$B$6:$BE$49,'RevPAR Raw Data'!AU$1,FALSE))/100</f>
        <v>2.6604583958312202E-2</v>
      </c>
      <c r="Z54" s="44">
        <f>(VLOOKUP($A53,'RevPAR Raw Data'!$B$6:$BE$49,'RevPAR Raw Data'!AV$1,FALSE))/100</f>
        <v>3.6627353380636697E-2</v>
      </c>
      <c r="AA54" s="44">
        <f>(VLOOKUP($A53,'RevPAR Raw Data'!$B$6:$BE$49,'RevPAR Raw Data'!AW$1,FALSE))/100</f>
        <v>3.0342889106952802E-2</v>
      </c>
      <c r="AB54" s="44">
        <f>(VLOOKUP($A53,'RevPAR Raw Data'!$B$6:$BE$49,'RevPAR Raw Data'!AX$1,FALSE))/100</f>
        <v>1.1498765556965799E-3</v>
      </c>
      <c r="AC54" s="44">
        <f>(VLOOKUP($A53,'RevPAR Raw Data'!$B$6:$BE$49,'RevPAR Raw Data'!AY$1,FALSE))/100</f>
        <v>2.6565523475586401E-2</v>
      </c>
      <c r="AD54" s="45">
        <f>(VLOOKUP($A53,'RevPAR Raw Data'!$B$6:$BE$49,'RevPAR Raw Data'!BA$1,FALSE))/100</f>
        <v>-3.0788763651899101E-2</v>
      </c>
      <c r="AE54" s="45">
        <f>(VLOOKUP($A53,'RevPAR Raw Data'!$B$6:$BE$49,'RevPAR Raw Data'!BB$1,FALSE))/100</f>
        <v>-5.9998719457530193E-2</v>
      </c>
      <c r="AF54" s="44">
        <f>(VLOOKUP($A53,'RevPAR Raw Data'!$B$6:$BE$49,'RevPAR Raw Data'!BC$1,FALSE))/100</f>
        <v>-4.48615503778967E-2</v>
      </c>
      <c r="AG54" s="46">
        <f>(VLOOKUP($A53,'RevPAR Raw Data'!$B$6:$BE$49,'RevPAR Raw Data'!BE$1,FALSE))/100</f>
        <v>6.4251297259815699E-3</v>
      </c>
    </row>
    <row r="55" spans="1:33">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c r="A56" s="70" t="s">
        <v>32</v>
      </c>
      <c r="B56" s="71">
        <f>(VLOOKUP($A56,'Occupancy Raw Data'!$B$8:$BE$45,'Occupancy Raw Data'!AG$3,FALSE))/100</f>
        <v>0.41633239737932798</v>
      </c>
      <c r="C56" s="72">
        <f>(VLOOKUP($A56,'Occupancy Raw Data'!$B$8:$BE$45,'Occupancy Raw Data'!AH$3,FALSE))/100</f>
        <v>0.53673619467843203</v>
      </c>
      <c r="D56" s="72">
        <f>(VLOOKUP($A56,'Occupancy Raw Data'!$B$8:$BE$45,'Occupancy Raw Data'!AI$3,FALSE))/100</f>
        <v>0.58958416900655097</v>
      </c>
      <c r="E56" s="72">
        <f>(VLOOKUP($A56,'Occupancy Raw Data'!$B$8:$BE$45,'Occupancy Raw Data'!AJ$3,FALSE))/100</f>
        <v>0.57153362749030601</v>
      </c>
      <c r="F56" s="72">
        <f>(VLOOKUP($A56,'Occupancy Raw Data'!$B$8:$BE$45,'Occupancy Raw Data'!AK$3,FALSE))/100</f>
        <v>0.56311004144939103</v>
      </c>
      <c r="G56" s="72">
        <f>(VLOOKUP($A56,'Occupancy Raw Data'!$B$8:$BE$45,'Occupancy Raw Data'!AL$3,FALSE))/100</f>
        <v>0.53545928600080206</v>
      </c>
      <c r="H56" s="53">
        <f>(VLOOKUP($A56,'Occupancy Raw Data'!$B$8:$BE$45,'Occupancy Raw Data'!AN$3,FALSE))/100</f>
        <v>0.67579221821099</v>
      </c>
      <c r="I56" s="53">
        <f>(VLOOKUP($A56,'Occupancy Raw Data'!$B$8:$BE$45,'Occupancy Raw Data'!AO$3,FALSE))/100</f>
        <v>0.68739136248161503</v>
      </c>
      <c r="J56" s="72">
        <f>(VLOOKUP($A56,'Occupancy Raw Data'!$B$8:$BE$45,'Occupancy Raw Data'!AP$3,FALSE))/100</f>
        <v>0.68159179034630202</v>
      </c>
      <c r="K56" s="95">
        <f>(VLOOKUP($A56,'Occupancy Raw Data'!$B$8:$BE$45,'Occupancy Raw Data'!AR$3,FALSE))/100</f>
        <v>0.57721143009951592</v>
      </c>
      <c r="M56" s="75">
        <f>VLOOKUP($A56,'ADR Raw Data'!$B$6:$BE$43,'ADR Raw Data'!AG$1,FALSE)</f>
        <v>105.411774387796</v>
      </c>
      <c r="N56" s="76">
        <f>VLOOKUP($A56,'ADR Raw Data'!$B$6:$BE$43,'ADR Raw Data'!AH$1,FALSE)</f>
        <v>110.478200161923</v>
      </c>
      <c r="O56" s="76">
        <f>VLOOKUP($A56,'ADR Raw Data'!$B$6:$BE$43,'ADR Raw Data'!AI$1,FALSE)</f>
        <v>114.182356276221</v>
      </c>
      <c r="P56" s="76">
        <f>VLOOKUP($A56,'ADR Raw Data'!$B$6:$BE$43,'ADR Raw Data'!AJ$1,FALSE)</f>
        <v>111.08219557843</v>
      </c>
      <c r="Q56" s="76">
        <f>VLOOKUP($A56,'ADR Raw Data'!$B$6:$BE$43,'ADR Raw Data'!AK$1,FALSE)</f>
        <v>110.34908346194899</v>
      </c>
      <c r="R56" s="77">
        <f>VLOOKUP($A56,'ADR Raw Data'!$B$6:$BE$43,'ADR Raw Data'!AL$1,FALSE)</f>
        <v>110.607842659874</v>
      </c>
      <c r="S56" s="76">
        <f>VLOOKUP($A56,'ADR Raw Data'!$B$6:$BE$43,'ADR Raw Data'!AN$1,FALSE)</f>
        <v>131.89257951229101</v>
      </c>
      <c r="T56" s="76">
        <f>VLOOKUP($A56,'ADR Raw Data'!$B$6:$BE$43,'ADR Raw Data'!AO$1,FALSE)</f>
        <v>134.221113596576</v>
      </c>
      <c r="U56" s="77">
        <f>VLOOKUP($A56,'ADR Raw Data'!$B$6:$BE$43,'ADR Raw Data'!AP$1,FALSE)</f>
        <v>133.06675314484599</v>
      </c>
      <c r="V56" s="78">
        <f>VLOOKUP($A56,'ADR Raw Data'!$B$6:$BE$43,'ADR Raw Data'!AR$1,FALSE)</f>
        <v>118.185065646328</v>
      </c>
      <c r="X56" s="75">
        <f>VLOOKUP($A56,'RevPAR Raw Data'!$B$6:$BE$43,'RevPAR Raw Data'!AG$1,FALSE)</f>
        <v>43.886336742879998</v>
      </c>
      <c r="Y56" s="76">
        <f>VLOOKUP($A56,'RevPAR Raw Data'!$B$6:$BE$43,'RevPAR Raw Data'!AH$1,FALSE)</f>
        <v>59.297648749832803</v>
      </c>
      <c r="Z56" s="76">
        <f>VLOOKUP($A56,'RevPAR Raw Data'!$B$6:$BE$43,'RevPAR Raw Data'!AI$1,FALSE)</f>
        <v>67.320109640326194</v>
      </c>
      <c r="AA56" s="76">
        <f>VLOOKUP($A56,'RevPAR Raw Data'!$B$6:$BE$43,'RevPAR Raw Data'!AJ$1,FALSE)</f>
        <v>63.487210188527797</v>
      </c>
      <c r="AB56" s="76">
        <f>VLOOKUP($A56,'RevPAR Raw Data'!$B$6:$BE$43,'RevPAR Raw Data'!AK$1,FALSE)</f>
        <v>62.138676962160702</v>
      </c>
      <c r="AC56" s="77">
        <f>VLOOKUP($A56,'RevPAR Raw Data'!$B$6:$BE$43,'RevPAR Raw Data'!AL$1,FALSE)</f>
        <v>59.225996456745499</v>
      </c>
      <c r="AD56" s="76">
        <f>VLOOKUP($A56,'RevPAR Raw Data'!$B$6:$BE$43,'RevPAR Raw Data'!AN$1,FALSE)</f>
        <v>89.131978874181002</v>
      </c>
      <c r="AE56" s="76">
        <f>VLOOKUP($A56,'RevPAR Raw Data'!$B$6:$BE$43,'RevPAR Raw Data'!AO$1,FALSE)</f>
        <v>92.262434148950305</v>
      </c>
      <c r="AF56" s="77">
        <f>VLOOKUP($A56,'RevPAR Raw Data'!$B$6:$BE$43,'RevPAR Raw Data'!AP$1,FALSE)</f>
        <v>90.697206511565696</v>
      </c>
      <c r="AG56" s="78">
        <f>VLOOKUP($A56,'RevPAR Raw Data'!$B$6:$BE$43,'RevPAR Raw Data'!AR$1,FALSE)</f>
        <v>68.217770758122697</v>
      </c>
    </row>
    <row r="57" spans="1:33" thickBot="1">
      <c r="A57" s="59" t="s">
        <v>131</v>
      </c>
      <c r="B57" s="43">
        <f>(VLOOKUP($A56,'Occupancy Raw Data'!$B$8:$BE$51,'Occupancy Raw Data'!AT$3,FALSE))/100</f>
        <v>1.4955175119474499E-2</v>
      </c>
      <c r="C57" s="44">
        <f>(VLOOKUP($A56,'Occupancy Raw Data'!$B$8:$BE$51,'Occupancy Raw Data'!AU$3,FALSE))/100</f>
        <v>1.2618572033437601E-2</v>
      </c>
      <c r="D57" s="44">
        <f>(VLOOKUP($A56,'Occupancy Raw Data'!$B$8:$BE$51,'Occupancy Raw Data'!AV$3,FALSE))/100</f>
        <v>4.0421777626969302E-2</v>
      </c>
      <c r="E57" s="44">
        <f>(VLOOKUP($A56,'Occupancy Raw Data'!$B$8:$BE$51,'Occupancy Raw Data'!AW$3,FALSE))/100</f>
        <v>-8.8504194702917413E-3</v>
      </c>
      <c r="F57" s="44">
        <f>(VLOOKUP($A56,'Occupancy Raw Data'!$B$8:$BE$51,'Occupancy Raw Data'!AX$3,FALSE))/100</f>
        <v>-8.0873286094224912E-3</v>
      </c>
      <c r="G57" s="44">
        <f>(VLOOKUP($A56,'Occupancy Raw Data'!$B$8:$BE$51,'Occupancy Raw Data'!AY$3,FALSE))/100</f>
        <v>9.8196607412054902E-3</v>
      </c>
      <c r="H57" s="45">
        <f>(VLOOKUP($A56,'Occupancy Raw Data'!$B$8:$BE$51,'Occupancy Raw Data'!BA$3,FALSE))/100</f>
        <v>8.6142956450114203E-3</v>
      </c>
      <c r="I57" s="45">
        <f>(VLOOKUP($A56,'Occupancy Raw Data'!$B$8:$BE$51,'Occupancy Raw Data'!BB$3,FALSE))/100</f>
        <v>5.1236947004014002E-2</v>
      </c>
      <c r="J57" s="44">
        <f>(VLOOKUP($A56,'Occupancy Raw Data'!$B$8:$BE$51,'Occupancy Raw Data'!BC$3,FALSE))/100</f>
        <v>2.96659346654096E-2</v>
      </c>
      <c r="K57" s="46">
        <f>(VLOOKUP($A56,'Occupancy Raw Data'!$B$8:$BE$51,'Occupancy Raw Data'!BE$3,FALSE))/100</f>
        <v>1.6429352680561601E-2</v>
      </c>
      <c r="M57" s="43">
        <f>(VLOOKUP($A56,'ADR Raw Data'!$B$6:$BE$49,'ADR Raw Data'!AT$1,FALSE))/100</f>
        <v>-1.3597135545693499E-2</v>
      </c>
      <c r="N57" s="44">
        <f>(VLOOKUP($A56,'ADR Raw Data'!$B$6:$BE$49,'ADR Raw Data'!AU$1,FALSE))/100</f>
        <v>-4.3712479462611802E-2</v>
      </c>
      <c r="O57" s="44">
        <f>(VLOOKUP($A56,'ADR Raw Data'!$B$6:$BE$49,'ADR Raw Data'!AV$1,FALSE))/100</f>
        <v>-7.4539788692300499E-3</v>
      </c>
      <c r="P57" s="44">
        <f>(VLOOKUP($A56,'ADR Raw Data'!$B$6:$BE$49,'ADR Raw Data'!AW$1,FALSE))/100</f>
        <v>-5.9432066660420502E-2</v>
      </c>
      <c r="Q57" s="44">
        <f>(VLOOKUP($A56,'ADR Raw Data'!$B$6:$BE$49,'ADR Raw Data'!AX$1,FALSE))/100</f>
        <v>-4.9174063382842297E-2</v>
      </c>
      <c r="R57" s="44">
        <f>(VLOOKUP($A56,'ADR Raw Data'!$B$6:$BE$49,'ADR Raw Data'!AY$1,FALSE))/100</f>
        <v>-3.6148341270524902E-2</v>
      </c>
      <c r="S57" s="45">
        <f>(VLOOKUP($A56,'ADR Raw Data'!$B$6:$BE$49,'ADR Raw Data'!BA$1,FALSE))/100</f>
        <v>-1.57434363636412E-2</v>
      </c>
      <c r="T57" s="45">
        <f>(VLOOKUP($A56,'ADR Raw Data'!$B$6:$BE$49,'ADR Raw Data'!BB$1,FALSE))/100</f>
        <v>5.1995163289934995E-3</v>
      </c>
      <c r="U57" s="44">
        <f>(VLOOKUP($A56,'ADR Raw Data'!$B$6:$BE$49,'ADR Raw Data'!BC$1,FALSE))/100</f>
        <v>-5.2380476975179904E-3</v>
      </c>
      <c r="V57" s="46">
        <f>(VLOOKUP($A56,'ADR Raw Data'!$B$6:$BE$49,'ADR Raw Data'!BE$1,FALSE))/100</f>
        <v>-2.3971415444594201E-2</v>
      </c>
      <c r="X57" s="43">
        <f>(VLOOKUP($A56,'RevPAR Raw Data'!$B$6:$BE$49,'RevPAR Raw Data'!AT$1,FALSE))/100</f>
        <v>1.1546920305719099E-3</v>
      </c>
      <c r="Y57" s="44">
        <f>(VLOOKUP($A56,'RevPAR Raw Data'!$B$6:$BE$49,'RevPAR Raw Data'!AU$1,FALSE))/100</f>
        <v>-3.1645496500033302E-2</v>
      </c>
      <c r="Z57" s="44">
        <f>(VLOOKUP($A56,'RevPAR Raw Data'!$B$6:$BE$49,'RevPAR Raw Data'!AV$1,FALSE))/100</f>
        <v>3.2666495681451101E-2</v>
      </c>
      <c r="AA57" s="44">
        <f>(VLOOKUP($A56,'RevPAR Raw Data'!$B$6:$BE$49,'RevPAR Raw Data'!AW$1,FALSE))/100</f>
        <v>-6.7756487410781205E-2</v>
      </c>
      <c r="AB57" s="44">
        <f>(VLOOKUP($A56,'RevPAR Raw Data'!$B$6:$BE$49,'RevPAR Raw Data'!AX$1,FALSE))/100</f>
        <v>-5.6863705182627199E-2</v>
      </c>
      <c r="AC57" s="44">
        <f>(VLOOKUP($A56,'RevPAR Raw Data'!$B$6:$BE$49,'RevPAR Raw Data'!AY$1,FALSE))/100</f>
        <v>-2.6683644976953299E-2</v>
      </c>
      <c r="AD57" s="45">
        <f>(VLOOKUP($A56,'RevPAR Raw Data'!$B$6:$BE$49,'RevPAR Raw Data'!BA$1,FALSE))/100</f>
        <v>-7.2647593339346291E-3</v>
      </c>
      <c r="AE57" s="45">
        <f>(VLOOKUP($A56,'RevPAR Raw Data'!$B$6:$BE$49,'RevPAR Raw Data'!BB$1,FALSE))/100</f>
        <v>5.6702870675602597E-2</v>
      </c>
      <c r="AF57" s="44">
        <f>(VLOOKUP($A56,'RevPAR Raw Data'!$B$6:$BE$49,'RevPAR Raw Data'!BC$1,FALSE))/100</f>
        <v>2.4272495387122797E-2</v>
      </c>
      <c r="AG57" s="46">
        <f>(VLOOKUP($A56,'RevPAR Raw Data'!$B$6:$BE$49,'RevPAR Raw Data'!BE$1,FALSE))/100</f>
        <v>-7.9358976026241302E-3</v>
      </c>
    </row>
    <row r="58" spans="1:33">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c r="A59" s="88" t="s">
        <v>33</v>
      </c>
      <c r="B59" s="71">
        <f>(VLOOKUP($A59,'Occupancy Raw Data'!$B$8:$BE$45,'Occupancy Raw Data'!AG$3,FALSE))/100</f>
        <v>0.59388201338172897</v>
      </c>
      <c r="C59" s="72">
        <f>(VLOOKUP($A59,'Occupancy Raw Data'!$B$8:$BE$45,'Occupancy Raw Data'!AH$3,FALSE))/100</f>
        <v>0.77197052521100207</v>
      </c>
      <c r="D59" s="72">
        <f>(VLOOKUP($A59,'Occupancy Raw Data'!$B$8:$BE$45,'Occupancy Raw Data'!AI$3,FALSE))/100</f>
        <v>0.83907158787772707</v>
      </c>
      <c r="E59" s="72">
        <f>(VLOOKUP($A59,'Occupancy Raw Data'!$B$8:$BE$45,'Occupancy Raw Data'!AJ$3,FALSE))/100</f>
        <v>0.80610785514345595</v>
      </c>
      <c r="F59" s="72">
        <f>(VLOOKUP($A59,'Occupancy Raw Data'!$B$8:$BE$45,'Occupancy Raw Data'!AK$3,FALSE))/100</f>
        <v>0.70828595171448494</v>
      </c>
      <c r="G59" s="73">
        <f>(VLOOKUP($A59,'Occupancy Raw Data'!$B$8:$BE$45,'Occupancy Raw Data'!AL$3,FALSE))/100</f>
        <v>0.74386288693157399</v>
      </c>
      <c r="H59" s="53">
        <f>(VLOOKUP($A59,'Occupancy Raw Data'!$B$8:$BE$45,'Occupancy Raw Data'!AN$3,FALSE))/100</f>
        <v>0.72836117914625609</v>
      </c>
      <c r="I59" s="53">
        <f>(VLOOKUP($A59,'Occupancy Raw Data'!$B$8:$BE$45,'Occupancy Raw Data'!AO$3,FALSE))/100</f>
        <v>0.765725594821553</v>
      </c>
      <c r="J59" s="73">
        <f>(VLOOKUP($A59,'Occupancy Raw Data'!$B$8:$BE$45,'Occupancy Raw Data'!AP$3,FALSE))/100</f>
        <v>0.74704338698390405</v>
      </c>
      <c r="K59" s="74">
        <f>(VLOOKUP($A59,'Occupancy Raw Data'!$B$8:$BE$45,'Occupancy Raw Data'!AR$3,FALSE))/100</f>
        <v>0.74477155013526397</v>
      </c>
      <c r="M59" s="75">
        <f>VLOOKUP($A59,'ADR Raw Data'!$B$6:$BE$43,'ADR Raw Data'!AG$1,FALSE)</f>
        <v>190.59283156484</v>
      </c>
      <c r="N59" s="76">
        <f>VLOOKUP($A59,'ADR Raw Data'!$B$6:$BE$43,'ADR Raw Data'!AH$1,FALSE)</f>
        <v>229.967052340583</v>
      </c>
      <c r="O59" s="76">
        <f>VLOOKUP($A59,'ADR Raw Data'!$B$6:$BE$43,'ADR Raw Data'!AI$1,FALSE)</f>
        <v>243.98838711526699</v>
      </c>
      <c r="P59" s="76">
        <f>VLOOKUP($A59,'ADR Raw Data'!$B$6:$BE$43,'ADR Raw Data'!AJ$1,FALSE)</f>
        <v>229.79816221172601</v>
      </c>
      <c r="Q59" s="76">
        <f>VLOOKUP($A59,'ADR Raw Data'!$B$6:$BE$43,'ADR Raw Data'!AK$1,FALSE)</f>
        <v>194.221053336832</v>
      </c>
      <c r="R59" s="77">
        <f>VLOOKUP($A59,'ADR Raw Data'!$B$6:$BE$43,'ADR Raw Data'!AL$1,FALSE)</f>
        <v>219.99965725244601</v>
      </c>
      <c r="S59" s="76">
        <f>VLOOKUP($A59,'ADR Raw Data'!$B$6:$BE$43,'ADR Raw Data'!AN$1,FALSE)</f>
        <v>174.04282173149301</v>
      </c>
      <c r="T59" s="76">
        <f>VLOOKUP($A59,'ADR Raw Data'!$B$6:$BE$43,'ADR Raw Data'!AO$1,FALSE)</f>
        <v>178.55947299879099</v>
      </c>
      <c r="U59" s="77">
        <f>VLOOKUP($A59,'ADR Raw Data'!$B$6:$BE$43,'ADR Raw Data'!AP$1,FALSE)</f>
        <v>176.357624016416</v>
      </c>
      <c r="V59" s="78">
        <f>VLOOKUP($A59,'ADR Raw Data'!$B$6:$BE$43,'ADR Raw Data'!AR$1,FALSE)</f>
        <v>207.493172514951</v>
      </c>
      <c r="X59" s="75">
        <f>VLOOKUP($A59,'RevPAR Raw Data'!$B$6:$BE$43,'RevPAR Raw Data'!AG$1,FALSE)</f>
        <v>113.18965454585199</v>
      </c>
      <c r="Y59" s="76">
        <f>VLOOKUP($A59,'RevPAR Raw Data'!$B$6:$BE$43,'RevPAR Raw Data'!AH$1,FALSE)</f>
        <v>177.52778617658601</v>
      </c>
      <c r="Z59" s="76">
        <f>VLOOKUP($A59,'RevPAR Raw Data'!$B$6:$BE$43,'RevPAR Raw Data'!AI$1,FALSE)</f>
        <v>204.723723400533</v>
      </c>
      <c r="AA59" s="76">
        <f>VLOOKUP($A59,'RevPAR Raw Data'!$B$6:$BE$43,'RevPAR Raw Data'!AJ$1,FALSE)</f>
        <v>185.242103656403</v>
      </c>
      <c r="AB59" s="76">
        <f>VLOOKUP($A59,'RevPAR Raw Data'!$B$6:$BE$43,'RevPAR Raw Data'!AK$1,FALSE)</f>
        <v>137.56404360566799</v>
      </c>
      <c r="AC59" s="77">
        <f>VLOOKUP($A59,'RevPAR Raw Data'!$B$6:$BE$43,'RevPAR Raw Data'!AL$1,FALSE)</f>
        <v>163.649580167761</v>
      </c>
      <c r="AD59" s="76">
        <f>VLOOKUP($A59,'RevPAR Raw Data'!$B$6:$BE$43,'RevPAR Raw Data'!AN$1,FALSE)</f>
        <v>126.766034858292</v>
      </c>
      <c r="AE59" s="76">
        <f>VLOOKUP($A59,'RevPAR Raw Data'!$B$6:$BE$43,'RevPAR Raw Data'!AO$1,FALSE)</f>
        <v>136.727558673023</v>
      </c>
      <c r="AF59" s="77">
        <f>VLOOKUP($A59,'RevPAR Raw Data'!$B$6:$BE$43,'RevPAR Raw Data'!AP$1,FALSE)</f>
        <v>131.746796765657</v>
      </c>
      <c r="AG59" s="78">
        <f>VLOOKUP($A59,'RevPAR Raw Data'!$B$6:$BE$43,'RevPAR Raw Data'!AR$1,FALSE)</f>
        <v>154.53501173644301</v>
      </c>
    </row>
    <row r="60" spans="1:33" ht="14.25">
      <c r="A60" s="55" t="s">
        <v>131</v>
      </c>
      <c r="B60" s="43">
        <f>(VLOOKUP($A59,'Occupancy Raw Data'!$B$8:$BE$51,'Occupancy Raw Data'!AT$3,FALSE))/100</f>
        <v>6.0862015360502397E-2</v>
      </c>
      <c r="C60" s="44">
        <f>(VLOOKUP($A59,'Occupancy Raw Data'!$B$8:$BE$51,'Occupancy Raw Data'!AU$3,FALSE))/100</f>
        <v>6.8846484359963003E-2</v>
      </c>
      <c r="D60" s="44">
        <f>(VLOOKUP($A59,'Occupancy Raw Data'!$B$8:$BE$51,'Occupancy Raw Data'!AV$3,FALSE))/100</f>
        <v>6.4060122958441101E-2</v>
      </c>
      <c r="E60" s="44">
        <f>(VLOOKUP($A59,'Occupancy Raw Data'!$B$8:$BE$51,'Occupancy Raw Data'!AW$3,FALSE))/100</f>
        <v>6.3516970676084999E-2</v>
      </c>
      <c r="F60" s="44">
        <f>(VLOOKUP($A59,'Occupancy Raw Data'!$B$8:$BE$51,'Occupancy Raw Data'!AX$3,FALSE))/100</f>
        <v>4.7003591670531496E-2</v>
      </c>
      <c r="G60" s="44">
        <f>(VLOOKUP($A59,'Occupancy Raw Data'!$B$8:$BE$51,'Occupancy Raw Data'!AY$3,FALSE))/100</f>
        <v>6.1125145581961096E-2</v>
      </c>
      <c r="H60" s="45">
        <f>(VLOOKUP($A59,'Occupancy Raw Data'!$B$8:$BE$51,'Occupancy Raw Data'!BA$3,FALSE))/100</f>
        <v>2.2652883503286998E-2</v>
      </c>
      <c r="I60" s="45">
        <f>(VLOOKUP($A59,'Occupancy Raw Data'!$B$8:$BE$51,'Occupancy Raw Data'!BB$3,FALSE))/100</f>
        <v>1.4827534215659499E-2</v>
      </c>
      <c r="J60" s="44">
        <f>(VLOOKUP($A59,'Occupancy Raw Data'!$B$8:$BE$51,'Occupancy Raw Data'!BC$3,FALSE))/100</f>
        <v>1.86273433575006E-2</v>
      </c>
      <c r="K60" s="46">
        <f>(VLOOKUP($A59,'Occupancy Raw Data'!$B$8:$BE$51,'Occupancy Raw Data'!BE$3,FALSE))/100</f>
        <v>4.8587559195053795E-2</v>
      </c>
      <c r="M60" s="43">
        <f>(VLOOKUP($A59,'ADR Raw Data'!$B$6:$BE$49,'ADR Raw Data'!AT$1,FALSE))/100</f>
        <v>1.5209675375662399E-2</v>
      </c>
      <c r="N60" s="44">
        <f>(VLOOKUP($A59,'ADR Raw Data'!$B$6:$BE$49,'ADR Raw Data'!AU$1,FALSE))/100</f>
        <v>2.8526075370050502E-2</v>
      </c>
      <c r="O60" s="44">
        <f>(VLOOKUP($A59,'ADR Raw Data'!$B$6:$BE$49,'ADR Raw Data'!AV$1,FALSE))/100</f>
        <v>2.65193393573761E-2</v>
      </c>
      <c r="P60" s="44">
        <f>(VLOOKUP($A59,'ADR Raw Data'!$B$6:$BE$49,'ADR Raw Data'!AW$1,FALSE))/100</f>
        <v>3.0872158002202901E-2</v>
      </c>
      <c r="Q60" s="44">
        <f>(VLOOKUP($A59,'ADR Raw Data'!$B$6:$BE$49,'ADR Raw Data'!AX$1,FALSE))/100</f>
        <v>2.1996753243008097E-2</v>
      </c>
      <c r="R60" s="44">
        <f>(VLOOKUP($A59,'ADR Raw Data'!$B$6:$BE$49,'ADR Raw Data'!AY$1,FALSE))/100</f>
        <v>2.6051515606224099E-2</v>
      </c>
      <c r="S60" s="45">
        <f>(VLOOKUP($A59,'ADR Raw Data'!$B$6:$BE$49,'ADR Raw Data'!BA$1,FALSE))/100</f>
        <v>-4.6609282628625202E-4</v>
      </c>
      <c r="T60" s="45">
        <f>(VLOOKUP($A59,'ADR Raw Data'!$B$6:$BE$49,'ADR Raw Data'!BB$1,FALSE))/100</f>
        <v>-3.3983293268848003E-3</v>
      </c>
      <c r="U60" s="44">
        <f>(VLOOKUP($A59,'ADR Raw Data'!$B$6:$BE$49,'ADR Raw Data'!BC$1,FALSE))/100</f>
        <v>-2.04445599569814E-3</v>
      </c>
      <c r="V60" s="46">
        <f>(VLOOKUP($A59,'ADR Raw Data'!$B$6:$BE$49,'ADR Raw Data'!BE$1,FALSE))/100</f>
        <v>2.06593772389458E-2</v>
      </c>
      <c r="X60" s="43">
        <f>(VLOOKUP($A59,'RevPAR Raw Data'!$B$6:$BE$49,'RevPAR Raw Data'!AT$1,FALSE))/100</f>
        <v>7.6997382232506698E-2</v>
      </c>
      <c r="Y60" s="44">
        <f>(VLOOKUP($A59,'RevPAR Raw Data'!$B$6:$BE$49,'RevPAR Raw Data'!AU$1,FALSE))/100</f>
        <v>9.9336479731828811E-2</v>
      </c>
      <c r="Z60" s="44">
        <f>(VLOOKUP($A59,'RevPAR Raw Data'!$B$6:$BE$49,'RevPAR Raw Data'!AV$1,FALSE))/100</f>
        <v>9.22782944558274E-2</v>
      </c>
      <c r="AA60" s="44">
        <f>(VLOOKUP($A59,'RevPAR Raw Data'!$B$6:$BE$49,'RevPAR Raw Data'!AW$1,FALSE))/100</f>
        <v>9.6350034632821407E-2</v>
      </c>
      <c r="AB60" s="44">
        <f>(VLOOKUP($A59,'RevPAR Raw Data'!$B$6:$BE$49,'RevPAR Raw Data'!AX$1,FALSE))/100</f>
        <v>7.00342713210515E-2</v>
      </c>
      <c r="AC60" s="44">
        <f>(VLOOKUP($A59,'RevPAR Raw Data'!$B$6:$BE$49,'RevPAR Raw Data'!AY$1,FALSE))/100</f>
        <v>8.8769063872246395E-2</v>
      </c>
      <c r="AD60" s="45">
        <f>(VLOOKUP($A59,'RevPAR Raw Data'!$B$6:$BE$49,'RevPAR Raw Data'!BA$1,FALSE))/100</f>
        <v>2.21762323305052E-2</v>
      </c>
      <c r="AE60" s="45">
        <f>(VLOOKUP($A59,'RevPAR Raw Data'!$B$6:$BE$49,'RevPAR Raw Data'!BB$1,FALSE))/100</f>
        <v>1.1378816044404301E-2</v>
      </c>
      <c r="AF60" s="44">
        <f>(VLOOKUP($A59,'RevPAR Raw Data'!$B$6:$BE$49,'RevPAR Raw Data'!BC$1,FALSE))/100</f>
        <v>1.65448045779913E-2</v>
      </c>
      <c r="AG60" s="46">
        <f>(VLOOKUP($A59,'RevPAR Raw Data'!$B$6:$BE$49,'RevPAR Raw Data'!BE$1,FALSE))/100</f>
        <v>7.02507251485298E-2</v>
      </c>
    </row>
    <row r="61" spans="1:33">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c r="A62" s="70" t="s">
        <v>34</v>
      </c>
      <c r="B62" s="71">
        <f>(VLOOKUP($A62,'Occupancy Raw Data'!$B$8:$BE$45,'Occupancy Raw Data'!AG$3,FALSE))/100</f>
        <v>0.66247368421052599</v>
      </c>
      <c r="C62" s="72">
        <f>(VLOOKUP($A62,'Occupancy Raw Data'!$B$8:$BE$45,'Occupancy Raw Data'!AH$3,FALSE))/100</f>
        <v>0.88573684210526293</v>
      </c>
      <c r="D62" s="72">
        <f>(VLOOKUP($A62,'Occupancy Raw Data'!$B$8:$BE$45,'Occupancy Raw Data'!AI$3,FALSE))/100</f>
        <v>0.94031578947368399</v>
      </c>
      <c r="E62" s="72">
        <f>(VLOOKUP($A62,'Occupancy Raw Data'!$B$8:$BE$45,'Occupancy Raw Data'!AJ$3,FALSE))/100</f>
        <v>0.90676315789473605</v>
      </c>
      <c r="F62" s="72">
        <f>(VLOOKUP($A62,'Occupancy Raw Data'!$B$8:$BE$45,'Occupancy Raw Data'!AK$3,FALSE))/100</f>
        <v>0.80828947368421</v>
      </c>
      <c r="G62" s="73">
        <f>(VLOOKUP($A62,'Occupancy Raw Data'!$B$8:$BE$45,'Occupancy Raw Data'!AL$3,FALSE))/100</f>
        <v>0.84071578947368397</v>
      </c>
      <c r="H62" s="53">
        <f>(VLOOKUP($A62,'Occupancy Raw Data'!$B$8:$BE$45,'Occupancy Raw Data'!AN$3,FALSE))/100</f>
        <v>0.81539473684210506</v>
      </c>
      <c r="I62" s="53">
        <f>(VLOOKUP($A62,'Occupancy Raw Data'!$B$8:$BE$45,'Occupancy Raw Data'!AO$3,FALSE))/100</f>
        <v>0.80507894736842101</v>
      </c>
      <c r="J62" s="73">
        <f>(VLOOKUP($A62,'Occupancy Raw Data'!$B$8:$BE$45,'Occupancy Raw Data'!AP$3,FALSE))/100</f>
        <v>0.81023684210526303</v>
      </c>
      <c r="K62" s="74">
        <f>(VLOOKUP($A62,'Occupancy Raw Data'!$B$8:$BE$45,'Occupancy Raw Data'!AR$3,FALSE))/100</f>
        <v>0.83200751879699197</v>
      </c>
      <c r="M62" s="75">
        <f>VLOOKUP($A62,'ADR Raw Data'!$B$6:$BE$43,'ADR Raw Data'!AG$1,FALSE)</f>
        <v>216.11017438627101</v>
      </c>
      <c r="N62" s="76">
        <f>VLOOKUP($A62,'ADR Raw Data'!$B$6:$BE$43,'ADR Raw Data'!AH$1,FALSE)</f>
        <v>259.39583516548799</v>
      </c>
      <c r="O62" s="76">
        <f>VLOOKUP($A62,'ADR Raw Data'!$B$6:$BE$43,'ADR Raw Data'!AI$1,FALSE)</f>
        <v>278.83192068733899</v>
      </c>
      <c r="P62" s="76">
        <f>VLOOKUP($A62,'ADR Raw Data'!$B$6:$BE$43,'ADR Raw Data'!AJ$1,FALSE)</f>
        <v>267.88671184374698</v>
      </c>
      <c r="Q62" s="76">
        <f>VLOOKUP($A62,'ADR Raw Data'!$B$6:$BE$43,'ADR Raw Data'!AK$1,FALSE)</f>
        <v>228.79575223832001</v>
      </c>
      <c r="R62" s="77">
        <f>VLOOKUP($A62,'ADR Raw Data'!$B$6:$BE$43,'ADR Raw Data'!AL$1,FALSE)</f>
        <v>252.86947651124299</v>
      </c>
      <c r="S62" s="76">
        <f>VLOOKUP($A62,'ADR Raw Data'!$B$6:$BE$43,'ADR Raw Data'!AN$1,FALSE)</f>
        <v>188.33273228981699</v>
      </c>
      <c r="T62" s="76">
        <f>VLOOKUP($A62,'ADR Raw Data'!$B$6:$BE$43,'ADR Raw Data'!AO$1,FALSE)</f>
        <v>190.28506128852999</v>
      </c>
      <c r="U62" s="77">
        <f>VLOOKUP($A62,'ADR Raw Data'!$B$6:$BE$43,'ADR Raw Data'!AP$1,FALSE)</f>
        <v>189.30268261392001</v>
      </c>
      <c r="V62" s="78">
        <f>VLOOKUP($A62,'ADR Raw Data'!$B$6:$BE$43,'ADR Raw Data'!AR$1,FALSE)</f>
        <v>235.18276878100701</v>
      </c>
      <c r="X62" s="75">
        <f>VLOOKUP($A62,'RevPAR Raw Data'!$B$6:$BE$43,'RevPAR Raw Data'!AG$1,FALSE)</f>
        <v>143.167303421052</v>
      </c>
      <c r="Y62" s="76">
        <f>VLOOKUP($A62,'RevPAR Raw Data'!$B$6:$BE$43,'RevPAR Raw Data'!AH$1,FALSE)</f>
        <v>229.756447894736</v>
      </c>
      <c r="Z62" s="76">
        <f>VLOOKUP($A62,'RevPAR Raw Data'!$B$6:$BE$43,'RevPAR Raw Data'!AI$1,FALSE)</f>
        <v>262.19005763157799</v>
      </c>
      <c r="AA62" s="76">
        <f>VLOOKUP($A62,'RevPAR Raw Data'!$B$6:$BE$43,'RevPAR Raw Data'!AJ$1,FALSE)</f>
        <v>242.909800789473</v>
      </c>
      <c r="AB62" s="76">
        <f>VLOOKUP($A62,'RevPAR Raw Data'!$B$6:$BE$43,'RevPAR Raw Data'!AK$1,FALSE)</f>
        <v>184.933198157894</v>
      </c>
      <c r="AC62" s="77">
        <f>VLOOKUP($A62,'RevPAR Raw Data'!$B$6:$BE$43,'RevPAR Raw Data'!AL$1,FALSE)</f>
        <v>212.59136157894699</v>
      </c>
      <c r="AD62" s="76">
        <f>VLOOKUP($A62,'RevPAR Raw Data'!$B$6:$BE$43,'RevPAR Raw Data'!AN$1,FALSE)</f>
        <v>153.56551868420999</v>
      </c>
      <c r="AE62" s="76">
        <f>VLOOKUP($A62,'RevPAR Raw Data'!$B$6:$BE$43,'RevPAR Raw Data'!AO$1,FALSE)</f>
        <v>153.194496842105</v>
      </c>
      <c r="AF62" s="77">
        <f>VLOOKUP($A62,'RevPAR Raw Data'!$B$6:$BE$43,'RevPAR Raw Data'!AP$1,FALSE)</f>
        <v>153.38000776315701</v>
      </c>
      <c r="AG62" s="78">
        <f>VLOOKUP($A62,'RevPAR Raw Data'!$B$6:$BE$43,'RevPAR Raw Data'!AR$1,FALSE)</f>
        <v>195.673831917293</v>
      </c>
    </row>
    <row r="63" spans="1:33" ht="14.25">
      <c r="A63" s="55" t="s">
        <v>131</v>
      </c>
      <c r="B63" s="43">
        <f>(VLOOKUP($A62,'Occupancy Raw Data'!$B$8:$BE$51,'Occupancy Raw Data'!AT$3,FALSE))/100</f>
        <v>3.91356459032699E-2</v>
      </c>
      <c r="C63" s="44">
        <f>(VLOOKUP($A62,'Occupancy Raw Data'!$B$8:$BE$51,'Occupancy Raw Data'!AU$3,FALSE))/100</f>
        <v>7.8095127834056907E-2</v>
      </c>
      <c r="D63" s="44">
        <f>(VLOOKUP($A62,'Occupancy Raw Data'!$B$8:$BE$51,'Occupancy Raw Data'!AV$3,FALSE))/100</f>
        <v>5.4928622243300904E-2</v>
      </c>
      <c r="E63" s="44">
        <f>(VLOOKUP($A62,'Occupancy Raw Data'!$B$8:$BE$51,'Occupancy Raw Data'!AW$3,FALSE))/100</f>
        <v>0.109970309518419</v>
      </c>
      <c r="F63" s="44">
        <f>(VLOOKUP($A62,'Occupancy Raw Data'!$B$8:$BE$51,'Occupancy Raw Data'!AX$3,FALSE))/100</f>
        <v>0.122441386901485</v>
      </c>
      <c r="G63" s="44">
        <f>(VLOOKUP($A62,'Occupancy Raw Data'!$B$8:$BE$51,'Occupancy Raw Data'!AY$3,FALSE))/100</f>
        <v>8.1307216550899106E-2</v>
      </c>
      <c r="H63" s="45">
        <f>(VLOOKUP($A62,'Occupancy Raw Data'!$B$8:$BE$51,'Occupancy Raw Data'!BA$3,FALSE))/100</f>
        <v>0.106567463874645</v>
      </c>
      <c r="I63" s="45">
        <f>(VLOOKUP($A62,'Occupancy Raw Data'!$B$8:$BE$51,'Occupancy Raw Data'!BB$3,FALSE))/100</f>
        <v>2.4085097801976197E-2</v>
      </c>
      <c r="J63" s="44">
        <f>(VLOOKUP($A62,'Occupancy Raw Data'!$B$8:$BE$51,'Occupancy Raw Data'!BC$3,FALSE))/100</f>
        <v>6.39919504536543E-2</v>
      </c>
      <c r="K63" s="46">
        <f>(VLOOKUP($A62,'Occupancy Raw Data'!$B$8:$BE$51,'Occupancy Raw Data'!BE$3,FALSE))/100</f>
        <v>7.64331150471E-2</v>
      </c>
      <c r="M63" s="43">
        <f>(VLOOKUP($A62,'ADR Raw Data'!$B$6:$BE$49,'ADR Raw Data'!AT$1,FALSE))/100</f>
        <v>8.7498193397104698E-2</v>
      </c>
      <c r="N63" s="44">
        <f>(VLOOKUP($A62,'ADR Raw Data'!$B$6:$BE$49,'ADR Raw Data'!AU$1,FALSE))/100</f>
        <v>6.4599132765665701E-2</v>
      </c>
      <c r="O63" s="44">
        <f>(VLOOKUP($A62,'ADR Raw Data'!$B$6:$BE$49,'ADR Raw Data'!AV$1,FALSE))/100</f>
        <v>7.9090343567850704E-2</v>
      </c>
      <c r="P63" s="44">
        <f>(VLOOKUP($A62,'ADR Raw Data'!$B$6:$BE$49,'ADR Raw Data'!AW$1,FALSE))/100</f>
        <v>8.0023776865788904E-2</v>
      </c>
      <c r="Q63" s="44">
        <f>(VLOOKUP($A62,'ADR Raw Data'!$B$6:$BE$49,'ADR Raw Data'!AX$1,FALSE))/100</f>
        <v>8.1897293388721301E-2</v>
      </c>
      <c r="R63" s="44">
        <f>(VLOOKUP($A62,'ADR Raw Data'!$B$6:$BE$49,'ADR Raw Data'!AY$1,FALSE))/100</f>
        <v>7.7752941002288189E-2</v>
      </c>
      <c r="S63" s="45">
        <f>(VLOOKUP($A62,'ADR Raw Data'!$B$6:$BE$49,'ADR Raw Data'!BA$1,FALSE))/100</f>
        <v>0.11216843383922299</v>
      </c>
      <c r="T63" s="45">
        <f>(VLOOKUP($A62,'ADR Raw Data'!$B$6:$BE$49,'ADR Raw Data'!BB$1,FALSE))/100</f>
        <v>9.1305470208488601E-2</v>
      </c>
      <c r="U63" s="44">
        <f>(VLOOKUP($A62,'ADR Raw Data'!$B$6:$BE$49,'ADR Raw Data'!BC$1,FALSE))/100</f>
        <v>0.101027292939511</v>
      </c>
      <c r="V63" s="46">
        <f>(VLOOKUP($A62,'ADR Raw Data'!$B$6:$BE$49,'ADR Raw Data'!BE$1,FALSE))/100</f>
        <v>8.3897470262153606E-2</v>
      </c>
      <c r="X63" s="43">
        <f>(VLOOKUP($A62,'RevPAR Raw Data'!$B$6:$BE$49,'RevPAR Raw Data'!AT$1,FALSE))/100</f>
        <v>0.13005813761433901</v>
      </c>
      <c r="Y63" s="44">
        <f>(VLOOKUP($A62,'RevPAR Raw Data'!$B$6:$BE$49,'RevPAR Raw Data'!AU$1,FALSE))/100</f>
        <v>0.14773913813102602</v>
      </c>
      <c r="Z63" s="44">
        <f>(VLOOKUP($A62,'RevPAR Raw Data'!$B$6:$BE$49,'RevPAR Raw Data'!AV$1,FALSE))/100</f>
        <v>0.138363289416083</v>
      </c>
      <c r="AA63" s="44">
        <f>(VLOOKUP($A62,'RevPAR Raw Data'!$B$6:$BE$49,'RevPAR Raw Data'!AW$1,FALSE))/100</f>
        <v>0.19879432589497101</v>
      </c>
      <c r="AB63" s="44">
        <f>(VLOOKUP($A62,'RevPAR Raw Data'!$B$6:$BE$49,'RevPAR Raw Data'!AX$1,FALSE))/100</f>
        <v>0.21436629847620001</v>
      </c>
      <c r="AC63" s="44">
        <f>(VLOOKUP($A62,'RevPAR Raw Data'!$B$6:$BE$49,'RevPAR Raw Data'!AY$1,FALSE))/100</f>
        <v>0.16538203276472899</v>
      </c>
      <c r="AD63" s="45">
        <f>(VLOOKUP($A62,'RevPAR Raw Data'!$B$6:$BE$49,'RevPAR Raw Data'!BA$1,FALSE))/100</f>
        <v>0.230689403234906</v>
      </c>
      <c r="AE63" s="45">
        <f>(VLOOKUP($A62,'RevPAR Raw Data'!$B$6:$BE$49,'RevPAR Raw Data'!BB$1,FALSE))/100</f>
        <v>0.11758966919029101</v>
      </c>
      <c r="AF63" s="44">
        <f>(VLOOKUP($A62,'RevPAR Raw Data'!$B$6:$BE$49,'RevPAR Raw Data'!BC$1,FALSE))/100</f>
        <v>0.17148417691741699</v>
      </c>
      <c r="AG63" s="46">
        <f>(VLOOKUP($A62,'RevPAR Raw Data'!$B$6:$BE$49,'RevPAR Raw Data'!BE$1,FALSE))/100</f>
        <v>0.166743130305961</v>
      </c>
    </row>
    <row r="64" spans="1:33">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c r="A65" s="70" t="s">
        <v>35</v>
      </c>
      <c r="B65" s="71">
        <f>(VLOOKUP($A65,'Occupancy Raw Data'!$B$8:$BE$45,'Occupancy Raw Data'!AG$3,FALSE))/100</f>
        <v>0.58364247623463905</v>
      </c>
      <c r="C65" s="72">
        <f>(VLOOKUP($A65,'Occupancy Raw Data'!$B$8:$BE$45,'Occupancy Raw Data'!AH$3,FALSE))/100</f>
        <v>0.75739044748434903</v>
      </c>
      <c r="D65" s="72">
        <f>(VLOOKUP($A65,'Occupancy Raw Data'!$B$8:$BE$45,'Occupancy Raw Data'!AI$3,FALSE))/100</f>
        <v>0.83700440528634301</v>
      </c>
      <c r="E65" s="72">
        <f>(VLOOKUP($A65,'Occupancy Raw Data'!$B$8:$BE$45,'Occupancy Raw Data'!AJ$3,FALSE))/100</f>
        <v>0.82799095757013608</v>
      </c>
      <c r="F65" s="72">
        <f>(VLOOKUP($A65,'Occupancy Raw Data'!$B$8:$BE$45,'Occupancy Raw Data'!AK$3,FALSE))/100</f>
        <v>0.71782981683282998</v>
      </c>
      <c r="G65" s="73">
        <f>(VLOOKUP($A65,'Occupancy Raw Data'!$B$8:$BE$45,'Occupancy Raw Data'!AL$3,FALSE))/100</f>
        <v>0.74477162068165992</v>
      </c>
      <c r="H65" s="53">
        <f>(VLOOKUP($A65,'Occupancy Raw Data'!$B$8:$BE$45,'Occupancy Raw Data'!AN$3,FALSE))/100</f>
        <v>0.71806167400880994</v>
      </c>
      <c r="I65" s="53">
        <f>(VLOOKUP($A65,'Occupancy Raw Data'!$B$8:$BE$45,'Occupancy Raw Data'!AO$3,FALSE))/100</f>
        <v>0.78541618363088306</v>
      </c>
      <c r="J65" s="73">
        <f>(VLOOKUP($A65,'Occupancy Raw Data'!$B$8:$BE$45,'Occupancy Raw Data'!AP$3,FALSE))/100</f>
        <v>0.75173892881984594</v>
      </c>
      <c r="K65" s="74">
        <f>(VLOOKUP($A65,'Occupancy Raw Data'!$B$8:$BE$45,'Occupancy Raw Data'!AR$3,FALSE))/100</f>
        <v>0.74676228014971302</v>
      </c>
      <c r="M65" s="75">
        <f>VLOOKUP($A65,'ADR Raw Data'!$B$6:$BE$43,'ADR Raw Data'!AG$1,FALSE)</f>
        <v>156.46456798093101</v>
      </c>
      <c r="N65" s="76">
        <f>VLOOKUP($A65,'ADR Raw Data'!$B$6:$BE$43,'ADR Raw Data'!AH$1,FALSE)</f>
        <v>178.356762331152</v>
      </c>
      <c r="O65" s="76">
        <f>VLOOKUP($A65,'ADR Raw Data'!$B$6:$BE$43,'ADR Raw Data'!AI$1,FALSE)</f>
        <v>187.52957929362799</v>
      </c>
      <c r="P65" s="76">
        <f>VLOOKUP($A65,'ADR Raw Data'!$B$6:$BE$43,'ADR Raw Data'!AJ$1,FALSE)</f>
        <v>181.27949315691799</v>
      </c>
      <c r="Q65" s="76">
        <f>VLOOKUP($A65,'ADR Raw Data'!$B$6:$BE$43,'ADR Raw Data'!AK$1,FALSE)</f>
        <v>163.003421350129</v>
      </c>
      <c r="R65" s="77">
        <f>VLOOKUP($A65,'ADR Raw Data'!$B$6:$BE$43,'ADR Raw Data'!AL$1,FALSE)</f>
        <v>174.67761635327801</v>
      </c>
      <c r="S65" s="76">
        <f>VLOOKUP($A65,'ADR Raw Data'!$B$6:$BE$43,'ADR Raw Data'!AN$1,FALSE)</f>
        <v>150.69423595414901</v>
      </c>
      <c r="T65" s="76">
        <f>VLOOKUP($A65,'ADR Raw Data'!$B$6:$BE$43,'ADR Raw Data'!AO$1,FALSE)</f>
        <v>151.20668487084799</v>
      </c>
      <c r="U65" s="77">
        <f>VLOOKUP($A65,'ADR Raw Data'!$B$6:$BE$43,'ADR Raw Data'!AP$1,FALSE)</f>
        <v>150.96193904695801</v>
      </c>
      <c r="V65" s="78">
        <f>VLOOKUP($A65,'ADR Raw Data'!$B$6:$BE$43,'ADR Raw Data'!AR$1,FALSE)</f>
        <v>167.85655186179</v>
      </c>
      <c r="X65" s="75">
        <f>VLOOKUP($A65,'RevPAR Raw Data'!$B$6:$BE$43,'RevPAR Raw Data'!AG$1,FALSE)</f>
        <v>91.319367899373901</v>
      </c>
      <c r="Y65" s="76">
        <f>VLOOKUP($A65,'RevPAR Raw Data'!$B$6:$BE$43,'RevPAR Raw Data'!AH$1,FALSE)</f>
        <v>135.08570803385101</v>
      </c>
      <c r="Z65" s="76">
        <f>VLOOKUP($A65,'RevPAR Raw Data'!$B$6:$BE$43,'RevPAR Raw Data'!AI$1,FALSE)</f>
        <v>156.963083990261</v>
      </c>
      <c r="AA65" s="76">
        <f>VLOOKUP($A65,'RevPAR Raw Data'!$B$6:$BE$43,'RevPAR Raw Data'!AJ$1,FALSE)</f>
        <v>150.097781126825</v>
      </c>
      <c r="AB65" s="76">
        <f>VLOOKUP($A65,'RevPAR Raw Data'!$B$6:$BE$43,'RevPAR Raw Data'!AK$1,FALSE)</f>
        <v>117.008716090888</v>
      </c>
      <c r="AC65" s="77">
        <f>VLOOKUP($A65,'RevPAR Raw Data'!$B$6:$BE$43,'RevPAR Raw Data'!AL$1,FALSE)</f>
        <v>130.09493142823999</v>
      </c>
      <c r="AD65" s="76">
        <f>VLOOKUP($A65,'RevPAR Raw Data'!$B$6:$BE$43,'RevPAR Raw Data'!AN$1,FALSE)</f>
        <v>108.207755332715</v>
      </c>
      <c r="AE65" s="76">
        <f>VLOOKUP($A65,'RevPAR Raw Data'!$B$6:$BE$43,'RevPAR Raw Data'!AO$1,FALSE)</f>
        <v>118.760177370739</v>
      </c>
      <c r="AF65" s="77">
        <f>VLOOKUP($A65,'RevPAR Raw Data'!$B$6:$BE$43,'RevPAR Raw Data'!AP$1,FALSE)</f>
        <v>113.48396635172701</v>
      </c>
      <c r="AG65" s="78">
        <f>VLOOKUP($A65,'RevPAR Raw Data'!$B$6:$BE$43,'RevPAR Raw Data'!AR$1,FALSE)</f>
        <v>125.348941406379</v>
      </c>
    </row>
    <row r="66" spans="1:33" ht="14.25">
      <c r="A66" s="55" t="s">
        <v>131</v>
      </c>
      <c r="B66" s="43">
        <f>(VLOOKUP($A65,'Occupancy Raw Data'!$B$8:$BE$51,'Occupancy Raw Data'!AT$3,FALSE))/100</f>
        <v>0.108509145585358</v>
      </c>
      <c r="C66" s="44">
        <f>(VLOOKUP($A65,'Occupancy Raw Data'!$B$8:$BE$51,'Occupancy Raw Data'!AU$3,FALSE))/100</f>
        <v>7.9445765501051605E-2</v>
      </c>
      <c r="D66" s="44">
        <f>(VLOOKUP($A65,'Occupancy Raw Data'!$B$8:$BE$51,'Occupancy Raw Data'!AV$3,FALSE))/100</f>
        <v>9.6582324782518811E-2</v>
      </c>
      <c r="E66" s="44">
        <f>(VLOOKUP($A65,'Occupancy Raw Data'!$B$8:$BE$51,'Occupancy Raw Data'!AW$3,FALSE))/100</f>
        <v>0.12700131285041</v>
      </c>
      <c r="F66" s="44">
        <f>(VLOOKUP($A65,'Occupancy Raw Data'!$B$8:$BE$51,'Occupancy Raw Data'!AX$3,FALSE))/100</f>
        <v>8.3818024223906398E-2</v>
      </c>
      <c r="G66" s="44">
        <f>(VLOOKUP($A65,'Occupancy Raw Data'!$B$8:$BE$51,'Occupancy Raw Data'!AY$3,FALSE))/100</f>
        <v>9.8987604631951401E-2</v>
      </c>
      <c r="H66" s="45">
        <f>(VLOOKUP($A65,'Occupancy Raw Data'!$B$8:$BE$51,'Occupancy Raw Data'!BA$3,FALSE))/100</f>
        <v>1.73376458094745E-2</v>
      </c>
      <c r="I66" s="45">
        <f>(VLOOKUP($A65,'Occupancy Raw Data'!$B$8:$BE$51,'Occupancy Raw Data'!BB$3,FALSE))/100</f>
        <v>4.3026399093191101E-2</v>
      </c>
      <c r="J66" s="44">
        <f>(VLOOKUP($A65,'Occupancy Raw Data'!$B$8:$BE$51,'Occupancy Raw Data'!BC$3,FALSE))/100</f>
        <v>3.0597526990477898E-2</v>
      </c>
      <c r="K66" s="46">
        <f>(VLOOKUP($A65,'Occupancy Raw Data'!$B$8:$BE$51,'Occupancy Raw Data'!BE$3,FALSE))/100</f>
        <v>7.8404898381896598E-2</v>
      </c>
      <c r="M66" s="43">
        <f>(VLOOKUP($A65,'ADR Raw Data'!$B$6:$BE$49,'ADR Raw Data'!AT$1,FALSE))/100</f>
        <v>9.3110557109742989E-2</v>
      </c>
      <c r="N66" s="44">
        <f>(VLOOKUP($A65,'ADR Raw Data'!$B$6:$BE$49,'ADR Raw Data'!AU$1,FALSE))/100</f>
        <v>3.5864261501812399E-2</v>
      </c>
      <c r="O66" s="44">
        <f>(VLOOKUP($A65,'ADR Raw Data'!$B$6:$BE$49,'ADR Raw Data'!AV$1,FALSE))/100</f>
        <v>4.3803919244774399E-2</v>
      </c>
      <c r="P66" s="44">
        <f>(VLOOKUP($A65,'ADR Raw Data'!$B$6:$BE$49,'ADR Raw Data'!AW$1,FALSE))/100</f>
        <v>6.4787360129764396E-2</v>
      </c>
      <c r="Q66" s="44">
        <f>(VLOOKUP($A65,'ADR Raw Data'!$B$6:$BE$49,'ADR Raw Data'!AX$1,FALSE))/100</f>
        <v>6.5234658767387599E-2</v>
      </c>
      <c r="R66" s="44">
        <f>(VLOOKUP($A65,'ADR Raw Data'!$B$6:$BE$49,'ADR Raw Data'!AY$1,FALSE))/100</f>
        <v>5.7441107846322705E-2</v>
      </c>
      <c r="S66" s="45">
        <f>(VLOOKUP($A65,'ADR Raw Data'!$B$6:$BE$49,'ADR Raw Data'!BA$1,FALSE))/100</f>
        <v>5.7088341777409297E-2</v>
      </c>
      <c r="T66" s="45">
        <f>(VLOOKUP($A65,'ADR Raw Data'!$B$6:$BE$49,'ADR Raw Data'!BB$1,FALSE))/100</f>
        <v>4.9246253947393903E-2</v>
      </c>
      <c r="U66" s="44">
        <f>(VLOOKUP($A65,'ADR Raw Data'!$B$6:$BE$49,'ADR Raw Data'!BC$1,FALSE))/100</f>
        <v>5.3041479462335894E-2</v>
      </c>
      <c r="V66" s="46">
        <f>(VLOOKUP($A65,'ADR Raw Data'!$B$6:$BE$49,'ADR Raw Data'!BE$1,FALSE))/100</f>
        <v>5.8239205751078507E-2</v>
      </c>
      <c r="X66" s="43">
        <f>(VLOOKUP($A65,'RevPAR Raw Data'!$B$6:$BE$49,'RevPAR Raw Data'!AT$1,FALSE))/100</f>
        <v>0.21172304969205602</v>
      </c>
      <c r="Y66" s="44">
        <f>(VLOOKUP($A65,'RevPAR Raw Data'!$B$6:$BE$49,'RevPAR Raw Data'!AU$1,FALSE))/100</f>
        <v>0.118159290712005</v>
      </c>
      <c r="Z66" s="44">
        <f>(VLOOKUP($A65,'RevPAR Raw Data'!$B$6:$BE$49,'RevPAR Raw Data'!AV$1,FALSE))/100</f>
        <v>0.14461692838253901</v>
      </c>
      <c r="AA66" s="44">
        <f>(VLOOKUP($A65,'RevPAR Raw Data'!$B$6:$BE$49,'RevPAR Raw Data'!AW$1,FALSE))/100</f>
        <v>0.20001675277276601</v>
      </c>
      <c r="AB66" s="44">
        <f>(VLOOKUP($A65,'RevPAR Raw Data'!$B$6:$BE$49,'RevPAR Raw Data'!AX$1,FALSE))/100</f>
        <v>0.15452052320009702</v>
      </c>
      <c r="AC66" s="44">
        <f>(VLOOKUP($A65,'RevPAR Raw Data'!$B$6:$BE$49,'RevPAR Raw Data'!AY$1,FALSE))/100</f>
        <v>0.16211467015138703</v>
      </c>
      <c r="AD66" s="45">
        <f>(VLOOKUP($A65,'RevPAR Raw Data'!$B$6:$BE$49,'RevPAR Raw Data'!BA$1,FALSE))/100</f>
        <v>7.5415765036470697E-2</v>
      </c>
      <c r="AE66" s="45">
        <f>(VLOOKUP($A65,'RevPAR Raw Data'!$B$6:$BE$49,'RevPAR Raw Data'!BB$1,FALSE))/100</f>
        <v>9.4391542016770288E-2</v>
      </c>
      <c r="AF66" s="44">
        <f>(VLOOKUP($A65,'RevPAR Raw Data'!$B$6:$BE$49,'RevPAR Raw Data'!BC$1,FALSE))/100</f>
        <v>8.5261944552277591E-2</v>
      </c>
      <c r="AG66" s="46">
        <f>(VLOOKUP($A65,'RevPAR Raw Data'!$B$6:$BE$49,'RevPAR Raw Data'!BE$1,FALSE))/100</f>
        <v>0.14121034314173</v>
      </c>
    </row>
    <row r="67" spans="1:33">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c r="A68" s="70" t="s">
        <v>36</v>
      </c>
      <c r="B68" s="71">
        <f>(VLOOKUP($A68,'Occupancy Raw Data'!$B$8:$BE$45,'Occupancy Raw Data'!AG$3,FALSE))/100</f>
        <v>0.55584642233856796</v>
      </c>
      <c r="C68" s="72">
        <f>(VLOOKUP($A68,'Occupancy Raw Data'!$B$8:$BE$45,'Occupancy Raw Data'!AH$3,FALSE))/100</f>
        <v>0.77388016288539807</v>
      </c>
      <c r="D68" s="72">
        <f>(VLOOKUP($A68,'Occupancy Raw Data'!$B$8:$BE$45,'Occupancy Raw Data'!AI$3,FALSE))/100</f>
        <v>0.87233856893542694</v>
      </c>
      <c r="E68" s="72">
        <f>(VLOOKUP($A68,'Occupancy Raw Data'!$B$8:$BE$45,'Occupancy Raw Data'!AJ$3,FALSE))/100</f>
        <v>0.85459569517161105</v>
      </c>
      <c r="F68" s="72">
        <f>(VLOOKUP($A68,'Occupancy Raw Data'!$B$8:$BE$45,'Occupancy Raw Data'!AK$3,FALSE))/100</f>
        <v>0.7030250145433391</v>
      </c>
      <c r="G68" s="73">
        <f>(VLOOKUP($A68,'Occupancy Raw Data'!$B$8:$BE$45,'Occupancy Raw Data'!AL$3,FALSE))/100</f>
        <v>0.75193717277486893</v>
      </c>
      <c r="H68" s="53">
        <f>(VLOOKUP($A68,'Occupancy Raw Data'!$B$8:$BE$45,'Occupancy Raw Data'!AN$3,FALSE))/100</f>
        <v>0.67862129144851591</v>
      </c>
      <c r="I68" s="53">
        <f>(VLOOKUP($A68,'Occupancy Raw Data'!$B$8:$BE$45,'Occupancy Raw Data'!AO$3,FALSE))/100</f>
        <v>0.73173356602675899</v>
      </c>
      <c r="J68" s="73">
        <f>(VLOOKUP($A68,'Occupancy Raw Data'!$B$8:$BE$45,'Occupancy Raw Data'!AP$3,FALSE))/100</f>
        <v>0.70517742873763789</v>
      </c>
      <c r="K68" s="74">
        <f>(VLOOKUP($A68,'Occupancy Raw Data'!$B$8:$BE$45,'Occupancy Raw Data'!AR$3,FALSE))/100</f>
        <v>0.73857724590708795</v>
      </c>
      <c r="M68" s="75">
        <f>VLOOKUP($A68,'ADR Raw Data'!$B$6:$BE$43,'ADR Raw Data'!AG$1,FALSE)</f>
        <v>151.26371794871699</v>
      </c>
      <c r="N68" s="76">
        <f>VLOOKUP($A68,'ADR Raw Data'!$B$6:$BE$43,'ADR Raw Data'!AH$1,FALSE)</f>
        <v>187.21239457265199</v>
      </c>
      <c r="O68" s="76">
        <f>VLOOKUP($A68,'ADR Raw Data'!$B$6:$BE$43,'ADR Raw Data'!AI$1,FALSE)</f>
        <v>214.80387316194799</v>
      </c>
      <c r="P68" s="76">
        <f>VLOOKUP($A68,'ADR Raw Data'!$B$6:$BE$43,'ADR Raw Data'!AJ$1,FALSE)</f>
        <v>206.00847044008</v>
      </c>
      <c r="Q68" s="76">
        <f>VLOOKUP($A68,'ADR Raw Data'!$B$6:$BE$43,'ADR Raw Data'!AK$1,FALSE)</f>
        <v>163.56265163425701</v>
      </c>
      <c r="R68" s="77">
        <f>VLOOKUP($A68,'ADR Raw Data'!$B$6:$BE$43,'ADR Raw Data'!AL$1,FALSE)</f>
        <v>188.14966764146101</v>
      </c>
      <c r="S68" s="76">
        <f>VLOOKUP($A68,'ADR Raw Data'!$B$6:$BE$43,'ADR Raw Data'!AN$1,FALSE)</f>
        <v>138.56727958510101</v>
      </c>
      <c r="T68" s="76">
        <f>VLOOKUP($A68,'ADR Raw Data'!$B$6:$BE$43,'ADR Raw Data'!AO$1,FALSE)</f>
        <v>140.61204277139501</v>
      </c>
      <c r="U68" s="77">
        <f>VLOOKUP($A68,'ADR Raw Data'!$B$6:$BE$43,'ADR Raw Data'!AP$1,FALSE)</f>
        <v>139.62816284441499</v>
      </c>
      <c r="V68" s="78">
        <f>VLOOKUP($A68,'ADR Raw Data'!$B$6:$BE$43,'ADR Raw Data'!AR$1,FALSE)</f>
        <v>174.91330381555699</v>
      </c>
      <c r="X68" s="75">
        <f>VLOOKUP($A68,'RevPAR Raw Data'!$B$6:$BE$43,'RevPAR Raw Data'!AG$1,FALSE)</f>
        <v>84.079396451425197</v>
      </c>
      <c r="Y68" s="76">
        <f>VLOOKUP($A68,'RevPAR Raw Data'!$B$6:$BE$43,'RevPAR Raw Data'!AH$1,FALSE)</f>
        <v>144.87995840605001</v>
      </c>
      <c r="Z68" s="76">
        <f>VLOOKUP($A68,'RevPAR Raw Data'!$B$6:$BE$43,'RevPAR Raw Data'!AI$1,FALSE)</f>
        <v>187.381703315881</v>
      </c>
      <c r="AA68" s="76">
        <f>VLOOKUP($A68,'RevPAR Raw Data'!$B$6:$BE$43,'RevPAR Raw Data'!AJ$1,FALSE)</f>
        <v>176.05395200698001</v>
      </c>
      <c r="AB68" s="76">
        <f>VLOOKUP($A68,'RevPAR Raw Data'!$B$6:$BE$43,'RevPAR Raw Data'!AK$1,FALSE)</f>
        <v>114.98863554392</v>
      </c>
      <c r="AC68" s="77">
        <f>VLOOKUP($A68,'RevPAR Raw Data'!$B$6:$BE$43,'RevPAR Raw Data'!AL$1,FALSE)</f>
        <v>141.47672914485099</v>
      </c>
      <c r="AD68" s="76">
        <f>VLOOKUP($A68,'RevPAR Raw Data'!$B$6:$BE$43,'RevPAR Raw Data'!AN$1,FALSE)</f>
        <v>94.034706224549097</v>
      </c>
      <c r="AE68" s="76">
        <f>VLOOKUP($A68,'RevPAR Raw Data'!$B$6:$BE$43,'RevPAR Raw Data'!AO$1,FALSE)</f>
        <v>102.89055148342</v>
      </c>
      <c r="AF68" s="77">
        <f>VLOOKUP($A68,'RevPAR Raw Data'!$B$6:$BE$43,'RevPAR Raw Data'!AP$1,FALSE)</f>
        <v>98.462628853984796</v>
      </c>
      <c r="AG68" s="78">
        <f>VLOOKUP($A68,'RevPAR Raw Data'!$B$6:$BE$43,'RevPAR Raw Data'!AR$1,FALSE)</f>
        <v>129.18698620460401</v>
      </c>
    </row>
    <row r="69" spans="1:33" ht="14.25">
      <c r="A69" s="55" t="s">
        <v>131</v>
      </c>
      <c r="B69" s="43">
        <f>(VLOOKUP($A68,'Occupancy Raw Data'!$B$8:$BE$51,'Occupancy Raw Data'!AT$3,FALSE))/100</f>
        <v>0.11808893880296001</v>
      </c>
      <c r="C69" s="44">
        <f>(VLOOKUP($A68,'Occupancy Raw Data'!$B$8:$BE$51,'Occupancy Raw Data'!AU$3,FALSE))/100</f>
        <v>0.103784571549405</v>
      </c>
      <c r="D69" s="44">
        <f>(VLOOKUP($A68,'Occupancy Raw Data'!$B$8:$BE$51,'Occupancy Raw Data'!AV$3,FALSE))/100</f>
        <v>7.8412120436924693E-2</v>
      </c>
      <c r="E69" s="44">
        <f>(VLOOKUP($A68,'Occupancy Raw Data'!$B$8:$BE$51,'Occupancy Raw Data'!AW$3,FALSE))/100</f>
        <v>8.1390202218397004E-2</v>
      </c>
      <c r="F69" s="44">
        <f>(VLOOKUP($A68,'Occupancy Raw Data'!$B$8:$BE$51,'Occupancy Raw Data'!AX$3,FALSE))/100</f>
        <v>4.1924372842941399E-2</v>
      </c>
      <c r="G69" s="44">
        <f>(VLOOKUP($A68,'Occupancy Raw Data'!$B$8:$BE$51,'Occupancy Raw Data'!AY$3,FALSE))/100</f>
        <v>8.2803544050282007E-2</v>
      </c>
      <c r="H69" s="45">
        <f>(VLOOKUP($A68,'Occupancy Raw Data'!$B$8:$BE$51,'Occupancy Raw Data'!BA$3,FALSE))/100</f>
        <v>1.4487977351360698E-2</v>
      </c>
      <c r="I69" s="45">
        <f>(VLOOKUP($A68,'Occupancy Raw Data'!$B$8:$BE$51,'Occupancy Raw Data'!BB$3,FALSE))/100</f>
        <v>1.8775631026476499E-2</v>
      </c>
      <c r="J69" s="44">
        <f>(VLOOKUP($A68,'Occupancy Raw Data'!$B$8:$BE$51,'Occupancy Raw Data'!BC$3,FALSE))/100</f>
        <v>1.67080233881295E-2</v>
      </c>
      <c r="K69" s="46">
        <f>(VLOOKUP($A68,'Occupancy Raw Data'!$B$8:$BE$51,'Occupancy Raw Data'!BE$3,FALSE))/100</f>
        <v>6.3935558453155295E-2</v>
      </c>
      <c r="M69" s="43">
        <f>(VLOOKUP($A68,'ADR Raw Data'!$B$6:$BE$49,'ADR Raw Data'!AT$1,FALSE))/100</f>
        <v>2.7772728899404998E-2</v>
      </c>
      <c r="N69" s="44">
        <f>(VLOOKUP($A68,'ADR Raw Data'!$B$6:$BE$49,'ADR Raw Data'!AU$1,FALSE))/100</f>
        <v>2.7641844600430798E-2</v>
      </c>
      <c r="O69" s="44">
        <f>(VLOOKUP($A68,'ADR Raw Data'!$B$6:$BE$49,'ADR Raw Data'!AV$1,FALSE))/100</f>
        <v>5.8699861963690397E-2</v>
      </c>
      <c r="P69" s="44">
        <f>(VLOOKUP($A68,'ADR Raw Data'!$B$6:$BE$49,'ADR Raw Data'!AW$1,FALSE))/100</f>
        <v>6.3487351736228104E-2</v>
      </c>
      <c r="Q69" s="44">
        <f>(VLOOKUP($A68,'ADR Raw Data'!$B$6:$BE$49,'ADR Raw Data'!AX$1,FALSE))/100</f>
        <v>1.6901775224324001E-2</v>
      </c>
      <c r="R69" s="44">
        <f>(VLOOKUP($A68,'ADR Raw Data'!$B$6:$BE$49,'ADR Raw Data'!AY$1,FALSE))/100</f>
        <v>4.2545181847352204E-2</v>
      </c>
      <c r="S69" s="45">
        <f>(VLOOKUP($A68,'ADR Raw Data'!$B$6:$BE$49,'ADR Raw Data'!BA$1,FALSE))/100</f>
        <v>2.6415605374251598E-3</v>
      </c>
      <c r="T69" s="45">
        <f>(VLOOKUP($A68,'ADR Raw Data'!$B$6:$BE$49,'ADR Raw Data'!BB$1,FALSE))/100</f>
        <v>2.6770741947187399E-2</v>
      </c>
      <c r="U69" s="44">
        <f>(VLOOKUP($A68,'ADR Raw Data'!$B$6:$BE$49,'ADR Raw Data'!BC$1,FALSE))/100</f>
        <v>1.5095709309198999E-2</v>
      </c>
      <c r="V69" s="46">
        <f>(VLOOKUP($A68,'ADR Raw Data'!$B$6:$BE$49,'ADR Raw Data'!BE$1,FALSE))/100</f>
        <v>3.97928817621492E-2</v>
      </c>
      <c r="X69" s="43">
        <f>(VLOOKUP($A68,'RevPAR Raw Data'!$B$6:$BE$49,'RevPAR Raw Data'!AT$1,FALSE))/100</f>
        <v>0.14914131978575901</v>
      </c>
      <c r="Y69" s="44">
        <f>(VLOOKUP($A68,'RevPAR Raw Data'!$B$6:$BE$49,'RevPAR Raw Data'!AU$1,FALSE))/100</f>
        <v>0.13429521314852599</v>
      </c>
      <c r="Z69" s="44">
        <f>(VLOOKUP($A68,'RevPAR Raw Data'!$B$6:$BE$49,'RevPAR Raw Data'!AV$1,FALSE))/100</f>
        <v>0.14171476304654201</v>
      </c>
      <c r="AA69" s="44">
        <f>(VLOOKUP($A68,'RevPAR Raw Data'!$B$6:$BE$49,'RevPAR Raw Data'!AW$1,FALSE))/100</f>
        <v>0.15004480235074699</v>
      </c>
      <c r="AB69" s="44">
        <f>(VLOOKUP($A68,'RevPAR Raw Data'!$B$6:$BE$49,'RevPAR Raw Data'!AX$1,FALSE))/100</f>
        <v>5.9534744393477598E-2</v>
      </c>
      <c r="AC69" s="44">
        <f>(VLOOKUP($A68,'RevPAR Raw Data'!$B$6:$BE$49,'RevPAR Raw Data'!AY$1,FALSE))/100</f>
        <v>0.12887161773685801</v>
      </c>
      <c r="AD69" s="45">
        <f>(VLOOKUP($A68,'RevPAR Raw Data'!$B$6:$BE$49,'RevPAR Raw Data'!BA$1,FALSE))/100</f>
        <v>1.7167808758024303E-2</v>
      </c>
      <c r="AE69" s="45">
        <f>(VLOOKUP($A68,'RevPAR Raw Data'!$B$6:$BE$49,'RevPAR Raw Data'!BB$1,FALSE))/100</f>
        <v>4.6049010546769402E-2</v>
      </c>
      <c r="AF69" s="44">
        <f>(VLOOKUP($A68,'RevPAR Raw Data'!$B$6:$BE$49,'RevPAR Raw Data'!BC$1,FALSE))/100</f>
        <v>3.2055952161527103E-2</v>
      </c>
      <c r="AG69" s="46">
        <f>(VLOOKUP($A68,'RevPAR Raw Data'!$B$6:$BE$49,'RevPAR Raw Data'!BE$1,FALSE))/100</f>
        <v>0.106272620333228</v>
      </c>
    </row>
    <row r="70" spans="1:33">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c r="A71" s="70" t="s">
        <v>37</v>
      </c>
      <c r="B71" s="71">
        <f>(VLOOKUP($A71,'Occupancy Raw Data'!$B$8:$BE$45,'Occupancy Raw Data'!AG$3,FALSE))/100</f>
        <v>0.53309058898847606</v>
      </c>
      <c r="C71" s="72">
        <f>(VLOOKUP($A71,'Occupancy Raw Data'!$B$8:$BE$45,'Occupancy Raw Data'!AH$3,FALSE))/100</f>
        <v>0.70522567221510801</v>
      </c>
      <c r="D71" s="72">
        <f>(VLOOKUP($A71,'Occupancy Raw Data'!$B$8:$BE$45,'Occupancy Raw Data'!AI$3,FALSE))/100</f>
        <v>0.76848591549295708</v>
      </c>
      <c r="E71" s="72">
        <f>(VLOOKUP($A71,'Occupancy Raw Data'!$B$8:$BE$45,'Occupancy Raw Data'!AJ$3,FALSE))/100</f>
        <v>0.74943847264559593</v>
      </c>
      <c r="F71" s="72">
        <f>(VLOOKUP($A71,'Occupancy Raw Data'!$B$8:$BE$45,'Occupancy Raw Data'!AK$3,FALSE))/100</f>
        <v>0.65931333226375699</v>
      </c>
      <c r="G71" s="73">
        <f>(VLOOKUP($A71,'Occupancy Raw Data'!$B$8:$BE$45,'Occupancy Raw Data'!AL$3,FALSE))/100</f>
        <v>0.68309035565523801</v>
      </c>
      <c r="H71" s="53">
        <f>(VLOOKUP($A71,'Occupancy Raw Data'!$B$8:$BE$45,'Occupancy Raw Data'!AN$3,FALSE))/100</f>
        <v>0.66565056954917301</v>
      </c>
      <c r="I71" s="53">
        <f>(VLOOKUP($A71,'Occupancy Raw Data'!$B$8:$BE$45,'Occupancy Raw Data'!AO$3,FALSE))/100</f>
        <v>0.68017006257019008</v>
      </c>
      <c r="J71" s="73">
        <f>(VLOOKUP($A71,'Occupancy Raw Data'!$B$8:$BE$45,'Occupancy Raw Data'!AP$3,FALSE))/100</f>
        <v>0.67291031605968199</v>
      </c>
      <c r="K71" s="74">
        <f>(VLOOKUP($A71,'Occupancy Raw Data'!$B$8:$BE$45,'Occupancy Raw Data'!AR$3,FALSE))/100</f>
        <v>0.68018476966755104</v>
      </c>
      <c r="M71" s="75">
        <f>VLOOKUP($A71,'ADR Raw Data'!$B$6:$BE$43,'ADR Raw Data'!AG$1,FALSE)</f>
        <v>142.71674772949001</v>
      </c>
      <c r="N71" s="76">
        <f>VLOOKUP($A71,'ADR Raw Data'!$B$6:$BE$43,'ADR Raw Data'!AH$1,FALSE)</f>
        <v>156.76511546099201</v>
      </c>
      <c r="O71" s="76">
        <f>VLOOKUP($A71,'ADR Raw Data'!$B$6:$BE$43,'ADR Raw Data'!AI$1,FALSE)</f>
        <v>162.88363271894099</v>
      </c>
      <c r="P71" s="76">
        <f>VLOOKUP($A71,'ADR Raw Data'!$B$6:$BE$43,'ADR Raw Data'!AJ$1,FALSE)</f>
        <v>155.54775755953901</v>
      </c>
      <c r="Q71" s="76">
        <f>VLOOKUP($A71,'ADR Raw Data'!$B$6:$BE$43,'ADR Raw Data'!AK$1,FALSE)</f>
        <v>146.62901812872599</v>
      </c>
      <c r="R71" s="77">
        <f>VLOOKUP($A71,'ADR Raw Data'!$B$6:$BE$43,'ADR Raw Data'!AL$1,FALSE)</f>
        <v>153.72774710648801</v>
      </c>
      <c r="S71" s="76">
        <f>VLOOKUP($A71,'ADR Raw Data'!$B$6:$BE$43,'ADR Raw Data'!AN$1,FALSE)</f>
        <v>157.057184261267</v>
      </c>
      <c r="T71" s="76">
        <f>VLOOKUP($A71,'ADR Raw Data'!$B$6:$BE$43,'ADR Raw Data'!AO$1,FALSE)</f>
        <v>160.00684573652501</v>
      </c>
      <c r="U71" s="77">
        <f>VLOOKUP($A71,'ADR Raw Data'!$B$6:$BE$43,'ADR Raw Data'!AP$1,FALSE)</f>
        <v>158.54792632771</v>
      </c>
      <c r="V71" s="78">
        <f>VLOOKUP($A71,'ADR Raw Data'!$B$6:$BE$43,'ADR Raw Data'!AR$1,FALSE)</f>
        <v>155.08880856005501</v>
      </c>
      <c r="X71" s="75">
        <f>VLOOKUP($A71,'RevPAR Raw Data'!$B$6:$BE$43,'RevPAR Raw Data'!AG$1,FALSE)</f>
        <v>76.080955105633805</v>
      </c>
      <c r="Y71" s="76">
        <f>VLOOKUP($A71,'RevPAR Raw Data'!$B$6:$BE$43,'RevPAR Raw Data'!AH$1,FALSE)</f>
        <v>110.554783930857</v>
      </c>
      <c r="Z71" s="76">
        <f>VLOOKUP($A71,'RevPAR Raw Data'!$B$6:$BE$43,'RevPAR Raw Data'!AI$1,FALSE)</f>
        <v>125.173777608834</v>
      </c>
      <c r="AA71" s="76">
        <f>VLOOKUP($A71,'RevPAR Raw Data'!$B$6:$BE$43,'RevPAR Raw Data'!AJ$1,FALSE)</f>
        <v>116.57347384886801</v>
      </c>
      <c r="AB71" s="76">
        <f>VLOOKUP($A71,'RevPAR Raw Data'!$B$6:$BE$43,'RevPAR Raw Data'!AK$1,FALSE)</f>
        <v>96.674466549013303</v>
      </c>
      <c r="AC71" s="77">
        <f>VLOOKUP($A71,'RevPAR Raw Data'!$B$6:$BE$43,'RevPAR Raw Data'!AL$1,FALSE)</f>
        <v>105.00994144504899</v>
      </c>
      <c r="AD71" s="76">
        <f>VLOOKUP($A71,'RevPAR Raw Data'!$B$6:$BE$43,'RevPAR Raw Data'!AN$1,FALSE)</f>
        <v>104.545204155302</v>
      </c>
      <c r="AE71" s="76">
        <f>VLOOKUP($A71,'RevPAR Raw Data'!$B$6:$BE$43,'RevPAR Raw Data'!AO$1,FALSE)</f>
        <v>108.831866276271</v>
      </c>
      <c r="AF71" s="77">
        <f>VLOOKUP($A71,'RevPAR Raw Data'!$B$6:$BE$43,'RevPAR Raw Data'!AP$1,FALSE)</f>
        <v>106.688535215786</v>
      </c>
      <c r="AG71" s="78">
        <f>VLOOKUP($A71,'RevPAR Raw Data'!$B$6:$BE$43,'RevPAR Raw Data'!AR$1,FALSE)</f>
        <v>105.48904552843599</v>
      </c>
    </row>
    <row r="72" spans="1:33" ht="14.25">
      <c r="A72" s="55" t="s">
        <v>131</v>
      </c>
      <c r="B72" s="43">
        <f>(VLOOKUP($A71,'Occupancy Raw Data'!$B$8:$BE$51,'Occupancy Raw Data'!AT$3,FALSE))/100</f>
        <v>9.74443267750634E-2</v>
      </c>
      <c r="C72" s="44">
        <f>(VLOOKUP($A71,'Occupancy Raw Data'!$B$8:$BE$51,'Occupancy Raw Data'!AU$3,FALSE))/100</f>
        <v>0.113197675640233</v>
      </c>
      <c r="D72" s="44">
        <f>(VLOOKUP($A71,'Occupancy Raw Data'!$B$8:$BE$51,'Occupancy Raw Data'!AV$3,FALSE))/100</f>
        <v>0.11045942082587701</v>
      </c>
      <c r="E72" s="44">
        <f>(VLOOKUP($A71,'Occupancy Raw Data'!$B$8:$BE$51,'Occupancy Raw Data'!AW$3,FALSE))/100</f>
        <v>8.2167893834349914E-2</v>
      </c>
      <c r="F72" s="44">
        <f>(VLOOKUP($A71,'Occupancy Raw Data'!$B$8:$BE$51,'Occupancy Raw Data'!AX$3,FALSE))/100</f>
        <v>5.2764089528012599E-2</v>
      </c>
      <c r="G72" s="44">
        <f>(VLOOKUP($A71,'Occupancy Raw Data'!$B$8:$BE$51,'Occupancy Raw Data'!AY$3,FALSE))/100</f>
        <v>9.1158128105184102E-2</v>
      </c>
      <c r="H72" s="45">
        <f>(VLOOKUP($A71,'Occupancy Raw Data'!$B$8:$BE$51,'Occupancy Raw Data'!BA$3,FALSE))/100</f>
        <v>9.1048887375916598E-2</v>
      </c>
      <c r="I72" s="45">
        <f>(VLOOKUP($A71,'Occupancy Raw Data'!$B$8:$BE$51,'Occupancy Raw Data'!BB$3,FALSE))/100</f>
        <v>3.2425134736263898E-2</v>
      </c>
      <c r="J72" s="44">
        <f>(VLOOKUP($A71,'Occupancy Raw Data'!$B$8:$BE$51,'Occupancy Raw Data'!BC$3,FALSE))/100</f>
        <v>6.06118858118933E-2</v>
      </c>
      <c r="K72" s="46">
        <f>(VLOOKUP($A71,'Occupancy Raw Data'!$B$8:$BE$51,'Occupancy Raw Data'!BE$3,FALSE))/100</f>
        <v>8.2351759424094506E-2</v>
      </c>
      <c r="M72" s="43">
        <f>(VLOOKUP($A71,'ADR Raw Data'!$B$6:$BE$49,'ADR Raw Data'!AT$1,FALSE))/100</f>
        <v>4.0460862377093695E-3</v>
      </c>
      <c r="N72" s="44">
        <f>(VLOOKUP($A71,'ADR Raw Data'!$B$6:$BE$49,'ADR Raw Data'!AU$1,FALSE))/100</f>
        <v>3.7811321943748803E-2</v>
      </c>
      <c r="O72" s="44">
        <f>(VLOOKUP($A71,'ADR Raw Data'!$B$6:$BE$49,'ADR Raw Data'!AV$1,FALSE))/100</f>
        <v>4.5489068228545107E-2</v>
      </c>
      <c r="P72" s="44">
        <f>(VLOOKUP($A71,'ADR Raw Data'!$B$6:$BE$49,'ADR Raw Data'!AW$1,FALSE))/100</f>
        <v>4.1698584629307298E-2</v>
      </c>
      <c r="Q72" s="44">
        <f>(VLOOKUP($A71,'ADR Raw Data'!$B$6:$BE$49,'ADR Raw Data'!AX$1,FALSE))/100</f>
        <v>4.6321602008772701E-2</v>
      </c>
      <c r="R72" s="44">
        <f>(VLOOKUP($A71,'ADR Raw Data'!$B$6:$BE$49,'ADR Raw Data'!AY$1,FALSE))/100</f>
        <v>3.7636196401495903E-2</v>
      </c>
      <c r="S72" s="45">
        <f>(VLOOKUP($A71,'ADR Raw Data'!$B$6:$BE$49,'ADR Raw Data'!BA$1,FALSE))/100</f>
        <v>7.0634927271197398E-2</v>
      </c>
      <c r="T72" s="45">
        <f>(VLOOKUP($A71,'ADR Raw Data'!$B$6:$BE$49,'ADR Raw Data'!BB$1,FALSE))/100</f>
        <v>5.2364459231355902E-2</v>
      </c>
      <c r="U72" s="44">
        <f>(VLOOKUP($A71,'ADR Raw Data'!$B$6:$BE$49,'ADR Raw Data'!BC$1,FALSE))/100</f>
        <v>6.0713517297938904E-2</v>
      </c>
      <c r="V72" s="46">
        <f>(VLOOKUP($A71,'ADR Raw Data'!$B$6:$BE$49,'ADR Raw Data'!BE$1,FALSE))/100</f>
        <v>4.4137560990907293E-2</v>
      </c>
      <c r="X72" s="43">
        <f>(VLOOKUP($A71,'RevPAR Raw Data'!$B$6:$BE$49,'RevPAR Raw Data'!AT$1,FALSE))/100</f>
        <v>0.10188468116228</v>
      </c>
      <c r="Y72" s="44">
        <f>(VLOOKUP($A71,'RevPAR Raw Data'!$B$6:$BE$49,'RevPAR Raw Data'!AU$1,FALSE))/100</f>
        <v>0.15528915134089899</v>
      </c>
      <c r="Z72" s="44">
        <f>(VLOOKUP($A71,'RevPAR Raw Data'!$B$6:$BE$49,'RevPAR Raw Data'!AV$1,FALSE))/100</f>
        <v>0.16097318518485601</v>
      </c>
      <c r="AA72" s="44">
        <f>(VLOOKUP($A71,'RevPAR Raw Data'!$B$6:$BE$49,'RevPAR Raw Data'!AW$1,FALSE))/100</f>
        <v>0.12729276333852002</v>
      </c>
      <c r="AB72" s="44">
        <f>(VLOOKUP($A71,'RevPAR Raw Data'!$B$6:$BE$49,'RevPAR Raw Data'!AX$1,FALSE))/100</f>
        <v>0.101529808692257</v>
      </c>
      <c r="AC72" s="44">
        <f>(VLOOKUP($A71,'RevPAR Raw Data'!$B$6:$BE$49,'RevPAR Raw Data'!AY$1,FALSE))/100</f>
        <v>0.13222516971963899</v>
      </c>
      <c r="AD72" s="45">
        <f>(VLOOKUP($A71,'RevPAR Raw Data'!$B$6:$BE$49,'RevPAR Raw Data'!BA$1,FALSE))/100</f>
        <v>0.16811504618503498</v>
      </c>
      <c r="AE72" s="45">
        <f>(VLOOKUP($A71,'RevPAR Raw Data'!$B$6:$BE$49,'RevPAR Raw Data'!BB$1,FALSE))/100</f>
        <v>8.6487518613588193E-2</v>
      </c>
      <c r="AF72" s="44">
        <f>(VLOOKUP($A71,'RevPAR Raw Data'!$B$6:$BE$49,'RevPAR Raw Data'!BC$1,FALSE))/100</f>
        <v>0.125005363887533</v>
      </c>
      <c r="AG72" s="46">
        <f>(VLOOKUP($A71,'RevPAR Raw Data'!$B$6:$BE$49,'RevPAR Raw Data'!BE$1,FALSE))/100</f>
        <v>0.13012412621929101</v>
      </c>
    </row>
    <row r="73" spans="1:33">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c r="A74" s="70" t="s">
        <v>38</v>
      </c>
      <c r="B74" s="71">
        <f>(VLOOKUP($A74,'Occupancy Raw Data'!$B$8:$BE$45,'Occupancy Raw Data'!AG$3,FALSE))/100</f>
        <v>0.53525167594591505</v>
      </c>
      <c r="C74" s="72">
        <f>(VLOOKUP($A74,'Occupancy Raw Data'!$B$8:$BE$45,'Occupancy Raw Data'!AH$3,FALSE))/100</f>
        <v>0.639103510964663</v>
      </c>
      <c r="D74" s="72">
        <f>(VLOOKUP($A74,'Occupancy Raw Data'!$B$8:$BE$45,'Occupancy Raw Data'!AI$3,FALSE))/100</f>
        <v>0.70838541074877792</v>
      </c>
      <c r="E74" s="72">
        <f>(VLOOKUP($A74,'Occupancy Raw Data'!$B$8:$BE$45,'Occupancy Raw Data'!AJ$3,FALSE))/100</f>
        <v>0.71298716054993705</v>
      </c>
      <c r="F74" s="72">
        <f>(VLOOKUP($A74,'Occupancy Raw Data'!$B$8:$BE$45,'Occupancy Raw Data'!AK$3,FALSE))/100</f>
        <v>0.688416089080786</v>
      </c>
      <c r="G74" s="73">
        <f>(VLOOKUP($A74,'Occupancy Raw Data'!$B$8:$BE$45,'Occupancy Raw Data'!AL$3,FALSE))/100</f>
        <v>0.65682876945801594</v>
      </c>
      <c r="H74" s="53">
        <f>(VLOOKUP($A74,'Occupancy Raw Data'!$B$8:$BE$45,'Occupancy Raw Data'!AN$3,FALSE))/100</f>
        <v>0.80783433700715801</v>
      </c>
      <c r="I74" s="53">
        <f>(VLOOKUP($A74,'Occupancy Raw Data'!$B$8:$BE$45,'Occupancy Raw Data'!AO$3,FALSE))/100</f>
        <v>0.84183615498238795</v>
      </c>
      <c r="J74" s="73">
        <f>(VLOOKUP($A74,'Occupancy Raw Data'!$B$8:$BE$45,'Occupancy Raw Data'!AP$3,FALSE))/100</f>
        <v>0.82483524599477309</v>
      </c>
      <c r="K74" s="74">
        <f>(VLOOKUP($A74,'Occupancy Raw Data'!$B$8:$BE$45,'Occupancy Raw Data'!AR$3,FALSE))/100</f>
        <v>0.70483061989708906</v>
      </c>
      <c r="M74" s="75">
        <f>VLOOKUP($A74,'ADR Raw Data'!$B$6:$BE$43,'ADR Raw Data'!AG$1,FALSE)</f>
        <v>95.591509313803499</v>
      </c>
      <c r="N74" s="76">
        <f>VLOOKUP($A74,'ADR Raw Data'!$B$6:$BE$43,'ADR Raw Data'!AH$1,FALSE)</f>
        <v>102.23985599359899</v>
      </c>
      <c r="O74" s="76">
        <f>VLOOKUP($A74,'ADR Raw Data'!$B$6:$BE$43,'ADR Raw Data'!AI$1,FALSE)</f>
        <v>106.131696206592</v>
      </c>
      <c r="P74" s="76">
        <f>VLOOKUP($A74,'ADR Raw Data'!$B$6:$BE$43,'ADR Raw Data'!AJ$1,FALSE)</f>
        <v>105.826718326693</v>
      </c>
      <c r="Q74" s="76">
        <f>VLOOKUP($A74,'ADR Raw Data'!$B$6:$BE$43,'ADR Raw Data'!AK$1,FALSE)</f>
        <v>105.286767897668</v>
      </c>
      <c r="R74" s="77">
        <f>VLOOKUP($A74,'ADR Raw Data'!$B$6:$BE$43,'ADR Raw Data'!AL$1,FALSE)</f>
        <v>103.413164554772</v>
      </c>
      <c r="S74" s="76">
        <f>VLOOKUP($A74,'ADR Raw Data'!$B$6:$BE$43,'ADR Raw Data'!AN$1,FALSE)</f>
        <v>124.053776855726</v>
      </c>
      <c r="T74" s="76">
        <f>VLOOKUP($A74,'ADR Raw Data'!$B$6:$BE$43,'ADR Raw Data'!AO$1,FALSE)</f>
        <v>126.462459171278</v>
      </c>
      <c r="U74" s="77">
        <f>VLOOKUP($A74,'ADR Raw Data'!$B$6:$BE$43,'ADR Raw Data'!AP$1,FALSE)</f>
        <v>125.282941024537</v>
      </c>
      <c r="V74" s="78">
        <f>VLOOKUP($A74,'ADR Raw Data'!$B$6:$BE$43,'ADR Raw Data'!AR$1,FALSE)</f>
        <v>110.72554447579</v>
      </c>
      <c r="X74" s="75">
        <f>VLOOKUP($A74,'RevPAR Raw Data'!$B$6:$BE$43,'RevPAR Raw Data'!AG$1,FALSE)</f>
        <v>51.1655155664129</v>
      </c>
      <c r="Y74" s="76">
        <f>VLOOKUP($A74,'RevPAR Raw Data'!$B$6:$BE$43,'RevPAR Raw Data'!AH$1,FALSE)</f>
        <v>65.3418509260311</v>
      </c>
      <c r="Z74" s="76">
        <f>VLOOKUP($A74,'RevPAR Raw Data'!$B$6:$BE$43,'RevPAR Raw Data'!AI$1,FALSE)</f>
        <v>75.182145210771495</v>
      </c>
      <c r="AA74" s="76">
        <f>VLOOKUP($A74,'RevPAR Raw Data'!$B$6:$BE$43,'RevPAR Raw Data'!AJ$1,FALSE)</f>
        <v>75.453091410067003</v>
      </c>
      <c r="AB74" s="76">
        <f>VLOOKUP($A74,'RevPAR Raw Data'!$B$6:$BE$43,'RevPAR Raw Data'!AK$1,FALSE)</f>
        <v>72.481104988069504</v>
      </c>
      <c r="AC74" s="77">
        <f>VLOOKUP($A74,'RevPAR Raw Data'!$B$6:$BE$43,'RevPAR Raw Data'!AL$1,FALSE)</f>
        <v>67.924741620270396</v>
      </c>
      <c r="AD74" s="76">
        <f>VLOOKUP($A74,'RevPAR Raw Data'!$B$6:$BE$43,'RevPAR Raw Data'!AN$1,FALSE)</f>
        <v>100.21490057947901</v>
      </c>
      <c r="AE74" s="76">
        <f>VLOOKUP($A74,'RevPAR Raw Data'!$B$6:$BE$43,'RevPAR Raw Data'!AO$1,FALSE)</f>
        <v>106.460670378366</v>
      </c>
      <c r="AF74" s="77">
        <f>VLOOKUP($A74,'RevPAR Raw Data'!$B$6:$BE$43,'RevPAR Raw Data'!AP$1,FALSE)</f>
        <v>103.337785478922</v>
      </c>
      <c r="AG74" s="78">
        <f>VLOOKUP($A74,'RevPAR Raw Data'!$B$6:$BE$43,'RevPAR Raw Data'!AR$1,FALSE)</f>
        <v>78.0427541513139</v>
      </c>
    </row>
    <row r="75" spans="1:33" ht="14.25">
      <c r="A75" s="55" t="s">
        <v>131</v>
      </c>
      <c r="B75" s="43">
        <f>(VLOOKUP($A74,'Occupancy Raw Data'!$B$8:$BE$51,'Occupancy Raw Data'!AT$3,FALSE))/100</f>
        <v>3.75882143623847E-2</v>
      </c>
      <c r="C75" s="44">
        <f>(VLOOKUP($A74,'Occupancy Raw Data'!$B$8:$BE$51,'Occupancy Raw Data'!AU$3,FALSE))/100</f>
        <v>7.3972757908462999E-2</v>
      </c>
      <c r="D75" s="44">
        <f>(VLOOKUP($A74,'Occupancy Raw Data'!$B$8:$BE$51,'Occupancy Raw Data'!AV$3,FALSE))/100</f>
        <v>0.100952358700356</v>
      </c>
      <c r="E75" s="44">
        <f>(VLOOKUP($A74,'Occupancy Raw Data'!$B$8:$BE$51,'Occupancy Raw Data'!AW$3,FALSE))/100</f>
        <v>5.4012060772921602E-2</v>
      </c>
      <c r="F75" s="44">
        <f>(VLOOKUP($A74,'Occupancy Raw Data'!$B$8:$BE$51,'Occupancy Raw Data'!AX$3,FALSE))/100</f>
        <v>2.97179529006424E-2</v>
      </c>
      <c r="G75" s="44">
        <f>(VLOOKUP($A74,'Occupancy Raw Data'!$B$8:$BE$51,'Occupancy Raw Data'!AY$3,FALSE))/100</f>
        <v>5.96154037824939E-2</v>
      </c>
      <c r="H75" s="45">
        <f>(VLOOKUP($A74,'Occupancy Raw Data'!$B$8:$BE$51,'Occupancy Raw Data'!BA$3,FALSE))/100</f>
        <v>3.1763615775273299E-2</v>
      </c>
      <c r="I75" s="45">
        <f>(VLOOKUP($A74,'Occupancy Raw Data'!$B$8:$BE$51,'Occupancy Raw Data'!BB$3,FALSE))/100</f>
        <v>3.2716083624830604E-2</v>
      </c>
      <c r="J75" s="44">
        <f>(VLOOKUP($A74,'Occupancy Raw Data'!$B$8:$BE$51,'Occupancy Raw Data'!BC$3,FALSE))/100</f>
        <v>3.2249445866200703E-2</v>
      </c>
      <c r="K75" s="46">
        <f>(VLOOKUP($A74,'Occupancy Raw Data'!$B$8:$BE$51,'Occupancy Raw Data'!BE$3,FALSE))/100</f>
        <v>5.0305269519446701E-2</v>
      </c>
      <c r="M75" s="43">
        <f>(VLOOKUP($A74,'ADR Raw Data'!$B$6:$BE$49,'ADR Raw Data'!AT$1,FALSE))/100</f>
        <v>2.2017338327098897E-2</v>
      </c>
      <c r="N75" s="44">
        <f>(VLOOKUP($A74,'ADR Raw Data'!$B$6:$BE$49,'ADR Raw Data'!AU$1,FALSE))/100</f>
        <v>4.2058958047877903E-2</v>
      </c>
      <c r="O75" s="44">
        <f>(VLOOKUP($A74,'ADR Raw Data'!$B$6:$BE$49,'ADR Raw Data'!AV$1,FALSE))/100</f>
        <v>3.63919493451157E-2</v>
      </c>
      <c r="P75" s="44">
        <f>(VLOOKUP($A74,'ADR Raw Data'!$B$6:$BE$49,'ADR Raw Data'!AW$1,FALSE))/100</f>
        <v>2.4258530859421697E-2</v>
      </c>
      <c r="Q75" s="44">
        <f>(VLOOKUP($A74,'ADR Raw Data'!$B$6:$BE$49,'ADR Raw Data'!AX$1,FALSE))/100</f>
        <v>1.6960395033402E-2</v>
      </c>
      <c r="R75" s="44">
        <f>(VLOOKUP($A74,'ADR Raw Data'!$B$6:$BE$49,'ADR Raw Data'!AY$1,FALSE))/100</f>
        <v>2.8507653833231901E-2</v>
      </c>
      <c r="S75" s="45">
        <f>(VLOOKUP($A74,'ADR Raw Data'!$B$6:$BE$49,'ADR Raw Data'!BA$1,FALSE))/100</f>
        <v>2.0665376136575299E-2</v>
      </c>
      <c r="T75" s="45">
        <f>(VLOOKUP($A74,'ADR Raw Data'!$B$6:$BE$49,'ADR Raw Data'!BB$1,FALSE))/100</f>
        <v>2.9872783621628297E-2</v>
      </c>
      <c r="U75" s="44">
        <f>(VLOOKUP($A74,'ADR Raw Data'!$B$6:$BE$49,'ADR Raw Data'!BC$1,FALSE))/100</f>
        <v>2.5389972079734001E-2</v>
      </c>
      <c r="V75" s="46">
        <f>(VLOOKUP($A74,'ADR Raw Data'!$B$6:$BE$49,'ADR Raw Data'!BE$1,FALSE))/100</f>
        <v>2.6121349238470998E-2</v>
      </c>
      <c r="X75" s="43">
        <f>(VLOOKUP($A74,'RevPAR Raw Data'!$B$6:$BE$49,'RevPAR Raw Data'!AT$1,FALSE))/100</f>
        <v>6.0433145122211797E-2</v>
      </c>
      <c r="Y75" s="44">
        <f>(VLOOKUP($A74,'RevPAR Raw Data'!$B$6:$BE$49,'RevPAR Raw Data'!AU$1,FALSE))/100</f>
        <v>0.119142933077898</v>
      </c>
      <c r="Z75" s="44">
        <f>(VLOOKUP($A74,'RevPAR Raw Data'!$B$6:$BE$49,'RevPAR Raw Data'!AV$1,FALSE))/100</f>
        <v>0.141018161169565</v>
      </c>
      <c r="AA75" s="44">
        <f>(VLOOKUP($A74,'RevPAR Raw Data'!$B$6:$BE$49,'RevPAR Raw Data'!AW$1,FALSE))/100</f>
        <v>7.9580844875384193E-2</v>
      </c>
      <c r="AB75" s="44">
        <f>(VLOOKUP($A74,'RevPAR Raw Data'!$B$6:$BE$49,'RevPAR Raw Data'!AX$1,FALSE))/100</f>
        <v>4.7182376154823402E-2</v>
      </c>
      <c r="AC75" s="44">
        <f>(VLOOKUP($A74,'RevPAR Raw Data'!$B$6:$BE$49,'RevPAR Raw Data'!AY$1,FALSE))/100</f>
        <v>8.9822552909885486E-2</v>
      </c>
      <c r="AD75" s="45">
        <f>(VLOOKUP($A74,'RevPAR Raw Data'!$B$6:$BE$49,'RevPAR Raw Data'!BA$1,FALSE))/100</f>
        <v>5.3085398979302305E-2</v>
      </c>
      <c r="AE75" s="45">
        <f>(VLOOKUP($A74,'RevPAR Raw Data'!$B$6:$BE$49,'RevPAR Raw Data'!BB$1,FALSE))/100</f>
        <v>6.3566187733530691E-2</v>
      </c>
      <c r="AF75" s="44">
        <f>(VLOOKUP($A74,'RevPAR Raw Data'!$B$6:$BE$49,'RevPAR Raw Data'!BC$1,FALSE))/100</f>
        <v>5.8458230476064493E-2</v>
      </c>
      <c r="AG75" s="46">
        <f>(VLOOKUP($A74,'RevPAR Raw Data'!$B$6:$BE$49,'RevPAR Raw Data'!BE$1,FALSE))/100</f>
        <v>7.7740660271570602E-2</v>
      </c>
    </row>
    <row r="76" spans="1:33">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c r="A77" s="70" t="s">
        <v>39</v>
      </c>
      <c r="B77" s="71">
        <f>(VLOOKUP($A77,'Occupancy Raw Data'!$B$8:$BE$45,'Occupancy Raw Data'!AG$3,FALSE))/100</f>
        <v>0.600973020787262</v>
      </c>
      <c r="C77" s="72">
        <f>(VLOOKUP($A77,'Occupancy Raw Data'!$B$8:$BE$45,'Occupancy Raw Data'!AH$3,FALSE))/100</f>
        <v>0.81304732419283499</v>
      </c>
      <c r="D77" s="72">
        <f>(VLOOKUP($A77,'Occupancy Raw Data'!$B$8:$BE$45,'Occupancy Raw Data'!AI$3,FALSE))/100</f>
        <v>0.89323308270676605</v>
      </c>
      <c r="E77" s="72">
        <f>(VLOOKUP($A77,'Occupancy Raw Data'!$B$8:$BE$45,'Occupancy Raw Data'!AJ$3,FALSE))/100</f>
        <v>0.88292790800530696</v>
      </c>
      <c r="F77" s="72">
        <f>(VLOOKUP($A77,'Occupancy Raw Data'!$B$8:$BE$45,'Occupancy Raw Data'!AK$3,FALSE))/100</f>
        <v>0.77019018133569206</v>
      </c>
      <c r="G77" s="73">
        <f>(VLOOKUP($A77,'Occupancy Raw Data'!$B$8:$BE$45,'Occupancy Raw Data'!AL$3,FALSE))/100</f>
        <v>0.79207430340557194</v>
      </c>
      <c r="H77" s="53">
        <f>(VLOOKUP($A77,'Occupancy Raw Data'!$B$8:$BE$45,'Occupancy Raw Data'!AN$3,FALSE))/100</f>
        <v>0.73938522777532001</v>
      </c>
      <c r="I77" s="53">
        <f>(VLOOKUP($A77,'Occupancy Raw Data'!$B$8:$BE$45,'Occupancy Raw Data'!AO$3,FALSE))/100</f>
        <v>0.72231313578062795</v>
      </c>
      <c r="J77" s="73">
        <f>(VLOOKUP($A77,'Occupancy Raw Data'!$B$8:$BE$45,'Occupancy Raw Data'!AP$3,FALSE))/100</f>
        <v>0.73084918177797409</v>
      </c>
      <c r="K77" s="74">
        <f>(VLOOKUP($A77,'Occupancy Raw Data'!$B$8:$BE$45,'Occupancy Raw Data'!AR$3,FALSE))/100</f>
        <v>0.77458141151197291</v>
      </c>
      <c r="M77" s="75">
        <f>VLOOKUP($A77,'ADR Raw Data'!$B$6:$BE$43,'ADR Raw Data'!AG$1,FALSE)</f>
        <v>124.399972770091</v>
      </c>
      <c r="N77" s="76">
        <f>VLOOKUP($A77,'ADR Raw Data'!$B$6:$BE$43,'ADR Raw Data'!AH$1,FALSE)</f>
        <v>156.17185579067601</v>
      </c>
      <c r="O77" s="76">
        <f>VLOOKUP($A77,'ADR Raw Data'!$B$6:$BE$43,'ADR Raw Data'!AI$1,FALSE)</f>
        <v>169.27169959397901</v>
      </c>
      <c r="P77" s="76">
        <f>VLOOKUP($A77,'ADR Raw Data'!$B$6:$BE$43,'ADR Raw Data'!AJ$1,FALSE)</f>
        <v>164.00123778991099</v>
      </c>
      <c r="Q77" s="76">
        <f>VLOOKUP($A77,'ADR Raw Data'!$B$6:$BE$43,'ADR Raw Data'!AK$1,FALSE)</f>
        <v>137.79903612036199</v>
      </c>
      <c r="R77" s="77">
        <f>VLOOKUP($A77,'ADR Raw Data'!$B$6:$BE$43,'ADR Raw Data'!AL$1,FALSE)</f>
        <v>152.477602351916</v>
      </c>
      <c r="S77" s="76">
        <f>VLOOKUP($A77,'ADR Raw Data'!$B$6:$BE$43,'ADR Raw Data'!AN$1,FALSE)</f>
        <v>121.051111410198</v>
      </c>
      <c r="T77" s="76">
        <f>VLOOKUP($A77,'ADR Raw Data'!$B$6:$BE$43,'ADR Raw Data'!AO$1,FALSE)</f>
        <v>119.759798242659</v>
      </c>
      <c r="U77" s="77">
        <f>VLOOKUP($A77,'ADR Raw Data'!$B$6:$BE$43,'ADR Raw Data'!AP$1,FALSE)</f>
        <v>120.41299585464</v>
      </c>
      <c r="V77" s="78">
        <f>VLOOKUP($A77,'ADR Raw Data'!$B$6:$BE$43,'ADR Raw Data'!AR$1,FALSE)</f>
        <v>143.83352658797801</v>
      </c>
      <c r="X77" s="75">
        <f>VLOOKUP($A77,'RevPAR Raw Data'!$B$6:$BE$43,'RevPAR Raw Data'!AG$1,FALSE)</f>
        <v>74.761027421494902</v>
      </c>
      <c r="Y77" s="76">
        <f>VLOOKUP($A77,'RevPAR Raw Data'!$B$6:$BE$43,'RevPAR Raw Data'!AH$1,FALSE)</f>
        <v>126.975109464838</v>
      </c>
      <c r="Z77" s="76">
        <f>VLOOKUP($A77,'RevPAR Raw Data'!$B$6:$BE$43,'RevPAR Raw Data'!AI$1,FALSE)</f>
        <v>151.199082043343</v>
      </c>
      <c r="AA77" s="76">
        <f>VLOOKUP($A77,'RevPAR Raw Data'!$B$6:$BE$43,'RevPAR Raw Data'!AJ$1,FALSE)</f>
        <v>144.80126979212699</v>
      </c>
      <c r="AB77" s="76">
        <f>VLOOKUP($A77,'RevPAR Raw Data'!$B$6:$BE$43,'RevPAR Raw Data'!AK$1,FALSE)</f>
        <v>106.131464617425</v>
      </c>
      <c r="AC77" s="77">
        <f>VLOOKUP($A77,'RevPAR Raw Data'!$B$6:$BE$43,'RevPAR Raw Data'!AL$1,FALSE)</f>
        <v>120.77359066784599</v>
      </c>
      <c r="AD77" s="76">
        <f>VLOOKUP($A77,'RevPAR Raw Data'!$B$6:$BE$43,'RevPAR Raw Data'!AN$1,FALSE)</f>
        <v>89.503403582485603</v>
      </c>
      <c r="AE77" s="76">
        <f>VLOOKUP($A77,'RevPAR Raw Data'!$B$6:$BE$43,'RevPAR Raw Data'!AO$1,FALSE)</f>
        <v>86.504075409110996</v>
      </c>
      <c r="AF77" s="77">
        <f>VLOOKUP($A77,'RevPAR Raw Data'!$B$6:$BE$43,'RevPAR Raw Data'!AP$1,FALSE)</f>
        <v>88.0037394957983</v>
      </c>
      <c r="AG77" s="78">
        <f>VLOOKUP($A77,'RevPAR Raw Data'!$B$6:$BE$43,'RevPAR Raw Data'!AR$1,FALSE)</f>
        <v>111.410776047261</v>
      </c>
    </row>
    <row r="78" spans="1:33" ht="14.25">
      <c r="A78" s="55" t="s">
        <v>131</v>
      </c>
      <c r="B78" s="43">
        <f>(VLOOKUP($A77,'Occupancy Raw Data'!$B$8:$BE$51,'Occupancy Raw Data'!AT$3,FALSE))/100</f>
        <v>0.10462350962402199</v>
      </c>
      <c r="C78" s="44">
        <f>(VLOOKUP($A77,'Occupancy Raw Data'!$B$8:$BE$51,'Occupancy Raw Data'!AU$3,FALSE))/100</f>
        <v>0.129220789035038</v>
      </c>
      <c r="D78" s="44">
        <f>(VLOOKUP($A77,'Occupancy Raw Data'!$B$8:$BE$51,'Occupancy Raw Data'!AV$3,FALSE))/100</f>
        <v>0.10042081444280701</v>
      </c>
      <c r="E78" s="44">
        <f>(VLOOKUP($A77,'Occupancy Raw Data'!$B$8:$BE$51,'Occupancy Raw Data'!AW$3,FALSE))/100</f>
        <v>8.4820276559311E-2</v>
      </c>
      <c r="F78" s="44">
        <f>(VLOOKUP($A77,'Occupancy Raw Data'!$B$8:$BE$51,'Occupancy Raw Data'!AX$3,FALSE))/100</f>
        <v>6.8496493589575908E-2</v>
      </c>
      <c r="G78" s="44">
        <f>(VLOOKUP($A77,'Occupancy Raw Data'!$B$8:$BE$51,'Occupancy Raw Data'!AY$3,FALSE))/100</f>
        <v>9.6907141920637194E-2</v>
      </c>
      <c r="H78" s="45">
        <f>(VLOOKUP($A77,'Occupancy Raw Data'!$B$8:$BE$51,'Occupancy Raw Data'!BA$3,FALSE))/100</f>
        <v>8.06034266084006E-2</v>
      </c>
      <c r="I78" s="45">
        <f>(VLOOKUP($A77,'Occupancy Raw Data'!$B$8:$BE$51,'Occupancy Raw Data'!BB$3,FALSE))/100</f>
        <v>2.6646154271075702E-2</v>
      </c>
      <c r="J78" s="44">
        <f>(VLOOKUP($A77,'Occupancy Raw Data'!$B$8:$BE$51,'Occupancy Raw Data'!BC$3,FALSE))/100</f>
        <v>5.32489757992042E-2</v>
      </c>
      <c r="K78" s="46">
        <f>(VLOOKUP($A77,'Occupancy Raw Data'!$B$8:$BE$51,'Occupancy Raw Data'!BE$3,FALSE))/100</f>
        <v>8.4785237367179495E-2</v>
      </c>
      <c r="M78" s="43">
        <f>(VLOOKUP($A77,'ADR Raw Data'!$B$6:$BE$49,'ADR Raw Data'!AT$1,FALSE))/100</f>
        <v>6.4361090906558005E-2</v>
      </c>
      <c r="N78" s="44">
        <f>(VLOOKUP($A77,'ADR Raw Data'!$B$6:$BE$49,'ADR Raw Data'!AU$1,FALSE))/100</f>
        <v>8.1034227166634804E-2</v>
      </c>
      <c r="O78" s="44">
        <f>(VLOOKUP($A77,'ADR Raw Data'!$B$6:$BE$49,'ADR Raw Data'!AV$1,FALSE))/100</f>
        <v>6.4923770205526796E-2</v>
      </c>
      <c r="P78" s="44">
        <f>(VLOOKUP($A77,'ADR Raw Data'!$B$6:$BE$49,'ADR Raw Data'!AW$1,FALSE))/100</f>
        <v>5.8420986230247197E-2</v>
      </c>
      <c r="Q78" s="44">
        <f>(VLOOKUP($A77,'ADR Raw Data'!$B$6:$BE$49,'ADR Raw Data'!AX$1,FALSE))/100</f>
        <v>3.3935814936912001E-2</v>
      </c>
      <c r="R78" s="44">
        <f>(VLOOKUP($A77,'ADR Raw Data'!$B$6:$BE$49,'ADR Raw Data'!AY$1,FALSE))/100</f>
        <v>6.11231450484939E-2</v>
      </c>
      <c r="S78" s="45">
        <f>(VLOOKUP($A77,'ADR Raw Data'!$B$6:$BE$49,'ADR Raw Data'!BA$1,FALSE))/100</f>
        <v>5.4777306798954796E-2</v>
      </c>
      <c r="T78" s="45">
        <f>(VLOOKUP($A77,'ADR Raw Data'!$B$6:$BE$49,'ADR Raw Data'!BB$1,FALSE))/100</f>
        <v>6.6844025316793995E-2</v>
      </c>
      <c r="U78" s="44">
        <f>(VLOOKUP($A77,'ADR Raw Data'!$B$6:$BE$49,'ADR Raw Data'!BC$1,FALSE))/100</f>
        <v>6.0973740844463498E-2</v>
      </c>
      <c r="V78" s="46">
        <f>(VLOOKUP($A77,'ADR Raw Data'!$B$6:$BE$49,'ADR Raw Data'!BE$1,FALSE))/100</f>
        <v>6.3001158368660298E-2</v>
      </c>
      <c r="X78" s="43">
        <f>(VLOOKUP($A77,'RevPAR Raw Data'!$B$6:$BE$49,'RevPAR Raw Data'!AT$1,FALSE))/100</f>
        <v>0.17571828374445497</v>
      </c>
      <c r="Y78" s="44">
        <f>(VLOOKUP($A77,'RevPAR Raw Data'!$B$6:$BE$49,'RevPAR Raw Data'!AU$1,FALSE))/100</f>
        <v>0.22072632297498998</v>
      </c>
      <c r="Z78" s="44">
        <f>(VLOOKUP($A77,'RevPAR Raw Data'!$B$6:$BE$49,'RevPAR Raw Data'!AV$1,FALSE))/100</f>
        <v>0.17186428252907099</v>
      </c>
      <c r="AA78" s="44">
        <f>(VLOOKUP($A77,'RevPAR Raw Data'!$B$6:$BE$49,'RevPAR Raw Data'!AW$1,FALSE))/100</f>
        <v>0.14819654699847501</v>
      </c>
      <c r="AB78" s="44">
        <f>(VLOOKUP($A77,'RevPAR Raw Data'!$B$6:$BE$49,'RevPAR Raw Data'!AX$1,FALSE))/100</f>
        <v>0.10475679285677099</v>
      </c>
      <c r="AC78" s="44">
        <f>(VLOOKUP($A77,'RevPAR Raw Data'!$B$6:$BE$49,'RevPAR Raw Data'!AY$1,FALSE))/100</f>
        <v>0.16395355626098101</v>
      </c>
      <c r="AD78" s="45">
        <f>(VLOOKUP($A77,'RevPAR Raw Data'!$B$6:$BE$49,'RevPAR Raw Data'!BA$1,FALSE))/100</f>
        <v>0.13979597203572999</v>
      </c>
      <c r="AE78" s="45">
        <f>(VLOOKUP($A77,'RevPAR Raw Data'!$B$6:$BE$49,'RevPAR Raw Data'!BB$1,FALSE))/100</f>
        <v>9.5271315798560796E-2</v>
      </c>
      <c r="AF78" s="44">
        <f>(VLOOKUP($A77,'RevPAR Raw Data'!$B$6:$BE$49,'RevPAR Raw Data'!BC$1,FALSE))/100</f>
        <v>0.117469505894281</v>
      </c>
      <c r="AG78" s="46">
        <f>(VLOOKUP($A77,'RevPAR Raw Data'!$B$6:$BE$49,'RevPAR Raw Data'!BE$1,FALSE))/100</f>
        <v>0.153127963902534</v>
      </c>
    </row>
    <row r="79" spans="1:33">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c r="A80" s="97" t="s">
        <v>40</v>
      </c>
      <c r="B80" s="71">
        <f>(VLOOKUP($A80,'Occupancy Raw Data'!$B$8:$BE$45,'Occupancy Raw Data'!AG$3,FALSE))/100</f>
        <v>0.49971056998417701</v>
      </c>
      <c r="C80" s="72">
        <f>(VLOOKUP($A80,'Occupancy Raw Data'!$B$8:$BE$45,'Occupancy Raw Data'!AH$3,FALSE))/100</f>
        <v>0.56790671349001098</v>
      </c>
      <c r="D80" s="72">
        <f>(VLOOKUP($A80,'Occupancy Raw Data'!$B$8:$BE$45,'Occupancy Raw Data'!AI$3,FALSE))/100</f>
        <v>0.60159636733171196</v>
      </c>
      <c r="E80" s="72">
        <f>(VLOOKUP($A80,'Occupancy Raw Data'!$B$8:$BE$45,'Occupancy Raw Data'!AJ$3,FALSE))/100</f>
        <v>0.62291771183061195</v>
      </c>
      <c r="F80" s="72">
        <f>(VLOOKUP($A80,'Occupancy Raw Data'!$B$8:$BE$45,'Occupancy Raw Data'!AK$3,FALSE))/100</f>
        <v>0.65547315680132701</v>
      </c>
      <c r="G80" s="73">
        <f>(VLOOKUP($A80,'Occupancy Raw Data'!$B$8:$BE$45,'Occupancy Raw Data'!AL$3,FALSE))/100</f>
        <v>0.58952081904940701</v>
      </c>
      <c r="H80" s="53">
        <f>(VLOOKUP($A80,'Occupancy Raw Data'!$B$8:$BE$45,'Occupancy Raw Data'!AN$3,FALSE))/100</f>
        <v>0.78932575236208502</v>
      </c>
      <c r="I80" s="53">
        <f>(VLOOKUP($A80,'Occupancy Raw Data'!$B$8:$BE$45,'Occupancy Raw Data'!AO$3,FALSE))/100</f>
        <v>0.81533603040964198</v>
      </c>
      <c r="J80" s="73">
        <f>(VLOOKUP($A80,'Occupancy Raw Data'!$B$8:$BE$45,'Occupancy Raw Data'!AP$3,FALSE))/100</f>
        <v>0.80233089138586389</v>
      </c>
      <c r="K80" s="74">
        <f>(VLOOKUP($A80,'Occupancy Raw Data'!$B$8:$BE$45,'Occupancy Raw Data'!AR$3,FALSE))/100</f>
        <v>0.65032347339028207</v>
      </c>
      <c r="M80" s="75">
        <f>VLOOKUP($A80,'ADR Raw Data'!$B$6:$BE$43,'ADR Raw Data'!AG$1,FALSE)</f>
        <v>99.387696806703204</v>
      </c>
      <c r="N80" s="76">
        <f>VLOOKUP($A80,'ADR Raw Data'!$B$6:$BE$43,'ADR Raw Data'!AH$1,FALSE)</f>
        <v>102.571630098417</v>
      </c>
      <c r="O80" s="76">
        <f>VLOOKUP($A80,'ADR Raw Data'!$B$6:$BE$43,'ADR Raw Data'!AI$1,FALSE)</f>
        <v>105.43299511305899</v>
      </c>
      <c r="P80" s="76">
        <f>VLOOKUP($A80,'ADR Raw Data'!$B$6:$BE$43,'ADR Raw Data'!AJ$1,FALSE)</f>
        <v>108.041203780072</v>
      </c>
      <c r="Q80" s="76">
        <f>VLOOKUP($A80,'ADR Raw Data'!$B$6:$BE$43,'ADR Raw Data'!AK$1,FALSE)</f>
        <v>112.133206431101</v>
      </c>
      <c r="R80" s="77">
        <f>VLOOKUP($A80,'ADR Raw Data'!$B$6:$BE$43,'ADR Raw Data'!AL$1,FALSE)</f>
        <v>105.89798079173001</v>
      </c>
      <c r="S80" s="76">
        <f>VLOOKUP($A80,'ADR Raw Data'!$B$6:$BE$43,'ADR Raw Data'!AN$1,FALSE)</f>
        <v>140.31158477453101</v>
      </c>
      <c r="T80" s="76">
        <f>VLOOKUP($A80,'ADR Raw Data'!$B$6:$BE$43,'ADR Raw Data'!AO$1,FALSE)</f>
        <v>147.07357190413799</v>
      </c>
      <c r="U80" s="77">
        <f>VLOOKUP($A80,'ADR Raw Data'!$B$6:$BE$43,'ADR Raw Data'!AP$1,FALSE)</f>
        <v>143.747381528169</v>
      </c>
      <c r="V80" s="78">
        <f>VLOOKUP($A80,'ADR Raw Data'!$B$6:$BE$43,'ADR Raw Data'!AR$1,FALSE)</f>
        <v>119.239750832962</v>
      </c>
      <c r="X80" s="75">
        <f>VLOOKUP($A80,'RevPAR Raw Data'!$B$6:$BE$43,'RevPAR Raw Data'!AG$1,FALSE)</f>
        <v>49.665082620692303</v>
      </c>
      <c r="Y80" s="76">
        <f>VLOOKUP($A80,'RevPAR Raw Data'!$B$6:$BE$43,'RevPAR Raw Data'!AH$1,FALSE)</f>
        <v>58.251117346505602</v>
      </c>
      <c r="Z80" s="76">
        <f>VLOOKUP($A80,'RevPAR Raw Data'!$B$6:$BE$43,'RevPAR Raw Data'!AI$1,FALSE)</f>
        <v>63.428106856918603</v>
      </c>
      <c r="AA80" s="76">
        <f>VLOOKUP($A80,'RevPAR Raw Data'!$B$6:$BE$43,'RevPAR Raw Data'!AJ$1,FALSE)</f>
        <v>67.300779442107498</v>
      </c>
      <c r="AB80" s="76">
        <f>VLOOKUP($A80,'RevPAR Raw Data'!$B$6:$BE$43,'RevPAR Raw Data'!AK$1,FALSE)</f>
        <v>73.500306801649103</v>
      </c>
      <c r="AC80" s="77">
        <f>VLOOKUP($A80,'RevPAR Raw Data'!$B$6:$BE$43,'RevPAR Raw Data'!AL$1,FALSE)</f>
        <v>62.429064372019603</v>
      </c>
      <c r="AD80" s="76">
        <f>VLOOKUP($A80,'RevPAR Raw Data'!$B$6:$BE$43,'RevPAR Raw Data'!AN$1,FALSE)</f>
        <v>110.751547217273</v>
      </c>
      <c r="AE80" s="76">
        <f>VLOOKUP($A80,'RevPAR Raw Data'!$B$6:$BE$43,'RevPAR Raw Data'!AO$1,FALSE)</f>
        <v>119.914382294487</v>
      </c>
      <c r="AF80" s="77">
        <f>VLOOKUP($A80,'RevPAR Raw Data'!$B$6:$BE$43,'RevPAR Raw Data'!AP$1,FALSE)</f>
        <v>115.33296475588</v>
      </c>
      <c r="AG80" s="78">
        <f>VLOOKUP($A80,'RevPAR Raw Data'!$B$6:$BE$43,'RevPAR Raw Data'!AR$1,FALSE)</f>
        <v>77.544408927883893</v>
      </c>
    </row>
    <row r="81" spans="1:33" ht="14.25">
      <c r="A81" s="55" t="s">
        <v>131</v>
      </c>
      <c r="B81" s="43">
        <f>(VLOOKUP($A80,'Occupancy Raw Data'!$B$8:$BE$51,'Occupancy Raw Data'!AT$3,FALSE))/100</f>
        <v>7.7633834749781305E-2</v>
      </c>
      <c r="C81" s="44">
        <f>(VLOOKUP($A80,'Occupancy Raw Data'!$B$8:$BE$51,'Occupancy Raw Data'!AU$3,FALSE))/100</f>
        <v>6.2004342239988901E-2</v>
      </c>
      <c r="D81" s="44">
        <f>(VLOOKUP($A80,'Occupancy Raw Data'!$B$8:$BE$51,'Occupancy Raw Data'!AV$3,FALSE))/100</f>
        <v>6.5681104325491804E-2</v>
      </c>
      <c r="E81" s="44">
        <f>(VLOOKUP($A80,'Occupancy Raw Data'!$B$8:$BE$51,'Occupancy Raw Data'!AW$3,FALSE))/100</f>
        <v>7.5180938417333698E-2</v>
      </c>
      <c r="F81" s="44">
        <f>(VLOOKUP($A80,'Occupancy Raw Data'!$B$8:$BE$51,'Occupancy Raw Data'!AX$3,FALSE))/100</f>
        <v>9.0604803138246204E-2</v>
      </c>
      <c r="G81" s="44">
        <f>(VLOOKUP($A80,'Occupancy Raw Data'!$B$8:$BE$51,'Occupancy Raw Data'!AY$3,FALSE))/100</f>
        <v>7.4451182690016104E-2</v>
      </c>
      <c r="H81" s="45">
        <f>(VLOOKUP($A80,'Occupancy Raw Data'!$B$8:$BE$51,'Occupancy Raw Data'!BA$3,FALSE))/100</f>
        <v>7.5804258335546604E-2</v>
      </c>
      <c r="I81" s="45">
        <f>(VLOOKUP($A80,'Occupancy Raw Data'!$B$8:$BE$51,'Occupancy Raw Data'!BB$3,FALSE))/100</f>
        <v>7.14667956173482E-2</v>
      </c>
      <c r="J81" s="44">
        <f>(VLOOKUP($A80,'Occupancy Raw Data'!$B$8:$BE$51,'Occupancy Raw Data'!BC$3,FALSE))/100</f>
        <v>7.3595994065949896E-2</v>
      </c>
      <c r="K81" s="46">
        <f>(VLOOKUP($A80,'Occupancy Raw Data'!$B$8:$BE$51,'Occupancy Raw Data'!BE$3,FALSE))/100</f>
        <v>7.4149206396439002E-2</v>
      </c>
      <c r="M81" s="43">
        <f>(VLOOKUP($A80,'ADR Raw Data'!$B$6:$BE$49,'ADR Raw Data'!AT$1,FALSE))/100</f>
        <v>1.13891875483495E-2</v>
      </c>
      <c r="N81" s="44">
        <f>(VLOOKUP($A80,'ADR Raw Data'!$B$6:$BE$49,'ADR Raw Data'!AU$1,FALSE))/100</f>
        <v>-2.5287182675483001E-4</v>
      </c>
      <c r="O81" s="44">
        <f>(VLOOKUP($A80,'ADR Raw Data'!$B$6:$BE$49,'ADR Raw Data'!AV$1,FALSE))/100</f>
        <v>1.5086853714790498E-3</v>
      </c>
      <c r="P81" s="44">
        <f>(VLOOKUP($A80,'ADR Raw Data'!$B$6:$BE$49,'ADR Raw Data'!AW$1,FALSE))/100</f>
        <v>1.3476298717959901E-2</v>
      </c>
      <c r="Q81" s="44">
        <f>(VLOOKUP($A80,'ADR Raw Data'!$B$6:$BE$49,'ADR Raw Data'!AX$1,FALSE))/100</f>
        <v>2.33729934630863E-2</v>
      </c>
      <c r="R81" s="44">
        <f>(VLOOKUP($A80,'ADR Raw Data'!$B$6:$BE$49,'ADR Raw Data'!AY$1,FALSE))/100</f>
        <v>1.0565273500018799E-2</v>
      </c>
      <c r="S81" s="45">
        <f>(VLOOKUP($A80,'ADR Raw Data'!$B$6:$BE$49,'ADR Raw Data'!BA$1,FALSE))/100</f>
        <v>3.5171543135641803E-2</v>
      </c>
      <c r="T81" s="45">
        <f>(VLOOKUP($A80,'ADR Raw Data'!$B$6:$BE$49,'ADR Raw Data'!BB$1,FALSE))/100</f>
        <v>4.95416212121918E-2</v>
      </c>
      <c r="U81" s="44">
        <f>(VLOOKUP($A80,'ADR Raw Data'!$B$6:$BE$49,'ADR Raw Data'!BC$1,FALSE))/100</f>
        <v>4.2557512840792594E-2</v>
      </c>
      <c r="V81" s="46">
        <f>(VLOOKUP($A80,'ADR Raw Data'!$B$6:$BE$49,'ADR Raw Data'!BE$1,FALSE))/100</f>
        <v>2.3863945998824798E-2</v>
      </c>
      <c r="X81" s="43">
        <f>(VLOOKUP($A80,'RevPAR Raw Data'!$B$6:$BE$49,'RevPAR Raw Data'!AT$1,FALSE))/100</f>
        <v>8.9907208602193686E-2</v>
      </c>
      <c r="Y81" s="44">
        <f>(VLOOKUP($A80,'RevPAR Raw Data'!$B$6:$BE$49,'RevPAR Raw Data'!AU$1,FALSE))/100</f>
        <v>6.1735791261945103E-2</v>
      </c>
      <c r="Z81" s="44">
        <f>(VLOOKUP($A80,'RevPAR Raw Data'!$B$6:$BE$49,'RevPAR Raw Data'!AV$1,FALSE))/100</f>
        <v>6.7288881818249296E-2</v>
      </c>
      <c r="AA81" s="44">
        <f>(VLOOKUP($A80,'RevPAR Raw Data'!$B$6:$BE$49,'RevPAR Raw Data'!AW$1,FALSE))/100</f>
        <v>8.9670397919302203E-2</v>
      </c>
      <c r="AB81" s="44">
        <f>(VLOOKUP($A80,'RevPAR Raw Data'!$B$6:$BE$49,'RevPAR Raw Data'!AX$1,FALSE))/100</f>
        <v>0.116095502072807</v>
      </c>
      <c r="AC81" s="44">
        <f>(VLOOKUP($A80,'RevPAR Raw Data'!$B$6:$BE$49,'RevPAR Raw Data'!AY$1,FALSE))/100</f>
        <v>8.5803053297554902E-2</v>
      </c>
      <c r="AD81" s="45">
        <f>(VLOOKUP($A80,'RevPAR Raw Data'!$B$6:$BE$49,'RevPAR Raw Data'!BA$1,FALSE))/100</f>
        <v>0.113641954213102</v>
      </c>
      <c r="AE81" s="45">
        <f>(VLOOKUP($A80,'RevPAR Raw Data'!$B$6:$BE$49,'RevPAR Raw Data'!BB$1,FALSE))/100</f>
        <v>0.124548997747263</v>
      </c>
      <c r="AF81" s="44">
        <f>(VLOOKUP($A80,'RevPAR Raw Data'!$B$6:$BE$49,'RevPAR Raw Data'!BC$1,FALSE))/100</f>
        <v>0.119285569369235</v>
      </c>
      <c r="AG81" s="46">
        <f>(VLOOKUP($A80,'RevPAR Raw Data'!$B$6:$BE$49,'RevPAR Raw Data'!BE$1,FALSE))/100</f>
        <v>9.9782645052564303E-2</v>
      </c>
    </row>
    <row r="82" spans="1:33">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c r="A83" s="70" t="s">
        <v>41</v>
      </c>
      <c r="B83" s="71">
        <f>(VLOOKUP($A83,'Occupancy Raw Data'!$B$8:$BE$45,'Occupancy Raw Data'!AG$3,FALSE))/100</f>
        <v>0.59073228479621098</v>
      </c>
      <c r="C83" s="72">
        <f>(VLOOKUP($A83,'Occupancy Raw Data'!$B$8:$BE$45,'Occupancy Raw Data'!AH$3,FALSE))/100</f>
        <v>0.70780483680027007</v>
      </c>
      <c r="D83" s="72">
        <f>(VLOOKUP($A83,'Occupancy Raw Data'!$B$8:$BE$45,'Occupancy Raw Data'!AI$3,FALSE))/100</f>
        <v>0.74619482496194811</v>
      </c>
      <c r="E83" s="72">
        <f>(VLOOKUP($A83,'Occupancy Raw Data'!$B$8:$BE$45,'Occupancy Raw Data'!AJ$3,FALSE))/100</f>
        <v>0.75393201420598599</v>
      </c>
      <c r="F83" s="72">
        <f>(VLOOKUP($A83,'Occupancy Raw Data'!$B$8:$BE$45,'Occupancy Raw Data'!AK$3,FALSE))/100</f>
        <v>0.74230509047860593</v>
      </c>
      <c r="G83" s="73">
        <f>(VLOOKUP($A83,'Occupancy Raw Data'!$B$8:$BE$45,'Occupancy Raw Data'!AL$3,FALSE))/100</f>
        <v>0.70819381024860406</v>
      </c>
      <c r="H83" s="53">
        <f>(VLOOKUP($A83,'Occupancy Raw Data'!$B$8:$BE$45,'Occupancy Raw Data'!AN$3,FALSE))/100</f>
        <v>0.81286994757314301</v>
      </c>
      <c r="I83" s="53">
        <f>(VLOOKUP($A83,'Occupancy Raw Data'!$B$8:$BE$45,'Occupancy Raw Data'!AO$3,FALSE))/100</f>
        <v>0.82973955690850598</v>
      </c>
      <c r="J83" s="73">
        <f>(VLOOKUP($A83,'Occupancy Raw Data'!$B$8:$BE$45,'Occupancy Raw Data'!AP$3,FALSE))/100</f>
        <v>0.821304752240825</v>
      </c>
      <c r="K83" s="74">
        <f>(VLOOKUP($A83,'Occupancy Raw Data'!$B$8:$BE$45,'Occupancy Raw Data'!AR$3,FALSE))/100</f>
        <v>0.74051122224638211</v>
      </c>
      <c r="M83" s="75">
        <f>VLOOKUP($A83,'ADR Raw Data'!$B$6:$BE$43,'ADR Raw Data'!AG$1,FALSE)</f>
        <v>87.722046163756005</v>
      </c>
      <c r="N83" s="76">
        <f>VLOOKUP($A83,'ADR Raw Data'!$B$6:$BE$43,'ADR Raw Data'!AH$1,FALSE)</f>
        <v>93.323078848336394</v>
      </c>
      <c r="O83" s="76">
        <f>VLOOKUP($A83,'ADR Raw Data'!$B$6:$BE$43,'ADR Raw Data'!AI$1,FALSE)</f>
        <v>94.732812737265505</v>
      </c>
      <c r="P83" s="76">
        <f>VLOOKUP($A83,'ADR Raw Data'!$B$6:$BE$43,'ADR Raw Data'!AJ$1,FALSE)</f>
        <v>95.576480478914306</v>
      </c>
      <c r="Q83" s="76">
        <f>VLOOKUP($A83,'ADR Raw Data'!$B$6:$BE$43,'ADR Raw Data'!AK$1,FALSE)</f>
        <v>93.935196702170003</v>
      </c>
      <c r="R83" s="77">
        <f>VLOOKUP($A83,'ADR Raw Data'!$B$6:$BE$43,'ADR Raw Data'!AL$1,FALSE)</f>
        <v>93.293853833387004</v>
      </c>
      <c r="S83" s="76">
        <f>VLOOKUP($A83,'ADR Raw Data'!$B$6:$BE$43,'ADR Raw Data'!AN$1,FALSE)</f>
        <v>106.510289873088</v>
      </c>
      <c r="T83" s="76">
        <f>VLOOKUP($A83,'ADR Raw Data'!$B$6:$BE$43,'ADR Raw Data'!AO$1,FALSE)</f>
        <v>107.626977115923</v>
      </c>
      <c r="U83" s="77">
        <f>VLOOKUP($A83,'ADR Raw Data'!$B$6:$BE$43,'ADR Raw Data'!AP$1,FALSE)</f>
        <v>107.074367686803</v>
      </c>
      <c r="V83" s="78">
        <f>VLOOKUP($A83,'ADR Raw Data'!$B$6:$BE$43,'ADR Raw Data'!AR$1,FALSE)</f>
        <v>97.660721777785</v>
      </c>
      <c r="X83" s="75">
        <f>VLOOKUP($A83,'RevPAR Raw Data'!$B$6:$BE$43,'RevPAR Raw Data'!AG$1,FALSE)</f>
        <v>51.820244757314299</v>
      </c>
      <c r="Y83" s="76">
        <f>VLOOKUP($A83,'RevPAR Raw Data'!$B$6:$BE$43,'RevPAR Raw Data'!AH$1,FALSE)</f>
        <v>66.054526593945496</v>
      </c>
      <c r="Z83" s="76">
        <f>VLOOKUP($A83,'RevPAR Raw Data'!$B$6:$BE$43,'RevPAR Raw Data'!AI$1,FALSE)</f>
        <v>70.689134618636899</v>
      </c>
      <c r="AA83" s="76">
        <f>VLOOKUP($A83,'RevPAR Raw Data'!$B$6:$BE$43,'RevPAR Raw Data'!AJ$1,FALSE)</f>
        <v>72.058168438186996</v>
      </c>
      <c r="AB83" s="76">
        <f>VLOOKUP($A83,'RevPAR Raw Data'!$B$6:$BE$43,'RevPAR Raw Data'!AK$1,FALSE)</f>
        <v>69.728574687130006</v>
      </c>
      <c r="AC83" s="77">
        <f>VLOOKUP($A83,'RevPAR Raw Data'!$B$6:$BE$43,'RevPAR Raw Data'!AL$1,FALSE)</f>
        <v>66.070129819042705</v>
      </c>
      <c r="AD83" s="76">
        <f>VLOOKUP($A83,'RevPAR Raw Data'!$B$6:$BE$43,'RevPAR Raw Data'!AN$1,FALSE)</f>
        <v>86.5790137451378</v>
      </c>
      <c r="AE83" s="76">
        <f>VLOOKUP($A83,'RevPAR Raw Data'!$B$6:$BE$43,'RevPAR Raw Data'!AO$1,FALSE)</f>
        <v>89.302360303568406</v>
      </c>
      <c r="AF83" s="77">
        <f>VLOOKUP($A83,'RevPAR Raw Data'!$B$6:$BE$43,'RevPAR Raw Data'!AP$1,FALSE)</f>
        <v>87.940687024353096</v>
      </c>
      <c r="AG83" s="78">
        <f>VLOOKUP($A83,'RevPAR Raw Data'!$B$6:$BE$43,'RevPAR Raw Data'!AR$1,FALSE)</f>
        <v>72.318860449131407</v>
      </c>
    </row>
    <row r="84" spans="1:33" ht="14.25">
      <c r="A84" s="55" t="s">
        <v>131</v>
      </c>
      <c r="B84" s="43">
        <f>(VLOOKUP($A83,'Occupancy Raw Data'!$B$8:$BE$51,'Occupancy Raw Data'!AT$3,FALSE))/100</f>
        <v>4.3975203019302002E-2</v>
      </c>
      <c r="C84" s="44">
        <f>(VLOOKUP($A83,'Occupancy Raw Data'!$B$8:$BE$51,'Occupancy Raw Data'!AU$3,FALSE))/100</f>
        <v>3.01615756708014E-2</v>
      </c>
      <c r="D84" s="44">
        <f>(VLOOKUP($A83,'Occupancy Raw Data'!$B$8:$BE$51,'Occupancy Raw Data'!AV$3,FALSE))/100</f>
        <v>3.1963294082731401E-2</v>
      </c>
      <c r="E84" s="44">
        <f>(VLOOKUP($A83,'Occupancy Raw Data'!$B$8:$BE$51,'Occupancy Raw Data'!AW$3,FALSE))/100</f>
        <v>4.77589129881094E-2</v>
      </c>
      <c r="F84" s="44">
        <f>(VLOOKUP($A83,'Occupancy Raw Data'!$B$8:$BE$51,'Occupancy Raw Data'!AX$3,FALSE))/100</f>
        <v>5.7123166886428399E-2</v>
      </c>
      <c r="G84" s="44">
        <f>(VLOOKUP($A83,'Occupancy Raw Data'!$B$8:$BE$51,'Occupancy Raw Data'!AY$3,FALSE))/100</f>
        <v>4.2144108322368402E-2</v>
      </c>
      <c r="H84" s="45">
        <f>(VLOOKUP($A83,'Occupancy Raw Data'!$B$8:$BE$51,'Occupancy Raw Data'!BA$3,FALSE))/100</f>
        <v>5.7040680872469302E-2</v>
      </c>
      <c r="I84" s="45">
        <f>(VLOOKUP($A83,'Occupancy Raw Data'!$B$8:$BE$51,'Occupancy Raw Data'!BB$3,FALSE))/100</f>
        <v>5.7448705475373799E-2</v>
      </c>
      <c r="J84" s="44">
        <f>(VLOOKUP($A83,'Occupancy Raw Data'!$B$8:$BE$51,'Occupancy Raw Data'!BC$3,FALSE))/100</f>
        <v>5.7246749018097398E-2</v>
      </c>
      <c r="K84" s="46">
        <f>(VLOOKUP($A83,'Occupancy Raw Data'!$B$8:$BE$51,'Occupancy Raw Data'!BE$3,FALSE))/100</f>
        <v>4.6883027892720801E-2</v>
      </c>
      <c r="M84" s="43">
        <f>(VLOOKUP($A83,'ADR Raw Data'!$B$6:$BE$49,'ADR Raw Data'!AT$1,FALSE))/100</f>
        <v>1.0406819431332199E-2</v>
      </c>
      <c r="N84" s="44">
        <f>(VLOOKUP($A83,'ADR Raw Data'!$B$6:$BE$49,'ADR Raw Data'!AU$1,FALSE))/100</f>
        <v>6.01363010733506E-3</v>
      </c>
      <c r="O84" s="44">
        <f>(VLOOKUP($A83,'ADR Raw Data'!$B$6:$BE$49,'ADR Raw Data'!AV$1,FALSE))/100</f>
        <v>-4.0078375325192902E-3</v>
      </c>
      <c r="P84" s="44">
        <f>(VLOOKUP($A83,'ADR Raw Data'!$B$6:$BE$49,'ADR Raw Data'!AW$1,FALSE))/100</f>
        <v>9.3268391863140804E-3</v>
      </c>
      <c r="Q84" s="44">
        <f>(VLOOKUP($A83,'ADR Raw Data'!$B$6:$BE$49,'ADR Raw Data'!AX$1,FALSE))/100</f>
        <v>1.2812333234608E-2</v>
      </c>
      <c r="R84" s="44">
        <f>(VLOOKUP($A83,'ADR Raw Data'!$B$6:$BE$49,'ADR Raw Data'!AY$1,FALSE))/100</f>
        <v>6.6313069861502908E-3</v>
      </c>
      <c r="S84" s="45">
        <f>(VLOOKUP($A83,'ADR Raw Data'!$B$6:$BE$49,'ADR Raw Data'!BA$1,FALSE))/100</f>
        <v>3.43984336198455E-2</v>
      </c>
      <c r="T84" s="45">
        <f>(VLOOKUP($A83,'ADR Raw Data'!$B$6:$BE$49,'ADR Raw Data'!BB$1,FALSE))/100</f>
        <v>3.6519750623349299E-2</v>
      </c>
      <c r="U84" s="44">
        <f>(VLOOKUP($A83,'ADR Raw Data'!$B$6:$BE$49,'ADR Raw Data'!BC$1,FALSE))/100</f>
        <v>3.5475266314786098E-2</v>
      </c>
      <c r="V84" s="46">
        <f>(VLOOKUP($A83,'ADR Raw Data'!$B$6:$BE$49,'ADR Raw Data'!BE$1,FALSE))/100</f>
        <v>1.6821324752165401E-2</v>
      </c>
      <c r="X84" s="43">
        <f>(VLOOKUP($A83,'RevPAR Raw Data'!$B$6:$BE$49,'RevPAR Raw Data'!AT$1,FALSE))/100</f>
        <v>5.4839664447912398E-2</v>
      </c>
      <c r="Y84" s="44">
        <f>(VLOOKUP($A83,'RevPAR Raw Data'!$B$6:$BE$49,'RevPAR Raw Data'!AU$1,FALSE))/100</f>
        <v>3.6356586337675002E-2</v>
      </c>
      <c r="Z84" s="44">
        <f>(VLOOKUP($A83,'RevPAR Raw Data'!$B$6:$BE$49,'RevPAR Raw Data'!AV$1,FALSE))/100</f>
        <v>2.7827352860524401E-2</v>
      </c>
      <c r="AA84" s="44">
        <f>(VLOOKUP($A83,'RevPAR Raw Data'!$B$6:$BE$49,'RevPAR Raw Data'!AW$1,FALSE))/100</f>
        <v>5.7531191875576697E-2</v>
      </c>
      <c r="AB84" s="44">
        <f>(VLOOKUP($A83,'RevPAR Raw Data'!$B$6:$BE$49,'RevPAR Raw Data'!AX$1,FALSE))/100</f>
        <v>7.0667381170601506E-2</v>
      </c>
      <c r="AC84" s="44">
        <f>(VLOOKUP($A83,'RevPAR Raw Data'!$B$6:$BE$49,'RevPAR Raw Data'!AY$1,FALSE))/100</f>
        <v>4.9054885828461806E-2</v>
      </c>
      <c r="AD84" s="45">
        <f>(VLOOKUP($A83,'RevPAR Raw Data'!$B$6:$BE$49,'RevPAR Raw Data'!BA$1,FALSE))/100</f>
        <v>9.3401224566937308E-2</v>
      </c>
      <c r="AE84" s="45">
        <f>(VLOOKUP($A83,'RevPAR Raw Data'!$B$6:$BE$49,'RevPAR Raw Data'!BB$1,FALSE))/100</f>
        <v>9.60664684963181E-2</v>
      </c>
      <c r="AF84" s="44">
        <f>(VLOOKUP($A83,'RevPAR Raw Data'!$B$6:$BE$49,'RevPAR Raw Data'!BC$1,FALSE))/100</f>
        <v>9.4752858999956294E-2</v>
      </c>
      <c r="AG84" s="46">
        <f>(VLOOKUP($A83,'RevPAR Raw Data'!$B$6:$BE$49,'RevPAR Raw Data'!BE$1,FALSE))/100</f>
        <v>6.4492987282434605E-2</v>
      </c>
    </row>
    <row r="85" spans="1:33">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c r="A86" s="70" t="s">
        <v>42</v>
      </c>
      <c r="B86" s="71">
        <f>(VLOOKUP($A86,'Occupancy Raw Data'!$B$8:$BE$45,'Occupancy Raw Data'!AG$3,FALSE))/100</f>
        <v>0.55219543693499706</v>
      </c>
      <c r="C86" s="72">
        <f>(VLOOKUP($A86,'Occupancy Raw Data'!$B$8:$BE$45,'Occupancy Raw Data'!AH$3,FALSE))/100</f>
        <v>0.61863251542545494</v>
      </c>
      <c r="D86" s="72">
        <f>(VLOOKUP($A86,'Occupancy Raw Data'!$B$8:$BE$45,'Occupancy Raw Data'!AI$3,FALSE))/100</f>
        <v>0.64478404362175301</v>
      </c>
      <c r="E86" s="72">
        <f>(VLOOKUP($A86,'Occupancy Raw Data'!$B$8:$BE$45,'Occupancy Raw Data'!AJ$3,FALSE))/100</f>
        <v>0.65902568517721305</v>
      </c>
      <c r="F86" s="72">
        <f>(VLOOKUP($A86,'Occupancy Raw Data'!$B$8:$BE$45,'Occupancy Raw Data'!AK$3,FALSE))/100</f>
        <v>0.65500789209355703</v>
      </c>
      <c r="G86" s="73">
        <f>(VLOOKUP($A86,'Occupancy Raw Data'!$B$8:$BE$45,'Occupancy Raw Data'!AL$3,FALSE))/100</f>
        <v>0.62592911465059498</v>
      </c>
      <c r="H86" s="53">
        <f>(VLOOKUP($A86,'Occupancy Raw Data'!$B$8:$BE$45,'Occupancy Raw Data'!AN$3,FALSE))/100</f>
        <v>0.76560482135170005</v>
      </c>
      <c r="I86" s="53">
        <f>(VLOOKUP($A86,'Occupancy Raw Data'!$B$8:$BE$45,'Occupancy Raw Data'!AO$3,FALSE))/100</f>
        <v>0.77668962548428699</v>
      </c>
      <c r="J86" s="73">
        <f>(VLOOKUP($A86,'Occupancy Raw Data'!$B$8:$BE$45,'Occupancy Raw Data'!AP$3,FALSE))/100</f>
        <v>0.77114722341799291</v>
      </c>
      <c r="K86" s="74">
        <f>(VLOOKUP($A86,'Occupancy Raw Data'!$B$8:$BE$45,'Occupancy Raw Data'!AR$3,FALSE))/100</f>
        <v>0.66742000286985204</v>
      </c>
      <c r="M86" s="75">
        <f>VLOOKUP($A86,'ADR Raw Data'!$B$6:$BE$43,'ADR Raw Data'!AG$1,FALSE)</f>
        <v>77.904298986552305</v>
      </c>
      <c r="N86" s="76">
        <f>VLOOKUP($A86,'ADR Raw Data'!$B$6:$BE$43,'ADR Raw Data'!AH$1,FALSE)</f>
        <v>81.664812658741596</v>
      </c>
      <c r="O86" s="76">
        <f>VLOOKUP($A86,'ADR Raw Data'!$B$6:$BE$43,'ADR Raw Data'!AI$1,FALSE)</f>
        <v>83.8041007121397</v>
      </c>
      <c r="P86" s="76">
        <f>VLOOKUP($A86,'ADR Raw Data'!$B$6:$BE$43,'ADR Raw Data'!AJ$1,FALSE)</f>
        <v>83.858742474552201</v>
      </c>
      <c r="Q86" s="76">
        <f>VLOOKUP($A86,'ADR Raw Data'!$B$6:$BE$43,'ADR Raw Data'!AK$1,FALSE)</f>
        <v>84.9502938386549</v>
      </c>
      <c r="R86" s="77">
        <f>VLOOKUP($A86,'ADR Raw Data'!$B$6:$BE$43,'ADR Raw Data'!AL$1,FALSE)</f>
        <v>82.591662822952202</v>
      </c>
      <c r="S86" s="76">
        <f>VLOOKUP($A86,'ADR Raw Data'!$B$6:$BE$43,'ADR Raw Data'!AN$1,FALSE)</f>
        <v>100.928981079561</v>
      </c>
      <c r="T86" s="76">
        <f>VLOOKUP($A86,'ADR Raw Data'!$B$6:$BE$43,'ADR Raw Data'!AO$1,FALSE)</f>
        <v>103.09666380767599</v>
      </c>
      <c r="U86" s="77">
        <f>VLOOKUP($A86,'ADR Raw Data'!$B$6:$BE$43,'ADR Raw Data'!AP$1,FALSE)</f>
        <v>102.020612246179</v>
      </c>
      <c r="V86" s="78">
        <f>VLOOKUP($A86,'ADR Raw Data'!$B$6:$BE$43,'ADR Raw Data'!AR$1,FALSE)</f>
        <v>89.005521021998604</v>
      </c>
      <c r="X86" s="75">
        <f>VLOOKUP($A86,'RevPAR Raw Data'!$B$6:$BE$43,'RevPAR Raw Data'!AG$1,FALSE)</f>
        <v>43.0183984179939</v>
      </c>
      <c r="Y86" s="76">
        <f>VLOOKUP($A86,'RevPAR Raw Data'!$B$6:$BE$43,'RevPAR Raw Data'!AH$1,FALSE)</f>
        <v>50.520508476825903</v>
      </c>
      <c r="Z86" s="76">
        <f>VLOOKUP($A86,'RevPAR Raw Data'!$B$6:$BE$43,'RevPAR Raw Data'!AI$1,FALSE)</f>
        <v>54.035546929258103</v>
      </c>
      <c r="AA86" s="76">
        <f>VLOOKUP($A86,'RevPAR Raw Data'!$B$6:$BE$43,'RevPAR Raw Data'!AJ$1,FALSE)</f>
        <v>55.265065217391303</v>
      </c>
      <c r="AB86" s="76">
        <f>VLOOKUP($A86,'RevPAR Raw Data'!$B$6:$BE$43,'RevPAR Raw Data'!AK$1,FALSE)</f>
        <v>55.643112899985603</v>
      </c>
      <c r="AC86" s="77">
        <f>VLOOKUP($A86,'RevPAR Raw Data'!$B$6:$BE$43,'RevPAR Raw Data'!AL$1,FALSE)</f>
        <v>51.696526388290998</v>
      </c>
      <c r="AD86" s="76">
        <f>VLOOKUP($A86,'RevPAR Raw Data'!$B$6:$BE$43,'RevPAR Raw Data'!AN$1,FALSE)</f>
        <v>77.271714528626703</v>
      </c>
      <c r="AE86" s="76">
        <f>VLOOKUP($A86,'RevPAR Raw Data'!$B$6:$BE$43,'RevPAR Raw Data'!AO$1,FALSE)</f>
        <v>80.0741092014636</v>
      </c>
      <c r="AF86" s="77">
        <f>VLOOKUP($A86,'RevPAR Raw Data'!$B$6:$BE$43,'RevPAR Raw Data'!AP$1,FALSE)</f>
        <v>78.672911865045194</v>
      </c>
      <c r="AG86" s="78">
        <f>VLOOKUP($A86,'RevPAR Raw Data'!$B$6:$BE$43,'RevPAR Raw Data'!AR$1,FALSE)</f>
        <v>59.404065095935003</v>
      </c>
    </row>
    <row r="87" spans="1:33" ht="14.25">
      <c r="A87" s="55" t="s">
        <v>131</v>
      </c>
      <c r="B87" s="43">
        <f>(VLOOKUP($A86,'Occupancy Raw Data'!$B$8:$BE$51,'Occupancy Raw Data'!AT$3,FALSE))/100</f>
        <v>6.7323684105133494E-2</v>
      </c>
      <c r="C87" s="44">
        <f>(VLOOKUP($A86,'Occupancy Raw Data'!$B$8:$BE$51,'Occupancy Raw Data'!AU$3,FALSE))/100</f>
        <v>6.94169472501181E-2</v>
      </c>
      <c r="D87" s="44">
        <f>(VLOOKUP($A86,'Occupancy Raw Data'!$B$8:$BE$51,'Occupancy Raw Data'!AV$3,FALSE))/100</f>
        <v>7.3096740285385597E-2</v>
      </c>
      <c r="E87" s="44">
        <f>(VLOOKUP($A86,'Occupancy Raw Data'!$B$8:$BE$51,'Occupancy Raw Data'!AW$3,FALSE))/100</f>
        <v>7.8142228307734596E-2</v>
      </c>
      <c r="F87" s="44">
        <f>(VLOOKUP($A86,'Occupancy Raw Data'!$B$8:$BE$51,'Occupancy Raw Data'!AX$3,FALSE))/100</f>
        <v>6.6878062029805396E-2</v>
      </c>
      <c r="G87" s="44">
        <f>(VLOOKUP($A86,'Occupancy Raw Data'!$B$8:$BE$51,'Occupancy Raw Data'!AY$3,FALSE))/100</f>
        <v>7.1094870846056507E-2</v>
      </c>
      <c r="H87" s="45">
        <f>(VLOOKUP($A86,'Occupancy Raw Data'!$B$8:$BE$51,'Occupancy Raw Data'!BA$3,FALSE))/100</f>
        <v>9.5669699794548008E-2</v>
      </c>
      <c r="I87" s="45">
        <f>(VLOOKUP($A86,'Occupancy Raw Data'!$B$8:$BE$51,'Occupancy Raw Data'!BB$3,FALSE))/100</f>
        <v>6.4963429841611603E-2</v>
      </c>
      <c r="J87" s="44">
        <f>(VLOOKUP($A86,'Occupancy Raw Data'!$B$8:$BE$51,'Occupancy Raw Data'!BC$3,FALSE))/100</f>
        <v>7.9988057918137498E-2</v>
      </c>
      <c r="K87" s="46">
        <f>(VLOOKUP($A86,'Occupancy Raw Data'!$B$8:$BE$51,'Occupancy Raw Data'!BE$3,FALSE))/100</f>
        <v>7.4014439089720205E-2</v>
      </c>
      <c r="M87" s="43">
        <f>(VLOOKUP($A86,'ADR Raw Data'!$B$6:$BE$49,'ADR Raw Data'!AT$1,FALSE))/100</f>
        <v>1.7755061178104402E-2</v>
      </c>
      <c r="N87" s="44">
        <f>(VLOOKUP($A86,'ADR Raw Data'!$B$6:$BE$49,'ADR Raw Data'!AU$1,FALSE))/100</f>
        <v>-7.3423398854150397E-3</v>
      </c>
      <c r="O87" s="44">
        <f>(VLOOKUP($A86,'ADR Raw Data'!$B$6:$BE$49,'ADR Raw Data'!AV$1,FALSE))/100</f>
        <v>-7.3900955640326107E-3</v>
      </c>
      <c r="P87" s="44">
        <f>(VLOOKUP($A86,'ADR Raw Data'!$B$6:$BE$49,'ADR Raw Data'!AW$1,FALSE))/100</f>
        <v>1.7331331158622102E-3</v>
      </c>
      <c r="Q87" s="44">
        <f>(VLOOKUP($A86,'ADR Raw Data'!$B$6:$BE$49,'ADR Raw Data'!AX$1,FALSE))/100</f>
        <v>1.1344027173255399E-2</v>
      </c>
      <c r="R87" s="44">
        <f>(VLOOKUP($A86,'ADR Raw Data'!$B$6:$BE$49,'ADR Raw Data'!AY$1,FALSE))/100</f>
        <v>2.7534015270262104E-3</v>
      </c>
      <c r="S87" s="45">
        <f>(VLOOKUP($A86,'ADR Raw Data'!$B$6:$BE$49,'ADR Raw Data'!BA$1,FALSE))/100</f>
        <v>2.91553750531525E-2</v>
      </c>
      <c r="T87" s="45">
        <f>(VLOOKUP($A86,'ADR Raw Data'!$B$6:$BE$49,'ADR Raw Data'!BB$1,FALSE))/100</f>
        <v>2.3286421287870496E-2</v>
      </c>
      <c r="U87" s="44">
        <f>(VLOOKUP($A86,'ADR Raw Data'!$B$6:$BE$49,'ADR Raw Data'!BC$1,FALSE))/100</f>
        <v>2.5963694274614001E-2</v>
      </c>
      <c r="V87" s="46">
        <f>(VLOOKUP($A86,'ADR Raw Data'!$B$6:$BE$49,'ADR Raw Data'!BE$1,FALSE))/100</f>
        <v>1.1769838235024099E-2</v>
      </c>
      <c r="X87" s="43">
        <f>(VLOOKUP($A86,'RevPAR Raw Data'!$B$6:$BE$49,'RevPAR Raw Data'!AT$1,FALSE))/100</f>
        <v>8.6274081413260012E-2</v>
      </c>
      <c r="Y87" s="44">
        <f>(VLOOKUP($A86,'RevPAR Raw Data'!$B$6:$BE$49,'RevPAR Raw Data'!AU$1,FALSE))/100</f>
        <v>6.1564924544184697E-2</v>
      </c>
      <c r="Z87" s="44">
        <f>(VLOOKUP($A86,'RevPAR Raw Data'!$B$6:$BE$49,'RevPAR Raw Data'!AV$1,FALSE))/100</f>
        <v>6.5166452825224694E-2</v>
      </c>
      <c r="AA87" s="44">
        <f>(VLOOKUP($A86,'RevPAR Raw Data'!$B$6:$BE$49,'RevPAR Raw Data'!AW$1,FALSE))/100</f>
        <v>8.0010792307224202E-2</v>
      </c>
      <c r="AB87" s="44">
        <f>(VLOOKUP($A86,'RevPAR Raw Data'!$B$6:$BE$49,'RevPAR Raw Data'!AX$1,FALSE))/100</f>
        <v>7.8980755756021703E-2</v>
      </c>
      <c r="AC87" s="44">
        <f>(VLOOKUP($A86,'RevPAR Raw Data'!$B$6:$BE$49,'RevPAR Raw Data'!AY$1,FALSE))/100</f>
        <v>7.4044025099034003E-2</v>
      </c>
      <c r="AD87" s="45">
        <f>(VLOOKUP($A86,'RevPAR Raw Data'!$B$6:$BE$49,'RevPAR Raw Data'!BA$1,FALSE))/100</f>
        <v>0.12761436082643299</v>
      </c>
      <c r="AE87" s="45">
        <f>(VLOOKUP($A86,'RevPAR Raw Data'!$B$6:$BE$49,'RevPAR Raw Data'!BB$1,FALSE))/100</f>
        <v>8.9762616925078906E-2</v>
      </c>
      <c r="AF87" s="44">
        <f>(VLOOKUP($A86,'RevPAR Raw Data'!$B$6:$BE$49,'RevPAR Raw Data'!BC$1,FALSE))/100</f>
        <v>0.10802853767415799</v>
      </c>
      <c r="AG87" s="46">
        <f>(VLOOKUP($A86,'RevPAR Raw Data'!$B$6:$BE$49,'RevPAR Raw Data'!BE$1,FALSE))/100</f>
        <v>8.6655415299886407E-2</v>
      </c>
    </row>
    <row r="88" spans="1:33">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c r="A89" s="70" t="s">
        <v>43</v>
      </c>
      <c r="B89" s="71">
        <f>(VLOOKUP($A89,'Occupancy Raw Data'!$B$8:$BE$45,'Occupancy Raw Data'!AG$3,FALSE))/100</f>
        <v>0.53500387496770796</v>
      </c>
      <c r="C89" s="72">
        <f>(VLOOKUP($A89,'Occupancy Raw Data'!$B$8:$BE$45,'Occupancy Raw Data'!AH$3,FALSE))/100</f>
        <v>0.62748643761301903</v>
      </c>
      <c r="D89" s="72">
        <f>(VLOOKUP($A89,'Occupancy Raw Data'!$B$8:$BE$45,'Occupancy Raw Data'!AI$3,FALSE))/100</f>
        <v>0.69133729441143499</v>
      </c>
      <c r="E89" s="72">
        <f>(VLOOKUP($A89,'Occupancy Raw Data'!$B$8:$BE$45,'Occupancy Raw Data'!AJ$3,FALSE))/100</f>
        <v>0.744036855248428</v>
      </c>
      <c r="F89" s="72">
        <f>(VLOOKUP($A89,'Occupancy Raw Data'!$B$8:$BE$45,'Occupancy Raw Data'!AK$3,FALSE))/100</f>
        <v>0.75832077502691009</v>
      </c>
      <c r="G89" s="73">
        <f>(VLOOKUP($A89,'Occupancy Raw Data'!$B$8:$BE$45,'Occupancy Raw Data'!AL$3,FALSE))/100</f>
        <v>0.67123629756563796</v>
      </c>
      <c r="H89" s="53">
        <f>(VLOOKUP($A89,'Occupancy Raw Data'!$B$8:$BE$45,'Occupancy Raw Data'!AN$3,FALSE))/100</f>
        <v>0.80917115177610299</v>
      </c>
      <c r="I89" s="53">
        <f>(VLOOKUP($A89,'Occupancy Raw Data'!$B$8:$BE$45,'Occupancy Raw Data'!AO$3,FALSE))/100</f>
        <v>0.80930032292787901</v>
      </c>
      <c r="J89" s="73">
        <f>(VLOOKUP($A89,'Occupancy Raw Data'!$B$8:$BE$45,'Occupancy Raw Data'!AP$3,FALSE))/100</f>
        <v>0.80923573735199095</v>
      </c>
      <c r="K89" s="74">
        <f>(VLOOKUP($A89,'Occupancy Raw Data'!$B$8:$BE$45,'Occupancy Raw Data'!AR$3,FALSE))/100</f>
        <v>0.71066373885926193</v>
      </c>
      <c r="M89" s="75">
        <f>VLOOKUP($A89,'ADR Raw Data'!$B$6:$BE$43,'ADR Raw Data'!AG$1,FALSE)</f>
        <v>103.342802832769</v>
      </c>
      <c r="N89" s="76">
        <f>VLOOKUP($A89,'ADR Raw Data'!$B$6:$BE$43,'ADR Raw Data'!AH$1,FALSE)</f>
        <v>112.795877734321</v>
      </c>
      <c r="O89" s="76">
        <f>VLOOKUP($A89,'ADR Raw Data'!$B$6:$BE$43,'ADR Raw Data'!AI$1,FALSE)</f>
        <v>120.500485451827</v>
      </c>
      <c r="P89" s="76">
        <f>VLOOKUP($A89,'ADR Raw Data'!$B$6:$BE$43,'ADR Raw Data'!AJ$1,FALSE)</f>
        <v>127.722154504947</v>
      </c>
      <c r="Q89" s="76">
        <f>VLOOKUP($A89,'ADR Raw Data'!$B$6:$BE$43,'ADR Raw Data'!AK$1,FALSE)</f>
        <v>130.03317869066501</v>
      </c>
      <c r="R89" s="77">
        <f>VLOOKUP($A89,'ADR Raw Data'!$B$6:$BE$43,'ADR Raw Data'!AL$1,FALSE)</f>
        <v>120.07969185503499</v>
      </c>
      <c r="S89" s="76">
        <f>VLOOKUP($A89,'ADR Raw Data'!$B$6:$BE$43,'ADR Raw Data'!AN$1,FALSE)</f>
        <v>138.12453918480199</v>
      </c>
      <c r="T89" s="76">
        <f>VLOOKUP($A89,'ADR Raw Data'!$B$6:$BE$43,'ADR Raw Data'!AO$1,FALSE)</f>
        <v>136.35490136199101</v>
      </c>
      <c r="U89" s="77">
        <f>VLOOKUP($A89,'ADR Raw Data'!$B$6:$BE$43,'ADR Raw Data'!AP$1,FALSE)</f>
        <v>137.23964965548399</v>
      </c>
      <c r="V89" s="78">
        <f>VLOOKUP($A89,'ADR Raw Data'!$B$6:$BE$43,'ADR Raw Data'!AR$1,FALSE)</f>
        <v>125.66244446463899</v>
      </c>
      <c r="X89" s="75">
        <f>VLOOKUP($A89,'RevPAR Raw Data'!$B$6:$BE$43,'RevPAR Raw Data'!AG$1,FALSE)</f>
        <v>55.288799965555803</v>
      </c>
      <c r="Y89" s="76">
        <f>VLOOKUP($A89,'RevPAR Raw Data'!$B$6:$BE$43,'RevPAR Raw Data'!AH$1,FALSE)</f>
        <v>70.777883496943005</v>
      </c>
      <c r="Z89" s="76">
        <f>VLOOKUP($A89,'RevPAR Raw Data'!$B$6:$BE$43,'RevPAR Raw Data'!AI$1,FALSE)</f>
        <v>83.3064795875312</v>
      </c>
      <c r="AA89" s="76">
        <f>VLOOKUP($A89,'RevPAR Raw Data'!$B$6:$BE$43,'RevPAR Raw Data'!AJ$1,FALSE)</f>
        <v>95.029990183415094</v>
      </c>
      <c r="AB89" s="76">
        <f>VLOOKUP($A89,'RevPAR Raw Data'!$B$6:$BE$43,'RevPAR Raw Data'!AK$1,FALSE)</f>
        <v>98.606860843918099</v>
      </c>
      <c r="AC89" s="77">
        <f>VLOOKUP($A89,'RevPAR Raw Data'!$B$6:$BE$43,'RevPAR Raw Data'!AL$1,FALSE)</f>
        <v>80.601847773596603</v>
      </c>
      <c r="AD89" s="76">
        <f>VLOOKUP($A89,'RevPAR Raw Data'!$B$6:$BE$43,'RevPAR Raw Data'!AN$1,FALSE)</f>
        <v>111.76639246070999</v>
      </c>
      <c r="AE89" s="76">
        <f>VLOOKUP($A89,'RevPAR Raw Data'!$B$6:$BE$43,'RevPAR Raw Data'!AO$1,FALSE)</f>
        <v>110.352065705059</v>
      </c>
      <c r="AF89" s="77">
        <f>VLOOKUP($A89,'RevPAR Raw Data'!$B$6:$BE$43,'RevPAR Raw Data'!AP$1,FALSE)</f>
        <v>111.059229082884</v>
      </c>
      <c r="AG89" s="78">
        <f>VLOOKUP($A89,'RevPAR Raw Data'!$B$6:$BE$43,'RevPAR Raw Data'!AR$1,FALSE)</f>
        <v>89.303742617435205</v>
      </c>
    </row>
    <row r="90" spans="1:33" ht="14.25">
      <c r="A90" s="55" t="s">
        <v>131</v>
      </c>
      <c r="B90" s="43">
        <f>(VLOOKUP($A89,'Occupancy Raw Data'!$B$8:$BE$51,'Occupancy Raw Data'!AT$3,FALSE))/100</f>
        <v>1.7847105030385099E-2</v>
      </c>
      <c r="C90" s="44">
        <f>(VLOOKUP($A89,'Occupancy Raw Data'!$B$8:$BE$51,'Occupancy Raw Data'!AU$3,FALSE))/100</f>
        <v>6.5698277650964906E-2</v>
      </c>
      <c r="D90" s="44">
        <f>(VLOOKUP($A89,'Occupancy Raw Data'!$B$8:$BE$51,'Occupancy Raw Data'!AV$3,FALSE))/100</f>
        <v>7.3362371541242311E-2</v>
      </c>
      <c r="E90" s="44">
        <f>(VLOOKUP($A89,'Occupancy Raw Data'!$B$8:$BE$51,'Occupancy Raw Data'!AW$3,FALSE))/100</f>
        <v>0.12940979053094701</v>
      </c>
      <c r="F90" s="44">
        <f>(VLOOKUP($A89,'Occupancy Raw Data'!$B$8:$BE$51,'Occupancy Raw Data'!AX$3,FALSE))/100</f>
        <v>0.154320917946526</v>
      </c>
      <c r="G90" s="44">
        <f>(VLOOKUP($A89,'Occupancy Raw Data'!$B$8:$BE$51,'Occupancy Raw Data'!AY$3,FALSE))/100</f>
        <v>9.1712172041161805E-2</v>
      </c>
      <c r="H90" s="45">
        <f>(VLOOKUP($A89,'Occupancy Raw Data'!$B$8:$BE$51,'Occupancy Raw Data'!BA$3,FALSE))/100</f>
        <v>0.10893084548619701</v>
      </c>
      <c r="I90" s="45">
        <f>(VLOOKUP($A89,'Occupancy Raw Data'!$B$8:$BE$51,'Occupancy Raw Data'!BB$3,FALSE))/100</f>
        <v>0.123907687068744</v>
      </c>
      <c r="J90" s="44">
        <f>(VLOOKUP($A89,'Occupancy Raw Data'!$B$8:$BE$51,'Occupancy Raw Data'!BC$3,FALSE))/100</f>
        <v>0.11636963506501101</v>
      </c>
      <c r="K90" s="46">
        <f>(VLOOKUP($A89,'Occupancy Raw Data'!$B$8:$BE$51,'Occupancy Raw Data'!BE$3,FALSE))/100</f>
        <v>9.9612413346414394E-2</v>
      </c>
      <c r="M90" s="43">
        <f>(VLOOKUP($A89,'ADR Raw Data'!$B$6:$BE$49,'ADR Raw Data'!AT$1,FALSE))/100</f>
        <v>-9.2762376385819197E-3</v>
      </c>
      <c r="N90" s="44">
        <f>(VLOOKUP($A89,'ADR Raw Data'!$B$6:$BE$49,'ADR Raw Data'!AU$1,FALSE))/100</f>
        <v>3.7953637361983401E-3</v>
      </c>
      <c r="O90" s="44">
        <f>(VLOOKUP($A89,'ADR Raw Data'!$B$6:$BE$49,'ADR Raw Data'!AV$1,FALSE))/100</f>
        <v>3.5548264697452196E-2</v>
      </c>
      <c r="P90" s="44">
        <f>(VLOOKUP($A89,'ADR Raw Data'!$B$6:$BE$49,'ADR Raw Data'!AW$1,FALSE))/100</f>
        <v>6.5619223783046299E-2</v>
      </c>
      <c r="Q90" s="44">
        <f>(VLOOKUP($A89,'ADR Raw Data'!$B$6:$BE$49,'ADR Raw Data'!AX$1,FALSE))/100</f>
        <v>7.6859937860175698E-2</v>
      </c>
      <c r="R90" s="44">
        <f>(VLOOKUP($A89,'ADR Raw Data'!$B$6:$BE$49,'ADR Raw Data'!AY$1,FALSE))/100</f>
        <v>4.2138488934591899E-2</v>
      </c>
      <c r="S90" s="45">
        <f>(VLOOKUP($A89,'ADR Raw Data'!$B$6:$BE$49,'ADR Raw Data'!BA$1,FALSE))/100</f>
        <v>6.8595954247612403E-2</v>
      </c>
      <c r="T90" s="45">
        <f>(VLOOKUP($A89,'ADR Raw Data'!$B$6:$BE$49,'ADR Raw Data'!BB$1,FALSE))/100</f>
        <v>6.6812186237038801E-2</v>
      </c>
      <c r="U90" s="44">
        <f>(VLOOKUP($A89,'ADR Raw Data'!$B$6:$BE$49,'ADR Raw Data'!BC$1,FALSE))/100</f>
        <v>6.7668814656003204E-2</v>
      </c>
      <c r="V90" s="46">
        <f>(VLOOKUP($A89,'ADR Raw Data'!$B$6:$BE$49,'ADR Raw Data'!BE$1,FALSE))/100</f>
        <v>5.1639724156709102E-2</v>
      </c>
      <c r="X90" s="43">
        <f>(VLOOKUP($A89,'RevPAR Raw Data'!$B$6:$BE$49,'RevPAR Raw Data'!AT$1,FALSE))/100</f>
        <v>8.4053134043806706E-3</v>
      </c>
      <c r="Y90" s="44">
        <f>(VLOOKUP($A89,'RevPAR Raw Data'!$B$6:$BE$49,'RevPAR Raw Data'!AU$1,FALSE))/100</f>
        <v>6.9742990247690401E-2</v>
      </c>
      <c r="Z90" s="44">
        <f>(VLOOKUP($A89,'RevPAR Raw Data'!$B$6:$BE$49,'RevPAR Raw Data'!AV$1,FALSE))/100</f>
        <v>0.11151854124107499</v>
      </c>
      <c r="AA90" s="44">
        <f>(VLOOKUP($A89,'RevPAR Raw Data'!$B$6:$BE$49,'RevPAR Raw Data'!AW$1,FALSE))/100</f>
        <v>0.20352078431856099</v>
      </c>
      <c r="AB90" s="44">
        <f>(VLOOKUP($A89,'RevPAR Raw Data'!$B$6:$BE$49,'RevPAR Raw Data'!AX$1,FALSE))/100</f>
        <v>0.24304195197059802</v>
      </c>
      <c r="AC90" s="44">
        <f>(VLOOKUP($A89,'RevPAR Raw Data'!$B$6:$BE$49,'RevPAR Raw Data'!AY$1,FALSE))/100</f>
        <v>0.13771527332247702</v>
      </c>
      <c r="AD90" s="45">
        <f>(VLOOKUP($A89,'RevPAR Raw Data'!$B$6:$BE$49,'RevPAR Raw Data'!BA$1,FALSE))/100</f>
        <v>0.184999015026934</v>
      </c>
      <c r="AE90" s="45">
        <f>(VLOOKUP($A89,'RevPAR Raw Data'!$B$6:$BE$49,'RevPAR Raw Data'!BB$1,FALSE))/100</f>
        <v>0.19899841677042002</v>
      </c>
      <c r="AF90" s="44">
        <f>(VLOOKUP($A89,'RevPAR Raw Data'!$B$6:$BE$49,'RevPAR Raw Data'!BC$1,FALSE))/100</f>
        <v>0.19191304498781497</v>
      </c>
      <c r="AG90" s="46">
        <f>(VLOOKUP($A89,'RevPAR Raw Data'!$B$6:$BE$49,'RevPAR Raw Data'!BE$1,FALSE))/100</f>
        <v>0.15639609505091601</v>
      </c>
    </row>
    <row r="91" spans="1:33">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c r="A92" s="70" t="s">
        <v>44</v>
      </c>
      <c r="B92" s="71">
        <f>(VLOOKUP($A92,'Occupancy Raw Data'!$B$8:$BE$45,'Occupancy Raw Data'!AG$3,FALSE))/100</f>
        <v>0.45981161695447398</v>
      </c>
      <c r="C92" s="72">
        <f>(VLOOKUP($A92,'Occupancy Raw Data'!$B$8:$BE$45,'Occupancy Raw Data'!AH$3,FALSE))/100</f>
        <v>0.51487441130298206</v>
      </c>
      <c r="D92" s="72">
        <f>(VLOOKUP($A92,'Occupancy Raw Data'!$B$8:$BE$45,'Occupancy Raw Data'!AI$3,FALSE))/100</f>
        <v>0.54821428571428499</v>
      </c>
      <c r="E92" s="72">
        <f>(VLOOKUP($A92,'Occupancy Raw Data'!$B$8:$BE$45,'Occupancy Raw Data'!AJ$3,FALSE))/100</f>
        <v>0.57066326530612199</v>
      </c>
      <c r="F92" s="72">
        <f>(VLOOKUP($A92,'Occupancy Raw Data'!$B$8:$BE$45,'Occupancy Raw Data'!AK$3,FALSE))/100</f>
        <v>0.64450549450549399</v>
      </c>
      <c r="G92" s="73">
        <f>(VLOOKUP($A92,'Occupancy Raw Data'!$B$8:$BE$45,'Occupancy Raw Data'!AL$3,FALSE))/100</f>
        <v>0.54761381475667104</v>
      </c>
      <c r="H92" s="53">
        <f>(VLOOKUP($A92,'Occupancy Raw Data'!$B$8:$BE$45,'Occupancy Raw Data'!AN$3,FALSE))/100</f>
        <v>0.84222919937205598</v>
      </c>
      <c r="I92" s="53">
        <f>(VLOOKUP($A92,'Occupancy Raw Data'!$B$8:$BE$45,'Occupancy Raw Data'!AO$3,FALSE))/100</f>
        <v>0.87480376766090995</v>
      </c>
      <c r="J92" s="73">
        <f>(VLOOKUP($A92,'Occupancy Raw Data'!$B$8:$BE$45,'Occupancy Raw Data'!AP$3,FALSE))/100</f>
        <v>0.85851648351648291</v>
      </c>
      <c r="K92" s="74">
        <f>(VLOOKUP($A92,'Occupancy Raw Data'!$B$8:$BE$45,'Occupancy Raw Data'!AR$3,FALSE))/100</f>
        <v>0.63644314868804597</v>
      </c>
      <c r="M92" s="75">
        <f>VLOOKUP($A92,'ADR Raw Data'!$B$6:$BE$43,'ADR Raw Data'!AG$1,FALSE)</f>
        <v>112.92638205872299</v>
      </c>
      <c r="N92" s="76">
        <f>VLOOKUP($A92,'ADR Raw Data'!$B$6:$BE$43,'ADR Raw Data'!AH$1,FALSE)</f>
        <v>114.61740122722701</v>
      </c>
      <c r="O92" s="76">
        <f>VLOOKUP($A92,'ADR Raw Data'!$B$6:$BE$43,'ADR Raw Data'!AI$1,FALSE)</f>
        <v>117.276523778501</v>
      </c>
      <c r="P92" s="76">
        <f>VLOOKUP($A92,'ADR Raw Data'!$B$6:$BE$43,'ADR Raw Data'!AJ$1,FALSE)</f>
        <v>119.289828279632</v>
      </c>
      <c r="Q92" s="76">
        <f>VLOOKUP($A92,'ADR Raw Data'!$B$6:$BE$43,'ADR Raw Data'!AK$1,FALSE)</f>
        <v>123.915486049202</v>
      </c>
      <c r="R92" s="77">
        <f>VLOOKUP($A92,'ADR Raw Data'!$B$6:$BE$43,'ADR Raw Data'!AL$1,FALSE)</f>
        <v>118.02829689676901</v>
      </c>
      <c r="S92" s="76">
        <f>VLOOKUP($A92,'ADR Raw Data'!$B$6:$BE$43,'ADR Raw Data'!AN$1,FALSE)</f>
        <v>169.48205695479899</v>
      </c>
      <c r="T92" s="76">
        <f>VLOOKUP($A92,'ADR Raw Data'!$B$6:$BE$43,'ADR Raw Data'!AO$1,FALSE)</f>
        <v>178.86744562584099</v>
      </c>
      <c r="U92" s="77">
        <f>VLOOKUP($A92,'ADR Raw Data'!$B$6:$BE$43,'ADR Raw Data'!AP$1,FALSE)</f>
        <v>174.26377840571399</v>
      </c>
      <c r="V92" s="78">
        <f>VLOOKUP($A92,'ADR Raw Data'!$B$6:$BE$43,'ADR Raw Data'!AR$1,FALSE)</f>
        <v>139.70191397292001</v>
      </c>
      <c r="X92" s="75">
        <f>VLOOKUP($A92,'RevPAR Raw Data'!$B$6:$BE$43,'RevPAR Raw Data'!AG$1,FALSE)</f>
        <v>51.924862331240099</v>
      </c>
      <c r="Y92" s="76">
        <f>VLOOKUP($A92,'RevPAR Raw Data'!$B$6:$BE$43,'RevPAR Raw Data'!AH$1,FALSE)</f>
        <v>59.013566981946603</v>
      </c>
      <c r="Z92" s="76">
        <f>VLOOKUP($A92,'RevPAR Raw Data'!$B$6:$BE$43,'RevPAR Raw Data'!AI$1,FALSE)</f>
        <v>64.292665714285704</v>
      </c>
      <c r="AA92" s="76">
        <f>VLOOKUP($A92,'RevPAR Raw Data'!$B$6:$BE$43,'RevPAR Raw Data'!AJ$1,FALSE)</f>
        <v>68.0743229238618</v>
      </c>
      <c r="AB92" s="76">
        <f>VLOOKUP($A92,'RevPAR Raw Data'!$B$6:$BE$43,'RevPAR Raw Data'!AK$1,FALSE)</f>
        <v>79.864211613029795</v>
      </c>
      <c r="AC92" s="77">
        <f>VLOOKUP($A92,'RevPAR Raw Data'!$B$6:$BE$43,'RevPAR Raw Data'!AL$1,FALSE)</f>
        <v>64.633925912872797</v>
      </c>
      <c r="AD92" s="76">
        <f>VLOOKUP($A92,'RevPAR Raw Data'!$B$6:$BE$43,'RevPAR Raw Data'!AN$1,FALSE)</f>
        <v>142.74273713696999</v>
      </c>
      <c r="AE92" s="76">
        <f>VLOOKUP($A92,'RevPAR Raw Data'!$B$6:$BE$43,'RevPAR Raw Data'!AO$1,FALSE)</f>
        <v>156.473915345368</v>
      </c>
      <c r="AF92" s="77">
        <f>VLOOKUP($A92,'RevPAR Raw Data'!$B$6:$BE$43,'RevPAR Raw Data'!AP$1,FALSE)</f>
        <v>149.60832624116901</v>
      </c>
      <c r="AG92" s="78">
        <f>VLOOKUP($A92,'RevPAR Raw Data'!$B$6:$BE$43,'RevPAR Raw Data'!AR$1,FALSE)</f>
        <v>88.912326006671805</v>
      </c>
    </row>
    <row r="93" spans="1:33" ht="14.25">
      <c r="A93" s="55" t="s">
        <v>131</v>
      </c>
      <c r="B93" s="43">
        <f>(VLOOKUP($A92,'Occupancy Raw Data'!$B$8:$BE$51,'Occupancy Raw Data'!AT$3,FALSE))/100</f>
        <v>0.13183016711312601</v>
      </c>
      <c r="C93" s="44">
        <f>(VLOOKUP($A92,'Occupancy Raw Data'!$B$8:$BE$51,'Occupancy Raw Data'!AU$3,FALSE))/100</f>
        <v>0.117559610672876</v>
      </c>
      <c r="D93" s="44">
        <f>(VLOOKUP($A92,'Occupancy Raw Data'!$B$8:$BE$51,'Occupancy Raw Data'!AV$3,FALSE))/100</f>
        <v>0.11594837280921799</v>
      </c>
      <c r="E93" s="44">
        <f>(VLOOKUP($A92,'Occupancy Raw Data'!$B$8:$BE$51,'Occupancy Raw Data'!AW$3,FALSE))/100</f>
        <v>8.0552928644232705E-2</v>
      </c>
      <c r="F93" s="44">
        <f>(VLOOKUP($A92,'Occupancy Raw Data'!$B$8:$BE$51,'Occupancy Raw Data'!AX$3,FALSE))/100</f>
        <v>9.7034332127499803E-2</v>
      </c>
      <c r="G93" s="44">
        <f>(VLOOKUP($A92,'Occupancy Raw Data'!$B$8:$BE$51,'Occupancy Raw Data'!AY$3,FALSE))/100</f>
        <v>0.10680846695514801</v>
      </c>
      <c r="H93" s="45">
        <f>(VLOOKUP($A92,'Occupancy Raw Data'!$B$8:$BE$51,'Occupancy Raw Data'!BA$3,FALSE))/100</f>
        <v>6.9979722081493903E-2</v>
      </c>
      <c r="I93" s="45">
        <f>(VLOOKUP($A92,'Occupancy Raw Data'!$B$8:$BE$51,'Occupancy Raw Data'!BB$3,FALSE))/100</f>
        <v>6.0771094183670396E-2</v>
      </c>
      <c r="J93" s="44">
        <f>(VLOOKUP($A92,'Occupancy Raw Data'!$B$8:$BE$51,'Occupancy Raw Data'!BC$3,FALSE))/100</f>
        <v>6.5268167698189203E-2</v>
      </c>
      <c r="K93" s="46">
        <f>(VLOOKUP($A92,'Occupancy Raw Data'!$B$8:$BE$51,'Occupancy Raw Data'!BE$3,FALSE))/100</f>
        <v>9.0420478536242008E-2</v>
      </c>
      <c r="M93" s="43">
        <f>(VLOOKUP($A92,'ADR Raw Data'!$B$6:$BE$49,'ADR Raw Data'!AT$1,FALSE))/100</f>
        <v>2.6914891132016699E-2</v>
      </c>
      <c r="N93" s="44">
        <f>(VLOOKUP($A92,'ADR Raw Data'!$B$6:$BE$49,'ADR Raw Data'!AU$1,FALSE))/100</f>
        <v>2.88102093434108E-2</v>
      </c>
      <c r="O93" s="44">
        <f>(VLOOKUP($A92,'ADR Raw Data'!$B$6:$BE$49,'ADR Raw Data'!AV$1,FALSE))/100</f>
        <v>1.8620202492289298E-2</v>
      </c>
      <c r="P93" s="44">
        <f>(VLOOKUP($A92,'ADR Raw Data'!$B$6:$BE$49,'ADR Raw Data'!AW$1,FALSE))/100</f>
        <v>6.8784687205989507E-3</v>
      </c>
      <c r="Q93" s="44">
        <f>(VLOOKUP($A92,'ADR Raw Data'!$B$6:$BE$49,'ADR Raw Data'!AX$1,FALSE))/100</f>
        <v>3.0877780109116498E-3</v>
      </c>
      <c r="R93" s="44">
        <f>(VLOOKUP($A92,'ADR Raw Data'!$B$6:$BE$49,'ADR Raw Data'!AY$1,FALSE))/100</f>
        <v>1.4866762500052899E-2</v>
      </c>
      <c r="S93" s="45">
        <f>(VLOOKUP($A92,'ADR Raw Data'!$B$6:$BE$49,'ADR Raw Data'!BA$1,FALSE))/100</f>
        <v>5.4827002168493504E-2</v>
      </c>
      <c r="T93" s="45">
        <f>(VLOOKUP($A92,'ADR Raw Data'!$B$6:$BE$49,'ADR Raw Data'!BB$1,FALSE))/100</f>
        <v>7.9742951346596508E-2</v>
      </c>
      <c r="U93" s="44">
        <f>(VLOOKUP($A92,'ADR Raw Data'!$B$6:$BE$49,'ADR Raw Data'!BC$1,FALSE))/100</f>
        <v>6.7641062779268596E-2</v>
      </c>
      <c r="V93" s="46">
        <f>(VLOOKUP($A92,'ADR Raw Data'!$B$6:$BE$49,'ADR Raw Data'!BE$1,FALSE))/100</f>
        <v>3.6278552968003898E-2</v>
      </c>
      <c r="X93" s="43">
        <f>(VLOOKUP($A92,'RevPAR Raw Data'!$B$6:$BE$49,'RevPAR Raw Data'!AT$1,FALSE))/100</f>
        <v>0.16229325284090801</v>
      </c>
      <c r="Y93" s="44">
        <f>(VLOOKUP($A92,'RevPAR Raw Data'!$B$6:$BE$49,'RevPAR Raw Data'!AU$1,FALSE))/100</f>
        <v>0.149756737010103</v>
      </c>
      <c r="Z93" s="44">
        <f>(VLOOKUP($A92,'RevPAR Raw Data'!$B$6:$BE$49,'RevPAR Raw Data'!AV$1,FALSE))/100</f>
        <v>0.13672755748186599</v>
      </c>
      <c r="AA93" s="44">
        <f>(VLOOKUP($A92,'RevPAR Raw Data'!$B$6:$BE$49,'RevPAR Raw Data'!AW$1,FALSE))/100</f>
        <v>8.7985478164863698E-2</v>
      </c>
      <c r="AB93" s="44">
        <f>(VLOOKUP($A92,'RevPAR Raw Data'!$B$6:$BE$49,'RevPAR Raw Data'!AX$1,FALSE))/100</f>
        <v>0.10042173061545799</v>
      </c>
      <c r="AC93" s="44">
        <f>(VLOOKUP($A92,'RevPAR Raw Data'!$B$6:$BE$49,'RevPAR Raw Data'!AY$1,FALSE))/100</f>
        <v>0.123263125566417</v>
      </c>
      <c r="AD93" s="45">
        <f>(VLOOKUP($A92,'RevPAR Raw Data'!$B$6:$BE$49,'RevPAR Raw Data'!BA$1,FALSE))/100</f>
        <v>0.12864350262429999</v>
      </c>
      <c r="AE93" s="45">
        <f>(VLOOKUP($A92,'RevPAR Raw Data'!$B$6:$BE$49,'RevPAR Raw Data'!BB$1,FALSE))/100</f>
        <v>0.14536011193703399</v>
      </c>
      <c r="AF93" s="44">
        <f>(VLOOKUP($A92,'RevPAR Raw Data'!$B$6:$BE$49,'RevPAR Raw Data'!BC$1,FALSE))/100</f>
        <v>0.13732403870621801</v>
      </c>
      <c r="AG93" s="46">
        <f>(VLOOKUP($A92,'RevPAR Raw Data'!$B$6:$BE$49,'RevPAR Raw Data'!BE$1,FALSE))/100</f>
        <v>0.129979355624215</v>
      </c>
    </row>
    <row r="94" spans="1:33">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c r="A95" s="70" t="s">
        <v>45</v>
      </c>
      <c r="B95" s="71">
        <f>(VLOOKUP($A95,'Occupancy Raw Data'!$B$8:$BE$45,'Occupancy Raw Data'!AG$3,FALSE))/100</f>
        <v>0.41899610267437098</v>
      </c>
      <c r="C95" s="72">
        <f>(VLOOKUP($A95,'Occupancy Raw Data'!$B$8:$BE$45,'Occupancy Raw Data'!AH$3,FALSE))/100</f>
        <v>0.45353447117322898</v>
      </c>
      <c r="D95" s="72">
        <f>(VLOOKUP($A95,'Occupancy Raw Data'!$B$8:$BE$45,'Occupancy Raw Data'!AI$3,FALSE))/100</f>
        <v>0.46761188012363902</v>
      </c>
      <c r="E95" s="72">
        <f>(VLOOKUP($A95,'Occupancy Raw Data'!$B$8:$BE$45,'Occupancy Raw Data'!AJ$3,FALSE))/100</f>
        <v>0.47994221206826998</v>
      </c>
      <c r="F95" s="72">
        <f>(VLOOKUP($A95,'Occupancy Raw Data'!$B$8:$BE$45,'Occupancy Raw Data'!AK$3,FALSE))/100</f>
        <v>0.52543340948797201</v>
      </c>
      <c r="G95" s="73">
        <f>(VLOOKUP($A95,'Occupancy Raw Data'!$B$8:$BE$45,'Occupancy Raw Data'!AL$3,FALSE))/100</f>
        <v>0.46910361510549597</v>
      </c>
      <c r="H95" s="53">
        <f>(VLOOKUP($A95,'Occupancy Raw Data'!$B$8:$BE$45,'Occupancy Raw Data'!AN$3,FALSE))/100</f>
        <v>0.68676925144469803</v>
      </c>
      <c r="I95" s="53">
        <f>(VLOOKUP($A95,'Occupancy Raw Data'!$B$8:$BE$45,'Occupancy Raw Data'!AO$3,FALSE))/100</f>
        <v>0.74297809434215789</v>
      </c>
      <c r="J95" s="73">
        <f>(VLOOKUP($A95,'Occupancy Raw Data'!$B$8:$BE$45,'Occupancy Raw Data'!AP$3,FALSE))/100</f>
        <v>0.71487367289342796</v>
      </c>
      <c r="K95" s="74">
        <f>(VLOOKUP($A95,'Occupancy Raw Data'!$B$8:$BE$45,'Occupancy Raw Data'!AR$3,FALSE))/100</f>
        <v>0.53932363161633401</v>
      </c>
      <c r="M95" s="75">
        <f>VLOOKUP($A95,'ADR Raw Data'!$B$6:$BE$43,'ADR Raw Data'!AG$1,FALSE)</f>
        <v>109.59552241199501</v>
      </c>
      <c r="N95" s="76">
        <f>VLOOKUP($A95,'ADR Raw Data'!$B$6:$BE$43,'ADR Raw Data'!AH$1,FALSE)</f>
        <v>106.298049485147</v>
      </c>
      <c r="O95" s="76">
        <f>VLOOKUP($A95,'ADR Raw Data'!$B$6:$BE$43,'ADR Raw Data'!AI$1,FALSE)</f>
        <v>105.777434976289</v>
      </c>
      <c r="P95" s="76">
        <f>VLOOKUP($A95,'ADR Raw Data'!$B$6:$BE$43,'ADR Raw Data'!AJ$1,FALSE)</f>
        <v>107.99214420721</v>
      </c>
      <c r="Q95" s="76">
        <f>VLOOKUP($A95,'ADR Raw Data'!$B$6:$BE$43,'ADR Raw Data'!AK$1,FALSE)</f>
        <v>119.397338065093</v>
      </c>
      <c r="R95" s="77">
        <f>VLOOKUP($A95,'ADR Raw Data'!$B$6:$BE$43,'ADR Raw Data'!AL$1,FALSE)</f>
        <v>110.064404686873</v>
      </c>
      <c r="S95" s="76">
        <f>VLOOKUP($A95,'ADR Raw Data'!$B$6:$BE$43,'ADR Raw Data'!AN$1,FALSE)</f>
        <v>153.98369991683299</v>
      </c>
      <c r="T95" s="76">
        <f>VLOOKUP($A95,'ADR Raw Data'!$B$6:$BE$43,'ADR Raw Data'!AO$1,FALSE)</f>
        <v>170.153100750655</v>
      </c>
      <c r="U95" s="77">
        <f>VLOOKUP($A95,'ADR Raw Data'!$B$6:$BE$43,'ADR Raw Data'!AP$1,FALSE)</f>
        <v>162.38624086476301</v>
      </c>
      <c r="V95" s="78">
        <f>VLOOKUP($A95,'ADR Raw Data'!$B$6:$BE$43,'ADR Raw Data'!AR$1,FALSE)</f>
        <v>129.87943702332501</v>
      </c>
      <c r="X95" s="75">
        <f>VLOOKUP($A95,'RevPAR Raw Data'!$B$6:$BE$43,'RevPAR Raw Data'!AG$1,FALSE)</f>
        <v>45.920096761187999</v>
      </c>
      <c r="Y95" s="76">
        <f>VLOOKUP($A95,'RevPAR Raw Data'!$B$6:$BE$43,'RevPAR Raw Data'!AH$1,FALSE)</f>
        <v>48.209829659991897</v>
      </c>
      <c r="Z95" s="76">
        <f>VLOOKUP($A95,'RevPAR Raw Data'!$B$6:$BE$43,'RevPAR Raw Data'!AI$1,FALSE)</f>
        <v>49.462785243918802</v>
      </c>
      <c r="AA95" s="76">
        <f>VLOOKUP($A95,'RevPAR Raw Data'!$B$6:$BE$43,'RevPAR Raw Data'!AJ$1,FALSE)</f>
        <v>51.829988576804098</v>
      </c>
      <c r="AB95" s="76">
        <f>VLOOKUP($A95,'RevPAR Raw Data'!$B$6:$BE$43,'RevPAR Raw Data'!AK$1,FALSE)</f>
        <v>62.735350423330097</v>
      </c>
      <c r="AC95" s="77">
        <f>VLOOKUP($A95,'RevPAR Raw Data'!$B$6:$BE$43,'RevPAR Raw Data'!AL$1,FALSE)</f>
        <v>51.6316101330466</v>
      </c>
      <c r="AD95" s="76">
        <f>VLOOKUP($A95,'RevPAR Raw Data'!$B$6:$BE$43,'RevPAR Raw Data'!AN$1,FALSE)</f>
        <v>105.751270326569</v>
      </c>
      <c r="AE95" s="76">
        <f>VLOOKUP($A95,'RevPAR Raw Data'!$B$6:$BE$43,'RevPAR Raw Data'!AO$1,FALSE)</f>
        <v>126.420026542131</v>
      </c>
      <c r="AF95" s="77">
        <f>VLOOKUP($A95,'RevPAR Raw Data'!$B$6:$BE$43,'RevPAR Raw Data'!AP$1,FALSE)</f>
        <v>116.08564843435001</v>
      </c>
      <c r="AG95" s="78">
        <f>VLOOKUP($A95,'RevPAR Raw Data'!$B$6:$BE$43,'RevPAR Raw Data'!AR$1,FALSE)</f>
        <v>70.047049647704796</v>
      </c>
    </row>
    <row r="96" spans="1:33" ht="14.25">
      <c r="A96" s="55" t="s">
        <v>131</v>
      </c>
      <c r="B96" s="43">
        <f>(VLOOKUP($A95,'Occupancy Raw Data'!$B$8:$BE$51,'Occupancy Raw Data'!AT$3,FALSE))/100</f>
        <v>8.9704245021233808E-2</v>
      </c>
      <c r="C96" s="44">
        <f>(VLOOKUP($A95,'Occupancy Raw Data'!$B$8:$BE$51,'Occupancy Raw Data'!AU$3,FALSE))/100</f>
        <v>-1.1150310125799201E-2</v>
      </c>
      <c r="D96" s="44">
        <f>(VLOOKUP($A95,'Occupancy Raw Data'!$B$8:$BE$51,'Occupancy Raw Data'!AV$3,FALSE))/100</f>
        <v>-6.0220623918607599E-3</v>
      </c>
      <c r="E96" s="44">
        <f>(VLOOKUP($A95,'Occupancy Raw Data'!$B$8:$BE$51,'Occupancy Raw Data'!AW$3,FALSE))/100</f>
        <v>2.5779477095215299E-2</v>
      </c>
      <c r="F96" s="44">
        <f>(VLOOKUP($A95,'Occupancy Raw Data'!$B$8:$BE$51,'Occupancy Raw Data'!AX$3,FALSE))/100</f>
        <v>6.6178004578299407E-2</v>
      </c>
      <c r="G96" s="44">
        <f>(VLOOKUP($A95,'Occupancy Raw Data'!$B$8:$BE$51,'Occupancy Raw Data'!AY$3,FALSE))/100</f>
        <v>3.1315196608202395E-2</v>
      </c>
      <c r="H96" s="45">
        <f>(VLOOKUP($A95,'Occupancy Raw Data'!$B$8:$BE$51,'Occupancy Raw Data'!BA$3,FALSE))/100</f>
        <v>4.8624813668876096E-2</v>
      </c>
      <c r="I96" s="45">
        <f>(VLOOKUP($A95,'Occupancy Raw Data'!$B$8:$BE$51,'Occupancy Raw Data'!BB$3,FALSE))/100</f>
        <v>6.3940538494283702E-2</v>
      </c>
      <c r="J96" s="44">
        <f>(VLOOKUP($A95,'Occupancy Raw Data'!$B$8:$BE$51,'Occupancy Raw Data'!BC$3,FALSE))/100</f>
        <v>5.6528287833209595E-2</v>
      </c>
      <c r="K96" s="46">
        <f>(VLOOKUP($A95,'Occupancy Raw Data'!$B$8:$BE$51,'Occupancy Raw Data'!BE$3,FALSE))/100</f>
        <v>4.0720895005718495E-2</v>
      </c>
      <c r="M96" s="43">
        <f>(VLOOKUP($A95,'ADR Raw Data'!$B$6:$BE$49,'ADR Raw Data'!AT$1,FALSE))/100</f>
        <v>-1.84223229691707E-2</v>
      </c>
      <c r="N96" s="44">
        <f>(VLOOKUP($A95,'ADR Raw Data'!$B$6:$BE$49,'ADR Raw Data'!AU$1,FALSE))/100</f>
        <v>-6.4661044326680503E-2</v>
      </c>
      <c r="O96" s="44">
        <f>(VLOOKUP($A95,'ADR Raw Data'!$B$6:$BE$49,'ADR Raw Data'!AV$1,FALSE))/100</f>
        <v>-6.9127503038786106E-2</v>
      </c>
      <c r="P96" s="44">
        <f>(VLOOKUP($A95,'ADR Raw Data'!$B$6:$BE$49,'ADR Raw Data'!AW$1,FALSE))/100</f>
        <v>-3.9627837581665999E-2</v>
      </c>
      <c r="Q96" s="44">
        <f>(VLOOKUP($A95,'ADR Raw Data'!$B$6:$BE$49,'ADR Raw Data'!AX$1,FALSE))/100</f>
        <v>3.1978865314164799E-3</v>
      </c>
      <c r="R96" s="44">
        <f>(VLOOKUP($A95,'ADR Raw Data'!$B$6:$BE$49,'ADR Raw Data'!AY$1,FALSE))/100</f>
        <v>-3.6413303829858898E-2</v>
      </c>
      <c r="S96" s="45">
        <f>(VLOOKUP($A95,'ADR Raw Data'!$B$6:$BE$49,'ADR Raw Data'!BA$1,FALSE))/100</f>
        <v>-2.1545826739441498E-2</v>
      </c>
      <c r="T96" s="45">
        <f>(VLOOKUP($A95,'ADR Raw Data'!$B$6:$BE$49,'ADR Raw Data'!BB$1,FALSE))/100</f>
        <v>5.6788059345524696E-3</v>
      </c>
      <c r="U96" s="44">
        <f>(VLOOKUP($A95,'ADR Raw Data'!$B$6:$BE$49,'ADR Raw Data'!BC$1,FALSE))/100</f>
        <v>-6.6472995669930503E-3</v>
      </c>
      <c r="V96" s="46">
        <f>(VLOOKUP($A95,'ADR Raw Data'!$B$6:$BE$49,'ADR Raw Data'!BE$1,FALSE))/100</f>
        <v>-2.04875326624449E-2</v>
      </c>
      <c r="X96" s="43">
        <f>(VLOOKUP($A95,'RevPAR Raw Data'!$B$6:$BE$49,'RevPAR Raw Data'!AT$1,FALSE))/100</f>
        <v>6.9629361478576304E-2</v>
      </c>
      <c r="Y96" s="44">
        <f>(VLOOKUP($A95,'RevPAR Raw Data'!$B$6:$BE$49,'RevPAR Raw Data'!AU$1,FALSE))/100</f>
        <v>-7.5090363755179204E-2</v>
      </c>
      <c r="Z96" s="44">
        <f>(VLOOKUP($A95,'RevPAR Raw Data'!$B$6:$BE$49,'RevPAR Raw Data'!AV$1,FALSE))/100</f>
        <v>-7.4733275294353807E-2</v>
      </c>
      <c r="AA96" s="44">
        <f>(VLOOKUP($A95,'RevPAR Raw Data'!$B$6:$BE$49,'RevPAR Raw Data'!AW$1,FALSE))/100</f>
        <v>-1.4869945417720201E-2</v>
      </c>
      <c r="AB96" s="44">
        <f>(VLOOKUP($A95,'RevPAR Raw Data'!$B$6:$BE$49,'RevPAR Raw Data'!AX$1,FALSE))/100</f>
        <v>6.9587520859232907E-2</v>
      </c>
      <c r="AC96" s="44">
        <f>(VLOOKUP($A95,'RevPAR Raw Data'!$B$6:$BE$49,'RevPAR Raw Data'!AY$1,FALSE))/100</f>
        <v>-6.2383969902427405E-3</v>
      </c>
      <c r="AD96" s="45">
        <f>(VLOOKUP($A95,'RevPAR Raw Data'!$B$6:$BE$49,'RevPAR Raw Data'!BA$1,FALSE))/100</f>
        <v>2.60313251188873E-2</v>
      </c>
      <c r="AE96" s="45">
        <f>(VLOOKUP($A95,'RevPAR Raw Data'!$B$6:$BE$49,'RevPAR Raw Data'!BB$1,FALSE))/100</f>
        <v>6.9982450338296004E-2</v>
      </c>
      <c r="AF96" s="44">
        <f>(VLOOKUP($A95,'RevPAR Raw Data'!$B$6:$BE$49,'RevPAR Raw Data'!BC$1,FALSE))/100</f>
        <v>4.9505227802980001E-2</v>
      </c>
      <c r="AG96" s="46">
        <f>(VLOOKUP($A95,'RevPAR Raw Data'!$B$6:$BE$49,'RevPAR Raw Data'!BE$1,FALSE))/100</f>
        <v>1.9399091676799901E-2</v>
      </c>
    </row>
    <row r="97" spans="1:33">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c r="A98" s="88" t="s">
        <v>46</v>
      </c>
      <c r="B98" s="71">
        <f>(VLOOKUP($A98,'Occupancy Raw Data'!$B$8:$BE$45,'Occupancy Raw Data'!AG$3,FALSE))/100</f>
        <v>0.40780740177892905</v>
      </c>
      <c r="C98" s="72">
        <f>(VLOOKUP($A98,'Occupancy Raw Data'!$B$8:$BE$45,'Occupancy Raw Data'!AH$3,FALSE))/100</f>
        <v>0.53107540338801196</v>
      </c>
      <c r="D98" s="72">
        <f>(VLOOKUP($A98,'Occupancy Raw Data'!$B$8:$BE$45,'Occupancy Raw Data'!AI$3,FALSE))/100</f>
        <v>0.56983305770348103</v>
      </c>
      <c r="E98" s="72">
        <f>(VLOOKUP($A98,'Occupancy Raw Data'!$B$8:$BE$45,'Occupancy Raw Data'!AJ$3,FALSE))/100</f>
        <v>0.57259308094578198</v>
      </c>
      <c r="F98" s="72">
        <f>(VLOOKUP($A98,'Occupancy Raw Data'!$B$8:$BE$45,'Occupancy Raw Data'!AK$3,FALSE))/100</f>
        <v>0.56462030125597795</v>
      </c>
      <c r="G98" s="73">
        <f>(VLOOKUP($A98,'Occupancy Raw Data'!$B$8:$BE$45,'Occupancy Raw Data'!AL$3,FALSE))/100</f>
        <v>0.52918584901443699</v>
      </c>
      <c r="H98" s="53">
        <f>(VLOOKUP($A98,'Occupancy Raw Data'!$B$8:$BE$45,'Occupancy Raw Data'!AN$3,FALSE))/100</f>
        <v>0.66053948956331199</v>
      </c>
      <c r="I98" s="53">
        <f>(VLOOKUP($A98,'Occupancy Raw Data'!$B$8:$BE$45,'Occupancy Raw Data'!AO$3,FALSE))/100</f>
        <v>0.64901890671791806</v>
      </c>
      <c r="J98" s="73">
        <f>(VLOOKUP($A98,'Occupancy Raw Data'!$B$8:$BE$45,'Occupancy Raw Data'!AP$3,FALSE))/100</f>
        <v>0.65477919814061492</v>
      </c>
      <c r="K98" s="74">
        <f>(VLOOKUP($A98,'Occupancy Raw Data'!$B$8:$BE$45,'Occupancy Raw Data'!AR$3,FALSE))/100</f>
        <v>0.565069663050488</v>
      </c>
      <c r="M98" s="75">
        <f>VLOOKUP($A98,'ADR Raw Data'!$B$6:$BE$43,'ADR Raw Data'!AG$1,FALSE)</f>
        <v>100.819289912454</v>
      </c>
      <c r="N98" s="76">
        <f>VLOOKUP($A98,'ADR Raw Data'!$B$6:$BE$43,'ADR Raw Data'!AH$1,FALSE)</f>
        <v>106.02004050329199</v>
      </c>
      <c r="O98" s="76">
        <f>VLOOKUP($A98,'ADR Raw Data'!$B$6:$BE$43,'ADR Raw Data'!AI$1,FALSE)</f>
        <v>107.491950564265</v>
      </c>
      <c r="P98" s="76">
        <f>VLOOKUP($A98,'ADR Raw Data'!$B$6:$BE$43,'ADR Raw Data'!AJ$1,FALSE)</f>
        <v>106.921951992974</v>
      </c>
      <c r="Q98" s="76">
        <f>VLOOKUP($A98,'ADR Raw Data'!$B$6:$BE$43,'ADR Raw Data'!AK$1,FALSE)</f>
        <v>108.609819113776</v>
      </c>
      <c r="R98" s="77">
        <f>VLOOKUP($A98,'ADR Raw Data'!$B$6:$BE$43,'ADR Raw Data'!AL$1,FALSE)</f>
        <v>106.28327818589899</v>
      </c>
      <c r="S98" s="76">
        <f>VLOOKUP($A98,'ADR Raw Data'!$B$6:$BE$43,'ADR Raw Data'!AN$1,FALSE)</f>
        <v>132.52452083297999</v>
      </c>
      <c r="T98" s="76">
        <f>VLOOKUP($A98,'ADR Raw Data'!$B$6:$BE$43,'ADR Raw Data'!AO$1,FALSE)</f>
        <v>132.10990883578299</v>
      </c>
      <c r="U98" s="77">
        <f>VLOOKUP($A98,'ADR Raw Data'!$B$6:$BE$43,'ADR Raw Data'!AP$1,FALSE)</f>
        <v>132.31903856819801</v>
      </c>
      <c r="V98" s="78">
        <f>VLOOKUP($A98,'ADR Raw Data'!$B$6:$BE$43,'ADR Raw Data'!AR$1,FALSE)</f>
        <v>114.90303678550799</v>
      </c>
      <c r="X98" s="75">
        <f>VLOOKUP($A98,'RevPAR Raw Data'!$B$6:$BE$43,'RevPAR Raw Data'!AG$1,FALSE)</f>
        <v>41.114852668394903</v>
      </c>
      <c r="Y98" s="76">
        <f>VLOOKUP($A98,'RevPAR Raw Data'!$B$6:$BE$43,'RevPAR Raw Data'!AH$1,FALSE)</f>
        <v>56.304635777499598</v>
      </c>
      <c r="Z98" s="76">
        <f>VLOOKUP($A98,'RevPAR Raw Data'!$B$6:$BE$43,'RevPAR Raw Data'!AI$1,FALSE)</f>
        <v>61.252466868546897</v>
      </c>
      <c r="AA98" s="76">
        <f>VLOOKUP($A98,'RevPAR Raw Data'!$B$6:$BE$43,'RevPAR Raw Data'!AJ$1,FALSE)</f>
        <v>61.222769912394398</v>
      </c>
      <c r="AB98" s="76">
        <f>VLOOKUP($A98,'RevPAR Raw Data'!$B$6:$BE$43,'RevPAR Raw Data'!AK$1,FALSE)</f>
        <v>61.323308787377599</v>
      </c>
      <c r="AC98" s="77">
        <f>VLOOKUP($A98,'RevPAR Raw Data'!$B$6:$BE$43,'RevPAR Raw Data'!AL$1,FALSE)</f>
        <v>56.243606802842699</v>
      </c>
      <c r="AD98" s="76">
        <f>VLOOKUP($A98,'RevPAR Raw Data'!$B$6:$BE$43,'RevPAR Raw Data'!AN$1,FALSE)</f>
        <v>87.537679345639802</v>
      </c>
      <c r="AE98" s="76">
        <f>VLOOKUP($A98,'RevPAR Raw Data'!$B$6:$BE$43,'RevPAR Raw Data'!AO$1,FALSE)</f>
        <v>85.741828599204297</v>
      </c>
      <c r="AF98" s="77">
        <f>VLOOKUP($A98,'RevPAR Raw Data'!$B$6:$BE$43,'RevPAR Raw Data'!AP$1,FALSE)</f>
        <v>86.639753972422099</v>
      </c>
      <c r="AG98" s="78">
        <f>VLOOKUP($A98,'RevPAR Raw Data'!$B$6:$BE$43,'RevPAR Raw Data'!AR$1,FALSE)</f>
        <v>64.9282202798653</v>
      </c>
    </row>
    <row r="99" spans="1:33" ht="14.25">
      <c r="A99" s="55" t="s">
        <v>131</v>
      </c>
      <c r="B99" s="43">
        <f>(VLOOKUP($A98,'Occupancy Raw Data'!$B$8:$BE$51,'Occupancy Raw Data'!AT$3,FALSE))/100</f>
        <v>1.2590652081597299E-2</v>
      </c>
      <c r="C99" s="44">
        <f>(VLOOKUP($A98,'Occupancy Raw Data'!$B$8:$BE$51,'Occupancy Raw Data'!AU$3,FALSE))/100</f>
        <v>7.5759751574139399E-3</v>
      </c>
      <c r="D99" s="44">
        <f>(VLOOKUP($A98,'Occupancy Raw Data'!$B$8:$BE$51,'Occupancy Raw Data'!AV$3,FALSE))/100</f>
        <v>1.63619033408741E-2</v>
      </c>
      <c r="E99" s="44">
        <f>(VLOOKUP($A98,'Occupancy Raw Data'!$B$8:$BE$51,'Occupancy Raw Data'!AW$3,FALSE))/100</f>
        <v>4.2649883967644199E-3</v>
      </c>
      <c r="F99" s="44">
        <f>(VLOOKUP($A98,'Occupancy Raw Data'!$B$8:$BE$51,'Occupancy Raw Data'!AX$3,FALSE))/100</f>
        <v>4.0020392779019599E-3</v>
      </c>
      <c r="G99" s="44">
        <f>(VLOOKUP($A98,'Occupancy Raw Data'!$B$8:$BE$51,'Occupancy Raw Data'!AY$3,FALSE))/100</f>
        <v>8.7378560915768906E-3</v>
      </c>
      <c r="H99" s="45">
        <f>(VLOOKUP($A98,'Occupancy Raw Data'!$B$8:$BE$51,'Occupancy Raw Data'!BA$3,FALSE))/100</f>
        <v>2.4836256149880297E-2</v>
      </c>
      <c r="I99" s="45">
        <f>(VLOOKUP($A98,'Occupancy Raw Data'!$B$8:$BE$51,'Occupancy Raw Data'!BB$3,FALSE))/100</f>
        <v>1.7441737676284499E-2</v>
      </c>
      <c r="J99" s="44">
        <f>(VLOOKUP($A98,'Occupancy Raw Data'!$B$8:$BE$51,'Occupancy Raw Data'!BC$3,FALSE))/100</f>
        <v>2.1158136691339001E-2</v>
      </c>
      <c r="K99" s="46">
        <f>(VLOOKUP($A98,'Occupancy Raw Data'!$B$8:$BE$51,'Occupancy Raw Data'!BE$3,FALSE))/100</f>
        <v>1.28160998611527E-2</v>
      </c>
      <c r="M99" s="43">
        <f>(VLOOKUP($A98,'ADR Raw Data'!$B$6:$BE$49,'ADR Raw Data'!AT$1,FALSE))/100</f>
        <v>7.1936221665901499E-3</v>
      </c>
      <c r="N99" s="44">
        <f>(VLOOKUP($A98,'ADR Raw Data'!$B$6:$BE$49,'ADR Raw Data'!AU$1,FALSE))/100</f>
        <v>3.9773086219839198E-3</v>
      </c>
      <c r="O99" s="44">
        <f>(VLOOKUP($A98,'ADR Raw Data'!$B$6:$BE$49,'ADR Raw Data'!AV$1,FALSE))/100</f>
        <v>1.9810953344958299E-3</v>
      </c>
      <c r="P99" s="44">
        <f>(VLOOKUP($A98,'ADR Raw Data'!$B$6:$BE$49,'ADR Raw Data'!AW$1,FALSE))/100</f>
        <v>-1.1881518920365E-2</v>
      </c>
      <c r="Q99" s="44">
        <f>(VLOOKUP($A98,'ADR Raw Data'!$B$6:$BE$49,'ADR Raw Data'!AX$1,FALSE))/100</f>
        <v>-1.11975050359056E-2</v>
      </c>
      <c r="R99" s="44">
        <f>(VLOOKUP($A98,'ADR Raw Data'!$B$6:$BE$49,'ADR Raw Data'!AY$1,FALSE))/100</f>
        <v>-2.87950192265847E-3</v>
      </c>
      <c r="S99" s="45">
        <f>(VLOOKUP($A98,'ADR Raw Data'!$B$6:$BE$49,'ADR Raw Data'!BA$1,FALSE))/100</f>
        <v>1.7675027914547302E-2</v>
      </c>
      <c r="T99" s="45">
        <f>(VLOOKUP($A98,'ADR Raw Data'!$B$6:$BE$49,'ADR Raw Data'!BB$1,FALSE))/100</f>
        <v>1.6887960145840299E-2</v>
      </c>
      <c r="U99" s="44">
        <f>(VLOOKUP($A98,'ADR Raw Data'!$B$6:$BE$49,'ADR Raw Data'!BC$1,FALSE))/100</f>
        <v>1.7289766013254999E-2</v>
      </c>
      <c r="V99" s="46">
        <f>(VLOOKUP($A98,'ADR Raw Data'!$B$6:$BE$49,'ADR Raw Data'!BE$1,FALSE))/100</f>
        <v>5.2730735467904598E-3</v>
      </c>
      <c r="X99" s="43">
        <f>(VLOOKUP($A98,'RevPAR Raw Data'!$B$6:$BE$49,'RevPAR Raw Data'!AT$1,FALSE))/100</f>
        <v>1.9874846642093501E-2</v>
      </c>
      <c r="Y99" s="44">
        <f>(VLOOKUP($A98,'RevPAR Raw Data'!$B$6:$BE$49,'RevPAR Raw Data'!AU$1,FALSE))/100</f>
        <v>1.15834157707113E-2</v>
      </c>
      <c r="Z99" s="44">
        <f>(VLOOKUP($A98,'RevPAR Raw Data'!$B$6:$BE$49,'RevPAR Raw Data'!AV$1,FALSE))/100</f>
        <v>1.8375413165742E-2</v>
      </c>
      <c r="AA99" s="44">
        <f>(VLOOKUP($A98,'RevPAR Raw Data'!$B$6:$BE$49,'RevPAR Raw Data'!AW$1,FALSE))/100</f>
        <v>-7.6672050639319603E-3</v>
      </c>
      <c r="AB99" s="44">
        <f>(VLOOKUP($A98,'RevPAR Raw Data'!$B$6:$BE$49,'RevPAR Raw Data'!AX$1,FALSE))/100</f>
        <v>-7.2402786129718896E-3</v>
      </c>
      <c r="AC99" s="44">
        <f>(VLOOKUP($A98,'RevPAR Raw Data'!$B$6:$BE$49,'RevPAR Raw Data'!AY$1,FALSE))/100</f>
        <v>5.8331934955028093E-3</v>
      </c>
      <c r="AD99" s="45">
        <f>(VLOOKUP($A98,'RevPAR Raw Data'!$B$6:$BE$49,'RevPAR Raw Data'!BA$1,FALSE))/100</f>
        <v>4.2950265585169699E-2</v>
      </c>
      <c r="AE99" s="45">
        <f>(VLOOKUP($A98,'RevPAR Raw Data'!$B$6:$BE$49,'RevPAR Raw Data'!BB$1,FALSE))/100</f>
        <v>3.4624253192876105E-2</v>
      </c>
      <c r="AF99" s="44">
        <f>(VLOOKUP($A98,'RevPAR Raw Data'!$B$6:$BE$49,'RevPAR Raw Data'!BC$1,FALSE))/100</f>
        <v>3.8813721937263804E-2</v>
      </c>
      <c r="AG99" s="46">
        <f>(VLOOKUP($A98,'RevPAR Raw Data'!$B$6:$BE$49,'RevPAR Raw Data'!BE$1,FALSE))/100</f>
        <v>1.8156753645094101E-2</v>
      </c>
    </row>
    <row r="100" spans="1:33">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c r="A101" s="70" t="s">
        <v>48</v>
      </c>
      <c r="B101" s="71">
        <f>(VLOOKUP($A101,'Occupancy Raw Data'!$B$8:$BE$45,'Occupancy Raw Data'!AG$3,FALSE))/100</f>
        <v>0.39000728256346201</v>
      </c>
      <c r="C101" s="72">
        <f>(VLOOKUP($A101,'Occupancy Raw Data'!$B$8:$BE$45,'Occupancy Raw Data'!AH$3,FALSE))/100</f>
        <v>0.51227632126508504</v>
      </c>
      <c r="D101" s="72">
        <f>(VLOOKUP($A101,'Occupancy Raw Data'!$B$8:$BE$45,'Occupancy Raw Data'!AI$3,FALSE))/100</f>
        <v>0.53503433208489293</v>
      </c>
      <c r="E101" s="72">
        <f>(VLOOKUP($A101,'Occupancy Raw Data'!$B$8:$BE$45,'Occupancy Raw Data'!AJ$3,FALSE))/100</f>
        <v>0.53102892218060704</v>
      </c>
      <c r="F101" s="72">
        <f>(VLOOKUP($A101,'Occupancy Raw Data'!$B$8:$BE$45,'Occupancy Raw Data'!AK$3,FALSE))/100</f>
        <v>0.51253641281731099</v>
      </c>
      <c r="G101" s="73">
        <f>(VLOOKUP($A101,'Occupancy Raw Data'!$B$8:$BE$45,'Occupancy Raw Data'!AL$3,FALSE))/100</f>
        <v>0.49617665418227197</v>
      </c>
      <c r="H101" s="53">
        <f>(VLOOKUP($A101,'Occupancy Raw Data'!$B$8:$BE$45,'Occupancy Raw Data'!AN$3,FALSE))/100</f>
        <v>0.56660944652517597</v>
      </c>
      <c r="I101" s="53">
        <f>(VLOOKUP($A101,'Occupancy Raw Data'!$B$8:$BE$45,'Occupancy Raw Data'!AO$3,FALSE))/100</f>
        <v>0.569886600083229</v>
      </c>
      <c r="J101" s="73">
        <f>(VLOOKUP($A101,'Occupancy Raw Data'!$B$8:$BE$45,'Occupancy Raw Data'!AP$3,FALSE))/100</f>
        <v>0.56824802330420299</v>
      </c>
      <c r="K101" s="74">
        <f>(VLOOKUP($A101,'Occupancy Raw Data'!$B$8:$BE$45,'Occupancy Raw Data'!AR$3,FALSE))/100</f>
        <v>0.51676847393139491</v>
      </c>
      <c r="M101" s="75">
        <f>VLOOKUP($A101,'ADR Raw Data'!$B$6:$BE$43,'ADR Raw Data'!AG$1,FALSE)</f>
        <v>98.810229409803199</v>
      </c>
      <c r="N101" s="76">
        <f>VLOOKUP($A101,'ADR Raw Data'!$B$6:$BE$43,'ADR Raw Data'!AH$1,FALSE)</f>
        <v>101.808982026807</v>
      </c>
      <c r="O101" s="76">
        <f>VLOOKUP($A101,'ADR Raw Data'!$B$6:$BE$43,'ADR Raw Data'!AI$1,FALSE)</f>
        <v>102.29785814982201</v>
      </c>
      <c r="P101" s="76">
        <f>VLOOKUP($A101,'ADR Raw Data'!$B$6:$BE$43,'ADR Raw Data'!AJ$1,FALSE)</f>
        <v>99.899829553803201</v>
      </c>
      <c r="Q101" s="76">
        <f>VLOOKUP($A101,'ADR Raw Data'!$B$6:$BE$43,'ADR Raw Data'!AK$1,FALSE)</f>
        <v>102.55148837917299</v>
      </c>
      <c r="R101" s="77">
        <f>VLOOKUP($A101,'ADR Raw Data'!$B$6:$BE$43,'ADR Raw Data'!AL$1,FALSE)</f>
        <v>101.187742202652</v>
      </c>
      <c r="S101" s="76">
        <f>VLOOKUP($A101,'ADR Raw Data'!$B$6:$BE$43,'ADR Raw Data'!AN$1,FALSE)</f>
        <v>122.99579664907</v>
      </c>
      <c r="T101" s="76">
        <f>VLOOKUP($A101,'ADR Raw Data'!$B$6:$BE$43,'ADR Raw Data'!AO$1,FALSE)</f>
        <v>126.528981789968</v>
      </c>
      <c r="U101" s="77">
        <f>VLOOKUP($A101,'ADR Raw Data'!$B$6:$BE$43,'ADR Raw Data'!AP$1,FALSE)</f>
        <v>124.76748329366499</v>
      </c>
      <c r="V101" s="78">
        <f>VLOOKUP($A101,'ADR Raw Data'!$B$6:$BE$43,'ADR Raw Data'!AR$1,FALSE)</f>
        <v>108.595945815747</v>
      </c>
      <c r="X101" s="75">
        <f>VLOOKUP($A101,'RevPAR Raw Data'!$B$6:$BE$43,'RevPAR Raw Data'!AG$1,FALSE)</f>
        <v>38.536709061589598</v>
      </c>
      <c r="Y101" s="76">
        <f>VLOOKUP($A101,'RevPAR Raw Data'!$B$6:$BE$43,'RevPAR Raw Data'!AH$1,FALSE)</f>
        <v>52.154330784436098</v>
      </c>
      <c r="Z101" s="76">
        <f>VLOOKUP($A101,'RevPAR Raw Data'!$B$6:$BE$43,'RevPAR Raw Data'!AI$1,FALSE)</f>
        <v>54.732866208905499</v>
      </c>
      <c r="AA101" s="76">
        <f>VLOOKUP($A101,'RevPAR Raw Data'!$B$6:$BE$43,'RevPAR Raw Data'!AJ$1,FALSE)</f>
        <v>53.049698813982502</v>
      </c>
      <c r="AB101" s="76">
        <f>VLOOKUP($A101,'RevPAR Raw Data'!$B$6:$BE$43,'RevPAR Raw Data'!AK$1,FALSE)</f>
        <v>52.561371982937899</v>
      </c>
      <c r="AC101" s="77">
        <f>VLOOKUP($A101,'RevPAR Raw Data'!$B$6:$BE$43,'RevPAR Raw Data'!AL$1,FALSE)</f>
        <v>50.206995370370301</v>
      </c>
      <c r="AD101" s="76">
        <f>VLOOKUP($A101,'RevPAR Raw Data'!$B$6:$BE$43,'RevPAR Raw Data'!AN$1,FALSE)</f>
        <v>69.690580264253001</v>
      </c>
      <c r="AE101" s="76">
        <f>VLOOKUP($A101,'RevPAR Raw Data'!$B$6:$BE$43,'RevPAR Raw Data'!AO$1,FALSE)</f>
        <v>72.107171244277893</v>
      </c>
      <c r="AF101" s="77">
        <f>VLOOKUP($A101,'RevPAR Raw Data'!$B$6:$BE$43,'RevPAR Raw Data'!AP$1,FALSE)</f>
        <v>70.898875754265504</v>
      </c>
      <c r="AG101" s="78">
        <f>VLOOKUP($A101,'RevPAR Raw Data'!$B$6:$BE$43,'RevPAR Raw Data'!AR$1,FALSE)</f>
        <v>56.1189611943404</v>
      </c>
    </row>
    <row r="102" spans="1:33" ht="14.25">
      <c r="A102" s="55" t="s">
        <v>131</v>
      </c>
      <c r="B102" s="43">
        <f>(VLOOKUP($A101,'Occupancy Raw Data'!$B$8:$BE$51,'Occupancy Raw Data'!AT$3,FALSE))/100</f>
        <v>-2.3203953673433003E-2</v>
      </c>
      <c r="C102" s="44">
        <f>(VLOOKUP($A101,'Occupancy Raw Data'!$B$8:$BE$51,'Occupancy Raw Data'!AU$3,FALSE))/100</f>
        <v>1.2079278566557801E-2</v>
      </c>
      <c r="D102" s="44">
        <f>(VLOOKUP($A101,'Occupancy Raw Data'!$B$8:$BE$51,'Occupancy Raw Data'!AV$3,FALSE))/100</f>
        <v>2.6254072713830602E-2</v>
      </c>
      <c r="E102" s="44">
        <f>(VLOOKUP($A101,'Occupancy Raw Data'!$B$8:$BE$51,'Occupancy Raw Data'!AW$3,FALSE))/100</f>
        <v>-1.03037242166036E-2</v>
      </c>
      <c r="F102" s="44">
        <f>(VLOOKUP($A101,'Occupancy Raw Data'!$B$8:$BE$51,'Occupancy Raw Data'!AX$3,FALSE))/100</f>
        <v>-1.9832408286320501E-2</v>
      </c>
      <c r="G102" s="44">
        <f>(VLOOKUP($A101,'Occupancy Raw Data'!$B$8:$BE$51,'Occupancy Raw Data'!AY$3,FALSE))/100</f>
        <v>-2.15673754456723E-3</v>
      </c>
      <c r="H102" s="45">
        <f>(VLOOKUP($A101,'Occupancy Raw Data'!$B$8:$BE$51,'Occupancy Raw Data'!BA$3,FALSE))/100</f>
        <v>-5.8939230254868701E-3</v>
      </c>
      <c r="I102" s="45">
        <f>(VLOOKUP($A101,'Occupancy Raw Data'!$B$8:$BE$51,'Occupancy Raw Data'!BB$3,FALSE))/100</f>
        <v>-8.37720494046062E-3</v>
      </c>
      <c r="J102" s="44">
        <f>(VLOOKUP($A101,'Occupancy Raw Data'!$B$8:$BE$51,'Occupancy Raw Data'!BC$3,FALSE))/100</f>
        <v>-7.1406970616186404E-3</v>
      </c>
      <c r="K102" s="46">
        <f>(VLOOKUP($A101,'Occupancy Raw Data'!$B$8:$BE$51,'Occupancy Raw Data'!BE$3,FALSE))/100</f>
        <v>-3.7279633942480001E-3</v>
      </c>
      <c r="M102" s="43">
        <f>(VLOOKUP($A101,'ADR Raw Data'!$B$6:$BE$49,'ADR Raw Data'!AT$1,FALSE))/100</f>
        <v>1.64439021516661E-2</v>
      </c>
      <c r="N102" s="44">
        <f>(VLOOKUP($A101,'ADR Raw Data'!$B$6:$BE$49,'ADR Raw Data'!AU$1,FALSE))/100</f>
        <v>1.44898275247454E-2</v>
      </c>
      <c r="O102" s="44">
        <f>(VLOOKUP($A101,'ADR Raw Data'!$B$6:$BE$49,'ADR Raw Data'!AV$1,FALSE))/100</f>
        <v>4.1924384522456705E-2</v>
      </c>
      <c r="P102" s="44">
        <f>(VLOOKUP($A101,'ADR Raw Data'!$B$6:$BE$49,'ADR Raw Data'!AW$1,FALSE))/100</f>
        <v>-3.3548445185311297E-2</v>
      </c>
      <c r="Q102" s="44">
        <f>(VLOOKUP($A101,'ADR Raw Data'!$B$6:$BE$49,'ADR Raw Data'!AX$1,FALSE))/100</f>
        <v>-2.9151417403851299E-2</v>
      </c>
      <c r="R102" s="44">
        <f>(VLOOKUP($A101,'ADR Raw Data'!$B$6:$BE$49,'ADR Raw Data'!AY$1,FALSE))/100</f>
        <v>3.3152217927938599E-4</v>
      </c>
      <c r="S102" s="45">
        <f>(VLOOKUP($A101,'ADR Raw Data'!$B$6:$BE$49,'ADR Raw Data'!BA$1,FALSE))/100</f>
        <v>1.81932892036725E-2</v>
      </c>
      <c r="T102" s="45">
        <f>(VLOOKUP($A101,'ADR Raw Data'!$B$6:$BE$49,'ADR Raw Data'!BB$1,FALSE))/100</f>
        <v>5.1165605421194096E-2</v>
      </c>
      <c r="U102" s="44">
        <f>(VLOOKUP($A101,'ADR Raw Data'!$B$6:$BE$49,'ADR Raw Data'!BC$1,FALSE))/100</f>
        <v>3.4700030168901601E-2</v>
      </c>
      <c r="V102" s="46">
        <f>(VLOOKUP($A101,'ADR Raw Data'!$B$6:$BE$49,'ADR Raw Data'!BE$1,FALSE))/100</f>
        <v>1.2272712122596098E-2</v>
      </c>
      <c r="X102" s="43">
        <f>(VLOOKUP($A101,'RevPAR Raw Data'!$B$6:$BE$49,'RevPAR Raw Data'!AT$1,FALSE))/100</f>
        <v>-7.1416150655046898E-3</v>
      </c>
      <c r="Y102" s="44">
        <f>(VLOOKUP($A101,'RevPAR Raw Data'!$B$6:$BE$49,'RevPAR Raw Data'!AU$1,FALSE))/100</f>
        <v>2.6744132754355898E-2</v>
      </c>
      <c r="Z102" s="44">
        <f>(VLOOKUP($A101,'RevPAR Raw Data'!$B$6:$BE$49,'RevPAR Raw Data'!AV$1,FALSE))/100</f>
        <v>6.9279143076022495E-2</v>
      </c>
      <c r="AA102" s="44">
        <f>(VLOOKUP($A101,'RevPAR Raw Data'!$B$6:$BE$49,'RevPAR Raw Data'!AW$1,FALSE))/100</f>
        <v>-4.3506495474829598E-2</v>
      </c>
      <c r="AB102" s="44">
        <f>(VLOOKUP($A101,'RevPAR Raw Data'!$B$6:$BE$49,'RevPAR Raw Data'!AX$1,FALSE))/100</f>
        <v>-4.84056828780937E-2</v>
      </c>
      <c r="AC102" s="44">
        <f>(VLOOKUP($A101,'RevPAR Raw Data'!$B$6:$BE$49,'RevPAR Raw Data'!AY$1,FALSE))/100</f>
        <v>-1.82593037161875E-3</v>
      </c>
      <c r="AD102" s="45">
        <f>(VLOOKUP($A101,'RevPAR Raw Data'!$B$6:$BE$49,'RevPAR Raw Data'!BA$1,FALSE))/100</f>
        <v>1.21921363320388E-2</v>
      </c>
      <c r="AE102" s="45">
        <f>(VLOOKUP($A101,'RevPAR Raw Data'!$B$6:$BE$49,'RevPAR Raw Data'!BB$1,FALSE))/100</f>
        <v>4.2359775718217405E-2</v>
      </c>
      <c r="AF102" s="44">
        <f>(VLOOKUP($A101,'RevPAR Raw Data'!$B$6:$BE$49,'RevPAR Raw Data'!BC$1,FALSE))/100</f>
        <v>2.7311550703817803E-2</v>
      </c>
      <c r="AG102" s="46">
        <f>(VLOOKUP($A101,'RevPAR Raw Data'!$B$6:$BE$49,'RevPAR Raw Data'!BE$1,FALSE))/100</f>
        <v>8.4989965068069592E-3</v>
      </c>
    </row>
    <row r="103" spans="1:33">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c r="A104" s="70" t="s">
        <v>52</v>
      </c>
      <c r="B104" s="71">
        <f>(VLOOKUP($A104,'Occupancy Raw Data'!$B$8:$BE$54,'Occupancy Raw Data'!AG$3,FALSE))/100</f>
        <v>0.37623418697932698</v>
      </c>
      <c r="C104" s="72">
        <f>(VLOOKUP($A104,'Occupancy Raw Data'!$B$8:$BE$54,'Occupancy Raw Data'!AH$3,FALSE))/100</f>
        <v>0.47037951249614302</v>
      </c>
      <c r="D104" s="72">
        <f>(VLOOKUP($A104,'Occupancy Raw Data'!$B$8:$BE$54,'Occupancy Raw Data'!AI$3,FALSE))/100</f>
        <v>0.51172477630360902</v>
      </c>
      <c r="E104" s="72">
        <f>(VLOOKUP($A104,'Occupancy Raw Data'!$B$8:$BE$54,'Occupancy Raw Data'!AJ$3,FALSE))/100</f>
        <v>0.51955414995371696</v>
      </c>
      <c r="F104" s="72">
        <f>(VLOOKUP($A104,'Occupancy Raw Data'!$B$8:$BE$54,'Occupancy Raw Data'!AK$3,FALSE))/100</f>
        <v>0.51970842332613298</v>
      </c>
      <c r="G104" s="73">
        <f>(VLOOKUP($A104,'Occupancy Raw Data'!$B$8:$BE$54,'Occupancy Raw Data'!AL$3,FALSE))/100</f>
        <v>0.479520209811786</v>
      </c>
      <c r="H104" s="53">
        <f>(VLOOKUP($A104,'Occupancy Raw Data'!$B$8:$BE$54,'Occupancy Raw Data'!AN$3,FALSE))/100</f>
        <v>0.60201326751002704</v>
      </c>
      <c r="I104" s="53">
        <f>(VLOOKUP($A104,'Occupancy Raw Data'!$B$8:$BE$54,'Occupancy Raw Data'!AO$3,FALSE))/100</f>
        <v>0.60783708731872799</v>
      </c>
      <c r="J104" s="73">
        <f>(VLOOKUP($A104,'Occupancy Raw Data'!$B$8:$BE$54,'Occupancy Raw Data'!AP$3,FALSE))/100</f>
        <v>0.60492517741437801</v>
      </c>
      <c r="K104" s="74">
        <f>(VLOOKUP($A104,'Occupancy Raw Data'!$B$8:$BE$54,'Occupancy Raw Data'!AR$3,FALSE))/100</f>
        <v>0.51535020055538405</v>
      </c>
      <c r="M104" s="75">
        <f>VLOOKUP($A104,'ADR Raw Data'!$B$6:$BE$54,'ADR Raw Data'!AG$1,FALSE)</f>
        <v>86.403471040491993</v>
      </c>
      <c r="N104" s="76">
        <f>VLOOKUP($A104,'ADR Raw Data'!$B$6:$BE$54,'ADR Raw Data'!AH$1,FALSE)</f>
        <v>92.366853886520104</v>
      </c>
      <c r="O104" s="76">
        <f>VLOOKUP($A104,'ADR Raw Data'!$B$6:$BE$54,'ADR Raw Data'!AI$1,FALSE)</f>
        <v>94.341728971962596</v>
      </c>
      <c r="P104" s="76">
        <f>VLOOKUP($A104,'ADR Raw Data'!$B$6:$BE$54,'ADR Raw Data'!AJ$1,FALSE)</f>
        <v>94.239341548511604</v>
      </c>
      <c r="Q104" s="76">
        <f>VLOOKUP($A104,'ADR Raw Data'!$B$6:$BE$54,'ADR Raw Data'!AK$1,FALSE)</f>
        <v>94.838866048237406</v>
      </c>
      <c r="R104" s="77">
        <f>VLOOKUP($A104,'ADR Raw Data'!$B$6:$BE$54,'ADR Raw Data'!AL$1,FALSE)</f>
        <v>92.794176144132507</v>
      </c>
      <c r="S104" s="76">
        <f>VLOOKUP($A104,'ADR Raw Data'!$B$6:$BE$54,'ADR Raw Data'!AN$1,FALSE)</f>
        <v>107.09476199628401</v>
      </c>
      <c r="T104" s="76">
        <f>VLOOKUP($A104,'ADR Raw Data'!$B$6:$BE$54,'ADR Raw Data'!AO$1,FALSE)</f>
        <v>106.338817258883</v>
      </c>
      <c r="U104" s="77">
        <f>VLOOKUP($A104,'ADR Raw Data'!$B$6:$BE$54,'ADR Raw Data'!AP$1,FALSE)</f>
        <v>106.71497019350301</v>
      </c>
      <c r="V104" s="78">
        <f>VLOOKUP($A104,'ADR Raw Data'!$B$6:$BE$54,'ADR Raw Data'!AR$1,FALSE)</f>
        <v>97.462867620330499</v>
      </c>
      <c r="X104" s="75">
        <f>VLOOKUP($A104,'RevPAR Raw Data'!$B$6:$BE$54,'RevPAR Raw Data'!AG$1,FALSE)</f>
        <v>32.507939679111303</v>
      </c>
      <c r="Y104" s="76">
        <f>VLOOKUP($A104,'RevPAR Raw Data'!$B$6:$BE$54,'RevPAR Raw Data'!AH$1,FALSE)</f>
        <v>43.447475701943802</v>
      </c>
      <c r="Z104" s="76">
        <f>VLOOKUP($A104,'RevPAR Raw Data'!$B$6:$BE$54,'RevPAR Raw Data'!AI$1,FALSE)</f>
        <v>48.277000154273303</v>
      </c>
      <c r="AA104" s="76">
        <f>VLOOKUP($A104,'RevPAR Raw Data'!$B$6:$BE$54,'RevPAR Raw Data'!AJ$1,FALSE)</f>
        <v>48.962440990434999</v>
      </c>
      <c r="AB104" s="76">
        <f>VLOOKUP($A104,'RevPAR Raw Data'!$B$6:$BE$54,'RevPAR Raw Data'!AK$1,FALSE)</f>
        <v>49.288557543967897</v>
      </c>
      <c r="AC104" s="77">
        <f>VLOOKUP($A104,'RevPAR Raw Data'!$B$6:$BE$54,'RevPAR Raw Data'!AL$1,FALSE)</f>
        <v>44.4966828139463</v>
      </c>
      <c r="AD104" s="76">
        <f>VLOOKUP($A104,'RevPAR Raw Data'!$B$6:$BE$54,'RevPAR Raw Data'!AN$1,FALSE)</f>
        <v>64.472467602591706</v>
      </c>
      <c r="AE104" s="76">
        <f>VLOOKUP($A104,'RevPAR Raw Data'!$B$6:$BE$54,'RevPAR Raw Data'!AO$1,FALSE)</f>
        <v>64.636676951558101</v>
      </c>
      <c r="AF104" s="77">
        <f>VLOOKUP($A104,'RevPAR Raw Data'!$B$6:$BE$54,'RevPAR Raw Data'!AP$1,FALSE)</f>
        <v>64.554572277074897</v>
      </c>
      <c r="AG104" s="78">
        <f>VLOOKUP($A104,'RevPAR Raw Data'!$B$6:$BE$54,'RevPAR Raw Data'!AR$1,FALSE)</f>
        <v>50.227508374840198</v>
      </c>
    </row>
    <row r="105" spans="1:33" ht="14.25">
      <c r="A105" s="55" t="s">
        <v>131</v>
      </c>
      <c r="B105" s="43">
        <f>(VLOOKUP($A104,'Occupancy Raw Data'!$B$8:$BE$54,'Occupancy Raw Data'!AT$3,FALSE))/100</f>
        <v>4.1954474959851801E-2</v>
      </c>
      <c r="C105" s="44">
        <f>(VLOOKUP($A104,'Occupancy Raw Data'!$B$8:$BE$54,'Occupancy Raw Data'!AU$3,FALSE))/100</f>
        <v>1.1446415170728398E-2</v>
      </c>
      <c r="D105" s="44">
        <f>(VLOOKUP($A104,'Occupancy Raw Data'!$B$8:$BE$54,'Occupancy Raw Data'!AV$3,FALSE))/100</f>
        <v>4.7189783790718101E-2</v>
      </c>
      <c r="E105" s="44">
        <f>(VLOOKUP($A104,'Occupancy Raw Data'!$B$8:$BE$54,'Occupancy Raw Data'!AW$3,FALSE))/100</f>
        <v>5.09387549348451E-2</v>
      </c>
      <c r="F105" s="44">
        <f>(VLOOKUP($A104,'Occupancy Raw Data'!$B$8:$BE$54,'Occupancy Raw Data'!AX$3,FALSE))/100</f>
        <v>7.0118334195236193E-2</v>
      </c>
      <c r="G105" s="44">
        <f>(VLOOKUP($A104,'Occupancy Raw Data'!$B$8:$BE$54,'Occupancy Raw Data'!AY$3,FALSE))/100</f>
        <v>4.47824979837462E-2</v>
      </c>
      <c r="H105" s="45">
        <f>(VLOOKUP($A104,'Occupancy Raw Data'!$B$8:$BE$54,'Occupancy Raw Data'!BA$3,FALSE))/100</f>
        <v>5.3121875964208504E-2</v>
      </c>
      <c r="I105" s="45">
        <f>(VLOOKUP($A104,'Occupancy Raw Data'!$B$8:$BE$54,'Occupancy Raw Data'!BB$3,FALSE))/100</f>
        <v>4.9743758739189702E-2</v>
      </c>
      <c r="J105" s="44">
        <f>(VLOOKUP($A104,'Occupancy Raw Data'!$B$8:$BE$54,'Occupancy Raw Data'!BC$3,FALSE))/100</f>
        <v>5.14219735024595E-2</v>
      </c>
      <c r="K105" s="46">
        <f>(VLOOKUP($A104,'Occupancy Raw Data'!$B$8:$BE$54,'Occupancy Raw Data'!BE$3,FALSE))/100</f>
        <v>4.69998493143804E-2</v>
      </c>
      <c r="M105" s="43">
        <f>(VLOOKUP($A104,'ADR Raw Data'!$B$6:$BE$52,'ADR Raw Data'!AT$1,FALSE))/100</f>
        <v>-5.0992326267344503E-3</v>
      </c>
      <c r="N105" s="44">
        <f>(VLOOKUP($A104,'ADR Raw Data'!$B$6:$BE$52,'ADR Raw Data'!AU$1,FALSE))/100</f>
        <v>1.6276747073007899E-5</v>
      </c>
      <c r="O105" s="44">
        <f>(VLOOKUP($A104,'ADR Raw Data'!$B$6:$BE$52,'ADR Raw Data'!AV$1,FALSE))/100</f>
        <v>8.9086041206246306E-3</v>
      </c>
      <c r="P105" s="44">
        <f>(VLOOKUP($A104,'ADR Raw Data'!$B$6:$BE$52,'ADR Raw Data'!AW$1,FALSE))/100</f>
        <v>1.7302502987625E-2</v>
      </c>
      <c r="Q105" s="44">
        <f>(VLOOKUP($A104,'ADR Raw Data'!$B$6:$BE$52,'ADR Raw Data'!AX$1,FALSE))/100</f>
        <v>1.6488620344409698E-2</v>
      </c>
      <c r="R105" s="44">
        <f>(VLOOKUP($A104,'ADR Raw Data'!$B$6:$BE$52,'ADR Raw Data'!AY$1,FALSE))/100</f>
        <v>8.6682504629007392E-3</v>
      </c>
      <c r="S105" s="45">
        <f>(VLOOKUP($A104,'ADR Raw Data'!$B$6:$BE$52,'ADR Raw Data'!BA$1,FALSE))/100</f>
        <v>1.3722010857908999E-2</v>
      </c>
      <c r="T105" s="45">
        <f>(VLOOKUP($A104,'ADR Raw Data'!$B$6:$BE$52,'ADR Raw Data'!BB$1,FALSE))/100</f>
        <v>2.0762451462350402E-2</v>
      </c>
      <c r="U105" s="44">
        <f>(VLOOKUP($A104,'ADR Raw Data'!$B$6:$BE$52,'ADR Raw Data'!BC$1,FALSE))/100</f>
        <v>1.7245969219590901E-2</v>
      </c>
      <c r="V105" s="46">
        <f>(VLOOKUP($A104,'ADR Raw Data'!$B$6:$BE$52,'ADR Raw Data'!BE$1,FALSE))/100</f>
        <v>1.1992534659962899E-2</v>
      </c>
      <c r="X105" s="43">
        <f>(VLOOKUP($A104,'RevPAR Raw Data'!$B$6:$BE$52,'RevPAR Raw Data'!AT$1,FALSE))/100</f>
        <v>3.6641306705564598E-2</v>
      </c>
      <c r="Y105" s="44">
        <f>(VLOOKUP($A104,'RevPAR Raw Data'!$B$6:$BE$52,'RevPAR Raw Data'!AU$1,FALSE))/100</f>
        <v>1.1462878228205998E-2</v>
      </c>
      <c r="Z105" s="44">
        <f>(VLOOKUP($A104,'RevPAR Raw Data'!$B$6:$BE$52,'RevPAR Raw Data'!AV$1,FALSE))/100</f>
        <v>5.6518783013672101E-2</v>
      </c>
      <c r="AA105" s="44">
        <f>(VLOOKUP($A104,'RevPAR Raw Data'!$B$6:$BE$52,'RevPAR Raw Data'!AW$1,FALSE))/100</f>
        <v>6.9122625881916103E-2</v>
      </c>
      <c r="AB105" s="44">
        <f>(VLOOKUP($A104,'RevPAR Raw Data'!$B$6:$BE$52,'RevPAR Raw Data'!AX$1,FALSE))/100</f>
        <v>8.7763109131373598E-2</v>
      </c>
      <c r="AC105" s="44">
        <f>(VLOOKUP($A104,'RevPAR Raw Data'!$B$6:$BE$52,'RevPAR Raw Data'!AY$1,FALSE))/100</f>
        <v>5.38389343555244E-2</v>
      </c>
      <c r="AD105" s="45">
        <f>(VLOOKUP($A104,'RevPAR Raw Data'!$B$6:$BE$52,'RevPAR Raw Data'!BA$1,FALSE))/100</f>
        <v>6.7572825780891008E-2</v>
      </c>
      <c r="AE105" s="45">
        <f>(VLOOKUP($A104,'RevPAR Raw Data'!$B$6:$BE$52,'RevPAR Raw Data'!BB$1,FALSE))/100</f>
        <v>7.1539012577917505E-2</v>
      </c>
      <c r="AF105" s="44">
        <f>(VLOOKUP($A104,'RevPAR Raw Data'!$B$6:$BE$52,'RevPAR Raw Data'!BC$1,FALSE))/100</f>
        <v>6.9554764494284604E-2</v>
      </c>
      <c r="AG105" s="46">
        <f>(VLOOKUP($A104,'RevPAR Raw Data'!$B$6:$BE$52,'RevPAR Raw Data'!BE$1,FALSE))/100</f>
        <v>5.9556031296259103E-2</v>
      </c>
    </row>
    <row r="106" spans="1:33">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c r="A107" s="70" t="s">
        <v>51</v>
      </c>
      <c r="B107" s="71">
        <f>(VLOOKUP($A107,'Occupancy Raw Data'!$B$8:$BE$45,'Occupancy Raw Data'!AG$3,FALSE))/100</f>
        <v>0.408701413427561</v>
      </c>
      <c r="C107" s="72">
        <f>(VLOOKUP($A107,'Occupancy Raw Data'!$B$8:$BE$45,'Occupancy Raw Data'!AH$3,FALSE))/100</f>
        <v>0.49328621908127196</v>
      </c>
      <c r="D107" s="72">
        <f>(VLOOKUP($A107,'Occupancy Raw Data'!$B$8:$BE$45,'Occupancy Raw Data'!AI$3,FALSE))/100</f>
        <v>0.52469081272084805</v>
      </c>
      <c r="E107" s="72">
        <f>(VLOOKUP($A107,'Occupancy Raw Data'!$B$8:$BE$45,'Occupancy Raw Data'!AJ$3,FALSE))/100</f>
        <v>0.54902826855123599</v>
      </c>
      <c r="F107" s="72">
        <f>(VLOOKUP($A107,'Occupancy Raw Data'!$B$8:$BE$45,'Occupancy Raw Data'!AK$3,FALSE))/100</f>
        <v>0.54116607773851499</v>
      </c>
      <c r="G107" s="73">
        <f>(VLOOKUP($A107,'Occupancy Raw Data'!$B$8:$BE$45,'Occupancy Raw Data'!AL$3,FALSE))/100</f>
        <v>0.503374558303886</v>
      </c>
      <c r="H107" s="53">
        <f>(VLOOKUP($A107,'Occupancy Raw Data'!$B$8:$BE$45,'Occupancy Raw Data'!AN$3,FALSE))/100</f>
        <v>0.68626325088339202</v>
      </c>
      <c r="I107" s="53">
        <f>(VLOOKUP($A107,'Occupancy Raw Data'!$B$8:$BE$45,'Occupancy Raw Data'!AO$3,FALSE))/100</f>
        <v>0.65057420494699603</v>
      </c>
      <c r="J107" s="73">
        <f>(VLOOKUP($A107,'Occupancy Raw Data'!$B$8:$BE$45,'Occupancy Raw Data'!AP$3,FALSE))/100</f>
        <v>0.66841872791519408</v>
      </c>
      <c r="K107" s="74">
        <f>(VLOOKUP($A107,'Occupancy Raw Data'!$B$8:$BE$45,'Occupancy Raw Data'!AR$3,FALSE))/100</f>
        <v>0.55053003533568901</v>
      </c>
      <c r="M107" s="75">
        <f>VLOOKUP($A107,'ADR Raw Data'!$B$6:$BE$43,'ADR Raw Data'!AG$1,FALSE)</f>
        <v>90.446604344536894</v>
      </c>
      <c r="N107" s="76">
        <f>VLOOKUP($A107,'ADR Raw Data'!$B$6:$BE$43,'ADR Raw Data'!AH$1,FALSE)</f>
        <v>93.959972242120301</v>
      </c>
      <c r="O107" s="76">
        <f>VLOOKUP($A107,'ADR Raw Data'!$B$6:$BE$43,'ADR Raw Data'!AI$1,FALSE)</f>
        <v>94.058064651906705</v>
      </c>
      <c r="P107" s="76">
        <f>VLOOKUP($A107,'ADR Raw Data'!$B$6:$BE$43,'ADR Raw Data'!AJ$1,FALSE)</f>
        <v>95.976830249396599</v>
      </c>
      <c r="Q107" s="76">
        <f>VLOOKUP($A107,'ADR Raw Data'!$B$6:$BE$43,'ADR Raw Data'!AK$1,FALSE)</f>
        <v>97.020222820763905</v>
      </c>
      <c r="R107" s="77">
        <f>VLOOKUP($A107,'ADR Raw Data'!$B$6:$BE$43,'ADR Raw Data'!AL$1,FALSE)</f>
        <v>94.507860727949094</v>
      </c>
      <c r="S107" s="76">
        <f>VLOOKUP($A107,'ADR Raw Data'!$B$6:$BE$43,'ADR Raw Data'!AN$1,FALSE)</f>
        <v>116.30872948445599</v>
      </c>
      <c r="T107" s="76">
        <f>VLOOKUP($A107,'ADR Raw Data'!$B$6:$BE$43,'ADR Raw Data'!AO$1,FALSE)</f>
        <v>113.245604589585</v>
      </c>
      <c r="U107" s="77">
        <f>VLOOKUP($A107,'ADR Raw Data'!$B$6:$BE$43,'ADR Raw Data'!AP$1,FALSE)</f>
        <v>114.8180545827</v>
      </c>
      <c r="V107" s="78">
        <f>VLOOKUP($A107,'ADR Raw Data'!$B$6:$BE$43,'ADR Raw Data'!AR$1,FALSE)</f>
        <v>101.553389877131</v>
      </c>
      <c r="X107" s="75">
        <f>VLOOKUP($A107,'RevPAR Raw Data'!$B$6:$BE$43,'RevPAR Raw Data'!AG$1,FALSE)</f>
        <v>36.965655035335601</v>
      </c>
      <c r="Y107" s="76">
        <f>VLOOKUP($A107,'RevPAR Raw Data'!$B$6:$BE$43,'RevPAR Raw Data'!AH$1,FALSE)</f>
        <v>46.349159452296803</v>
      </c>
      <c r="Z107" s="76">
        <f>VLOOKUP($A107,'RevPAR Raw Data'!$B$6:$BE$43,'RevPAR Raw Data'!AI$1,FALSE)</f>
        <v>49.351402385158998</v>
      </c>
      <c r="AA107" s="76">
        <f>VLOOKUP($A107,'RevPAR Raw Data'!$B$6:$BE$43,'RevPAR Raw Data'!AJ$1,FALSE)</f>
        <v>52.693992932862102</v>
      </c>
      <c r="AB107" s="76">
        <f>VLOOKUP($A107,'RevPAR Raw Data'!$B$6:$BE$43,'RevPAR Raw Data'!AK$1,FALSE)</f>
        <v>52.504053445229601</v>
      </c>
      <c r="AC107" s="77">
        <f>VLOOKUP($A107,'RevPAR Raw Data'!$B$6:$BE$43,'RevPAR Raw Data'!AL$1,FALSE)</f>
        <v>47.5728526501766</v>
      </c>
      <c r="AD107" s="76">
        <f>VLOOKUP($A107,'RevPAR Raw Data'!$B$6:$BE$43,'RevPAR Raw Data'!AN$1,FALSE)</f>
        <v>79.818406802120094</v>
      </c>
      <c r="AE107" s="76">
        <f>VLOOKUP($A107,'RevPAR Raw Data'!$B$6:$BE$43,'RevPAR Raw Data'!AO$1,FALSE)</f>
        <v>73.674669169611306</v>
      </c>
      <c r="AF107" s="77">
        <f>VLOOKUP($A107,'RevPAR Raw Data'!$B$6:$BE$43,'RevPAR Raw Data'!AP$1,FALSE)</f>
        <v>76.7465379858657</v>
      </c>
      <c r="AG107" s="78">
        <f>VLOOKUP($A107,'RevPAR Raw Data'!$B$6:$BE$43,'RevPAR Raw Data'!AR$1,FALSE)</f>
        <v>55.908191317516398</v>
      </c>
    </row>
    <row r="108" spans="1:33" ht="14.25">
      <c r="A108" s="55" t="s">
        <v>131</v>
      </c>
      <c r="B108" s="43">
        <f>(VLOOKUP($A107,'Occupancy Raw Data'!$B$8:$BE$51,'Occupancy Raw Data'!AT$3,FALSE))/100</f>
        <v>5.6530120020829203E-2</v>
      </c>
      <c r="C108" s="44">
        <f>(VLOOKUP($A107,'Occupancy Raw Data'!$B$8:$BE$51,'Occupancy Raw Data'!AU$3,FALSE))/100</f>
        <v>-1.9371822496241298E-2</v>
      </c>
      <c r="D108" s="44">
        <f>(VLOOKUP($A107,'Occupancy Raw Data'!$B$8:$BE$51,'Occupancy Raw Data'!AV$3,FALSE))/100</f>
        <v>-1.8266777232512098E-2</v>
      </c>
      <c r="E108" s="44">
        <f>(VLOOKUP($A107,'Occupancy Raw Data'!$B$8:$BE$51,'Occupancy Raw Data'!AW$3,FALSE))/100</f>
        <v>-8.691595588640931E-3</v>
      </c>
      <c r="F108" s="44">
        <f>(VLOOKUP($A107,'Occupancy Raw Data'!$B$8:$BE$51,'Occupancy Raw Data'!AX$3,FALSE))/100</f>
        <v>-1.1592142613045999E-2</v>
      </c>
      <c r="G108" s="44">
        <f>(VLOOKUP($A107,'Occupancy Raw Data'!$B$8:$BE$51,'Occupancy Raw Data'!AY$3,FALSE))/100</f>
        <v>-3.48431245314588E-3</v>
      </c>
      <c r="H108" s="45">
        <f>(VLOOKUP($A107,'Occupancy Raw Data'!$B$8:$BE$51,'Occupancy Raw Data'!BA$3,FALSE))/100</f>
        <v>0.13857888758557901</v>
      </c>
      <c r="I108" s="45">
        <f>(VLOOKUP($A107,'Occupancy Raw Data'!$B$8:$BE$51,'Occupancy Raw Data'!BB$3,FALSE))/100</f>
        <v>4.9337373270367503E-2</v>
      </c>
      <c r="J108" s="44">
        <f>(VLOOKUP($A107,'Occupancy Raw Data'!$B$8:$BE$51,'Occupancy Raw Data'!BC$3,FALSE))/100</f>
        <v>9.3328661065526897E-2</v>
      </c>
      <c r="K108" s="46">
        <f>(VLOOKUP($A107,'Occupancy Raw Data'!$B$8:$BE$51,'Occupancy Raw Data'!BE$3,FALSE))/100</f>
        <v>2.8095971528087502E-2</v>
      </c>
      <c r="M108" s="43">
        <f>(VLOOKUP($A107,'ADR Raw Data'!$B$6:$BE$49,'ADR Raw Data'!AT$1,FALSE))/100</f>
        <v>2.0976389269792398E-2</v>
      </c>
      <c r="N108" s="44">
        <f>(VLOOKUP($A107,'ADR Raw Data'!$B$6:$BE$49,'ADR Raw Data'!AU$1,FALSE))/100</f>
        <v>2.2178405621149203E-2</v>
      </c>
      <c r="O108" s="44">
        <f>(VLOOKUP($A107,'ADR Raw Data'!$B$6:$BE$49,'ADR Raw Data'!AV$1,FALSE))/100</f>
        <v>2.0401894752544998E-3</v>
      </c>
      <c r="P108" s="44">
        <f>(VLOOKUP($A107,'ADR Raw Data'!$B$6:$BE$49,'ADR Raw Data'!AW$1,FALSE))/100</f>
        <v>1.9285756189306998E-2</v>
      </c>
      <c r="Q108" s="44">
        <f>(VLOOKUP($A107,'ADR Raw Data'!$B$6:$BE$49,'ADR Raw Data'!AX$1,FALSE))/100</f>
        <v>3.3480540551546104E-2</v>
      </c>
      <c r="R108" s="44">
        <f>(VLOOKUP($A107,'ADR Raw Data'!$B$6:$BE$49,'ADR Raw Data'!AY$1,FALSE))/100</f>
        <v>1.9089476020236001E-2</v>
      </c>
      <c r="S108" s="45">
        <f>(VLOOKUP($A107,'ADR Raw Data'!$B$6:$BE$49,'ADR Raw Data'!BA$1,FALSE))/100</f>
        <v>0.102627898832716</v>
      </c>
      <c r="T108" s="45">
        <f>(VLOOKUP($A107,'ADR Raw Data'!$B$6:$BE$49,'ADR Raw Data'!BB$1,FALSE))/100</f>
        <v>7.23548943671177E-2</v>
      </c>
      <c r="U108" s="44">
        <f>(VLOOKUP($A107,'ADR Raw Data'!$B$6:$BE$49,'ADR Raw Data'!BC$1,FALSE))/100</f>
        <v>8.7861265796008392E-2</v>
      </c>
      <c r="V108" s="46">
        <f>(VLOOKUP($A107,'ADR Raw Data'!$B$6:$BE$49,'ADR Raw Data'!BE$1,FALSE))/100</f>
        <v>4.78577235075607E-2</v>
      </c>
      <c r="X108" s="43">
        <f>(VLOOKUP($A107,'RevPAR Raw Data'!$B$6:$BE$49,'RevPAR Raw Data'!AT$1,FALSE))/100</f>
        <v>7.8692307093646705E-2</v>
      </c>
      <c r="Y108" s="44">
        <f>(VLOOKUP($A107,'RevPAR Raw Data'!$B$6:$BE$49,'RevPAR Raw Data'!AU$1,FALSE))/100</f>
        <v>2.3769469879653497E-3</v>
      </c>
      <c r="Z108" s="44">
        <f>(VLOOKUP($A107,'RevPAR Raw Data'!$B$6:$BE$49,'RevPAR Raw Data'!AV$1,FALSE))/100</f>
        <v>-1.6263855443914198E-2</v>
      </c>
      <c r="AA108" s="44">
        <f>(VLOOKUP($A107,'RevPAR Raw Data'!$B$6:$BE$49,'RevPAR Raw Data'!AW$1,FALSE))/100</f>
        <v>1.04265366072474E-2</v>
      </c>
      <c r="AB108" s="44">
        <f>(VLOOKUP($A107,'RevPAR Raw Data'!$B$6:$BE$49,'RevPAR Raw Data'!AX$1,FALSE))/100</f>
        <v>2.1500286737664596E-2</v>
      </c>
      <c r="AC108" s="44">
        <f>(VLOOKUP($A107,'RevPAR Raw Data'!$B$6:$BE$49,'RevPAR Raw Data'!AY$1,FALSE))/100</f>
        <v>1.5538649868068698E-2</v>
      </c>
      <c r="AD108" s="45">
        <f>(VLOOKUP($A107,'RevPAR Raw Data'!$B$6:$BE$49,'RevPAR Raw Data'!BA$1,FALSE))/100</f>
        <v>0.255428846473778</v>
      </c>
      <c r="AE108" s="45">
        <f>(VLOOKUP($A107,'RevPAR Raw Data'!$B$6:$BE$49,'RevPAR Raw Data'!BB$1,FALSE))/100</f>
        <v>0.12526206806881299</v>
      </c>
      <c r="AF108" s="44">
        <f>(VLOOKUP($A107,'RevPAR Raw Data'!$B$6:$BE$49,'RevPAR Raw Data'!BC$1,FALSE))/100</f>
        <v>0.18938990115779902</v>
      </c>
      <c r="AG108" s="46">
        <f>(VLOOKUP($A107,'RevPAR Raw Data'!$B$6:$BE$49,'RevPAR Raw Data'!BE$1,FALSE))/100</f>
        <v>7.7298304272715695E-2</v>
      </c>
    </row>
    <row r="109" spans="1:33">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c r="A110" s="70" t="s">
        <v>54</v>
      </c>
      <c r="B110" s="71">
        <f>(VLOOKUP($A110,'Occupancy Raw Data'!$B$8:$BE$45,'Occupancy Raw Data'!AG$3,FALSE))/100</f>
        <v>0.47336384885079802</v>
      </c>
      <c r="C110" s="72">
        <f>(VLOOKUP($A110,'Occupancy Raw Data'!$B$8:$BE$45,'Occupancy Raw Data'!AH$3,FALSE))/100</f>
        <v>0.63994935722633395</v>
      </c>
      <c r="D110" s="72">
        <f>(VLOOKUP($A110,'Occupancy Raw Data'!$B$8:$BE$45,'Occupancy Raw Data'!AI$3,FALSE))/100</f>
        <v>0.69609466303077494</v>
      </c>
      <c r="E110" s="72">
        <f>(VLOOKUP($A110,'Occupancy Raw Data'!$B$8:$BE$45,'Occupancy Raw Data'!AJ$3,FALSE))/100</f>
        <v>0.67116283599532489</v>
      </c>
      <c r="F110" s="72">
        <f>(VLOOKUP($A110,'Occupancy Raw Data'!$B$8:$BE$45,'Occupancy Raw Data'!AK$3,FALSE))/100</f>
        <v>0.67978184651343898</v>
      </c>
      <c r="G110" s="73">
        <f>(VLOOKUP($A110,'Occupancy Raw Data'!$B$8:$BE$45,'Occupancy Raw Data'!AL$3,FALSE))/100</f>
        <v>0.63207051032333406</v>
      </c>
      <c r="H110" s="53">
        <f>(VLOOKUP($A110,'Occupancy Raw Data'!$B$8:$BE$45,'Occupancy Raw Data'!AN$3,FALSE))/100</f>
        <v>0.78842033502142495</v>
      </c>
      <c r="I110" s="53">
        <f>(VLOOKUP($A110,'Occupancy Raw Data'!$B$8:$BE$45,'Occupancy Raw Data'!AO$3,FALSE))/100</f>
        <v>0.75774250097389895</v>
      </c>
      <c r="J110" s="73">
        <f>(VLOOKUP($A110,'Occupancy Raw Data'!$B$8:$BE$45,'Occupancy Raw Data'!AP$3,FALSE))/100</f>
        <v>0.77308141799766206</v>
      </c>
      <c r="K110" s="74">
        <f>(VLOOKUP($A110,'Occupancy Raw Data'!$B$8:$BE$45,'Occupancy Raw Data'!AR$3,FALSE))/100</f>
        <v>0.67235934108742801</v>
      </c>
      <c r="M110" s="75">
        <f>VLOOKUP($A110,'ADR Raw Data'!$B$6:$BE$43,'ADR Raw Data'!AG$1,FALSE)</f>
        <v>134.29360148132901</v>
      </c>
      <c r="N110" s="76">
        <f>VLOOKUP($A110,'ADR Raw Data'!$B$6:$BE$43,'ADR Raw Data'!AH$1,FALSE)</f>
        <v>133.43082635824001</v>
      </c>
      <c r="O110" s="76">
        <f>VLOOKUP($A110,'ADR Raw Data'!$B$6:$BE$43,'ADR Raw Data'!AI$1,FALSE)</f>
        <v>133.64749213011501</v>
      </c>
      <c r="P110" s="76">
        <f>VLOOKUP($A110,'ADR Raw Data'!$B$6:$BE$43,'ADR Raw Data'!AJ$1,FALSE)</f>
        <v>132.85289922368099</v>
      </c>
      <c r="Q110" s="76">
        <f>VLOOKUP($A110,'ADR Raw Data'!$B$6:$BE$43,'ADR Raw Data'!AK$1,FALSE)</f>
        <v>141.53552292263601</v>
      </c>
      <c r="R110" s="77">
        <f>VLOOKUP($A110,'ADR Raw Data'!$B$6:$BE$43,'ADR Raw Data'!AL$1,FALSE)</f>
        <v>135.22833746783499</v>
      </c>
      <c r="S110" s="76">
        <f>VLOOKUP($A110,'ADR Raw Data'!$B$6:$BE$43,'ADR Raw Data'!AN$1,FALSE)</f>
        <v>189.17447656105199</v>
      </c>
      <c r="T110" s="76">
        <f>VLOOKUP($A110,'ADR Raw Data'!$B$6:$BE$43,'ADR Raw Data'!AO$1,FALSE)</f>
        <v>188.84525287577901</v>
      </c>
      <c r="U110" s="77">
        <f>VLOOKUP($A110,'ADR Raw Data'!$B$6:$BE$43,'ADR Raw Data'!AP$1,FALSE)</f>
        <v>189.01313082640399</v>
      </c>
      <c r="V110" s="78">
        <f>VLOOKUP($A110,'ADR Raw Data'!$B$6:$BE$43,'ADR Raw Data'!AR$1,FALSE)</f>
        <v>152.89747095278901</v>
      </c>
      <c r="X110" s="75">
        <f>VLOOKUP($A110,'RevPAR Raw Data'!$B$6:$BE$43,'RevPAR Raw Data'!AG$1,FALSE)</f>
        <v>63.569736073237202</v>
      </c>
      <c r="Y110" s="76">
        <f>VLOOKUP($A110,'RevPAR Raw Data'!$B$6:$BE$43,'RevPAR Raw Data'!AH$1,FALSE)</f>
        <v>85.388971562134699</v>
      </c>
      <c r="Z110" s="76">
        <f>VLOOKUP($A110,'RevPAR Raw Data'!$B$6:$BE$43,'RevPAR Raw Data'!AI$1,FALSE)</f>
        <v>93.031305999220805</v>
      </c>
      <c r="AA110" s="76">
        <f>VLOOKUP($A110,'RevPAR Raw Data'!$B$6:$BE$43,'RevPAR Raw Data'!AJ$1,FALSE)</f>
        <v>89.165928613167097</v>
      </c>
      <c r="AB110" s="76">
        <f>VLOOKUP($A110,'RevPAR Raw Data'!$B$6:$BE$43,'RevPAR Raw Data'!AK$1,FALSE)</f>
        <v>96.213279119594802</v>
      </c>
      <c r="AC110" s="77">
        <f>VLOOKUP($A110,'RevPAR Raw Data'!$B$6:$BE$43,'RevPAR Raw Data'!AL$1,FALSE)</f>
        <v>85.473844273470903</v>
      </c>
      <c r="AD110" s="76">
        <f>VLOOKUP($A110,'RevPAR Raw Data'!$B$6:$BE$43,'RevPAR Raw Data'!AN$1,FALSE)</f>
        <v>149.14900418776699</v>
      </c>
      <c r="AE110" s="76">
        <f>VLOOKUP($A110,'RevPAR Raw Data'!$B$6:$BE$43,'RevPAR Raw Data'!AO$1,FALSE)</f>
        <v>143.096074211141</v>
      </c>
      <c r="AF110" s="77">
        <f>VLOOKUP($A110,'RevPAR Raw Data'!$B$6:$BE$43,'RevPAR Raw Data'!AP$1,FALSE)</f>
        <v>146.122539199454</v>
      </c>
      <c r="AG110" s="78">
        <f>VLOOKUP($A110,'RevPAR Raw Data'!$B$6:$BE$43,'RevPAR Raw Data'!AR$1,FALSE)</f>
        <v>102.802042823752</v>
      </c>
    </row>
    <row r="111" spans="1:33" ht="14.25">
      <c r="A111" s="55" t="s">
        <v>131</v>
      </c>
      <c r="B111" s="43">
        <f>(VLOOKUP($A110,'Occupancy Raw Data'!$B$8:$BE$51,'Occupancy Raw Data'!AT$3,FALSE))/100</f>
        <v>9.0787897271829898E-2</v>
      </c>
      <c r="C111" s="44">
        <f>(VLOOKUP($A110,'Occupancy Raw Data'!$B$8:$BE$51,'Occupancy Raw Data'!AU$3,FALSE))/100</f>
        <v>0.15229759194693501</v>
      </c>
      <c r="D111" s="44">
        <f>(VLOOKUP($A110,'Occupancy Raw Data'!$B$8:$BE$51,'Occupancy Raw Data'!AV$3,FALSE))/100</f>
        <v>0.115034890570476</v>
      </c>
      <c r="E111" s="44">
        <f>(VLOOKUP($A110,'Occupancy Raw Data'!$B$8:$BE$51,'Occupancy Raw Data'!AW$3,FALSE))/100</f>
        <v>4.43074048418848E-2</v>
      </c>
      <c r="F111" s="44">
        <f>(VLOOKUP($A110,'Occupancy Raw Data'!$B$8:$BE$51,'Occupancy Raw Data'!AX$3,FALSE))/100</f>
        <v>2.25136491287233E-2</v>
      </c>
      <c r="G111" s="44">
        <f>(VLOOKUP($A110,'Occupancy Raw Data'!$B$8:$BE$51,'Occupancy Raw Data'!AY$3,FALSE))/100</f>
        <v>8.1899283779776205E-2</v>
      </c>
      <c r="H111" s="45">
        <f>(VLOOKUP($A110,'Occupancy Raw Data'!$B$8:$BE$51,'Occupancy Raw Data'!BA$3,FALSE))/100</f>
        <v>1.5944270086424801E-2</v>
      </c>
      <c r="I111" s="45">
        <f>(VLOOKUP($A110,'Occupancy Raw Data'!$B$8:$BE$51,'Occupancy Raw Data'!BB$3,FALSE))/100</f>
        <v>1.38106770414814E-2</v>
      </c>
      <c r="J111" s="44">
        <f>(VLOOKUP($A110,'Occupancy Raw Data'!$B$8:$BE$51,'Occupancy Raw Data'!BC$3,FALSE))/100</f>
        <v>1.4897519208056001E-2</v>
      </c>
      <c r="K111" s="46">
        <f>(VLOOKUP($A110,'Occupancy Raw Data'!$B$8:$BE$51,'Occupancy Raw Data'!BE$3,FALSE))/100</f>
        <v>5.8933126669726395E-2</v>
      </c>
      <c r="M111" s="43">
        <f>(VLOOKUP($A110,'ADR Raw Data'!$B$6:$BE$49,'ADR Raw Data'!AT$1,FALSE))/100</f>
        <v>2.2733174617867199E-3</v>
      </c>
      <c r="N111" s="44">
        <f>(VLOOKUP($A110,'ADR Raw Data'!$B$6:$BE$49,'ADR Raw Data'!AU$1,FALSE))/100</f>
        <v>-5.8832487903357602E-3</v>
      </c>
      <c r="O111" s="44">
        <f>(VLOOKUP($A110,'ADR Raw Data'!$B$6:$BE$49,'ADR Raw Data'!AV$1,FALSE))/100</f>
        <v>-3.7488766024090202E-2</v>
      </c>
      <c r="P111" s="44">
        <f>(VLOOKUP($A110,'ADR Raw Data'!$B$6:$BE$49,'ADR Raw Data'!AW$1,FALSE))/100</f>
        <v>-4.9093789707608304E-2</v>
      </c>
      <c r="Q111" s="44">
        <f>(VLOOKUP($A110,'ADR Raw Data'!$B$6:$BE$49,'ADR Raw Data'!AX$1,FALSE))/100</f>
        <v>-3.79625670469474E-2</v>
      </c>
      <c r="R111" s="44">
        <f>(VLOOKUP($A110,'ADR Raw Data'!$B$6:$BE$49,'ADR Raw Data'!AY$1,FALSE))/100</f>
        <v>-2.9370337059852699E-2</v>
      </c>
      <c r="S111" s="45">
        <f>(VLOOKUP($A110,'ADR Raw Data'!$B$6:$BE$49,'ADR Raw Data'!BA$1,FALSE))/100</f>
        <v>-7.2948510435005796E-3</v>
      </c>
      <c r="T111" s="45">
        <f>(VLOOKUP($A110,'ADR Raw Data'!$B$6:$BE$49,'ADR Raw Data'!BB$1,FALSE))/100</f>
        <v>-2.6620989013699997E-2</v>
      </c>
      <c r="U111" s="44">
        <f>(VLOOKUP($A110,'ADR Raw Data'!$B$6:$BE$49,'ADR Raw Data'!BC$1,FALSE))/100</f>
        <v>-1.6862001089864301E-2</v>
      </c>
      <c r="V111" s="46">
        <f>(VLOOKUP($A110,'ADR Raw Data'!$B$6:$BE$49,'ADR Raw Data'!BE$1,FALSE))/100</f>
        <v>-2.9004296554871297E-2</v>
      </c>
      <c r="X111" s="43">
        <f>(VLOOKUP($A110,'RevPAR Raw Data'!$B$6:$BE$49,'RevPAR Raw Data'!AT$1,FALSE))/100</f>
        <v>9.3267604445803606E-2</v>
      </c>
      <c r="Y111" s="44">
        <f>(VLOOKUP($A110,'RevPAR Raw Data'!$B$6:$BE$49,'RevPAR Raw Data'!AU$1,FALSE))/100</f>
        <v>0.145518338533006</v>
      </c>
      <c r="Z111" s="44">
        <f>(VLOOKUP($A110,'RevPAR Raw Data'!$B$6:$BE$49,'RevPAR Raw Data'!AV$1,FALSE))/100</f>
        <v>7.3233608449182808E-2</v>
      </c>
      <c r="AA111" s="44">
        <f>(VLOOKUP($A110,'RevPAR Raw Data'!$B$6:$BE$49,'RevPAR Raw Data'!AW$1,FALSE))/100</f>
        <v>-6.9616032815208295E-3</v>
      </c>
      <c r="AB111" s="44">
        <f>(VLOOKUP($A110,'RevPAR Raw Data'!$B$6:$BE$49,'RevPAR Raw Data'!AX$1,FALSE))/100</f>
        <v>-1.6303593832744601E-2</v>
      </c>
      <c r="AC111" s="44">
        <f>(VLOOKUP($A110,'RevPAR Raw Data'!$B$6:$BE$49,'RevPAR Raw Data'!AY$1,FALSE))/100</f>
        <v>5.0123537150350901E-2</v>
      </c>
      <c r="AD111" s="45">
        <f>(VLOOKUP($A110,'RevPAR Raw Data'!$B$6:$BE$49,'RevPAR Raw Data'!BA$1,FALSE))/100</f>
        <v>8.533107967646501E-3</v>
      </c>
      <c r="AE111" s="45">
        <f>(VLOOKUP($A110,'RevPAR Raw Data'!$B$6:$BE$49,'RevPAR Raw Data'!BB$1,FALSE))/100</f>
        <v>-1.3177965854011599E-2</v>
      </c>
      <c r="AF111" s="44">
        <f>(VLOOKUP($A110,'RevPAR Raw Data'!$B$6:$BE$49,'RevPAR Raw Data'!BC$1,FALSE))/100</f>
        <v>-2.2156838669308201E-3</v>
      </c>
      <c r="AG111" s="46">
        <f>(VLOOKUP($A110,'RevPAR Raw Data'!$B$6:$BE$49,'RevPAR Raw Data'!BE$1,FALSE))/100</f>
        <v>2.8219516232020399E-2</v>
      </c>
    </row>
    <row r="112" spans="1:33">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3">
      <c r="A113" s="70" t="s">
        <v>53</v>
      </c>
      <c r="B113" s="71">
        <f>(VLOOKUP($A113,'Occupancy Raw Data'!$B$8:$BE$45,'Occupancy Raw Data'!AG$3,FALSE))/100</f>
        <v>0.43822773972602697</v>
      </c>
      <c r="C113" s="72">
        <f>(VLOOKUP($A113,'Occupancy Raw Data'!$B$8:$BE$45,'Occupancy Raw Data'!AH$3,FALSE))/100</f>
        <v>0.56511130136986298</v>
      </c>
      <c r="D113" s="72">
        <f>(VLOOKUP($A113,'Occupancy Raw Data'!$B$8:$BE$45,'Occupancy Raw Data'!AI$3,FALSE))/100</f>
        <v>0.625342465753424</v>
      </c>
      <c r="E113" s="72">
        <f>(VLOOKUP($A113,'Occupancy Raw Data'!$B$8:$BE$45,'Occupancy Raw Data'!AJ$3,FALSE))/100</f>
        <v>0.615025684931506</v>
      </c>
      <c r="F113" s="72">
        <f>(VLOOKUP($A113,'Occupancy Raw Data'!$B$8:$BE$45,'Occupancy Raw Data'!AK$3,FALSE))/100</f>
        <v>0.60393835616438307</v>
      </c>
      <c r="G113" s="73">
        <f>(VLOOKUP($A113,'Occupancy Raw Data'!$B$8:$BE$45,'Occupancy Raw Data'!AL$3,FALSE))/100</f>
        <v>0.56952910958904102</v>
      </c>
      <c r="H113" s="53">
        <f>(VLOOKUP($A113,'Occupancy Raw Data'!$B$8:$BE$45,'Occupancy Raw Data'!AN$3,FALSE))/100</f>
        <v>0.71870719178082099</v>
      </c>
      <c r="I113" s="53">
        <f>(VLOOKUP($A113,'Occupancy Raw Data'!$B$8:$BE$45,'Occupancy Raw Data'!AO$3,FALSE))/100</f>
        <v>0.72842465753424601</v>
      </c>
      <c r="J113" s="73">
        <f>(VLOOKUP($A113,'Occupancy Raw Data'!$B$8:$BE$45,'Occupancy Raw Data'!AP$3,FALSE))/100</f>
        <v>0.72356592465753389</v>
      </c>
      <c r="K113" s="74">
        <f>(VLOOKUP($A113,'Occupancy Raw Data'!$B$8:$BE$45,'Occupancy Raw Data'!AR$3,FALSE))/100</f>
        <v>0.61353962818003904</v>
      </c>
      <c r="M113" s="75">
        <f>VLOOKUP($A113,'ADR Raw Data'!$B$6:$BE$43,'ADR Raw Data'!AG$1,FALSE)</f>
        <v>96.371930253003796</v>
      </c>
      <c r="N113" s="76">
        <f>VLOOKUP($A113,'ADR Raw Data'!$B$6:$BE$43,'ADR Raw Data'!AH$1,FALSE)</f>
        <v>104.57903567911499</v>
      </c>
      <c r="O113" s="76">
        <f>VLOOKUP($A113,'ADR Raw Data'!$B$6:$BE$43,'ADR Raw Data'!AI$1,FALSE)</f>
        <v>109.244186746987</v>
      </c>
      <c r="P113" s="76">
        <f>VLOOKUP($A113,'ADR Raw Data'!$B$6:$BE$43,'ADR Raw Data'!AJ$1,FALSE)</f>
        <v>107.36139138303</v>
      </c>
      <c r="Q113" s="76">
        <f>VLOOKUP($A113,'ADR Raw Data'!$B$6:$BE$43,'ADR Raw Data'!AK$1,FALSE)</f>
        <v>103.783495180039</v>
      </c>
      <c r="R113" s="77">
        <f>VLOOKUP($A113,'ADR Raw Data'!$B$6:$BE$43,'ADR Raw Data'!AL$1,FALSE)</f>
        <v>104.772703958148</v>
      </c>
      <c r="S113" s="76">
        <f>VLOOKUP($A113,'ADR Raw Data'!$B$6:$BE$43,'ADR Raw Data'!AN$1,FALSE)</f>
        <v>116.46352790517599</v>
      </c>
      <c r="T113" s="76">
        <f>VLOOKUP($A113,'ADR Raw Data'!$B$6:$BE$43,'ADR Raw Data'!AO$1,FALSE)</f>
        <v>117.61294605077499</v>
      </c>
      <c r="U113" s="77">
        <f>VLOOKUP($A113,'ADR Raw Data'!$B$6:$BE$43,'ADR Raw Data'!AP$1,FALSE)</f>
        <v>117.04209613962399</v>
      </c>
      <c r="V113" s="78">
        <f>VLOOKUP($A113,'ADR Raw Data'!$B$6:$BE$43,'ADR Raw Data'!AR$1,FALSE)</f>
        <v>108.906894523852</v>
      </c>
      <c r="X113" s="75">
        <f>VLOOKUP($A113,'RevPAR Raw Data'!$B$6:$BE$43,'RevPAR Raw Data'!AG$1,FALSE)</f>
        <v>42.232853167808202</v>
      </c>
      <c r="Y113" s="76">
        <f>VLOOKUP($A113,'RevPAR Raw Data'!$B$6:$BE$43,'RevPAR Raw Data'!AH$1,FALSE)</f>
        <v>59.098794948630101</v>
      </c>
      <c r="Z113" s="76">
        <f>VLOOKUP($A113,'RevPAR Raw Data'!$B$6:$BE$43,'RevPAR Raw Data'!AI$1,FALSE)</f>
        <v>68.315029109589005</v>
      </c>
      <c r="AA113" s="76">
        <f>VLOOKUP($A113,'RevPAR Raw Data'!$B$6:$BE$43,'RevPAR Raw Data'!AJ$1,FALSE)</f>
        <v>66.030013270547897</v>
      </c>
      <c r="AB113" s="76">
        <f>VLOOKUP($A113,'RevPAR Raw Data'!$B$6:$BE$43,'RevPAR Raw Data'!AK$1,FALSE)</f>
        <v>62.6788334760273</v>
      </c>
      <c r="AC113" s="77">
        <f>VLOOKUP($A113,'RevPAR Raw Data'!$B$6:$BE$43,'RevPAR Raw Data'!AL$1,FALSE)</f>
        <v>59.671104794520502</v>
      </c>
      <c r="AD113" s="76">
        <f>VLOOKUP($A113,'RevPAR Raw Data'!$B$6:$BE$43,'RevPAR Raw Data'!AN$1,FALSE)</f>
        <v>83.703175085616394</v>
      </c>
      <c r="AE113" s="76">
        <f>VLOOKUP($A113,'RevPAR Raw Data'!$B$6:$BE$43,'RevPAR Raw Data'!AO$1,FALSE)</f>
        <v>85.672169948630099</v>
      </c>
      <c r="AF113" s="77">
        <f>VLOOKUP($A113,'RevPAR Raw Data'!$B$6:$BE$43,'RevPAR Raw Data'!AP$1,FALSE)</f>
        <v>84.687672517123204</v>
      </c>
      <c r="AG113" s="78">
        <f>VLOOKUP($A113,'RevPAR Raw Data'!$B$6:$BE$43,'RevPAR Raw Data'!AR$1,FALSE)</f>
        <v>66.818695572406995</v>
      </c>
    </row>
    <row r="114" spans="1:33" ht="14.25">
      <c r="A114" s="55" t="s">
        <v>131</v>
      </c>
      <c r="B114" s="43">
        <f>(VLOOKUP($A113,'Occupancy Raw Data'!$B$8:$BE$51,'Occupancy Raw Data'!AT$3,FALSE))/100</f>
        <v>5.1858000978162497E-2</v>
      </c>
      <c r="C114" s="44">
        <f>(VLOOKUP($A113,'Occupancy Raw Data'!$B$8:$BE$51,'Occupancy Raw Data'!AU$3,FALSE))/100</f>
        <v>3.0518483888893701E-2</v>
      </c>
      <c r="D114" s="44">
        <f>(VLOOKUP($A113,'Occupancy Raw Data'!$B$8:$BE$51,'Occupancy Raw Data'!AV$3,FALSE))/100</f>
        <v>4.3742368064652197E-2</v>
      </c>
      <c r="E114" s="44">
        <f>(VLOOKUP($A113,'Occupancy Raw Data'!$B$8:$BE$51,'Occupancy Raw Data'!AW$3,FALSE))/100</f>
        <v>3.2761778669449904E-2</v>
      </c>
      <c r="F114" s="44">
        <f>(VLOOKUP($A113,'Occupancy Raw Data'!$B$8:$BE$51,'Occupancy Raw Data'!AX$3,FALSE))/100</f>
        <v>3.4696566640976499E-2</v>
      </c>
      <c r="G114" s="44">
        <f>(VLOOKUP($A113,'Occupancy Raw Data'!$B$8:$BE$51,'Occupancy Raw Data'!AY$3,FALSE))/100</f>
        <v>3.80232254958984E-2</v>
      </c>
      <c r="H114" s="45">
        <f>(VLOOKUP($A113,'Occupancy Raw Data'!$B$8:$BE$51,'Occupancy Raw Data'!BA$3,FALSE))/100</f>
        <v>3.1354835127077603E-2</v>
      </c>
      <c r="I114" s="45">
        <f>(VLOOKUP($A113,'Occupancy Raw Data'!$B$8:$BE$51,'Occupancy Raw Data'!BB$3,FALSE))/100</f>
        <v>7.1496496630040901E-2</v>
      </c>
      <c r="J114" s="44">
        <f>(VLOOKUP($A113,'Occupancy Raw Data'!$B$8:$BE$51,'Occupancy Raw Data'!BC$3,FALSE))/100</f>
        <v>5.1177274064834598E-2</v>
      </c>
      <c r="K114" s="46">
        <f>(VLOOKUP($A113,'Occupancy Raw Data'!$B$8:$BE$51,'Occupancy Raw Data'!BE$3,FALSE))/100</f>
        <v>4.2418571422910799E-2</v>
      </c>
      <c r="M114" s="43">
        <f>(VLOOKUP($A113,'ADR Raw Data'!$B$6:$BE$49,'ADR Raw Data'!AT$1,FALSE))/100</f>
        <v>-1.80882787562855E-3</v>
      </c>
      <c r="N114" s="44">
        <f>(VLOOKUP($A113,'ADR Raw Data'!$B$6:$BE$49,'ADR Raw Data'!AU$1,FALSE))/100</f>
        <v>-3.8526639276986303E-2</v>
      </c>
      <c r="O114" s="44">
        <f>(VLOOKUP($A113,'ADR Raw Data'!$B$6:$BE$49,'ADR Raw Data'!AV$1,FALSE))/100</f>
        <v>-2.52399689240052E-2</v>
      </c>
      <c r="P114" s="44">
        <f>(VLOOKUP($A113,'ADR Raw Data'!$B$6:$BE$49,'ADR Raw Data'!AW$1,FALSE))/100</f>
        <v>-1.48537927493525E-2</v>
      </c>
      <c r="Q114" s="44">
        <f>(VLOOKUP($A113,'ADR Raw Data'!$B$6:$BE$49,'ADR Raw Data'!AX$1,FALSE))/100</f>
        <v>-5.71817178296649E-4</v>
      </c>
      <c r="R114" s="44">
        <f>(VLOOKUP($A113,'ADR Raw Data'!$B$6:$BE$49,'ADR Raw Data'!AY$1,FALSE))/100</f>
        <v>-1.74385619027786E-2</v>
      </c>
      <c r="S114" s="45">
        <f>(VLOOKUP($A113,'ADR Raw Data'!$B$6:$BE$49,'ADR Raw Data'!BA$1,FALSE))/100</f>
        <v>-1.95421610400861E-2</v>
      </c>
      <c r="T114" s="45">
        <f>(VLOOKUP($A113,'ADR Raw Data'!$B$6:$BE$49,'ADR Raw Data'!BB$1,FALSE))/100</f>
        <v>-1.01721171863758E-2</v>
      </c>
      <c r="U114" s="44">
        <f>(VLOOKUP($A113,'ADR Raw Data'!$B$6:$BE$49,'ADR Raw Data'!BC$1,FALSE))/100</f>
        <v>-1.4822043455542999E-2</v>
      </c>
      <c r="V114" s="46">
        <f>(VLOOKUP($A113,'ADR Raw Data'!$B$6:$BE$49,'ADR Raw Data'!BE$1,FALSE))/100</f>
        <v>-1.61890840488371E-2</v>
      </c>
      <c r="X114" s="43">
        <f>(VLOOKUP($A113,'RevPAR Raw Data'!$B$6:$BE$49,'RevPAR Raw Data'!AT$1,FALSE))/100</f>
        <v>4.9955370904790304E-2</v>
      </c>
      <c r="Y114" s="44">
        <f>(VLOOKUP($A113,'RevPAR Raw Data'!$B$6:$BE$49,'RevPAR Raw Data'!AU$1,FALSE))/100</f>
        <v>-9.1839300081604999E-3</v>
      </c>
      <c r="Z114" s="44">
        <f>(VLOOKUP($A113,'RevPAR Raw Data'!$B$6:$BE$49,'RevPAR Raw Data'!AV$1,FALSE))/100</f>
        <v>1.73983431300327E-2</v>
      </c>
      <c r="AA114" s="44">
        <f>(VLOOKUP($A113,'RevPAR Raw Data'!$B$6:$BE$49,'RevPAR Raw Data'!AW$1,FALSE))/100</f>
        <v>1.7421349249641199E-2</v>
      </c>
      <c r="AB114" s="44">
        <f>(VLOOKUP($A113,'RevPAR Raw Data'!$B$6:$BE$49,'RevPAR Raw Data'!AX$1,FALSE))/100</f>
        <v>3.41049093698466E-2</v>
      </c>
      <c r="AC114" s="44">
        <f>(VLOOKUP($A113,'RevPAR Raw Data'!$B$6:$BE$49,'RevPAR Raw Data'!AY$1,FALSE))/100</f>
        <v>1.9921593221566201E-2</v>
      </c>
      <c r="AD114" s="45">
        <f>(VLOOKUP($A113,'RevPAR Raw Data'!$B$6:$BE$49,'RevPAR Raw Data'!BA$1,FALSE))/100</f>
        <v>1.11999328495527E-2</v>
      </c>
      <c r="AE114" s="45">
        <f>(VLOOKUP($A113,'RevPAR Raw Data'!$B$6:$BE$49,'RevPAR Raw Data'!BB$1,FALSE))/100</f>
        <v>6.0597108701528901E-2</v>
      </c>
      <c r="AF114" s="44">
        <f>(VLOOKUP($A113,'RevPAR Raw Data'!$B$6:$BE$49,'RevPAR Raw Data'!BC$1,FALSE))/100</f>
        <v>3.5596678829166305E-2</v>
      </c>
      <c r="AG114" s="46">
        <f>(VLOOKUP($A113,'RevPAR Raw Data'!$B$6:$BE$49,'RevPAR Raw Data'!BE$1,FALSE))/100</f>
        <v>2.5542769556076501E-2</v>
      </c>
    </row>
    <row r="115" spans="1:33">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3">
      <c r="A116" s="70" t="s">
        <v>49</v>
      </c>
      <c r="B116" s="71">
        <f>(VLOOKUP($A116,'Occupancy Raw Data'!$B$8:$BE$45,'Occupancy Raw Data'!AG$3,FALSE))/100</f>
        <v>0.38736510791366896</v>
      </c>
      <c r="C116" s="72">
        <f>(VLOOKUP($A116,'Occupancy Raw Data'!$B$8:$BE$45,'Occupancy Raw Data'!AH$3,FALSE))/100</f>
        <v>0.57718824940047897</v>
      </c>
      <c r="D116" s="72">
        <f>(VLOOKUP($A116,'Occupancy Raw Data'!$B$8:$BE$45,'Occupancy Raw Data'!AI$3,FALSE))/100</f>
        <v>0.61383393285371701</v>
      </c>
      <c r="E116" s="72">
        <f>(VLOOKUP($A116,'Occupancy Raw Data'!$B$8:$BE$45,'Occupancy Raw Data'!AJ$3,FALSE))/100</f>
        <v>0.63639088729016702</v>
      </c>
      <c r="F116" s="72">
        <f>(VLOOKUP($A116,'Occupancy Raw Data'!$B$8:$BE$45,'Occupancy Raw Data'!AK$3,FALSE))/100</f>
        <v>0.60536570743405205</v>
      </c>
      <c r="G116" s="73">
        <f>(VLOOKUP($A116,'Occupancy Raw Data'!$B$8:$BE$45,'Occupancy Raw Data'!AL$3,FALSE))/100</f>
        <v>0.56402877697841702</v>
      </c>
      <c r="H116" s="53">
        <f>(VLOOKUP($A116,'Occupancy Raw Data'!$B$8:$BE$45,'Occupancy Raw Data'!AN$3,FALSE))/100</f>
        <v>0.70143884892086306</v>
      </c>
      <c r="I116" s="53">
        <f>(VLOOKUP($A116,'Occupancy Raw Data'!$B$8:$BE$45,'Occupancy Raw Data'!AO$3,FALSE))/100</f>
        <v>0.62852218225419598</v>
      </c>
      <c r="J116" s="73">
        <f>(VLOOKUP($A116,'Occupancy Raw Data'!$B$8:$BE$45,'Occupancy Raw Data'!AP$3,FALSE))/100</f>
        <v>0.66498051558752902</v>
      </c>
      <c r="K116" s="74">
        <f>(VLOOKUP($A116,'Occupancy Raw Data'!$B$8:$BE$45,'Occupancy Raw Data'!AR$3,FALSE))/100</f>
        <v>0.59287213086673507</v>
      </c>
      <c r="M116" s="75">
        <f>VLOOKUP($A116,'ADR Raw Data'!$B$6:$BE$43,'ADR Raw Data'!AG$1,FALSE)</f>
        <v>100.390739021087</v>
      </c>
      <c r="N116" s="76">
        <f>VLOOKUP($A116,'ADR Raw Data'!$B$6:$BE$43,'ADR Raw Data'!AH$1,FALSE)</f>
        <v>111.272757725266</v>
      </c>
      <c r="O116" s="76">
        <f>VLOOKUP($A116,'ADR Raw Data'!$B$6:$BE$43,'ADR Raw Data'!AI$1,FALSE)</f>
        <v>112.662417287266</v>
      </c>
      <c r="P116" s="76">
        <f>VLOOKUP($A116,'ADR Raw Data'!$B$6:$BE$43,'ADR Raw Data'!AJ$1,FALSE)</f>
        <v>113.662918040508</v>
      </c>
      <c r="Q116" s="76">
        <f>VLOOKUP($A116,'ADR Raw Data'!$B$6:$BE$43,'ADR Raw Data'!AK$1,FALSE)</f>
        <v>113.35170462985801</v>
      </c>
      <c r="R116" s="77">
        <f>VLOOKUP($A116,'ADR Raw Data'!$B$6:$BE$43,'ADR Raw Data'!AL$1,FALSE)</f>
        <v>111.06613892431901</v>
      </c>
      <c r="S116" s="76">
        <f>VLOOKUP($A116,'ADR Raw Data'!$B$6:$BE$43,'ADR Raw Data'!AN$1,FALSE)</f>
        <v>137.30739957264899</v>
      </c>
      <c r="T116" s="76">
        <f>VLOOKUP($A116,'ADR Raw Data'!$B$6:$BE$43,'ADR Raw Data'!AO$1,FALSE)</f>
        <v>128.47731846905901</v>
      </c>
      <c r="U116" s="77">
        <f>VLOOKUP($A116,'ADR Raw Data'!$B$6:$BE$43,'ADR Raw Data'!AP$1,FALSE)</f>
        <v>133.13441877500401</v>
      </c>
      <c r="V116" s="78">
        <f>VLOOKUP($A116,'ADR Raw Data'!$B$6:$BE$43,'ADR Raw Data'!AR$1,FALSE)</f>
        <v>118.138237779663</v>
      </c>
      <c r="X116" s="75">
        <f>VLOOKUP($A116,'RevPAR Raw Data'!$B$6:$BE$43,'RevPAR Raw Data'!AG$1,FALSE)</f>
        <v>38.887869454436398</v>
      </c>
      <c r="Y116" s="76">
        <f>VLOOKUP($A116,'RevPAR Raw Data'!$B$6:$BE$43,'RevPAR Raw Data'!AH$1,FALSE)</f>
        <v>64.225328237409997</v>
      </c>
      <c r="Z116" s="76">
        <f>VLOOKUP($A116,'RevPAR Raw Data'!$B$6:$BE$43,'RevPAR Raw Data'!AI$1,FALSE)</f>
        <v>69.1560146882494</v>
      </c>
      <c r="AA116" s="76">
        <f>VLOOKUP($A116,'RevPAR Raw Data'!$B$6:$BE$43,'RevPAR Raw Data'!AJ$1,FALSE)</f>
        <v>72.334045263788894</v>
      </c>
      <c r="AB116" s="76">
        <f>VLOOKUP($A116,'RevPAR Raw Data'!$B$6:$BE$43,'RevPAR Raw Data'!AK$1,FALSE)</f>
        <v>68.619234862110304</v>
      </c>
      <c r="AC116" s="77">
        <f>VLOOKUP($A116,'RevPAR Raw Data'!$B$6:$BE$43,'RevPAR Raw Data'!AL$1,FALSE)</f>
        <v>62.644498501199003</v>
      </c>
      <c r="AD116" s="76">
        <f>VLOOKUP($A116,'RevPAR Raw Data'!$B$6:$BE$43,'RevPAR Raw Data'!AN$1,FALSE)</f>
        <v>96.312744304556304</v>
      </c>
      <c r="AE116" s="76">
        <f>VLOOKUP($A116,'RevPAR Raw Data'!$B$6:$BE$43,'RevPAR Raw Data'!AO$1,FALSE)</f>
        <v>80.750844574340505</v>
      </c>
      <c r="AF116" s="77">
        <f>VLOOKUP($A116,'RevPAR Raw Data'!$B$6:$BE$43,'RevPAR Raw Data'!AP$1,FALSE)</f>
        <v>88.531794439448404</v>
      </c>
      <c r="AG116" s="78">
        <f>VLOOKUP($A116,'RevPAR Raw Data'!$B$6:$BE$43,'RevPAR Raw Data'!AR$1,FALSE)</f>
        <v>70.040868769270205</v>
      </c>
    </row>
    <row r="117" spans="1:33" ht="14.25">
      <c r="A117" s="55" t="s">
        <v>131</v>
      </c>
      <c r="B117" s="43">
        <f>(VLOOKUP($A116,'Occupancy Raw Data'!$B$8:$BE$51,'Occupancy Raw Data'!AT$3,FALSE))/100</f>
        <v>-8.0371924051667702E-3</v>
      </c>
      <c r="C117" s="44">
        <f>(VLOOKUP($A116,'Occupancy Raw Data'!$B$8:$BE$51,'Occupancy Raw Data'!AU$3,FALSE))/100</f>
        <v>6.3394352216485901E-3</v>
      </c>
      <c r="D117" s="44">
        <f>(VLOOKUP($A116,'Occupancy Raw Data'!$B$8:$BE$51,'Occupancy Raw Data'!AV$3,FALSE))/100</f>
        <v>1.6864568257180499E-2</v>
      </c>
      <c r="E117" s="44">
        <f>(VLOOKUP($A116,'Occupancy Raw Data'!$B$8:$BE$51,'Occupancy Raw Data'!AW$3,FALSE))/100</f>
        <v>3.1113383708850702E-2</v>
      </c>
      <c r="F117" s="44">
        <f>(VLOOKUP($A116,'Occupancy Raw Data'!$B$8:$BE$51,'Occupancy Raw Data'!AX$3,FALSE))/100</f>
        <v>2.29636460788879E-2</v>
      </c>
      <c r="G117" s="44">
        <f>(VLOOKUP($A116,'Occupancy Raw Data'!$B$8:$BE$51,'Occupancy Raw Data'!AY$3,FALSE))/100</f>
        <v>1.5654418719445898E-2</v>
      </c>
      <c r="H117" s="45">
        <f>(VLOOKUP($A116,'Occupancy Raw Data'!$B$8:$BE$51,'Occupancy Raw Data'!BA$3,FALSE))/100</f>
        <v>1.4206171418724701E-2</v>
      </c>
      <c r="I117" s="45">
        <f>(VLOOKUP($A116,'Occupancy Raw Data'!$B$8:$BE$51,'Occupancy Raw Data'!BB$3,FALSE))/100</f>
        <v>5.2883665565070202E-2</v>
      </c>
      <c r="J117" s="44">
        <f>(VLOOKUP($A116,'Occupancy Raw Data'!$B$8:$BE$51,'Occupancy Raw Data'!BC$3,FALSE))/100</f>
        <v>3.2124257549882899E-2</v>
      </c>
      <c r="K117" s="46">
        <f>(VLOOKUP($A116,'Occupancy Raw Data'!$B$8:$BE$51,'Occupancy Raw Data'!BE$3,FALSE))/100</f>
        <v>2.0873002229233099E-2</v>
      </c>
      <c r="M117" s="43">
        <f>(VLOOKUP($A116,'ADR Raw Data'!$B$6:$BE$49,'ADR Raw Data'!AT$1,FALSE))/100</f>
        <v>2.25088203193082E-2</v>
      </c>
      <c r="N117" s="44">
        <f>(VLOOKUP($A116,'ADR Raw Data'!$B$6:$BE$49,'ADR Raw Data'!AU$1,FALSE))/100</f>
        <v>2.05526965179983E-3</v>
      </c>
      <c r="O117" s="44">
        <f>(VLOOKUP($A116,'ADR Raw Data'!$B$6:$BE$49,'ADR Raw Data'!AV$1,FALSE))/100</f>
        <v>2.1226469410270499E-2</v>
      </c>
      <c r="P117" s="44">
        <f>(VLOOKUP($A116,'ADR Raw Data'!$B$6:$BE$49,'ADR Raw Data'!AW$1,FALSE))/100</f>
        <v>1.01902249829931E-2</v>
      </c>
      <c r="Q117" s="44">
        <f>(VLOOKUP($A116,'ADR Raw Data'!$B$6:$BE$49,'ADR Raw Data'!AX$1,FALSE))/100</f>
        <v>-1.6027611046211102E-2</v>
      </c>
      <c r="R117" s="44">
        <f>(VLOOKUP($A116,'ADR Raw Data'!$B$6:$BE$49,'ADR Raw Data'!AY$1,FALSE))/100</f>
        <v>7.0327442433100497E-3</v>
      </c>
      <c r="S117" s="45">
        <f>(VLOOKUP($A116,'ADR Raw Data'!$B$6:$BE$49,'ADR Raw Data'!BA$1,FALSE))/100</f>
        <v>8.985083659618481E-3</v>
      </c>
      <c r="T117" s="45">
        <f>(VLOOKUP($A116,'ADR Raw Data'!$B$6:$BE$49,'ADR Raw Data'!BB$1,FALSE))/100</f>
        <v>-8.4607340619853103E-3</v>
      </c>
      <c r="U117" s="44">
        <f>(VLOOKUP($A116,'ADR Raw Data'!$B$6:$BE$49,'ADR Raw Data'!BC$1,FALSE))/100</f>
        <v>4.9692128876635999E-4</v>
      </c>
      <c r="V117" s="46">
        <f>(VLOOKUP($A116,'ADR Raw Data'!$B$6:$BE$49,'ADR Raw Data'!BE$1,FALSE))/100</f>
        <v>5.3402432622546006E-3</v>
      </c>
      <c r="X117" s="43">
        <f>(VLOOKUP($A116,'RevPAR Raw Data'!$B$6:$BE$49,'RevPAR Raw Data'!AT$1,FALSE))/100</f>
        <v>1.42907201944218E-2</v>
      </c>
      <c r="Y117" s="44">
        <f>(VLOOKUP($A116,'RevPAR Raw Data'!$B$6:$BE$49,'RevPAR Raw Data'!AU$1,FALSE))/100</f>
        <v>8.40773412226903E-3</v>
      </c>
      <c r="Z117" s="44">
        <f>(VLOOKUP($A116,'RevPAR Raw Data'!$B$6:$BE$49,'RevPAR Raw Data'!AV$1,FALSE))/100</f>
        <v>3.84490129096796E-2</v>
      </c>
      <c r="AA117" s="44">
        <f>(VLOOKUP($A116,'RevPAR Raw Data'!$B$6:$BE$49,'RevPAR Raw Data'!AW$1,FALSE))/100</f>
        <v>4.1620661071819304E-2</v>
      </c>
      <c r="AB117" s="44">
        <f>(VLOOKUP($A116,'RevPAR Raw Data'!$B$6:$BE$49,'RevPAR Raw Data'!AX$1,FALSE))/100</f>
        <v>6.5679826451215092E-3</v>
      </c>
      <c r="AC117" s="44">
        <f>(VLOOKUP($A116,'RevPAR Raw Data'!$B$6:$BE$49,'RevPAR Raw Data'!AY$1,FALSE))/100</f>
        <v>2.2797256485887499E-2</v>
      </c>
      <c r="AD117" s="45">
        <f>(VLOOKUP($A116,'RevPAR Raw Data'!$B$6:$BE$49,'RevPAR Raw Data'!BA$1,FALSE))/100</f>
        <v>2.3318898717023303E-2</v>
      </c>
      <c r="AE117" s="45">
        <f>(VLOOKUP($A116,'RevPAR Raw Data'!$B$6:$BE$49,'RevPAR Raw Data'!BB$1,FALSE))/100</f>
        <v>4.3975496872515799E-2</v>
      </c>
      <c r="AF117" s="44">
        <f>(VLOOKUP($A116,'RevPAR Raw Data'!$B$6:$BE$49,'RevPAR Raw Data'!BC$1,FALSE))/100</f>
        <v>3.2637142066111596E-2</v>
      </c>
      <c r="AG117" s="46">
        <f>(VLOOKUP($A116,'RevPAR Raw Data'!$B$6:$BE$49,'RevPAR Raw Data'!BE$1,FALSE))/100</f>
        <v>2.6324712401005299E-2</v>
      </c>
    </row>
    <row r="118" spans="1:33">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3">
      <c r="A119" s="70" t="s">
        <v>50</v>
      </c>
      <c r="B119" s="71">
        <f>(VLOOKUP($A119,'Occupancy Raw Data'!$B$8:$BE$45,'Occupancy Raw Data'!AG$3,FALSE))/100</f>
        <v>0.38733018310691003</v>
      </c>
      <c r="C119" s="72">
        <f>(VLOOKUP($A119,'Occupancy Raw Data'!$B$8:$BE$45,'Occupancy Raw Data'!AH$3,FALSE))/100</f>
        <v>0.466184288245717</v>
      </c>
      <c r="D119" s="72">
        <f>(VLOOKUP($A119,'Occupancy Raw Data'!$B$8:$BE$45,'Occupancy Raw Data'!AI$3,FALSE))/100</f>
        <v>0.49177987792872602</v>
      </c>
      <c r="E119" s="72">
        <f>(VLOOKUP($A119,'Occupancy Raw Data'!$B$8:$BE$45,'Occupancy Raw Data'!AJ$3,FALSE))/100</f>
        <v>0.50782634376845803</v>
      </c>
      <c r="F119" s="72">
        <f>(VLOOKUP($A119,'Occupancy Raw Data'!$B$8:$BE$45,'Occupancy Raw Data'!AK$3,FALSE))/100</f>
        <v>0.52707225831856597</v>
      </c>
      <c r="G119" s="73">
        <f>(VLOOKUP($A119,'Occupancy Raw Data'!$B$8:$BE$45,'Occupancy Raw Data'!AL$3,FALSE))/100</f>
        <v>0.47603859027367501</v>
      </c>
      <c r="H119" s="53">
        <f>(VLOOKUP($A119,'Occupancy Raw Data'!$B$8:$BE$45,'Occupancy Raw Data'!AN$3,FALSE))/100</f>
        <v>0.68069501870446902</v>
      </c>
      <c r="I119" s="53">
        <f>(VLOOKUP($A119,'Occupancy Raw Data'!$B$8:$BE$45,'Occupancy Raw Data'!AO$3,FALSE))/100</f>
        <v>0.67306556408741802</v>
      </c>
      <c r="J119" s="73">
        <f>(VLOOKUP($A119,'Occupancy Raw Data'!$B$8:$BE$45,'Occupancy Raw Data'!AP$3,FALSE))/100</f>
        <v>0.67688029139594408</v>
      </c>
      <c r="K119" s="74">
        <f>(VLOOKUP($A119,'Occupancy Raw Data'!$B$8:$BE$45,'Occupancy Raw Data'!AR$3,FALSE))/100</f>
        <v>0.53342193345146593</v>
      </c>
      <c r="M119" s="75">
        <f>VLOOKUP($A119,'ADR Raw Data'!$B$6:$BE$43,'ADR Raw Data'!AG$1,FALSE)</f>
        <v>91.4133562079044</v>
      </c>
      <c r="N119" s="76">
        <f>VLOOKUP($A119,'ADR Raw Data'!$B$6:$BE$43,'ADR Raw Data'!AH$1,FALSE)</f>
        <v>94.912776897898794</v>
      </c>
      <c r="O119" s="76">
        <f>VLOOKUP($A119,'ADR Raw Data'!$B$6:$BE$43,'ADR Raw Data'!AI$1,FALSE)</f>
        <v>95.602501251126</v>
      </c>
      <c r="P119" s="76">
        <f>VLOOKUP($A119,'ADR Raw Data'!$B$6:$BE$43,'ADR Raw Data'!AJ$1,FALSE)</f>
        <v>96.664367548705997</v>
      </c>
      <c r="Q119" s="76">
        <f>VLOOKUP($A119,'ADR Raw Data'!$B$6:$BE$43,'ADR Raw Data'!AK$1,FALSE)</f>
        <v>97.440423048188194</v>
      </c>
      <c r="R119" s="77">
        <f>VLOOKUP($A119,'ADR Raw Data'!$B$6:$BE$43,'ADR Raw Data'!AL$1,FALSE)</f>
        <v>95.419255728348006</v>
      </c>
      <c r="S119" s="76">
        <f>VLOOKUP($A119,'ADR Raw Data'!$B$6:$BE$43,'ADR Raw Data'!AN$1,FALSE)</f>
        <v>137.19666787186301</v>
      </c>
      <c r="T119" s="76">
        <f>VLOOKUP($A119,'ADR Raw Data'!$B$6:$BE$43,'ADR Raw Data'!AO$1,FALSE)</f>
        <v>137.30573789673801</v>
      </c>
      <c r="U119" s="77">
        <f>VLOOKUP($A119,'ADR Raw Data'!$B$6:$BE$43,'ADR Raw Data'!AP$1,FALSE)</f>
        <v>137.250895538668</v>
      </c>
      <c r="V119" s="78">
        <f>VLOOKUP($A119,'ADR Raw Data'!$B$6:$BE$43,'ADR Raw Data'!AR$1,FALSE)</f>
        <v>110.585492954033</v>
      </c>
      <c r="X119" s="75">
        <f>VLOOKUP($A119,'RevPAR Raw Data'!$B$6:$BE$43,'RevPAR Raw Data'!AG$1,FALSE)</f>
        <v>35.407151998424801</v>
      </c>
      <c r="Y119" s="76">
        <f>VLOOKUP($A119,'RevPAR Raw Data'!$B$6:$BE$43,'RevPAR Raw Data'!AH$1,FALSE)</f>
        <v>44.246845343571501</v>
      </c>
      <c r="Z119" s="76">
        <f>VLOOKUP($A119,'RevPAR Raw Data'!$B$6:$BE$43,'RevPAR Raw Data'!AI$1,FALSE)</f>
        <v>47.015386394959599</v>
      </c>
      <c r="AA119" s="76">
        <f>VLOOKUP($A119,'RevPAR Raw Data'!$B$6:$BE$43,'RevPAR Raw Data'!AJ$1,FALSE)</f>
        <v>49.088712344949698</v>
      </c>
      <c r="AB119" s="76">
        <f>VLOOKUP($A119,'RevPAR Raw Data'!$B$6:$BE$43,'RevPAR Raw Data'!AK$1,FALSE)</f>
        <v>51.358143827525097</v>
      </c>
      <c r="AC119" s="77">
        <f>VLOOKUP($A119,'RevPAR Raw Data'!$B$6:$BE$43,'RevPAR Raw Data'!AL$1,FALSE)</f>
        <v>45.423247981886099</v>
      </c>
      <c r="AD119" s="76">
        <f>VLOOKUP($A119,'RevPAR Raw Data'!$B$6:$BE$43,'RevPAR Raw Data'!AN$1,FALSE)</f>
        <v>93.389088403228897</v>
      </c>
      <c r="AE119" s="76">
        <f>VLOOKUP($A119,'RevPAR Raw Data'!$B$6:$BE$43,'RevPAR Raw Data'!AO$1,FALSE)</f>
        <v>92.415763929907399</v>
      </c>
      <c r="AF119" s="77">
        <f>VLOOKUP($A119,'RevPAR Raw Data'!$B$6:$BE$43,'RevPAR Raw Data'!AP$1,FALSE)</f>
        <v>92.902426166568205</v>
      </c>
      <c r="AG119" s="78">
        <f>VLOOKUP($A119,'RevPAR Raw Data'!$B$6:$BE$43,'RevPAR Raw Data'!AR$1,FALSE)</f>
        <v>58.988727463223903</v>
      </c>
    </row>
    <row r="120" spans="1:33" ht="14.25">
      <c r="A120" s="55" t="s">
        <v>131</v>
      </c>
      <c r="B120" s="43">
        <f>(VLOOKUP($A119,'Occupancy Raw Data'!$B$8:$BE$51,'Occupancy Raw Data'!AT$3,FALSE))/100</f>
        <v>-3.0407820049292898E-2</v>
      </c>
      <c r="C120" s="44">
        <f>(VLOOKUP($A119,'Occupancy Raw Data'!$B$8:$BE$51,'Occupancy Raw Data'!AU$3,FALSE))/100</f>
        <v>-5.3066082237518797E-2</v>
      </c>
      <c r="D120" s="44">
        <f>(VLOOKUP($A119,'Occupancy Raw Data'!$B$8:$BE$51,'Occupancy Raw Data'!AV$3,FALSE))/100</f>
        <v>-5.4656648606303905E-2</v>
      </c>
      <c r="E120" s="44">
        <f>(VLOOKUP($A119,'Occupancy Raw Data'!$B$8:$BE$51,'Occupancy Raw Data'!AW$3,FALSE))/100</f>
        <v>-3.4877770355157003E-2</v>
      </c>
      <c r="F120" s="44">
        <f>(VLOOKUP($A119,'Occupancy Raw Data'!$B$8:$BE$51,'Occupancy Raw Data'!AX$3,FALSE))/100</f>
        <v>-2.98426780640829E-2</v>
      </c>
      <c r="G120" s="44">
        <f>(VLOOKUP($A119,'Occupancy Raw Data'!$B$8:$BE$51,'Occupancy Raw Data'!AY$3,FALSE))/100</f>
        <v>-4.0810707959704901E-2</v>
      </c>
      <c r="H120" s="45">
        <f>(VLOOKUP($A119,'Occupancy Raw Data'!$B$8:$BE$51,'Occupancy Raw Data'!BA$3,FALSE))/100</f>
        <v>7.3114291530938106E-3</v>
      </c>
      <c r="I120" s="45">
        <f>(VLOOKUP($A119,'Occupancy Raw Data'!$B$8:$BE$51,'Occupancy Raw Data'!BB$3,FALSE))/100</f>
        <v>-1.37642200426784E-2</v>
      </c>
      <c r="J120" s="44">
        <f>(VLOOKUP($A119,'Occupancy Raw Data'!$B$8:$BE$51,'Occupancy Raw Data'!BC$3,FALSE))/100</f>
        <v>-3.2784151959833101E-3</v>
      </c>
      <c r="K120" s="46">
        <f>(VLOOKUP($A119,'Occupancy Raw Data'!$B$8:$BE$51,'Occupancy Raw Data'!BE$3,FALSE))/100</f>
        <v>-2.7534365377909799E-2</v>
      </c>
      <c r="M120" s="43">
        <f>(VLOOKUP($A119,'ADR Raw Data'!$B$6:$BE$49,'ADR Raw Data'!AT$1,FALSE))/100</f>
        <v>-8.6639964895834799E-3</v>
      </c>
      <c r="N120" s="44">
        <f>(VLOOKUP($A119,'ADR Raw Data'!$B$6:$BE$49,'ADR Raw Data'!AU$1,FALSE))/100</f>
        <v>1.4461703336764699E-2</v>
      </c>
      <c r="O120" s="44">
        <f>(VLOOKUP($A119,'ADR Raw Data'!$B$6:$BE$49,'ADR Raw Data'!AV$1,FALSE))/100</f>
        <v>-5.0233279241797399E-4</v>
      </c>
      <c r="P120" s="44">
        <f>(VLOOKUP($A119,'ADR Raw Data'!$B$6:$BE$49,'ADR Raw Data'!AW$1,FALSE))/100</f>
        <v>-7.5541361503418201E-3</v>
      </c>
      <c r="Q120" s="44">
        <f>(VLOOKUP($A119,'ADR Raw Data'!$B$6:$BE$49,'ADR Raw Data'!AX$1,FALSE))/100</f>
        <v>-2.6973432098063101E-2</v>
      </c>
      <c r="R120" s="44">
        <f>(VLOOKUP($A119,'ADR Raw Data'!$B$6:$BE$49,'ADR Raw Data'!AY$1,FALSE))/100</f>
        <v>-6.4270030776301798E-3</v>
      </c>
      <c r="S120" s="45">
        <f>(VLOOKUP($A119,'ADR Raw Data'!$B$6:$BE$49,'ADR Raw Data'!BA$1,FALSE))/100</f>
        <v>7.6962744718993004E-2</v>
      </c>
      <c r="T120" s="45">
        <f>(VLOOKUP($A119,'ADR Raw Data'!$B$6:$BE$49,'ADR Raw Data'!BB$1,FALSE))/100</f>
        <v>8.1193119537170497E-2</v>
      </c>
      <c r="U120" s="44">
        <f>(VLOOKUP($A119,'ADR Raw Data'!$B$6:$BE$49,'ADR Raw Data'!BC$1,FALSE))/100</f>
        <v>7.9080535106222205E-2</v>
      </c>
      <c r="V120" s="46">
        <f>(VLOOKUP($A119,'ADR Raw Data'!$B$6:$BE$49,'ADR Raw Data'!BE$1,FALSE))/100</f>
        <v>3.2955929554506901E-2</v>
      </c>
      <c r="X120" s="43">
        <f>(VLOOKUP($A119,'RevPAR Raw Data'!$B$6:$BE$49,'RevPAR Raw Data'!AT$1,FALSE))/100</f>
        <v>-3.8808363292713505E-2</v>
      </c>
      <c r="Y120" s="44">
        <f>(VLOOKUP($A119,'RevPAR Raw Data'!$B$6:$BE$49,'RevPAR Raw Data'!AU$1,FALSE))/100</f>
        <v>-3.9371804839317404E-2</v>
      </c>
      <c r="Z120" s="44">
        <f>(VLOOKUP($A119,'RevPAR Raw Data'!$B$6:$BE$49,'RevPAR Raw Data'!AV$1,FALSE))/100</f>
        <v>-5.51315255718033E-2</v>
      </c>
      <c r="AA120" s="44">
        <f>(VLOOKUP($A119,'RevPAR Raw Data'!$B$6:$BE$49,'RevPAR Raw Data'!AW$1,FALSE))/100</f>
        <v>-4.2168435079615596E-2</v>
      </c>
      <c r="AB120" s="44">
        <f>(VLOOKUP($A119,'RevPAR Raw Data'!$B$6:$BE$49,'RevPAR Raw Data'!AX$1,FALSE))/100</f>
        <v>-5.6011150711760195E-2</v>
      </c>
      <c r="AC120" s="44">
        <f>(VLOOKUP($A119,'RevPAR Raw Data'!$B$6:$BE$49,'RevPAR Raw Data'!AY$1,FALSE))/100</f>
        <v>-4.6975420491677806E-2</v>
      </c>
      <c r="AD120" s="45">
        <f>(VLOOKUP($A119,'RevPAR Raw Data'!$B$6:$BE$49,'RevPAR Raw Data'!BA$1,FALSE))/100</f>
        <v>8.4836881527527386E-2</v>
      </c>
      <c r="AE120" s="45">
        <f>(VLOOKUP($A119,'RevPAR Raw Data'!$B$6:$BE$49,'RevPAR Raw Data'!BB$1,FALSE))/100</f>
        <v>6.6311339531231001E-2</v>
      </c>
      <c r="AF120" s="44">
        <f>(VLOOKUP($A119,'RevPAR Raw Data'!$B$6:$BE$49,'RevPAR Raw Data'!BC$1,FALSE))/100</f>
        <v>7.5542861082240093E-2</v>
      </c>
      <c r="AG120" s="46">
        <f>(VLOOKUP($A119,'RevPAR Raw Data'!$B$6:$BE$49,'RevPAR Raw Data'!BE$1,FALSE))/100</f>
        <v>4.5141435708747103E-3</v>
      </c>
    </row>
    <row r="121" spans="1:33">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3">
      <c r="A122" s="70" t="s">
        <v>47</v>
      </c>
      <c r="B122" s="71">
        <f>(VLOOKUP($A122,'Occupancy Raw Data'!$B$8:$BE$54,'Occupancy Raw Data'!AG$3,FALSE))/100</f>
        <v>0.41576464057729601</v>
      </c>
      <c r="C122" s="72">
        <f>(VLOOKUP($A122,'Occupancy Raw Data'!$B$8:$BE$54,'Occupancy Raw Data'!AH$3,FALSE))/100</f>
        <v>0.58825978351373798</v>
      </c>
      <c r="D122" s="72">
        <f>(VLOOKUP($A122,'Occupancy Raw Data'!$B$8:$BE$54,'Occupancy Raw Data'!AI$3,FALSE))/100</f>
        <v>0.63752428531779004</v>
      </c>
      <c r="E122" s="72">
        <f>(VLOOKUP($A122,'Occupancy Raw Data'!$B$8:$BE$54,'Occupancy Raw Data'!AJ$3,FALSE))/100</f>
        <v>0.63891201776297502</v>
      </c>
      <c r="F122" s="72">
        <f>(VLOOKUP($A122,'Occupancy Raw Data'!$B$8:$BE$54,'Occupancy Raw Data'!AK$3,FALSE))/100</f>
        <v>0.60859006383569203</v>
      </c>
      <c r="G122" s="73">
        <f>(VLOOKUP($A122,'Occupancy Raw Data'!$B$8:$BE$54,'Occupancy Raw Data'!AL$3,FALSE))/100</f>
        <v>0.57781015820149795</v>
      </c>
      <c r="H122" s="53">
        <f>(VLOOKUP($A122,'Occupancy Raw Data'!$B$8:$BE$54,'Occupancy Raw Data'!AN$3,FALSE))/100</f>
        <v>0.63322231473771806</v>
      </c>
      <c r="I122" s="53">
        <f>(VLOOKUP($A122,'Occupancy Raw Data'!$B$8:$BE$54,'Occupancy Raw Data'!AO$3,FALSE))/100</f>
        <v>0.63322231473771806</v>
      </c>
      <c r="J122" s="73">
        <f>(VLOOKUP($A122,'Occupancy Raw Data'!$B$8:$BE$54,'Occupancy Raw Data'!AP$3,FALSE))/100</f>
        <v>0.63322231473771806</v>
      </c>
      <c r="K122" s="74">
        <f>(VLOOKUP($A122,'Occupancy Raw Data'!$B$8:$BE$54,'Occupancy Raw Data'!AR$3,FALSE))/100</f>
        <v>0.59364220292613201</v>
      </c>
      <c r="M122" s="75">
        <f>VLOOKUP($A122,'ADR Raw Data'!$B$6:$BE$54,'ADR Raw Data'!AG$1,FALSE)</f>
        <v>111.347484979973</v>
      </c>
      <c r="N122" s="76">
        <f>VLOOKUP($A122,'ADR Raw Data'!$B$6:$BE$54,'ADR Raw Data'!AH$1,FALSE)</f>
        <v>118.72029252182099</v>
      </c>
      <c r="O122" s="76">
        <f>VLOOKUP($A122,'ADR Raw Data'!$B$6:$BE$54,'ADR Raw Data'!AI$1,FALSE)</f>
        <v>120.31868197649101</v>
      </c>
      <c r="P122" s="76">
        <f>VLOOKUP($A122,'ADR Raw Data'!$B$6:$BE$54,'ADR Raw Data'!AJ$1,FALSE)</f>
        <v>121.597182884448</v>
      </c>
      <c r="Q122" s="76">
        <f>VLOOKUP($A122,'ADR Raw Data'!$B$6:$BE$54,'ADR Raw Data'!AK$1,FALSE)</f>
        <v>124.193981302018</v>
      </c>
      <c r="R122" s="77">
        <f>VLOOKUP($A122,'ADR Raw Data'!$B$6:$BE$54,'ADR Raw Data'!AL$1,FALSE)</f>
        <v>119.801260657588</v>
      </c>
      <c r="S122" s="76">
        <f>VLOOKUP($A122,'ADR Raw Data'!$B$6:$BE$54,'ADR Raw Data'!AN$1,FALSE)</f>
        <v>143.428621520929</v>
      </c>
      <c r="T122" s="76">
        <f>VLOOKUP($A122,'ADR Raw Data'!$B$6:$BE$54,'ADR Raw Data'!AO$1,FALSE)</f>
        <v>146.30329388560099</v>
      </c>
      <c r="U122" s="77">
        <f>VLOOKUP($A122,'ADR Raw Data'!$B$6:$BE$54,'ADR Raw Data'!AP$1,FALSE)</f>
        <v>144.865957703265</v>
      </c>
      <c r="V122" s="78">
        <f>VLOOKUP($A122,'ADR Raw Data'!$B$6:$BE$54,'ADR Raw Data'!AR$1,FALSE)</f>
        <v>127.440073302275</v>
      </c>
      <c r="X122" s="75">
        <f>VLOOKUP($A122,'RevPAR Raw Data'!$B$6:$BE$54,'RevPAR Raw Data'!AG$1,FALSE)</f>
        <v>46.294347071884502</v>
      </c>
      <c r="Y122" s="76">
        <f>VLOOKUP($A122,'RevPAR Raw Data'!$B$6:$BE$54,'RevPAR Raw Data'!AH$1,FALSE)</f>
        <v>69.838373577574202</v>
      </c>
      <c r="Z122" s="76">
        <f>VLOOKUP($A122,'RevPAR Raw Data'!$B$6:$BE$54,'RevPAR Raw Data'!AI$1,FALSE)</f>
        <v>76.706081737440996</v>
      </c>
      <c r="AA122" s="76">
        <f>VLOOKUP($A122,'RevPAR Raw Data'!$B$6:$BE$54,'RevPAR Raw Data'!AJ$1,FALSE)</f>
        <v>77.689901470996304</v>
      </c>
      <c r="AB122" s="76">
        <f>VLOOKUP($A122,'RevPAR Raw Data'!$B$6:$BE$54,'RevPAR Raw Data'!AK$1,FALSE)</f>
        <v>75.583223008603895</v>
      </c>
      <c r="AC122" s="77">
        <f>VLOOKUP($A122,'RevPAR Raw Data'!$B$6:$BE$54,'RevPAR Raw Data'!AL$1,FALSE)</f>
        <v>69.2223853733</v>
      </c>
      <c r="AD122" s="76">
        <f>VLOOKUP($A122,'RevPAR Raw Data'!$B$6:$BE$54,'RevPAR Raw Data'!AN$1,FALSE)</f>
        <v>90.822203719122896</v>
      </c>
      <c r="AE122" s="76">
        <f>VLOOKUP($A122,'RevPAR Raw Data'!$B$6:$BE$54,'RevPAR Raw Data'!AO$1,FALSE)</f>
        <v>92.642510407993299</v>
      </c>
      <c r="AF122" s="77">
        <f>VLOOKUP($A122,'RevPAR Raw Data'!$B$6:$BE$54,'RevPAR Raw Data'!AP$1,FALSE)</f>
        <v>91.732357063558098</v>
      </c>
      <c r="AG122" s="78">
        <f>VLOOKUP($A122,'RevPAR Raw Data'!$B$6:$BE$54,'RevPAR Raw Data'!AR$1,FALSE)</f>
        <v>75.653805856230903</v>
      </c>
    </row>
    <row r="123" spans="1:33" ht="14.25">
      <c r="A123" s="55" t="s">
        <v>131</v>
      </c>
      <c r="B123" s="43">
        <f>(VLOOKUP($A122,'Occupancy Raw Data'!$B$8:$BE$54,'Occupancy Raw Data'!AT$3,FALSE))/100</f>
        <v>-9.9134742531609601E-2</v>
      </c>
      <c r="C123" s="44">
        <f>(VLOOKUP($A122,'Occupancy Raw Data'!$B$8:$BE$54,'Occupancy Raw Data'!AU$3,FALSE))/100</f>
        <v>-0.113283066969202</v>
      </c>
      <c r="D123" s="44">
        <f>(VLOOKUP($A122,'Occupancy Raw Data'!$B$8:$BE$54,'Occupancy Raw Data'!AV$3,FALSE))/100</f>
        <v>-9.1801733181210599E-2</v>
      </c>
      <c r="E123" s="44">
        <f>(VLOOKUP($A122,'Occupancy Raw Data'!$B$8:$BE$54,'Occupancy Raw Data'!AW$3,FALSE))/100</f>
        <v>-8.3177872869936192E-2</v>
      </c>
      <c r="F123" s="44">
        <f>(VLOOKUP($A122,'Occupancy Raw Data'!$B$8:$BE$54,'Occupancy Raw Data'!AX$3,FALSE))/100</f>
        <v>-6.3546891690712995E-2</v>
      </c>
      <c r="G123" s="44">
        <f>(VLOOKUP($A122,'Occupancy Raw Data'!$B$8:$BE$54,'Occupancy Raw Data'!AY$3,FALSE))/100</f>
        <v>-8.9678963464369807E-2</v>
      </c>
      <c r="H123" s="45">
        <f>(VLOOKUP($A122,'Occupancy Raw Data'!$B$8:$BE$54,'Occupancy Raw Data'!BA$3,FALSE))/100</f>
        <v>-7.4019687776752399E-2</v>
      </c>
      <c r="I123" s="45">
        <f>(VLOOKUP($A122,'Occupancy Raw Data'!$B$8:$BE$54,'Occupancy Raw Data'!BB$3,FALSE))/100</f>
        <v>-8.9885683106429304E-2</v>
      </c>
      <c r="J123" s="44">
        <f>(VLOOKUP($A122,'Occupancy Raw Data'!$B$8:$BE$54,'Occupancy Raw Data'!BC$3,FALSE))/100</f>
        <v>-8.2021235777670898E-2</v>
      </c>
      <c r="K123" s="46">
        <f>(VLOOKUP($A122,'Occupancy Raw Data'!$B$8:$BE$54,'Occupancy Raw Data'!BE$3,FALSE))/100</f>
        <v>-8.7358734820444012E-2</v>
      </c>
      <c r="M123" s="43">
        <f>(VLOOKUP($A122,'ADR Raw Data'!$B$6:$BE$52,'ADR Raw Data'!AT$1,FALSE))/100</f>
        <v>-4.5198889606110097E-3</v>
      </c>
      <c r="N123" s="44">
        <f>(VLOOKUP($A122,'ADR Raw Data'!$B$6:$BE$52,'ADR Raw Data'!AU$1,FALSE))/100</f>
        <v>-6.4698983456778804E-3</v>
      </c>
      <c r="O123" s="44">
        <f>(VLOOKUP($A122,'ADR Raw Data'!$B$6:$BE$52,'ADR Raw Data'!AV$1,FALSE))/100</f>
        <v>-1.59616724445193E-2</v>
      </c>
      <c r="P123" s="44">
        <f>(VLOOKUP($A122,'ADR Raw Data'!$B$6:$BE$52,'ADR Raw Data'!AW$1,FALSE))/100</f>
        <v>1.3289950125353501E-3</v>
      </c>
      <c r="Q123" s="44">
        <f>(VLOOKUP($A122,'ADR Raw Data'!$B$6:$BE$52,'ADR Raw Data'!AX$1,FALSE))/100</f>
        <v>3.3300584773176302E-3</v>
      </c>
      <c r="R123" s="44">
        <f>(VLOOKUP($A122,'ADR Raw Data'!$B$6:$BE$52,'ADR Raw Data'!AY$1,FALSE))/100</f>
        <v>-4.1558580284469402E-3</v>
      </c>
      <c r="S123" s="45">
        <f>(VLOOKUP($A122,'ADR Raw Data'!$B$6:$BE$52,'ADR Raw Data'!BA$1,FALSE))/100</f>
        <v>5.8889073263786399E-3</v>
      </c>
      <c r="T123" s="45">
        <f>(VLOOKUP($A122,'ADR Raw Data'!$B$6:$BE$52,'ADR Raw Data'!BB$1,FALSE))/100</f>
        <v>-1.0453278797370799E-2</v>
      </c>
      <c r="U123" s="44">
        <f>(VLOOKUP($A122,'ADR Raw Data'!$B$6:$BE$52,'ADR Raw Data'!BC$1,FALSE))/100</f>
        <v>-2.5862534649703402E-3</v>
      </c>
      <c r="V123" s="46">
        <f>(VLOOKUP($A122,'ADR Raw Data'!$B$6:$BE$52,'ADR Raw Data'!BE$1,FALSE))/100</f>
        <v>-3.2682421374493099E-3</v>
      </c>
      <c r="X123" s="43">
        <f>(VLOOKUP($A122,'RevPAR Raw Data'!$B$6:$BE$52,'RevPAR Raw Data'!AT$1,FALSE))/100</f>
        <v>-0.103206553463839</v>
      </c>
      <c r="Y123" s="44">
        <f>(VLOOKUP($A122,'RevPAR Raw Data'!$B$6:$BE$52,'RevPAR Raw Data'!AU$1,FALSE))/100</f>
        <v>-0.11902003538730301</v>
      </c>
      <c r="Z123" s="44">
        <f>(VLOOKUP($A122,'RevPAR Raw Data'!$B$6:$BE$52,'RevPAR Raw Data'!AV$1,FALSE))/100</f>
        <v>-0.10629809643085199</v>
      </c>
      <c r="AA123" s="44">
        <f>(VLOOKUP($A122,'RevPAR Raw Data'!$B$6:$BE$52,'RevPAR Raw Data'!AW$1,FALSE))/100</f>
        <v>-8.1959420835598193E-2</v>
      </c>
      <c r="AB123" s="44">
        <f>(VLOOKUP($A122,'RevPAR Raw Data'!$B$6:$BE$52,'RevPAR Raw Data'!AX$1,FALSE))/100</f>
        <v>-6.0428448078777203E-2</v>
      </c>
      <c r="AC123" s="44">
        <f>(VLOOKUP($A122,'RevPAR Raw Data'!$B$6:$BE$52,'RevPAR Raw Data'!AY$1,FALSE))/100</f>
        <v>-9.3462128452520596E-2</v>
      </c>
      <c r="AD123" s="45">
        <f>(VLOOKUP($A122,'RevPAR Raw Data'!$B$6:$BE$52,'RevPAR Raw Data'!BA$1,FALSE))/100</f>
        <v>-6.8566675532018506E-2</v>
      </c>
      <c r="AE123" s="45">
        <f>(VLOOKUP($A122,'RevPAR Raw Data'!$B$6:$BE$52,'RevPAR Raw Data'!BB$1,FALSE))/100</f>
        <v>-9.9399361798396507E-2</v>
      </c>
      <c r="AF123" s="44">
        <f>(VLOOKUP($A122,'RevPAR Raw Data'!$B$6:$BE$52,'RevPAR Raw Data'!BC$1,FALSE))/100</f>
        <v>-8.4395361537410091E-2</v>
      </c>
      <c r="AG123" s="46">
        <f>(VLOOKUP($A122,'RevPAR Raw Data'!$B$6:$BE$52,'RevPAR Raw Data'!BE$1,FALSE))/100</f>
        <v>-9.034146745967879E-2</v>
      </c>
    </row>
    <row r="124" spans="1:33">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3">
      <c r="A125" s="70" t="s">
        <v>55</v>
      </c>
      <c r="B125" s="71">
        <f>(VLOOKUP($A125,'Occupancy Raw Data'!$B$8:$BE$45,'Occupancy Raw Data'!AG$3,FALSE))/100</f>
        <v>0.41466694249069003</v>
      </c>
      <c r="C125" s="72">
        <f>(VLOOKUP($A125,'Occupancy Raw Data'!$B$8:$BE$45,'Occupancy Raw Data'!AH$3,FALSE))/100</f>
        <v>0.52303130602675407</v>
      </c>
      <c r="D125" s="72">
        <f>(VLOOKUP($A125,'Occupancy Raw Data'!$B$8:$BE$45,'Occupancy Raw Data'!AI$3,FALSE))/100</f>
        <v>0.568231968004413</v>
      </c>
      <c r="E125" s="72">
        <f>(VLOOKUP($A125,'Occupancy Raw Data'!$B$8:$BE$45,'Occupancy Raw Data'!AJ$3,FALSE))/100</f>
        <v>0.57674803475382708</v>
      </c>
      <c r="F125" s="72">
        <f>(VLOOKUP($A125,'Occupancy Raw Data'!$B$8:$BE$45,'Occupancy Raw Data'!AK$3,FALSE))/100</f>
        <v>0.56519790373741496</v>
      </c>
      <c r="G125" s="73">
        <f>(VLOOKUP($A125,'Occupancy Raw Data'!$B$8:$BE$45,'Occupancy Raw Data'!AL$3,FALSE))/100</f>
        <v>0.52957523100262005</v>
      </c>
      <c r="H125" s="53">
        <f>(VLOOKUP($A125,'Occupancy Raw Data'!$B$8:$BE$45,'Occupancy Raw Data'!AN$3,FALSE))/100</f>
        <v>0.60595090332367907</v>
      </c>
      <c r="I125" s="53">
        <f>(VLOOKUP($A125,'Occupancy Raw Data'!$B$8:$BE$45,'Occupancy Raw Data'!AO$3,FALSE))/100</f>
        <v>0.60436491518411206</v>
      </c>
      <c r="J125" s="73">
        <f>(VLOOKUP($A125,'Occupancy Raw Data'!$B$8:$BE$45,'Occupancy Raw Data'!AP$3,FALSE))/100</f>
        <v>0.60515790925389601</v>
      </c>
      <c r="K125" s="74">
        <f>(VLOOKUP($A125,'Occupancy Raw Data'!$B$8:$BE$45,'Occupancy Raw Data'!AR$3,FALSE))/100</f>
        <v>0.55117028193155593</v>
      </c>
      <c r="M125" s="75">
        <f>VLOOKUP($A125,'ADR Raw Data'!$B$6:$BE$43,'ADR Raw Data'!AG$1,FALSE)</f>
        <v>98.357394196391397</v>
      </c>
      <c r="N125" s="76">
        <f>VLOOKUP($A125,'ADR Raw Data'!$B$6:$BE$43,'ADR Raw Data'!AH$1,FALSE)</f>
        <v>104.528648648648</v>
      </c>
      <c r="O125" s="76">
        <f>VLOOKUP($A125,'ADR Raw Data'!$B$6:$BE$43,'ADR Raw Data'!AI$1,FALSE)</f>
        <v>109.792302044778</v>
      </c>
      <c r="P125" s="76">
        <f>VLOOKUP($A125,'ADR Raw Data'!$B$6:$BE$43,'ADR Raw Data'!AJ$1,FALSE)</f>
        <v>110.038081659493</v>
      </c>
      <c r="Q125" s="76">
        <f>VLOOKUP($A125,'ADR Raw Data'!$B$6:$BE$43,'ADR Raw Data'!AK$1,FALSE)</f>
        <v>106.263659488806</v>
      </c>
      <c r="R125" s="77">
        <f>VLOOKUP($A125,'ADR Raw Data'!$B$6:$BE$43,'ADR Raw Data'!AL$1,FALSE)</f>
        <v>106.262166304248</v>
      </c>
      <c r="S125" s="76">
        <f>VLOOKUP($A125,'ADR Raw Data'!$B$6:$BE$43,'ADR Raw Data'!AN$1,FALSE)</f>
        <v>114.63492460881901</v>
      </c>
      <c r="T125" s="76">
        <f>VLOOKUP($A125,'ADR Raw Data'!$B$6:$BE$43,'ADR Raw Data'!AO$1,FALSE)</f>
        <v>116.700413600319</v>
      </c>
      <c r="U125" s="77">
        <f>VLOOKUP($A125,'ADR Raw Data'!$B$6:$BE$43,'ADR Raw Data'!AP$1,FALSE)</f>
        <v>115.666315804466</v>
      </c>
      <c r="V125" s="78">
        <f>VLOOKUP($A125,'ADR Raw Data'!$B$6:$BE$43,'ADR Raw Data'!AR$1,FALSE)</f>
        <v>109.212250431177</v>
      </c>
      <c r="X125" s="75">
        <f>VLOOKUP($A125,'RevPAR Raw Data'!$B$6:$BE$43,'RevPAR Raw Data'!AG$1,FALSE)</f>
        <v>40.785559922769203</v>
      </c>
      <c r="Y125" s="76">
        <f>VLOOKUP($A125,'RevPAR Raw Data'!$B$6:$BE$43,'RevPAR Raw Data'!AH$1,FALSE)</f>
        <v>54.6717556199144</v>
      </c>
      <c r="Z125" s="76">
        <f>VLOOKUP($A125,'RevPAR Raw Data'!$B$6:$BE$43,'RevPAR Raw Data'!AI$1,FALSE)</f>
        <v>62.387495862639597</v>
      </c>
      <c r="AA125" s="76">
        <f>VLOOKUP($A125,'RevPAR Raw Data'!$B$6:$BE$43,'RevPAR Raw Data'!AJ$1,FALSE)</f>
        <v>63.464247345193698</v>
      </c>
      <c r="AB125" s="76">
        <f>VLOOKUP($A125,'RevPAR Raw Data'!$B$6:$BE$43,'RevPAR Raw Data'!AK$1,FALSE)</f>
        <v>60.059997586539701</v>
      </c>
      <c r="AC125" s="77">
        <f>VLOOKUP($A125,'RevPAR Raw Data'!$B$6:$BE$43,'RevPAR Raw Data'!AL$1,FALSE)</f>
        <v>56.273811267411297</v>
      </c>
      <c r="AD125" s="76">
        <f>VLOOKUP($A125,'RevPAR Raw Data'!$B$6:$BE$43,'RevPAR Raw Data'!AN$1,FALSE)</f>
        <v>69.463136119155905</v>
      </c>
      <c r="AE125" s="76">
        <f>VLOOKUP($A125,'RevPAR Raw Data'!$B$6:$BE$43,'RevPAR Raw Data'!AO$1,FALSE)</f>
        <v>70.529635567507896</v>
      </c>
      <c r="AF125" s="77">
        <f>VLOOKUP($A125,'RevPAR Raw Data'!$B$6:$BE$43,'RevPAR Raw Data'!AP$1,FALSE)</f>
        <v>69.996385843331893</v>
      </c>
      <c r="AG125" s="78">
        <f>VLOOKUP($A125,'RevPAR Raw Data'!$B$6:$BE$43,'RevPAR Raw Data'!AR$1,FALSE)</f>
        <v>60.194546860531503</v>
      </c>
    </row>
    <row r="126" spans="1:33" ht="14.25">
      <c r="A126" s="55" t="s">
        <v>131</v>
      </c>
      <c r="B126" s="43">
        <f>(VLOOKUP($A125,'Occupancy Raw Data'!$B$8:$BE$51,'Occupancy Raw Data'!AT$3,FALSE))/100</f>
        <v>-0.15712090000822301</v>
      </c>
      <c r="C126" s="44">
        <f>(VLOOKUP($A125,'Occupancy Raw Data'!$B$8:$BE$51,'Occupancy Raw Data'!AU$3,FALSE))/100</f>
        <v>-0.14815748204111501</v>
      </c>
      <c r="D126" s="44">
        <f>(VLOOKUP($A125,'Occupancy Raw Data'!$B$8:$BE$51,'Occupancy Raw Data'!AV$3,FALSE))/100</f>
        <v>-0.14255249176016402</v>
      </c>
      <c r="E126" s="44">
        <f>(VLOOKUP($A125,'Occupancy Raw Data'!$B$8:$BE$51,'Occupancy Raw Data'!AW$3,FALSE))/100</f>
        <v>-0.13378378001243299</v>
      </c>
      <c r="F126" s="44">
        <f>(VLOOKUP($A125,'Occupancy Raw Data'!$B$8:$BE$51,'Occupancy Raw Data'!AX$3,FALSE))/100</f>
        <v>-0.14509392545821298</v>
      </c>
      <c r="G126" s="44">
        <f>(VLOOKUP($A125,'Occupancy Raw Data'!$B$8:$BE$51,'Occupancy Raw Data'!AY$3,FALSE))/100</f>
        <v>-0.144636209488541</v>
      </c>
      <c r="H126" s="45">
        <f>(VLOOKUP($A125,'Occupancy Raw Data'!$B$8:$BE$51,'Occupancy Raw Data'!BA$3,FALSE))/100</f>
        <v>-0.15103722619580801</v>
      </c>
      <c r="I126" s="45">
        <f>(VLOOKUP($A125,'Occupancy Raw Data'!$B$8:$BE$51,'Occupancy Raw Data'!BB$3,FALSE))/100</f>
        <v>-0.112373095452346</v>
      </c>
      <c r="J126" s="44">
        <f>(VLOOKUP($A125,'Occupancy Raw Data'!$B$8:$BE$51,'Occupancy Raw Data'!BC$3,FALSE))/100</f>
        <v>-0.13216089698663802</v>
      </c>
      <c r="K126" s="46">
        <f>(VLOOKUP($A125,'Occupancy Raw Data'!$B$8:$BE$51,'Occupancy Raw Data'!BE$3,FALSE))/100</f>
        <v>-0.140761484970575</v>
      </c>
      <c r="M126" s="43">
        <f>(VLOOKUP($A125,'ADR Raw Data'!$B$6:$BE$49,'ADR Raw Data'!AT$1,FALSE))/100</f>
        <v>-1.0051050865356499E-2</v>
      </c>
      <c r="N126" s="44">
        <f>(VLOOKUP($A125,'ADR Raw Data'!$B$6:$BE$49,'ADR Raw Data'!AU$1,FALSE))/100</f>
        <v>-9.7798597905055587E-3</v>
      </c>
      <c r="O126" s="44">
        <f>(VLOOKUP($A125,'ADR Raw Data'!$B$6:$BE$49,'ADR Raw Data'!AV$1,FALSE))/100</f>
        <v>-7.3454231272774108E-4</v>
      </c>
      <c r="P126" s="44">
        <f>(VLOOKUP($A125,'ADR Raw Data'!$B$6:$BE$49,'ADR Raw Data'!AW$1,FALSE))/100</f>
        <v>-6.0894567145644094E-3</v>
      </c>
      <c r="Q126" s="44">
        <f>(VLOOKUP($A125,'ADR Raw Data'!$B$6:$BE$49,'ADR Raw Data'!AX$1,FALSE))/100</f>
        <v>-1.7872732722531398E-2</v>
      </c>
      <c r="R126" s="44">
        <f>(VLOOKUP($A125,'ADR Raw Data'!$B$6:$BE$49,'ADR Raw Data'!AY$1,FALSE))/100</f>
        <v>-8.4618942550618095E-3</v>
      </c>
      <c r="S126" s="45">
        <f>(VLOOKUP($A125,'ADR Raw Data'!$B$6:$BE$49,'ADR Raw Data'!BA$1,FALSE))/100</f>
        <v>-2.7641444698056201E-2</v>
      </c>
      <c r="T126" s="45">
        <f>(VLOOKUP($A125,'ADR Raw Data'!$B$6:$BE$49,'ADR Raw Data'!BB$1,FALSE))/100</f>
        <v>-4.92099868721858E-3</v>
      </c>
      <c r="U126" s="44">
        <f>(VLOOKUP($A125,'ADR Raw Data'!$B$6:$BE$49,'ADR Raw Data'!BC$1,FALSE))/100</f>
        <v>-1.6383245531132101E-2</v>
      </c>
      <c r="V126" s="46">
        <f>(VLOOKUP($A125,'ADR Raw Data'!$B$6:$BE$49,'ADR Raw Data'!BE$1,FALSE))/100</f>
        <v>-1.08175308665666E-2</v>
      </c>
      <c r="X126" s="43">
        <f>(VLOOKUP($A125,'RevPAR Raw Data'!$B$6:$BE$49,'RevPAR Raw Data'!AT$1,FALSE))/100</f>
        <v>-0.16559272071558698</v>
      </c>
      <c r="Y126" s="44">
        <f>(VLOOKUP($A125,'RevPAR Raw Data'!$B$6:$BE$49,'RevPAR Raw Data'!AU$1,FALSE))/100</f>
        <v>-0.15648838243034399</v>
      </c>
      <c r="Z126" s="44">
        <f>(VLOOKUP($A125,'RevPAR Raw Data'!$B$6:$BE$49,'RevPAR Raw Data'!AV$1,FALSE))/100</f>
        <v>-0.14318232323590899</v>
      </c>
      <c r="AA126" s="44">
        <f>(VLOOKUP($A125,'RevPAR Raw Data'!$B$6:$BE$49,'RevPAR Raw Data'!AW$1,FALSE))/100</f>
        <v>-0.13905856618949999</v>
      </c>
      <c r="AB126" s="44">
        <f>(VLOOKUP($A125,'RevPAR Raw Data'!$B$6:$BE$49,'RevPAR Raw Data'!AX$1,FALSE))/100</f>
        <v>-0.16037343323136699</v>
      </c>
      <c r="AC126" s="44">
        <f>(VLOOKUP($A125,'RevPAR Raw Data'!$B$6:$BE$49,'RevPAR Raw Data'!AY$1,FALSE))/100</f>
        <v>-0.151874207433458</v>
      </c>
      <c r="AD126" s="45">
        <f>(VLOOKUP($A125,'RevPAR Raw Data'!$B$6:$BE$49,'RevPAR Raw Data'!BA$1,FALSE))/100</f>
        <v>-0.17450378375862499</v>
      </c>
      <c r="AE126" s="45">
        <f>(VLOOKUP($A125,'RevPAR Raw Data'!$B$6:$BE$49,'RevPAR Raw Data'!BB$1,FALSE))/100</f>
        <v>-0.116741106284365</v>
      </c>
      <c r="AF126" s="44">
        <f>(VLOOKUP($A125,'RevPAR Raw Data'!$B$6:$BE$49,'RevPAR Raw Data'!BC$1,FALSE))/100</f>
        <v>-0.146378918092824</v>
      </c>
      <c r="AG126" s="46">
        <f>(VLOOKUP($A125,'RevPAR Raw Data'!$B$6:$BE$49,'RevPAR Raw Data'!BE$1,FALSE))/100</f>
        <v>-0.150056324128649</v>
      </c>
    </row>
    <row r="127" spans="1:33">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3">
      <c r="A128" s="88" t="s">
        <v>56</v>
      </c>
      <c r="B128" s="71">
        <f>(VLOOKUP($A128,'Occupancy Raw Data'!$B$8:$BE$45,'Occupancy Raw Data'!AG$3,FALSE))/100</f>
        <v>0.48810712947933504</v>
      </c>
      <c r="C128" s="72">
        <f>(VLOOKUP($A128,'Occupancy Raw Data'!$B$8:$BE$45,'Occupancy Raw Data'!AH$3,FALSE))/100</f>
        <v>0.63378698963665803</v>
      </c>
      <c r="D128" s="72">
        <f>(VLOOKUP($A128,'Occupancy Raw Data'!$B$8:$BE$45,'Occupancy Raw Data'!AI$3,FALSE))/100</f>
        <v>0.71226120614308897</v>
      </c>
      <c r="E128" s="72">
        <f>(VLOOKUP($A128,'Occupancy Raw Data'!$B$8:$BE$45,'Occupancy Raw Data'!AJ$3,FALSE))/100</f>
        <v>0.71101261081283496</v>
      </c>
      <c r="F128" s="72">
        <f>(VLOOKUP($A128,'Occupancy Raw Data'!$B$8:$BE$45,'Occupancy Raw Data'!AK$3,FALSE))/100</f>
        <v>0.73719149290381591</v>
      </c>
      <c r="G128" s="73">
        <f>(VLOOKUP($A128,'Occupancy Raw Data'!$B$8:$BE$45,'Occupancy Raw Data'!AL$3,FALSE))/100</f>
        <v>0.65647188579514704</v>
      </c>
      <c r="H128" s="53">
        <f>(VLOOKUP($A128,'Occupancy Raw Data'!$B$8:$BE$45,'Occupancy Raw Data'!AN$3,FALSE))/100</f>
        <v>0.87460981395929493</v>
      </c>
      <c r="I128" s="53">
        <f>(VLOOKUP($A128,'Occupancy Raw Data'!$B$8:$BE$45,'Occupancy Raw Data'!AO$3,FALSE))/100</f>
        <v>0.88152911308111692</v>
      </c>
      <c r="J128" s="73">
        <f>(VLOOKUP($A128,'Occupancy Raw Data'!$B$8:$BE$45,'Occupancy Raw Data'!AP$3,FALSE))/100</f>
        <v>0.87806946352020598</v>
      </c>
      <c r="K128" s="74">
        <f>(VLOOKUP($A128,'Occupancy Raw Data'!$B$8:$BE$45,'Occupancy Raw Data'!AR$3,FALSE))/100</f>
        <v>0.71978547943087801</v>
      </c>
      <c r="M128" s="75">
        <f>VLOOKUP($A128,'ADR Raw Data'!$B$6:$BE$43,'ADR Raw Data'!AG$1,FALSE)</f>
        <v>100.943525139093</v>
      </c>
      <c r="N128" s="76">
        <f>VLOOKUP($A128,'ADR Raw Data'!$B$6:$BE$43,'ADR Raw Data'!AH$1,FALSE)</f>
        <v>111.364433827488</v>
      </c>
      <c r="O128" s="76">
        <f>VLOOKUP($A128,'ADR Raw Data'!$B$6:$BE$43,'ADR Raw Data'!AI$1,FALSE)</f>
        <v>118.560615855903</v>
      </c>
      <c r="P128" s="76">
        <f>VLOOKUP($A128,'ADR Raw Data'!$B$6:$BE$43,'ADR Raw Data'!AJ$1,FALSE)</f>
        <v>118.06016344864901</v>
      </c>
      <c r="Q128" s="76">
        <f>VLOOKUP($A128,'ADR Raw Data'!$B$6:$BE$43,'ADR Raw Data'!AK$1,FALSE)</f>
        <v>124.238744605504</v>
      </c>
      <c r="R128" s="77">
        <f>VLOOKUP($A128,'ADR Raw Data'!$B$6:$BE$43,'ADR Raw Data'!AL$1,FALSE)</f>
        <v>115.718198963738</v>
      </c>
      <c r="S128" s="76">
        <f>VLOOKUP($A128,'ADR Raw Data'!$B$6:$BE$43,'ADR Raw Data'!AN$1,FALSE)</f>
        <v>149.39452657601299</v>
      </c>
      <c r="T128" s="76">
        <f>VLOOKUP($A128,'ADR Raw Data'!$B$6:$BE$43,'ADR Raw Data'!AO$1,FALSE)</f>
        <v>151.53490942612299</v>
      </c>
      <c r="U128" s="77">
        <f>VLOOKUP($A128,'ADR Raw Data'!$B$6:$BE$43,'ADR Raw Data'!AP$1,FALSE)</f>
        <v>150.46893462338301</v>
      </c>
      <c r="V128" s="78">
        <f>VLOOKUP($A128,'ADR Raw Data'!$B$6:$BE$43,'ADR Raw Data'!AR$1,FALSE)</f>
        <v>127.83036320853201</v>
      </c>
      <c r="X128" s="75">
        <f>VLOOKUP($A128,'RevPAR Raw Data'!$B$6:$BE$43,'RevPAR Raw Data'!AG$1,FALSE)</f>
        <v>49.2712542951679</v>
      </c>
      <c r="Y128" s="76">
        <f>VLOOKUP($A128,'RevPAR Raw Data'!$B$6:$BE$43,'RevPAR Raw Data'!AH$1,FALSE)</f>
        <v>70.581329268114999</v>
      </c>
      <c r="Z128" s="76">
        <f>VLOOKUP($A128,'RevPAR Raw Data'!$B$6:$BE$43,'RevPAR Raw Data'!AI$1,FALSE)</f>
        <v>84.446127250592994</v>
      </c>
      <c r="AA128" s="76">
        <f>VLOOKUP($A128,'RevPAR Raw Data'!$B$6:$BE$43,'RevPAR Raw Data'!AJ$1,FALSE)</f>
        <v>83.942265046614196</v>
      </c>
      <c r="AB128" s="76">
        <f>VLOOKUP($A128,'RevPAR Raw Data'!$B$6:$BE$43,'RevPAR Raw Data'!AK$1,FALSE)</f>
        <v>91.587745612227906</v>
      </c>
      <c r="AC128" s="77">
        <f>VLOOKUP($A128,'RevPAR Raw Data'!$B$6:$BE$43,'RevPAR Raw Data'!AL$1,FALSE)</f>
        <v>75.965744294543597</v>
      </c>
      <c r="AD128" s="76">
        <f>VLOOKUP($A128,'RevPAR Raw Data'!$B$6:$BE$43,'RevPAR Raw Data'!AN$1,FALSE)</f>
        <v>130.661919095184</v>
      </c>
      <c r="AE128" s="76">
        <f>VLOOKUP($A128,'RevPAR Raw Data'!$B$6:$BE$43,'RevPAR Raw Data'!AO$1,FALSE)</f>
        <v>133.58243430723701</v>
      </c>
      <c r="AF128" s="77">
        <f>VLOOKUP($A128,'RevPAR Raw Data'!$B$6:$BE$43,'RevPAR Raw Data'!AP$1,FALSE)</f>
        <v>132.122176701211</v>
      </c>
      <c r="AG128" s="78">
        <f>VLOOKUP($A128,'RevPAR Raw Data'!$B$6:$BE$43,'RevPAR Raw Data'!AR$1,FALSE)</f>
        <v>92.010439267877203</v>
      </c>
    </row>
    <row r="129" spans="1:33" ht="14.25">
      <c r="A129" s="55" t="s">
        <v>131</v>
      </c>
      <c r="B129" s="43">
        <f>(VLOOKUP($A128,'Occupancy Raw Data'!$B$8:$BE$51,'Occupancy Raw Data'!AT$3,FALSE))/100</f>
        <v>2.4841018011885199E-3</v>
      </c>
      <c r="C129" s="44">
        <f>(VLOOKUP($A128,'Occupancy Raw Data'!$B$8:$BE$51,'Occupancy Raw Data'!AU$3,FALSE))/100</f>
        <v>9.9788626380421103E-4</v>
      </c>
      <c r="D129" s="44">
        <f>(VLOOKUP($A128,'Occupancy Raw Data'!$B$8:$BE$51,'Occupancy Raw Data'!AV$3,FALSE))/100</f>
        <v>1.8952346324409799E-2</v>
      </c>
      <c r="E129" s="44">
        <f>(VLOOKUP($A128,'Occupancy Raw Data'!$B$8:$BE$51,'Occupancy Raw Data'!AW$3,FALSE))/100</f>
        <v>1.0305796823373401E-2</v>
      </c>
      <c r="F129" s="44">
        <f>(VLOOKUP($A128,'Occupancy Raw Data'!$B$8:$BE$51,'Occupancy Raw Data'!AX$3,FALSE))/100</f>
        <v>-1.2837777898969201E-2</v>
      </c>
      <c r="G129" s="44">
        <f>(VLOOKUP($A128,'Occupancy Raw Data'!$B$8:$BE$51,'Occupancy Raw Data'!AY$3,FALSE))/100</f>
        <v>3.9015855283500698E-3</v>
      </c>
      <c r="H129" s="45">
        <f>(VLOOKUP($A128,'Occupancy Raw Data'!$B$8:$BE$51,'Occupancy Raw Data'!BA$3,FALSE))/100</f>
        <v>4.89560248611314E-3</v>
      </c>
      <c r="I129" s="45">
        <f>(VLOOKUP($A128,'Occupancy Raw Data'!$B$8:$BE$51,'Occupancy Raw Data'!BB$3,FALSE))/100</f>
        <v>-2.0659414467413899E-3</v>
      </c>
      <c r="J129" s="44">
        <f>(VLOOKUP($A128,'Occupancy Raw Data'!$B$8:$BE$51,'Occupancy Raw Data'!BC$3,FALSE))/100</f>
        <v>1.38901775421788E-3</v>
      </c>
      <c r="K129" s="46">
        <f>(VLOOKUP($A128,'Occupancy Raw Data'!$B$8:$BE$51,'Occupancy Raw Data'!BE$3,FALSE))/100</f>
        <v>3.0248274455142799E-3</v>
      </c>
      <c r="M129" s="43">
        <f>(VLOOKUP($A128,'ADR Raw Data'!$B$6:$BE$49,'ADR Raw Data'!AT$1,FALSE))/100</f>
        <v>1.8765856163434898E-2</v>
      </c>
      <c r="N129" s="44">
        <f>(VLOOKUP($A128,'ADR Raw Data'!$B$6:$BE$49,'ADR Raw Data'!AU$1,FALSE))/100</f>
        <v>1.45114044611104E-2</v>
      </c>
      <c r="O129" s="44">
        <f>(VLOOKUP($A128,'ADR Raw Data'!$B$6:$BE$49,'ADR Raw Data'!AV$1,FALSE))/100</f>
        <v>2.4619441136633901E-2</v>
      </c>
      <c r="P129" s="44">
        <f>(VLOOKUP($A128,'ADR Raw Data'!$B$6:$BE$49,'ADR Raw Data'!AW$1,FALSE))/100</f>
        <v>1.9635324163137999E-2</v>
      </c>
      <c r="Q129" s="44">
        <f>(VLOOKUP($A128,'ADR Raw Data'!$B$6:$BE$49,'ADR Raw Data'!AX$1,FALSE))/100</f>
        <v>7.8405318466201104E-3</v>
      </c>
      <c r="R129" s="44">
        <f>(VLOOKUP($A128,'ADR Raw Data'!$B$6:$BE$49,'ADR Raw Data'!AY$1,FALSE))/100</f>
        <v>1.66036691865428E-2</v>
      </c>
      <c r="S129" s="45">
        <f>(VLOOKUP($A128,'ADR Raw Data'!$B$6:$BE$49,'ADR Raw Data'!BA$1,FALSE))/100</f>
        <v>3.3708901301896799E-2</v>
      </c>
      <c r="T129" s="45">
        <f>(VLOOKUP($A128,'ADR Raw Data'!$B$6:$BE$49,'ADR Raw Data'!BB$1,FALSE))/100</f>
        <v>4.0579129807824993E-2</v>
      </c>
      <c r="U129" s="44">
        <f>(VLOOKUP($A128,'ADR Raw Data'!$B$6:$BE$49,'ADR Raw Data'!BC$1,FALSE))/100</f>
        <v>3.7156904644075596E-2</v>
      </c>
      <c r="V129" s="46">
        <f>(VLOOKUP($A128,'ADR Raw Data'!$B$6:$BE$49,'ADR Raw Data'!BE$1,FALSE))/100</f>
        <v>2.4790926309604101E-2</v>
      </c>
      <c r="X129" s="43">
        <f>(VLOOKUP($A128,'RevPAR Raw Data'!$B$6:$BE$49,'RevPAR Raw Data'!AT$1,FALSE))/100</f>
        <v>2.1296574261719797E-2</v>
      </c>
      <c r="Y129" s="44">
        <f>(VLOOKUP($A128,'RevPAR Raw Data'!$B$6:$BE$49,'RevPAR Raw Data'!AU$1,FALSE))/100</f>
        <v>1.5523771456094898E-2</v>
      </c>
      <c r="Z129" s="44">
        <f>(VLOOKUP($A128,'RevPAR Raw Data'!$B$6:$BE$49,'RevPAR Raw Data'!AV$1,FALSE))/100</f>
        <v>4.4038383635778597E-2</v>
      </c>
      <c r="AA129" s="44">
        <f>(VLOOKUP($A128,'RevPAR Raw Data'!$B$6:$BE$49,'RevPAR Raw Data'!AW$1,FALSE))/100</f>
        <v>3.0143478647897803E-2</v>
      </c>
      <c r="AB129" s="44">
        <f>(VLOOKUP($A128,'RevPAR Raw Data'!$B$6:$BE$49,'RevPAR Raw Data'!AX$1,FALSE))/100</f>
        <v>-5.0979010588058302E-3</v>
      </c>
      <c r="AC129" s="44">
        <f>(VLOOKUP($A128,'RevPAR Raw Data'!$B$6:$BE$49,'RevPAR Raw Data'!AY$1,FALSE))/100</f>
        <v>2.0570035350308599E-2</v>
      </c>
      <c r="AD129" s="45">
        <f>(VLOOKUP($A128,'RevPAR Raw Data'!$B$6:$BE$49,'RevPAR Raw Data'!BA$1,FALSE))/100</f>
        <v>3.8769529169027601E-2</v>
      </c>
      <c r="AE129" s="45">
        <f>(VLOOKUP($A128,'RevPAR Raw Data'!$B$6:$BE$49,'RevPAR Raw Data'!BB$1,FALSE))/100</f>
        <v>3.8429354254941005E-2</v>
      </c>
      <c r="AF129" s="44">
        <f>(VLOOKUP($A128,'RevPAR Raw Data'!$B$6:$BE$49,'RevPAR Raw Data'!BC$1,FALSE))/100</f>
        <v>3.8597533998535896E-2</v>
      </c>
      <c r="AG129" s="46">
        <f>(VLOOKUP($A128,'RevPAR Raw Data'!$B$6:$BE$49,'RevPAR Raw Data'!BE$1,FALSE))/100</f>
        <v>2.7890742029419401E-2</v>
      </c>
    </row>
    <row r="130" spans="1:33">
      <c r="A130" s="88"/>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3">
      <c r="A131" s="70" t="s">
        <v>58</v>
      </c>
      <c r="B131" s="71">
        <f>(VLOOKUP($A131,'Occupancy Raw Data'!$B$8:$BE$45,'Occupancy Raw Data'!AG$3,FALSE))/100</f>
        <v>0.38726635514018598</v>
      </c>
      <c r="C131" s="72">
        <f>(VLOOKUP($A131,'Occupancy Raw Data'!$B$8:$BE$45,'Occupancy Raw Data'!AH$3,FALSE))/100</f>
        <v>0.60463951935914506</v>
      </c>
      <c r="D131" s="72">
        <f>(VLOOKUP($A131,'Occupancy Raw Data'!$B$8:$BE$45,'Occupancy Raw Data'!AI$3,FALSE))/100</f>
        <v>0.78304405874499294</v>
      </c>
      <c r="E131" s="72">
        <f>(VLOOKUP($A131,'Occupancy Raw Data'!$B$8:$BE$45,'Occupancy Raw Data'!AJ$3,FALSE))/100</f>
        <v>0.76201602136181501</v>
      </c>
      <c r="F131" s="72">
        <f>(VLOOKUP($A131,'Occupancy Raw Data'!$B$8:$BE$45,'Occupancy Raw Data'!AK$3,FALSE))/100</f>
        <v>0.74098798397863808</v>
      </c>
      <c r="G131" s="73">
        <f>(VLOOKUP($A131,'Occupancy Raw Data'!$B$8:$BE$45,'Occupancy Raw Data'!AL$3,FALSE))/100</f>
        <v>0.655590787716955</v>
      </c>
      <c r="H131" s="53">
        <f>(VLOOKUP($A131,'Occupancy Raw Data'!$B$8:$BE$45,'Occupancy Raw Data'!AN$3,FALSE))/100</f>
        <v>0.91263351134846404</v>
      </c>
      <c r="I131" s="53">
        <f>(VLOOKUP($A131,'Occupancy Raw Data'!$B$8:$BE$45,'Occupancy Raw Data'!AO$3,FALSE))/100</f>
        <v>0.92498331108144105</v>
      </c>
      <c r="J131" s="73">
        <f>(VLOOKUP($A131,'Occupancy Raw Data'!$B$8:$BE$45,'Occupancy Raw Data'!AP$3,FALSE))/100</f>
        <v>0.91880841121495294</v>
      </c>
      <c r="K131" s="74">
        <f>(VLOOKUP($A131,'Occupancy Raw Data'!$B$8:$BE$45,'Occupancy Raw Data'!AR$3,FALSE))/100</f>
        <v>0.73079582300209789</v>
      </c>
      <c r="M131" s="75">
        <f>VLOOKUP($A131,'ADR Raw Data'!$B$6:$BE$43,'ADR Raw Data'!AG$1,FALSE)</f>
        <v>161.91585434173601</v>
      </c>
      <c r="N131" s="76">
        <f>VLOOKUP($A131,'ADR Raw Data'!$B$6:$BE$43,'ADR Raw Data'!AH$1,FALSE)</f>
        <v>173.148644769528</v>
      </c>
      <c r="O131" s="76">
        <f>VLOOKUP($A131,'ADR Raw Data'!$B$6:$BE$43,'ADR Raw Data'!AI$1,FALSE)</f>
        <v>190.21703005115</v>
      </c>
      <c r="P131" s="76">
        <f>VLOOKUP($A131,'ADR Raw Data'!$B$6:$BE$43,'ADR Raw Data'!AJ$1,FALSE)</f>
        <v>190.20874178712199</v>
      </c>
      <c r="Q131" s="76">
        <f>VLOOKUP($A131,'ADR Raw Data'!$B$6:$BE$43,'ADR Raw Data'!AK$1,FALSE)</f>
        <v>189.687122747747</v>
      </c>
      <c r="R131" s="77">
        <f>VLOOKUP($A131,'ADR Raw Data'!$B$6:$BE$43,'ADR Raw Data'!AL$1,FALSE)</f>
        <v>183.60336659623701</v>
      </c>
      <c r="S131" s="76">
        <f>VLOOKUP($A131,'ADR Raw Data'!$B$6:$BE$43,'ADR Raw Data'!AN$1,FALSE)</f>
        <v>227.34481576300601</v>
      </c>
      <c r="T131" s="76">
        <f>VLOOKUP($A131,'ADR Raw Data'!$B$6:$BE$43,'ADR Raw Data'!AO$1,FALSE)</f>
        <v>233.684631483987</v>
      </c>
      <c r="U131" s="77">
        <f>VLOOKUP($A131,'ADR Raw Data'!$B$6:$BE$43,'ADR Raw Data'!AP$1,FALSE)</f>
        <v>230.536027154663</v>
      </c>
      <c r="V131" s="78">
        <f>VLOOKUP($A131,'ADR Raw Data'!$B$6:$BE$43,'ADR Raw Data'!AR$1,FALSE)</f>
        <v>200.46253062555999</v>
      </c>
      <c r="X131" s="75">
        <f>VLOOKUP($A131,'RevPAR Raw Data'!$B$6:$BE$43,'RevPAR Raw Data'!AG$1,FALSE)</f>
        <v>62.7045627503337</v>
      </c>
      <c r="Y131" s="76">
        <f>VLOOKUP($A131,'RevPAR Raw Data'!$B$6:$BE$43,'RevPAR Raw Data'!AH$1,FALSE)</f>
        <v>104.692513351134</v>
      </c>
      <c r="Z131" s="76">
        <f>VLOOKUP($A131,'RevPAR Raw Data'!$B$6:$BE$43,'RevPAR Raw Data'!AI$1,FALSE)</f>
        <v>148.94831525367101</v>
      </c>
      <c r="AA131" s="76">
        <f>VLOOKUP($A131,'RevPAR Raw Data'!$B$6:$BE$43,'RevPAR Raw Data'!AJ$1,FALSE)</f>
        <v>144.94210864485899</v>
      </c>
      <c r="AB131" s="76">
        <f>VLOOKUP($A131,'RevPAR Raw Data'!$B$6:$BE$43,'RevPAR Raw Data'!AK$1,FALSE)</f>
        <v>140.555878671562</v>
      </c>
      <c r="AC131" s="77">
        <f>VLOOKUP($A131,'RevPAR Raw Data'!$B$6:$BE$43,'RevPAR Raw Data'!AL$1,FALSE)</f>
        <v>120.36867573431201</v>
      </c>
      <c r="AD131" s="76">
        <f>VLOOKUP($A131,'RevPAR Raw Data'!$B$6:$BE$43,'RevPAR Raw Data'!AN$1,FALSE)</f>
        <v>207.48249749666201</v>
      </c>
      <c r="AE131" s="76">
        <f>VLOOKUP($A131,'RevPAR Raw Data'!$B$6:$BE$43,'RevPAR Raw Data'!AO$1,FALSE)</f>
        <v>216.15438417890499</v>
      </c>
      <c r="AF131" s="77">
        <f>VLOOKUP($A131,'RevPAR Raw Data'!$B$6:$BE$43,'RevPAR Raw Data'!AP$1,FALSE)</f>
        <v>211.81844083778299</v>
      </c>
      <c r="AG131" s="78">
        <f>VLOOKUP($A131,'RevPAR Raw Data'!$B$6:$BE$43,'RevPAR Raw Data'!AR$1,FALSE)</f>
        <v>146.49718004958899</v>
      </c>
    </row>
    <row r="132" spans="1:33" ht="14.25">
      <c r="A132" s="55" t="s">
        <v>131</v>
      </c>
      <c r="B132" s="43">
        <f>(VLOOKUP($A131,'Occupancy Raw Data'!$B$8:$BE$51,'Occupancy Raw Data'!AT$3,FALSE))/100</f>
        <v>-4.0772532188841195E-3</v>
      </c>
      <c r="C132" s="44">
        <f>(VLOOKUP($A131,'Occupancy Raw Data'!$B$8:$BE$51,'Occupancy Raw Data'!AU$3,FALSE))/100</f>
        <v>3.3961187214611804E-2</v>
      </c>
      <c r="D132" s="44">
        <f>(VLOOKUP($A131,'Occupancy Raw Data'!$B$8:$BE$51,'Occupancy Raw Data'!AV$3,FALSE))/100</f>
        <v>7.4667888227210211E-2</v>
      </c>
      <c r="E132" s="44">
        <f>(VLOOKUP($A131,'Occupancy Raw Data'!$B$8:$BE$51,'Occupancy Raw Data'!AW$3,FALSE))/100</f>
        <v>4.9052268811028102E-2</v>
      </c>
      <c r="F132" s="44">
        <f>(VLOOKUP($A131,'Occupancy Raw Data'!$B$8:$BE$51,'Occupancy Raw Data'!AX$3,FALSE))/100</f>
        <v>-5.6924384027187705E-2</v>
      </c>
      <c r="G132" s="44">
        <f>(VLOOKUP($A131,'Occupancy Raw Data'!$B$8:$BE$51,'Occupancy Raw Data'!AY$3,FALSE))/100</f>
        <v>1.9781417927883401E-2</v>
      </c>
      <c r="H132" s="45">
        <f>(VLOOKUP($A131,'Occupancy Raw Data'!$B$8:$BE$51,'Occupancy Raw Data'!BA$3,FALSE))/100</f>
        <v>1.3733748397729301E-3</v>
      </c>
      <c r="I132" s="45">
        <f>(VLOOKUP($A131,'Occupancy Raw Data'!$B$8:$BE$51,'Occupancy Raw Data'!BB$3,FALSE))/100</f>
        <v>2.44167118827997E-3</v>
      </c>
      <c r="J132" s="44">
        <f>(VLOOKUP($A131,'Occupancy Raw Data'!$B$8:$BE$51,'Occupancy Raw Data'!BC$3,FALSE))/100</f>
        <v>1.9108280254776999E-3</v>
      </c>
      <c r="K132" s="46">
        <f>(VLOOKUP($A131,'Occupancy Raw Data'!$B$8:$BE$51,'Occupancy Raw Data'!BE$3,FALSE))/100</f>
        <v>1.3289036544850402E-2</v>
      </c>
      <c r="M132" s="43">
        <f>(VLOOKUP($A131,'ADR Raw Data'!$B$6:$BE$49,'ADR Raw Data'!AT$1,FALSE))/100</f>
        <v>1.95647739921825E-2</v>
      </c>
      <c r="N132" s="44">
        <f>(VLOOKUP($A131,'ADR Raw Data'!$B$6:$BE$49,'ADR Raw Data'!AU$1,FALSE))/100</f>
        <v>7.8086762057735003E-3</v>
      </c>
      <c r="O132" s="44">
        <f>(VLOOKUP($A131,'ADR Raw Data'!$B$6:$BE$49,'ADR Raw Data'!AV$1,FALSE))/100</f>
        <v>2.1681033970634301E-2</v>
      </c>
      <c r="P132" s="44">
        <f>(VLOOKUP($A131,'ADR Raw Data'!$B$6:$BE$49,'ADR Raw Data'!AW$1,FALSE))/100</f>
        <v>1.72280480380156E-2</v>
      </c>
      <c r="Q132" s="44">
        <f>(VLOOKUP($A131,'ADR Raw Data'!$B$6:$BE$49,'ADR Raw Data'!AX$1,FALSE))/100</f>
        <v>-1.8843019793557601E-2</v>
      </c>
      <c r="R132" s="44">
        <f>(VLOOKUP($A131,'ADR Raw Data'!$B$6:$BE$49,'ADR Raw Data'!AY$1,FALSE))/100</f>
        <v>7.7892721062853398E-3</v>
      </c>
      <c r="S132" s="45">
        <f>(VLOOKUP($A131,'ADR Raw Data'!$B$6:$BE$49,'ADR Raw Data'!BA$1,FALSE))/100</f>
        <v>4.8321830512387705E-2</v>
      </c>
      <c r="T132" s="45">
        <f>(VLOOKUP($A131,'ADR Raw Data'!$B$6:$BE$49,'ADR Raw Data'!BB$1,FALSE))/100</f>
        <v>5.7590451655208305E-2</v>
      </c>
      <c r="U132" s="44">
        <f>(VLOOKUP($A131,'ADR Raw Data'!$B$6:$BE$49,'ADR Raw Data'!BC$1,FALSE))/100</f>
        <v>5.3035864889658696E-2</v>
      </c>
      <c r="V132" s="46">
        <f>(VLOOKUP($A131,'ADR Raw Data'!$B$6:$BE$49,'ADR Raw Data'!BE$1,FALSE))/100</f>
        <v>2.52147736336371E-2</v>
      </c>
      <c r="X132" s="43">
        <f>(VLOOKUP($A131,'RevPAR Raw Data'!$B$6:$BE$49,'RevPAR Raw Data'!AT$1,FALSE))/100</f>
        <v>1.5407750235562101E-2</v>
      </c>
      <c r="Y132" s="44">
        <f>(VLOOKUP($A131,'RevPAR Raw Data'!$B$6:$BE$49,'RevPAR Raw Data'!AU$1,FALSE))/100</f>
        <v>4.2035055334907902E-2</v>
      </c>
      <c r="Z132" s="44">
        <f>(VLOOKUP($A131,'RevPAR Raw Data'!$B$6:$BE$49,'RevPAR Raw Data'!AV$1,FALSE))/100</f>
        <v>9.7967799219014301E-2</v>
      </c>
      <c r="AA132" s="44">
        <f>(VLOOKUP($A131,'RevPAR Raw Data'!$B$6:$BE$49,'RevPAR Raw Data'!AW$1,FALSE))/100</f>
        <v>6.7125391692493805E-2</v>
      </c>
      <c r="AB132" s="44">
        <f>(VLOOKUP($A131,'RevPAR Raw Data'!$B$6:$BE$49,'RevPAR Raw Data'!AX$1,FALSE))/100</f>
        <v>-7.4694776525785003E-2</v>
      </c>
      <c r="AC132" s="44">
        <f>(VLOOKUP($A131,'RevPAR Raw Data'!$B$6:$BE$49,'RevPAR Raw Data'!AY$1,FALSE))/100</f>
        <v>2.7724772881057201E-2</v>
      </c>
      <c r="AD132" s="45">
        <f>(VLOOKUP($A131,'RevPAR Raw Data'!$B$6:$BE$49,'RevPAR Raw Data'!BA$1,FALSE))/100</f>
        <v>4.9761569338398107E-2</v>
      </c>
      <c r="AE132" s="45">
        <f>(VLOOKUP($A131,'RevPAR Raw Data'!$B$6:$BE$49,'RevPAR Raw Data'!BB$1,FALSE))/100</f>
        <v>6.0172739790014897E-2</v>
      </c>
      <c r="AF132" s="44">
        <f>(VLOOKUP($A131,'RevPAR Raw Data'!$B$6:$BE$49,'RevPAR Raw Data'!BC$1,FALSE))/100</f>
        <v>5.5048035332122998E-2</v>
      </c>
      <c r="AG132" s="46">
        <f>(VLOOKUP($A131,'RevPAR Raw Data'!$B$6:$BE$49,'RevPAR Raw Data'!BE$1,FALSE))/100</f>
        <v>3.8838890226775197E-2</v>
      </c>
    </row>
    <row r="133" spans="1:33">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3">
      <c r="A134" s="70" t="s">
        <v>60</v>
      </c>
      <c r="B134" s="71">
        <f>(VLOOKUP($A134,'Occupancy Raw Data'!$B$8:$BE$45,'Occupancy Raw Data'!AG$3,FALSE))/100</f>
        <v>0.44640426497277602</v>
      </c>
      <c r="C134" s="72">
        <f>(VLOOKUP($A134,'Occupancy Raw Data'!$B$8:$BE$45,'Occupancy Raw Data'!AH$3,FALSE))/100</f>
        <v>0.61978221415607893</v>
      </c>
      <c r="D134" s="72">
        <f>(VLOOKUP($A134,'Occupancy Raw Data'!$B$8:$BE$45,'Occupancy Raw Data'!AI$3,FALSE))/100</f>
        <v>0.72155739564428301</v>
      </c>
      <c r="E134" s="72">
        <f>(VLOOKUP($A134,'Occupancy Raw Data'!$B$8:$BE$45,'Occupancy Raw Data'!AJ$3,FALSE))/100</f>
        <v>0.70723684210526305</v>
      </c>
      <c r="F134" s="72">
        <f>(VLOOKUP($A134,'Occupancy Raw Data'!$B$8:$BE$45,'Occupancy Raw Data'!AK$3,FALSE))/100</f>
        <v>0.72266333938293992</v>
      </c>
      <c r="G134" s="73">
        <f>(VLOOKUP($A134,'Occupancy Raw Data'!$B$8:$BE$45,'Occupancy Raw Data'!AL$3,FALSE))/100</f>
        <v>0.64352881125226802</v>
      </c>
      <c r="H134" s="53">
        <f>(VLOOKUP($A134,'Occupancy Raw Data'!$B$8:$BE$45,'Occupancy Raw Data'!AN$3,FALSE))/100</f>
        <v>0.88455648820326604</v>
      </c>
      <c r="I134" s="53">
        <f>(VLOOKUP($A134,'Occupancy Raw Data'!$B$8:$BE$45,'Occupancy Raw Data'!AO$3,FALSE))/100</f>
        <v>0.89425476406533511</v>
      </c>
      <c r="J134" s="73">
        <f>(VLOOKUP($A134,'Occupancy Raw Data'!$B$8:$BE$45,'Occupancy Raw Data'!AP$3,FALSE))/100</f>
        <v>0.88940562613430107</v>
      </c>
      <c r="K134" s="74">
        <f>(VLOOKUP($A134,'Occupancy Raw Data'!$B$8:$BE$45,'Occupancy Raw Data'!AR$3,FALSE))/100</f>
        <v>0.71377932978999192</v>
      </c>
      <c r="M134" s="75">
        <f>VLOOKUP($A134,'ADR Raw Data'!$B$6:$BE$43,'ADR Raw Data'!AG$1,FALSE)</f>
        <v>94.813751746918996</v>
      </c>
      <c r="N134" s="76">
        <f>VLOOKUP($A134,'ADR Raw Data'!$B$6:$BE$43,'ADR Raw Data'!AH$1,FALSE)</f>
        <v>108.347256131039</v>
      </c>
      <c r="O134" s="76">
        <f>VLOOKUP($A134,'ADR Raw Data'!$B$6:$BE$43,'ADR Raw Data'!AI$1,FALSE)</f>
        <v>114.189800746708</v>
      </c>
      <c r="P134" s="76">
        <f>VLOOKUP($A134,'ADR Raw Data'!$B$6:$BE$43,'ADR Raw Data'!AJ$1,FALSE)</f>
        <v>112.38788452285399</v>
      </c>
      <c r="Q134" s="76">
        <f>VLOOKUP($A134,'ADR Raw Data'!$B$6:$BE$43,'ADR Raw Data'!AK$1,FALSE)</f>
        <v>121.023799638989</v>
      </c>
      <c r="R134" s="77">
        <f>VLOOKUP($A134,'ADR Raw Data'!$B$6:$BE$43,'ADR Raw Data'!AL$1,FALSE)</f>
        <v>111.515062000405</v>
      </c>
      <c r="S134" s="76">
        <f>VLOOKUP($A134,'ADR Raw Data'!$B$6:$BE$43,'ADR Raw Data'!AN$1,FALSE)</f>
        <v>151.880061231686</v>
      </c>
      <c r="T134" s="76">
        <f>VLOOKUP($A134,'ADR Raw Data'!$B$6:$BE$43,'ADR Raw Data'!AO$1,FALSE)</f>
        <v>153.117043285238</v>
      </c>
      <c r="U134" s="77">
        <f>VLOOKUP($A134,'ADR Raw Data'!$B$6:$BE$43,'ADR Raw Data'!AP$1,FALSE)</f>
        <v>152.50192434000701</v>
      </c>
      <c r="V134" s="78">
        <f>VLOOKUP($A134,'ADR Raw Data'!$B$6:$BE$43,'ADR Raw Data'!AR$1,FALSE)</f>
        <v>126.106985158489</v>
      </c>
      <c r="X134" s="75">
        <f>VLOOKUP($A134,'RevPAR Raw Data'!$B$6:$BE$43,'RevPAR Raw Data'!AG$1,FALSE)</f>
        <v>42.325263157894703</v>
      </c>
      <c r="Y134" s="76">
        <f>VLOOKUP($A134,'RevPAR Raw Data'!$B$6:$BE$43,'RevPAR Raw Data'!AH$1,FALSE)</f>
        <v>67.151702302631506</v>
      </c>
      <c r="Z134" s="76">
        <f>VLOOKUP($A134,'RevPAR Raw Data'!$B$6:$BE$43,'RevPAR Raw Data'!AI$1,FALSE)</f>
        <v>82.394495235934599</v>
      </c>
      <c r="AA134" s="76">
        <f>VLOOKUP($A134,'RevPAR Raw Data'!$B$6:$BE$43,'RevPAR Raw Data'!AJ$1,FALSE)</f>
        <v>79.484852540834794</v>
      </c>
      <c r="AB134" s="76">
        <f>VLOOKUP($A134,'RevPAR Raw Data'!$B$6:$BE$43,'RevPAR Raw Data'!AK$1,FALSE)</f>
        <v>87.459463191923703</v>
      </c>
      <c r="AC134" s="77">
        <f>VLOOKUP($A134,'RevPAR Raw Data'!$B$6:$BE$43,'RevPAR Raw Data'!AL$1,FALSE)</f>
        <v>71.763155285843894</v>
      </c>
      <c r="AD134" s="76">
        <f>VLOOKUP($A134,'RevPAR Raw Data'!$B$6:$BE$43,'RevPAR Raw Data'!AN$1,FALSE)</f>
        <v>134.346493591197</v>
      </c>
      <c r="AE134" s="76">
        <f>VLOOKUP($A134,'RevPAR Raw Data'!$B$6:$BE$43,'RevPAR Raw Data'!AO$1,FALSE)</f>
        <v>136.925645417422</v>
      </c>
      <c r="AF134" s="77">
        <f>VLOOKUP($A134,'RevPAR Raw Data'!$B$6:$BE$43,'RevPAR Raw Data'!AP$1,FALSE)</f>
        <v>135.63606950431</v>
      </c>
      <c r="AG134" s="78">
        <f>VLOOKUP($A134,'RevPAR Raw Data'!$B$6:$BE$43,'RevPAR Raw Data'!AR$1,FALSE)</f>
        <v>90.012559348262798</v>
      </c>
    </row>
    <row r="135" spans="1:33" ht="14.25">
      <c r="A135" s="55" t="s">
        <v>131</v>
      </c>
      <c r="B135" s="43">
        <f>(VLOOKUP($A134,'Occupancy Raw Data'!$B$8:$BE$51,'Occupancy Raw Data'!AT$3,FALSE))/100</f>
        <v>1.7223457572902501E-2</v>
      </c>
      <c r="C135" s="44">
        <f>(VLOOKUP($A134,'Occupancy Raw Data'!$B$8:$BE$51,'Occupancy Raw Data'!AU$3,FALSE))/100</f>
        <v>2.5073105040897499E-2</v>
      </c>
      <c r="D135" s="44">
        <f>(VLOOKUP($A134,'Occupancy Raw Data'!$B$8:$BE$51,'Occupancy Raw Data'!AV$3,FALSE))/100</f>
        <v>5.0091676358600304E-2</v>
      </c>
      <c r="E135" s="44">
        <f>(VLOOKUP($A134,'Occupancy Raw Data'!$B$8:$BE$51,'Occupancy Raw Data'!AW$3,FALSE))/100</f>
        <v>2.6005996904540498E-2</v>
      </c>
      <c r="F135" s="44">
        <f>(VLOOKUP($A134,'Occupancy Raw Data'!$B$8:$BE$51,'Occupancy Raw Data'!AX$3,FALSE))/100</f>
        <v>4.2296781940542302E-4</v>
      </c>
      <c r="G135" s="44">
        <f>(VLOOKUP($A134,'Occupancy Raw Data'!$B$8:$BE$51,'Occupancy Raw Data'!AY$3,FALSE))/100</f>
        <v>2.3987202788275899E-2</v>
      </c>
      <c r="H135" s="45">
        <f>(VLOOKUP($A134,'Occupancy Raw Data'!$B$8:$BE$51,'Occupancy Raw Data'!BA$3,FALSE))/100</f>
        <v>2.4148476485839399E-3</v>
      </c>
      <c r="I135" s="45">
        <f>(VLOOKUP($A134,'Occupancy Raw Data'!$B$8:$BE$51,'Occupancy Raw Data'!BB$3,FALSE))/100</f>
        <v>-3.0089891923310102E-3</v>
      </c>
      <c r="J135" s="44">
        <f>(VLOOKUP($A134,'Occupancy Raw Data'!$B$8:$BE$51,'Occupancy Raw Data'!BC$3,FALSE))/100</f>
        <v>-3.1921281080521001E-4</v>
      </c>
      <c r="K135" s="46">
        <f>(VLOOKUP($A134,'Occupancy Raw Data'!$B$8:$BE$51,'Occupancy Raw Data'!BE$3,FALSE))/100</f>
        <v>1.52007565061944E-2</v>
      </c>
      <c r="M135" s="43">
        <f>(VLOOKUP($A134,'ADR Raw Data'!$B$6:$BE$49,'ADR Raw Data'!AT$1,FALSE))/100</f>
        <v>3.6616423050927797E-3</v>
      </c>
      <c r="N135" s="44">
        <f>(VLOOKUP($A134,'ADR Raw Data'!$B$6:$BE$49,'ADR Raw Data'!AU$1,FALSE))/100</f>
        <v>1.0718975445298E-2</v>
      </c>
      <c r="O135" s="44">
        <f>(VLOOKUP($A134,'ADR Raw Data'!$B$6:$BE$49,'ADR Raw Data'!AV$1,FALSE))/100</f>
        <v>1.7731650361329499E-2</v>
      </c>
      <c r="P135" s="44">
        <f>(VLOOKUP($A134,'ADR Raw Data'!$B$6:$BE$49,'ADR Raw Data'!AW$1,FALSE))/100</f>
        <v>7.0005060308213699E-3</v>
      </c>
      <c r="Q135" s="44">
        <f>(VLOOKUP($A134,'ADR Raw Data'!$B$6:$BE$49,'ADR Raw Data'!AX$1,FALSE))/100</f>
        <v>7.06474377456906E-3</v>
      </c>
      <c r="R135" s="44">
        <f>(VLOOKUP($A134,'ADR Raw Data'!$B$6:$BE$49,'ADR Raw Data'!AY$1,FALSE))/100</f>
        <v>9.5129454343398801E-3</v>
      </c>
      <c r="S135" s="45">
        <f>(VLOOKUP($A134,'ADR Raw Data'!$B$6:$BE$49,'ADR Raw Data'!BA$1,FALSE))/100</f>
        <v>3.1142124962369001E-2</v>
      </c>
      <c r="T135" s="45">
        <f>(VLOOKUP($A134,'ADR Raw Data'!$B$6:$BE$49,'ADR Raw Data'!BB$1,FALSE))/100</f>
        <v>3.13567330149985E-2</v>
      </c>
      <c r="U135" s="44">
        <f>(VLOOKUP($A134,'ADR Raw Data'!$B$6:$BE$49,'ADR Raw Data'!BC$1,FALSE))/100</f>
        <v>3.1239384099033499E-2</v>
      </c>
      <c r="V135" s="46">
        <f>(VLOOKUP($A134,'ADR Raw Data'!$B$6:$BE$49,'ADR Raw Data'!BE$1,FALSE))/100</f>
        <v>1.7055727265973999E-2</v>
      </c>
      <c r="X135" s="43">
        <f>(VLOOKUP($A134,'RevPAR Raw Data'!$B$6:$BE$49,'RevPAR Raw Data'!AT$1,FALSE))/100</f>
        <v>2.0948166018884197E-2</v>
      </c>
      <c r="Y135" s="44">
        <f>(VLOOKUP($A134,'RevPAR Raw Data'!$B$6:$BE$49,'RevPAR Raw Data'!AU$1,FALSE))/100</f>
        <v>3.60608384834663E-2</v>
      </c>
      <c r="Z135" s="44">
        <f>(VLOOKUP($A134,'RevPAR Raw Data'!$B$6:$BE$49,'RevPAR Raw Data'!AV$1,FALSE))/100</f>
        <v>6.8711534811133401E-2</v>
      </c>
      <c r="AA135" s="44">
        <f>(VLOOKUP($A134,'RevPAR Raw Data'!$B$6:$BE$49,'RevPAR Raw Data'!AW$1,FALSE))/100</f>
        <v>3.3188558073529696E-2</v>
      </c>
      <c r="AB135" s="44">
        <f>(VLOOKUP($A134,'RevPAR Raw Data'!$B$6:$BE$49,'RevPAR Raw Data'!AX$1,FALSE))/100</f>
        <v>7.4906997532434702E-3</v>
      </c>
      <c r="AC135" s="44">
        <f>(VLOOKUP($A134,'RevPAR Raw Data'!$B$6:$BE$49,'RevPAR Raw Data'!AY$1,FALSE))/100</f>
        <v>3.3728337173863102E-2</v>
      </c>
      <c r="AD135" s="45">
        <f>(VLOOKUP($A134,'RevPAR Raw Data'!$B$6:$BE$49,'RevPAR Raw Data'!BA$1,FALSE))/100</f>
        <v>3.3632176098190199E-2</v>
      </c>
      <c r="AE135" s="45">
        <f>(VLOOKUP($A134,'RevPAR Raw Data'!$B$6:$BE$49,'RevPAR Raw Data'!BB$1,FALSE))/100</f>
        <v>2.8253391751918499E-2</v>
      </c>
      <c r="AF135" s="44">
        <f>(VLOOKUP($A134,'RevPAR Raw Data'!$B$6:$BE$49,'RevPAR Raw Data'!BC$1,FALSE))/100</f>
        <v>3.0910199276622297E-2</v>
      </c>
      <c r="AG135" s="46">
        <f>(VLOOKUP($A134,'RevPAR Raw Data'!$B$6:$BE$49,'RevPAR Raw Data'!BE$1,FALSE))/100</f>
        <v>3.2515743729374602E-2</v>
      </c>
    </row>
    <row r="136" spans="1:33">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3">
      <c r="A137" s="70" t="s">
        <v>59</v>
      </c>
      <c r="B137" s="71">
        <f>(VLOOKUP($A137,'Occupancy Raw Data'!$B$8:$BE$54,'Occupancy Raw Data'!AG$3,FALSE))/100</f>
        <v>0.53901980874316902</v>
      </c>
      <c r="C137" s="72">
        <f>(VLOOKUP($A137,'Occupancy Raw Data'!$B$8:$BE$54,'Occupancy Raw Data'!AH$3,FALSE))/100</f>
        <v>0.68724385245901598</v>
      </c>
      <c r="D137" s="72">
        <f>(VLOOKUP($A137,'Occupancy Raw Data'!$B$8:$BE$54,'Occupancy Raw Data'!AI$3,FALSE))/100</f>
        <v>0.75409836065573699</v>
      </c>
      <c r="E137" s="72">
        <f>(VLOOKUP($A137,'Occupancy Raw Data'!$B$8:$BE$54,'Occupancy Raw Data'!AJ$3,FALSE))/100</f>
        <v>0.77074795081967196</v>
      </c>
      <c r="F137" s="72">
        <f>(VLOOKUP($A137,'Occupancy Raw Data'!$B$8:$BE$54,'Occupancy Raw Data'!AK$3,FALSE))/100</f>
        <v>0.78739754098360604</v>
      </c>
      <c r="G137" s="73">
        <f>(VLOOKUP($A137,'Occupancy Raw Data'!$B$8:$BE$54,'Occupancy Raw Data'!AL$3,FALSE))/100</f>
        <v>0.70770150273224008</v>
      </c>
      <c r="H137" s="53">
        <f>(VLOOKUP($A137,'Occupancy Raw Data'!$B$8:$BE$54,'Occupancy Raw Data'!AN$3,FALSE))/100</f>
        <v>0.88294057377049096</v>
      </c>
      <c r="I137" s="53">
        <f>(VLOOKUP($A137,'Occupancy Raw Data'!$B$8:$BE$54,'Occupancy Raw Data'!AO$3,FALSE))/100</f>
        <v>0.89028346994535501</v>
      </c>
      <c r="J137" s="73">
        <f>(VLOOKUP($A137,'Occupancy Raw Data'!$B$8:$BE$54,'Occupancy Raw Data'!AP$3,FALSE))/100</f>
        <v>0.88661202185792309</v>
      </c>
      <c r="K137" s="74">
        <f>(VLOOKUP($A137,'Occupancy Raw Data'!$B$8:$BE$54,'Occupancy Raw Data'!AR$3,FALSE))/100</f>
        <v>0.75881879391100693</v>
      </c>
      <c r="M137" s="75">
        <f>VLOOKUP($A137,'ADR Raw Data'!$B$6:$BE$54,'ADR Raw Data'!AG$1,FALSE)</f>
        <v>103.535686678282</v>
      </c>
      <c r="N137" s="76">
        <f>VLOOKUP($A137,'ADR Raw Data'!$B$6:$BE$54,'ADR Raw Data'!AH$1,FALSE)</f>
        <v>109.608394831656</v>
      </c>
      <c r="O137" s="76">
        <f>VLOOKUP($A137,'ADR Raw Data'!$B$6:$BE$54,'ADR Raw Data'!AI$1,FALSE)</f>
        <v>113.039814311594</v>
      </c>
      <c r="P137" s="76">
        <f>VLOOKUP($A137,'ADR Raw Data'!$B$6:$BE$54,'ADR Raw Data'!AJ$1,FALSE)</f>
        <v>114.647544034562</v>
      </c>
      <c r="Q137" s="76">
        <f>VLOOKUP($A137,'ADR Raw Data'!$B$6:$BE$54,'ADR Raw Data'!AK$1,FALSE)</f>
        <v>121.090535675558</v>
      </c>
      <c r="R137" s="77">
        <f>VLOOKUP($A137,'ADR Raw Data'!$B$6:$BE$54,'ADR Raw Data'!AL$1,FALSE)</f>
        <v>113.067265883261</v>
      </c>
      <c r="S137" s="76">
        <f>VLOOKUP($A137,'ADR Raw Data'!$B$6:$BE$54,'ADR Raw Data'!AN$1,FALSE)</f>
        <v>138.42933081906901</v>
      </c>
      <c r="T137" s="76">
        <f>VLOOKUP($A137,'ADR Raw Data'!$B$6:$BE$54,'ADR Raw Data'!AO$1,FALSE)</f>
        <v>141.12550493910001</v>
      </c>
      <c r="U137" s="77">
        <f>VLOOKUP($A137,'ADR Raw Data'!$B$6:$BE$54,'ADR Raw Data'!AP$1,FALSE)</f>
        <v>139.78300028890601</v>
      </c>
      <c r="V137" s="78">
        <f>VLOOKUP($A137,'ADR Raw Data'!$B$6:$BE$54,'ADR Raw Data'!AR$1,FALSE)</f>
        <v>121.98582324669199</v>
      </c>
      <c r="X137" s="75">
        <f>VLOOKUP($A137,'RevPAR Raw Data'!$B$6:$BE$54,'RevPAR Raw Data'!AG$1,FALSE)</f>
        <v>55.807786031420697</v>
      </c>
      <c r="Y137" s="76">
        <f>VLOOKUP($A137,'RevPAR Raw Data'!$B$6:$BE$54,'RevPAR Raw Data'!AH$1,FALSE)</f>
        <v>75.327695525956202</v>
      </c>
      <c r="Z137" s="76">
        <f>VLOOKUP($A137,'RevPAR Raw Data'!$B$6:$BE$54,'RevPAR Raw Data'!AI$1,FALSE)</f>
        <v>85.243138661202096</v>
      </c>
      <c r="AA137" s="76">
        <f>VLOOKUP($A137,'RevPAR Raw Data'!$B$6:$BE$54,'RevPAR Raw Data'!AJ$1,FALSE)</f>
        <v>88.364359631147494</v>
      </c>
      <c r="AB137" s="76">
        <f>VLOOKUP($A137,'RevPAR Raw Data'!$B$6:$BE$54,'RevPAR Raw Data'!AK$1,FALSE)</f>
        <v>95.3463900273224</v>
      </c>
      <c r="AC137" s="77">
        <f>VLOOKUP($A137,'RevPAR Raw Data'!$B$6:$BE$54,'RevPAR Raw Data'!AL$1,FALSE)</f>
        <v>80.017873975409799</v>
      </c>
      <c r="AD137" s="76">
        <f>VLOOKUP($A137,'RevPAR Raw Data'!$B$6:$BE$54,'RevPAR Raw Data'!AN$1,FALSE)</f>
        <v>122.224872780054</v>
      </c>
      <c r="AE137" s="76">
        <f>VLOOKUP($A137,'RevPAR Raw Data'!$B$6:$BE$54,'RevPAR Raw Data'!AO$1,FALSE)</f>
        <v>125.641704234972</v>
      </c>
      <c r="AF137" s="77">
        <f>VLOOKUP($A137,'RevPAR Raw Data'!$B$6:$BE$54,'RevPAR Raw Data'!AP$1,FALSE)</f>
        <v>123.933288507513</v>
      </c>
      <c r="AG137" s="78">
        <f>VLOOKUP($A137,'RevPAR Raw Data'!$B$6:$BE$54,'RevPAR Raw Data'!AR$1,FALSE)</f>
        <v>92.565135270296594</v>
      </c>
    </row>
    <row r="138" spans="1:33" ht="14.25">
      <c r="A138" s="55" t="s">
        <v>131</v>
      </c>
      <c r="B138" s="43">
        <f>(VLOOKUP($A137,'Occupancy Raw Data'!$B$8:$BE$54,'Occupancy Raw Data'!AT$3,FALSE))/100</f>
        <v>-6.88135307337953E-2</v>
      </c>
      <c r="C138" s="44">
        <f>(VLOOKUP($A137,'Occupancy Raw Data'!$B$8:$BE$54,'Occupancy Raw Data'!AU$3,FALSE))/100</f>
        <v>-5.6033798286692298E-2</v>
      </c>
      <c r="D138" s="44">
        <f>(VLOOKUP($A137,'Occupancy Raw Data'!$B$8:$BE$54,'Occupancy Raw Data'!AV$3,FALSE))/100</f>
        <v>-3.1453485475110801E-2</v>
      </c>
      <c r="E138" s="44">
        <f>(VLOOKUP($A137,'Occupancy Raw Data'!$B$8:$BE$54,'Occupancy Raw Data'!AW$3,FALSE))/100</f>
        <v>-3.36836752362904E-2</v>
      </c>
      <c r="F138" s="44">
        <f>(VLOOKUP($A137,'Occupancy Raw Data'!$B$8:$BE$54,'Occupancy Raw Data'!AX$3,FALSE))/100</f>
        <v>-5.4120124749736202E-2</v>
      </c>
      <c r="G138" s="44">
        <f>(VLOOKUP($A137,'Occupancy Raw Data'!$B$8:$BE$54,'Occupancy Raw Data'!AY$3,FALSE))/100</f>
        <v>-4.7647362504982194E-2</v>
      </c>
      <c r="H138" s="45">
        <f>(VLOOKUP($A137,'Occupancy Raw Data'!$B$8:$BE$54,'Occupancy Raw Data'!BA$3,FALSE))/100</f>
        <v>-3.4432275226555301E-2</v>
      </c>
      <c r="I138" s="45">
        <f>(VLOOKUP($A137,'Occupancy Raw Data'!$B$8:$BE$54,'Occupancy Raw Data'!BB$3,FALSE))/100</f>
        <v>-3.17147558424037E-2</v>
      </c>
      <c r="J138" s="44">
        <f>(VLOOKUP($A137,'Occupancy Raw Data'!$B$8:$BE$54,'Occupancy Raw Data'!BC$3,FALSE))/100</f>
        <v>-3.3069798285541296E-2</v>
      </c>
      <c r="K138" s="46">
        <f>(VLOOKUP($A137,'Occupancy Raw Data'!$B$8:$BE$54,'Occupancy Raw Data'!BE$3,FALSE))/100</f>
        <v>-4.28300325441602E-2</v>
      </c>
      <c r="M138" s="43">
        <f>(VLOOKUP($A137,'ADR Raw Data'!$B$6:$BE$52,'ADR Raw Data'!AT$1,FALSE))/100</f>
        <v>3.4076235657296297E-2</v>
      </c>
      <c r="N138" s="44">
        <f>(VLOOKUP($A137,'ADR Raw Data'!$B$6:$BE$52,'ADR Raw Data'!AU$1,FALSE))/100</f>
        <v>1.4842806165489299E-2</v>
      </c>
      <c r="O138" s="44">
        <f>(VLOOKUP($A137,'ADR Raw Data'!$B$6:$BE$52,'ADR Raw Data'!AV$1,FALSE))/100</f>
        <v>2.0950129420512602E-2</v>
      </c>
      <c r="P138" s="44">
        <f>(VLOOKUP($A137,'ADR Raw Data'!$B$6:$BE$52,'ADR Raw Data'!AW$1,FALSE))/100</f>
        <v>1.4820924815988099E-2</v>
      </c>
      <c r="Q138" s="44">
        <f>(VLOOKUP($A137,'ADR Raw Data'!$B$6:$BE$52,'ADR Raw Data'!AX$1,FALSE))/100</f>
        <v>2.4495312469154703E-2</v>
      </c>
      <c r="R138" s="44">
        <f>(VLOOKUP($A137,'ADR Raw Data'!$B$6:$BE$52,'ADR Raw Data'!AY$1,FALSE))/100</f>
        <v>2.14231738225154E-2</v>
      </c>
      <c r="S138" s="45">
        <f>(VLOOKUP($A137,'ADR Raw Data'!$B$6:$BE$52,'ADR Raw Data'!BA$1,FALSE))/100</f>
        <v>5.0706097631696603E-2</v>
      </c>
      <c r="T138" s="45">
        <f>(VLOOKUP($A137,'ADR Raw Data'!$B$6:$BE$52,'ADR Raw Data'!BB$1,FALSE))/100</f>
        <v>6.6259179926427297E-2</v>
      </c>
      <c r="U138" s="44">
        <f>(VLOOKUP($A137,'ADR Raw Data'!$B$6:$BE$52,'ADR Raw Data'!BC$1,FALSE))/100</f>
        <v>5.8536127800395701E-2</v>
      </c>
      <c r="V138" s="46">
        <f>(VLOOKUP($A137,'ADR Raw Data'!$B$6:$BE$52,'ADR Raw Data'!BE$1,FALSE))/100</f>
        <v>3.5941449115866504E-2</v>
      </c>
      <c r="X138" s="43">
        <f>(VLOOKUP($A137,'RevPAR Raw Data'!$B$6:$BE$52,'RevPAR Raw Data'!AT$1,FALSE))/100</f>
        <v>-3.7082201166194401E-2</v>
      </c>
      <c r="Y138" s="44">
        <f>(VLOOKUP($A137,'RevPAR Raw Data'!$B$6:$BE$52,'RevPAR Raw Data'!AU$1,FALSE))/100</f>
        <v>-4.2022690927888399E-2</v>
      </c>
      <c r="Z138" s="44">
        <f>(VLOOKUP($A137,'RevPAR Raw Data'!$B$6:$BE$52,'RevPAR Raw Data'!AV$1,FALSE))/100</f>
        <v>-1.11623106460279E-2</v>
      </c>
      <c r="AA138" s="44">
        <f>(VLOOKUP($A137,'RevPAR Raw Data'!$B$6:$BE$52,'RevPAR Raw Data'!AW$1,FALSE))/100</f>
        <v>-1.93619736385055E-2</v>
      </c>
      <c r="AB138" s="44">
        <f>(VLOOKUP($A137,'RevPAR Raw Data'!$B$6:$BE$52,'RevPAR Raw Data'!AX$1,FALSE))/100</f>
        <v>-3.0950501647195899E-2</v>
      </c>
      <c r="AC138" s="44">
        <f>(VLOOKUP($A137,'RevPAR Raw Data'!$B$6:$BE$52,'RevPAR Raw Data'!AY$1,FALSE))/100</f>
        <v>-2.7244946411595403E-2</v>
      </c>
      <c r="AD138" s="45">
        <f>(VLOOKUP($A137,'RevPAR Raw Data'!$B$6:$BE$52,'RevPAR Raw Data'!BA$1,FALSE))/100</f>
        <v>1.4527896095822099E-2</v>
      </c>
      <c r="AE138" s="45">
        <f>(VLOOKUP($A137,'RevPAR Raw Data'!$B$6:$BE$52,'RevPAR Raw Data'!BB$1,FALSE))/100</f>
        <v>3.2443030370339E-2</v>
      </c>
      <c r="AF138" s="44">
        <f>(VLOOKUP($A137,'RevPAR Raw Data'!$B$6:$BE$52,'RevPAR Raw Data'!BC$1,FALSE))/100</f>
        <v>2.3530551576078598E-2</v>
      </c>
      <c r="AG138" s="46">
        <f>(VLOOKUP($A137,'RevPAR Raw Data'!$B$6:$BE$52,'RevPAR Raw Data'!BE$1,FALSE))/100</f>
        <v>-8.4279568636105393E-3</v>
      </c>
    </row>
    <row r="139" spans="1:33">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3">
      <c r="A140" s="70" t="s">
        <v>61</v>
      </c>
      <c r="B140" s="71">
        <f>(VLOOKUP($A140,'Occupancy Raw Data'!$B$8:$BE$45,'Occupancy Raw Data'!AG$3,FALSE))/100</f>
        <v>0.5</v>
      </c>
      <c r="C140" s="72">
        <f>(VLOOKUP($A140,'Occupancy Raw Data'!$B$8:$BE$45,'Occupancy Raw Data'!AH$3,FALSE))/100</f>
        <v>0.59130496858937698</v>
      </c>
      <c r="D140" s="72">
        <f>(VLOOKUP($A140,'Occupancy Raw Data'!$B$8:$BE$45,'Occupancy Raw Data'!AI$3,FALSE))/100</f>
        <v>0.61086521987435705</v>
      </c>
      <c r="E140" s="72">
        <f>(VLOOKUP($A140,'Occupancy Raw Data'!$B$8:$BE$45,'Occupancy Raw Data'!AJ$3,FALSE))/100</f>
        <v>0.63178183894917095</v>
      </c>
      <c r="F140" s="72">
        <f>(VLOOKUP($A140,'Occupancy Raw Data'!$B$8:$BE$45,'Occupancy Raw Data'!AK$3,FALSE))/100</f>
        <v>0.73372358652198699</v>
      </c>
      <c r="G140" s="73">
        <f>(VLOOKUP($A140,'Occupancy Raw Data'!$B$8:$BE$45,'Occupancy Raw Data'!AL$3,FALSE))/100</f>
        <v>0.61353512278697797</v>
      </c>
      <c r="H140" s="53">
        <f>(VLOOKUP($A140,'Occupancy Raw Data'!$B$8:$BE$45,'Occupancy Raw Data'!AN$3,FALSE))/100</f>
        <v>0.87721302113078192</v>
      </c>
      <c r="I140" s="53">
        <f>(VLOOKUP($A140,'Occupancy Raw Data'!$B$8:$BE$45,'Occupancy Raw Data'!AO$3,FALSE))/100</f>
        <v>0.8761422044545969</v>
      </c>
      <c r="J140" s="73">
        <f>(VLOOKUP($A140,'Occupancy Raw Data'!$B$8:$BE$45,'Occupancy Raw Data'!AP$3,FALSE))/100</f>
        <v>0.87667761279268897</v>
      </c>
      <c r="K140" s="74">
        <f>(VLOOKUP($A140,'Occupancy Raw Data'!$B$8:$BE$45,'Occupancy Raw Data'!AR$3,FALSE))/100</f>
        <v>0.68871869136003894</v>
      </c>
      <c r="M140" s="75">
        <f>VLOOKUP($A140,'ADR Raw Data'!$B$6:$BE$43,'ADR Raw Data'!AG$1,FALSE)</f>
        <v>85.863243275271202</v>
      </c>
      <c r="N140" s="76">
        <f>VLOOKUP($A140,'ADR Raw Data'!$B$6:$BE$43,'ADR Raw Data'!AH$1,FALSE)</f>
        <v>90.735349535192498</v>
      </c>
      <c r="O140" s="76">
        <f>VLOOKUP($A140,'ADR Raw Data'!$B$6:$BE$43,'ADR Raw Data'!AI$1,FALSE)</f>
        <v>93.390339219352498</v>
      </c>
      <c r="P140" s="76">
        <f>VLOOKUP($A140,'ADR Raw Data'!$B$6:$BE$43,'ADR Raw Data'!AJ$1,FALSE)</f>
        <v>94.886916847457599</v>
      </c>
      <c r="Q140" s="76">
        <f>VLOOKUP($A140,'ADR Raw Data'!$B$6:$BE$43,'ADR Raw Data'!AK$1,FALSE)</f>
        <v>109.827870422261</v>
      </c>
      <c r="R140" s="77">
        <f>VLOOKUP($A140,'ADR Raw Data'!$B$6:$BE$43,'ADR Raw Data'!AL$1,FALSE)</f>
        <v>95.891470145676195</v>
      </c>
      <c r="S140" s="76">
        <f>VLOOKUP($A140,'ADR Raw Data'!$B$6:$BE$43,'ADR Raw Data'!AN$1,FALSE)</f>
        <v>133.14107119140601</v>
      </c>
      <c r="T140" s="76">
        <f>VLOOKUP($A140,'ADR Raw Data'!$B$6:$BE$43,'ADR Raw Data'!AO$1,FALSE)</f>
        <v>133.13984381976601</v>
      </c>
      <c r="U140" s="77">
        <f>VLOOKUP($A140,'ADR Raw Data'!$B$6:$BE$43,'ADR Raw Data'!AP$1,FALSE)</f>
        <v>133.14045788037899</v>
      </c>
      <c r="V140" s="78">
        <f>VLOOKUP($A140,'ADR Raw Data'!$B$6:$BE$43,'ADR Raw Data'!AR$1,FALSE)</f>
        <v>109.43851215109601</v>
      </c>
      <c r="X140" s="75">
        <f>VLOOKUP($A140,'RevPAR Raw Data'!$B$6:$BE$43,'RevPAR Raw Data'!AG$1,FALSE)</f>
        <v>42.931621637635601</v>
      </c>
      <c r="Y140" s="76">
        <f>VLOOKUP($A140,'RevPAR Raw Data'!$B$6:$BE$43,'RevPAR Raw Data'!AH$1,FALSE)</f>
        <v>53.652263006853197</v>
      </c>
      <c r="Z140" s="76">
        <f>VLOOKUP($A140,'RevPAR Raw Data'!$B$6:$BE$43,'RevPAR Raw Data'!AI$1,FALSE)</f>
        <v>57.048910101370602</v>
      </c>
      <c r="AA140" s="76">
        <f>VLOOKUP($A140,'RevPAR Raw Data'!$B$6:$BE$43,'RevPAR Raw Data'!AJ$1,FALSE)</f>
        <v>59.947830818103903</v>
      </c>
      <c r="AB140" s="76">
        <f>VLOOKUP($A140,'RevPAR Raw Data'!$B$6:$BE$43,'RevPAR Raw Data'!AK$1,FALSE)</f>
        <v>80.583298986293499</v>
      </c>
      <c r="AC140" s="77">
        <f>VLOOKUP($A140,'RevPAR Raw Data'!$B$6:$BE$43,'RevPAR Raw Data'!AL$1,FALSE)</f>
        <v>58.832784910051302</v>
      </c>
      <c r="AD140" s="76">
        <f>VLOOKUP($A140,'RevPAR Raw Data'!$B$6:$BE$43,'RevPAR Raw Data'!AN$1,FALSE)</f>
        <v>116.79308129640199</v>
      </c>
      <c r="AE140" s="76">
        <f>VLOOKUP($A140,'RevPAR Raw Data'!$B$6:$BE$43,'RevPAR Raw Data'!AO$1,FALSE)</f>
        <v>116.649436264991</v>
      </c>
      <c r="AF140" s="77">
        <f>VLOOKUP($A140,'RevPAR Raw Data'!$B$6:$BE$43,'RevPAR Raw Data'!AP$1,FALSE)</f>
        <v>116.721258780696</v>
      </c>
      <c r="AG140" s="78">
        <f>VLOOKUP($A140,'RevPAR Raw Data'!$B$6:$BE$43,'RevPAR Raw Data'!AR$1,FALSE)</f>
        <v>75.372348873092903</v>
      </c>
    </row>
    <row r="141" spans="1:33" ht="14.25">
      <c r="A141" s="55" t="s">
        <v>131</v>
      </c>
      <c r="B141" s="43">
        <f>(VLOOKUP($A140,'Occupancy Raw Data'!$B$8:$BE$51,'Occupancy Raw Data'!AT$3,FALSE))/100</f>
        <v>4.0130312453724198E-2</v>
      </c>
      <c r="C141" s="44">
        <f>(VLOOKUP($A140,'Occupancy Raw Data'!$B$8:$BE$51,'Occupancy Raw Data'!AU$3,FALSE))/100</f>
        <v>-1.61492125140856E-2</v>
      </c>
      <c r="D141" s="44">
        <f>(VLOOKUP($A140,'Occupancy Raw Data'!$B$8:$BE$51,'Occupancy Raw Data'!AV$3,FALSE))/100</f>
        <v>-2.7709652300592E-2</v>
      </c>
      <c r="E141" s="44">
        <f>(VLOOKUP($A140,'Occupancy Raw Data'!$B$8:$BE$51,'Occupancy Raw Data'!AW$3,FALSE))/100</f>
        <v>-7.7952740572423797E-3</v>
      </c>
      <c r="F141" s="44">
        <f>(VLOOKUP($A140,'Occupancy Raw Data'!$B$8:$BE$51,'Occupancy Raw Data'!AX$3,FALSE))/100</f>
        <v>-4.6017437507600602E-3</v>
      </c>
      <c r="G141" s="44">
        <f>(VLOOKUP($A140,'Occupancy Raw Data'!$B$8:$BE$51,'Occupancy Raw Data'!AY$3,FALSE))/100</f>
        <v>-5.2465946965191803E-3</v>
      </c>
      <c r="H141" s="45">
        <f>(VLOOKUP($A140,'Occupancy Raw Data'!$B$8:$BE$51,'Occupancy Raw Data'!BA$3,FALSE))/100</f>
        <v>3.9175984395300404E-3</v>
      </c>
      <c r="I141" s="45">
        <f>(VLOOKUP($A140,'Occupancy Raw Data'!$B$8:$BE$51,'Occupancy Raw Data'!BB$3,FALSE))/100</f>
        <v>-3.3971102689729599E-3</v>
      </c>
      <c r="J141" s="44">
        <f>(VLOOKUP($A140,'Occupancy Raw Data'!$B$8:$BE$51,'Occupancy Raw Data'!BC$3,FALSE))/100</f>
        <v>2.4910493496102201E-4</v>
      </c>
      <c r="K141" s="46">
        <f>(VLOOKUP($A140,'Occupancy Raw Data'!$B$8:$BE$51,'Occupancy Raw Data'!BE$3,FALSE))/100</f>
        <v>-3.2548716855665301E-3</v>
      </c>
      <c r="M141" s="43">
        <f>(VLOOKUP($A140,'ADR Raw Data'!$B$6:$BE$49,'ADR Raw Data'!AT$1,FALSE))/100</f>
        <v>1.75424982516822E-2</v>
      </c>
      <c r="N141" s="44">
        <f>(VLOOKUP($A140,'ADR Raw Data'!$B$6:$BE$49,'ADR Raw Data'!AU$1,FALSE))/100</f>
        <v>1.8117841464470999E-2</v>
      </c>
      <c r="O141" s="44">
        <f>(VLOOKUP($A140,'ADR Raw Data'!$B$6:$BE$49,'ADR Raw Data'!AV$1,FALSE))/100</f>
        <v>2.7720870185238198E-2</v>
      </c>
      <c r="P141" s="44">
        <f>(VLOOKUP($A140,'ADR Raw Data'!$B$6:$BE$49,'ADR Raw Data'!AW$1,FALSE))/100</f>
        <v>3.3544952559146003E-2</v>
      </c>
      <c r="Q141" s="44">
        <f>(VLOOKUP($A140,'ADR Raw Data'!$B$6:$BE$49,'ADR Raw Data'!AX$1,FALSE))/100</f>
        <v>4.3952139392493698E-2</v>
      </c>
      <c r="R141" s="44">
        <f>(VLOOKUP($A140,'ADR Raw Data'!$B$6:$BE$49,'ADR Raw Data'!AY$1,FALSE))/100</f>
        <v>2.9565320360175101E-2</v>
      </c>
      <c r="S141" s="45">
        <f>(VLOOKUP($A140,'ADR Raw Data'!$B$6:$BE$49,'ADR Raw Data'!BA$1,FALSE))/100</f>
        <v>1.54561188225166E-2</v>
      </c>
      <c r="T141" s="45">
        <f>(VLOOKUP($A140,'ADR Raw Data'!$B$6:$BE$49,'ADR Raw Data'!BB$1,FALSE))/100</f>
        <v>2.6974734300961402E-2</v>
      </c>
      <c r="U141" s="44">
        <f>(VLOOKUP($A140,'ADR Raw Data'!$B$6:$BE$49,'ADR Raw Data'!BC$1,FALSE))/100</f>
        <v>2.1200477471309803E-2</v>
      </c>
      <c r="V141" s="46">
        <f>(VLOOKUP($A140,'ADR Raw Data'!$B$6:$BE$49,'ADR Raw Data'!BE$1,FALSE))/100</f>
        <v>2.6303825932685699E-2</v>
      </c>
      <c r="X141" s="43">
        <f>(VLOOKUP($A140,'RevPAR Raw Data'!$B$6:$BE$49,'RevPAR Raw Data'!AT$1,FALSE))/100</f>
        <v>5.8376796641465306E-2</v>
      </c>
      <c r="Y141" s="44">
        <f>(VLOOKUP($A140,'RevPAR Raw Data'!$B$6:$BE$49,'RevPAR Raw Data'!AU$1,FALSE))/100</f>
        <v>1.6760400782792201E-3</v>
      </c>
      <c r="Z141" s="44">
        <f>(VLOOKUP($A140,'RevPAR Raw Data'!$B$6:$BE$49,'RevPAR Raw Data'!AV$1,FALSE))/100</f>
        <v>-7.56917789656656E-4</v>
      </c>
      <c r="AA141" s="44">
        <f>(VLOOKUP($A140,'RevPAR Raw Data'!$B$6:$BE$49,'RevPAR Raw Data'!AW$1,FALSE))/100</f>
        <v>2.5488186403467901E-2</v>
      </c>
      <c r="AB141" s="44">
        <f>(VLOOKUP($A140,'RevPAR Raw Data'!$B$6:$BE$49,'RevPAR Raw Data'!AX$1,FALSE))/100</f>
        <v>3.9148139158951697E-2</v>
      </c>
      <c r="AC141" s="44">
        <f>(VLOOKUP($A140,'RevPAR Raw Data'!$B$6:$BE$49,'RevPAR Raw Data'!AY$1,FALSE))/100</f>
        <v>2.4163608410653299E-2</v>
      </c>
      <c r="AD141" s="45">
        <f>(VLOOKUP($A140,'RevPAR Raw Data'!$B$6:$BE$49,'RevPAR Raw Data'!BA$1,FALSE))/100</f>
        <v>1.9434268129026898E-2</v>
      </c>
      <c r="AE141" s="45">
        <f>(VLOOKUP($A140,'RevPAR Raw Data'!$B$6:$BE$49,'RevPAR Raw Data'!BB$1,FALSE))/100</f>
        <v>2.3485987885091802E-2</v>
      </c>
      <c r="AF141" s="44">
        <f>(VLOOKUP($A140,'RevPAR Raw Data'!$B$6:$BE$49,'RevPAR Raw Data'!BC$1,FALSE))/100</f>
        <v>2.14548635498325E-2</v>
      </c>
      <c r="AG141" s="46">
        <f>(VLOOKUP($A140,'RevPAR Raw Data'!$B$6:$BE$49,'RevPAR Raw Data'!BE$1,FALSE))/100</f>
        <v>2.2963338668868797E-2</v>
      </c>
    </row>
    <row r="142" spans="1:33">
      <c r="A142" s="93"/>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row>
    <row r="143" spans="1:33">
      <c r="A143" s="70" t="s">
        <v>57</v>
      </c>
      <c r="B143" s="71">
        <f>(VLOOKUP($A143,'Occupancy Raw Data'!$B$8:$BE$45,'Occupancy Raw Data'!AG$3,FALSE))/100</f>
        <v>0.57091616248919597</v>
      </c>
      <c r="C143" s="72">
        <f>(VLOOKUP($A143,'Occupancy Raw Data'!$B$8:$BE$45,'Occupancy Raw Data'!AH$3,FALSE))/100</f>
        <v>0.66888504753673206</v>
      </c>
      <c r="D143" s="72">
        <f>(VLOOKUP($A143,'Occupancy Raw Data'!$B$8:$BE$45,'Occupancy Raw Data'!AI$3,FALSE))/100</f>
        <v>0.70164217804667206</v>
      </c>
      <c r="E143" s="72">
        <f>(VLOOKUP($A143,'Occupancy Raw Data'!$B$8:$BE$45,'Occupancy Raw Data'!AJ$3,FALSE))/100</f>
        <v>0.70808124459809807</v>
      </c>
      <c r="F143" s="72">
        <f>(VLOOKUP($A143,'Occupancy Raw Data'!$B$8:$BE$45,'Occupancy Raw Data'!AK$3,FALSE))/100</f>
        <v>0.73405358686257505</v>
      </c>
      <c r="G143" s="73">
        <f>(VLOOKUP($A143,'Occupancy Raw Data'!$B$8:$BE$45,'Occupancy Raw Data'!AL$3,FALSE))/100</f>
        <v>0.67671564390665495</v>
      </c>
      <c r="H143" s="53">
        <f>(VLOOKUP($A143,'Occupancy Raw Data'!$B$8:$BE$45,'Occupancy Raw Data'!AN$3,FALSE))/100</f>
        <v>0.83396715643906605</v>
      </c>
      <c r="I143" s="53">
        <f>(VLOOKUP($A143,'Occupancy Raw Data'!$B$8:$BE$45,'Occupancy Raw Data'!AO$3,FALSE))/100</f>
        <v>0.83846153846153793</v>
      </c>
      <c r="J143" s="73">
        <f>(VLOOKUP($A143,'Occupancy Raw Data'!$B$8:$BE$45,'Occupancy Raw Data'!AP$3,FALSE))/100</f>
        <v>0.83621434745030199</v>
      </c>
      <c r="K143" s="74">
        <f>(VLOOKUP($A143,'Occupancy Raw Data'!$B$8:$BE$45,'Occupancy Raw Data'!AR$3,FALSE))/100</f>
        <v>0.72228670206198198</v>
      </c>
      <c r="M143" s="75">
        <f>VLOOKUP($A143,'ADR Raw Data'!$B$6:$BE$43,'ADR Raw Data'!AG$1,FALSE)</f>
        <v>93.5845281886306</v>
      </c>
      <c r="N143" s="76">
        <f>VLOOKUP($A143,'ADR Raw Data'!$B$6:$BE$43,'ADR Raw Data'!AH$1,FALSE)</f>
        <v>98.653496129990899</v>
      </c>
      <c r="O143" s="76">
        <f>VLOOKUP($A143,'ADR Raw Data'!$B$6:$BE$43,'ADR Raw Data'!AI$1,FALSE)</f>
        <v>100.263829459226</v>
      </c>
      <c r="P143" s="76">
        <f>VLOOKUP($A143,'ADR Raw Data'!$B$6:$BE$43,'ADR Raw Data'!AJ$1,FALSE)</f>
        <v>100.879496185535</v>
      </c>
      <c r="Q143" s="76">
        <f>VLOOKUP($A143,'ADR Raw Data'!$B$6:$BE$43,'ADR Raw Data'!AK$1,FALSE)</f>
        <v>105.27582262451401</v>
      </c>
      <c r="R143" s="77">
        <f>VLOOKUP($A143,'ADR Raw Data'!$B$6:$BE$43,'ADR Raw Data'!AL$1,FALSE)</f>
        <v>100.034653343721</v>
      </c>
      <c r="S143" s="76">
        <f>VLOOKUP($A143,'ADR Raw Data'!$B$6:$BE$43,'ADR Raw Data'!AN$1,FALSE)</f>
        <v>117.424371831277</v>
      </c>
      <c r="T143" s="76">
        <f>VLOOKUP($A143,'ADR Raw Data'!$B$6:$BE$43,'ADR Raw Data'!AO$1,FALSE)</f>
        <v>119.25881626636399</v>
      </c>
      <c r="U143" s="77">
        <f>VLOOKUP($A143,'ADR Raw Data'!$B$6:$BE$43,'ADR Raw Data'!AP$1,FALSE)</f>
        <v>118.3440589354</v>
      </c>
      <c r="V143" s="78">
        <f>VLOOKUP($A143,'ADR Raw Data'!$B$6:$BE$43,'ADR Raw Data'!AR$1,FALSE)</f>
        <v>106.091048403364</v>
      </c>
      <c r="X143" s="75">
        <f>VLOOKUP($A143,'RevPAR Raw Data'!$B$6:$BE$43,'RevPAR Raw Data'!AG$1,FALSE)</f>
        <v>53.428919701814998</v>
      </c>
      <c r="Y143" s="76">
        <f>VLOOKUP($A143,'RevPAR Raw Data'!$B$6:$BE$43,'RevPAR Raw Data'!AH$1,FALSE)</f>
        <v>65.9878484485738</v>
      </c>
      <c r="Z143" s="76">
        <f>VLOOKUP($A143,'RevPAR Raw Data'!$B$6:$BE$43,'RevPAR Raw Data'!AI$1,FALSE)</f>
        <v>70.349331681071703</v>
      </c>
      <c r="AA143" s="76">
        <f>VLOOKUP($A143,'RevPAR Raw Data'!$B$6:$BE$43,'RevPAR Raw Data'!AJ$1,FALSE)</f>
        <v>71.430879213483095</v>
      </c>
      <c r="AB143" s="76">
        <f>VLOOKUP($A143,'RevPAR Raw Data'!$B$6:$BE$43,'RevPAR Raw Data'!AK$1,FALSE)</f>
        <v>77.278095207432997</v>
      </c>
      <c r="AC143" s="77">
        <f>VLOOKUP($A143,'RevPAR Raw Data'!$B$6:$BE$43,'RevPAR Raw Data'!AL$1,FALSE)</f>
        <v>67.695014850475303</v>
      </c>
      <c r="AD143" s="76">
        <f>VLOOKUP($A143,'RevPAR Raw Data'!$B$6:$BE$43,'RevPAR Raw Data'!AN$1,FALSE)</f>
        <v>97.928069472774396</v>
      </c>
      <c r="AE143" s="76">
        <f>VLOOKUP($A143,'RevPAR Raw Data'!$B$6:$BE$43,'RevPAR Raw Data'!AO$1,FALSE)</f>
        <v>99.993930561797697</v>
      </c>
      <c r="AF143" s="77">
        <f>VLOOKUP($A143,'RevPAR Raw Data'!$B$6:$BE$43,'RevPAR Raw Data'!AP$1,FALSE)</f>
        <v>98.961000017285997</v>
      </c>
      <c r="AG143" s="78">
        <f>VLOOKUP($A143,'RevPAR Raw Data'!$B$6:$BE$43,'RevPAR Raw Data'!AR$1,FALSE)</f>
        <v>76.628153469564097</v>
      </c>
    </row>
    <row r="144" spans="1:33" thickBot="1">
      <c r="A144" s="59" t="s">
        <v>131</v>
      </c>
      <c r="B144" s="49">
        <f>(VLOOKUP($A143,'Occupancy Raw Data'!$B$8:$BE$51,'Occupancy Raw Data'!AT$3,FALSE))/100</f>
        <v>-1.6388595268428799E-2</v>
      </c>
      <c r="C144" s="50">
        <f>(VLOOKUP($A143,'Occupancy Raw Data'!$B$8:$BE$51,'Occupancy Raw Data'!AU$3,FALSE))/100</f>
        <v>-1.9024652680257499E-2</v>
      </c>
      <c r="D144" s="50">
        <f>(VLOOKUP($A143,'Occupancy Raw Data'!$B$8:$BE$51,'Occupancy Raw Data'!AV$3,FALSE))/100</f>
        <v>-1.05106615418628E-2</v>
      </c>
      <c r="E144" s="50">
        <f>(VLOOKUP($A143,'Occupancy Raw Data'!$B$8:$BE$51,'Occupancy Raw Data'!AW$3,FALSE))/100</f>
        <v>-6.1021230826770103E-3</v>
      </c>
      <c r="F144" s="50">
        <f>(VLOOKUP($A143,'Occupancy Raw Data'!$B$8:$BE$51,'Occupancy Raw Data'!AX$3,FALSE))/100</f>
        <v>7.7221235610961704E-3</v>
      </c>
      <c r="G144" s="50">
        <f>(VLOOKUP($A143,'Occupancy Raw Data'!$B$8:$BE$51,'Occupancy Raw Data'!AY$3,FALSE))/100</f>
        <v>-8.3991429979096196E-3</v>
      </c>
      <c r="H144" s="51">
        <f>(VLOOKUP($A143,'Occupancy Raw Data'!$B$8:$BE$51,'Occupancy Raw Data'!BA$3,FALSE))/100</f>
        <v>3.9303915804426798E-2</v>
      </c>
      <c r="I144" s="51">
        <f>(VLOOKUP($A143,'Occupancy Raw Data'!$B$8:$BE$51,'Occupancy Raw Data'!BB$3,FALSE))/100</f>
        <v>1.8786802504907E-2</v>
      </c>
      <c r="J144" s="50">
        <f>(VLOOKUP($A143,'Occupancy Raw Data'!$B$8:$BE$51,'Occupancy Raw Data'!BC$3,FALSE))/100</f>
        <v>2.8915526832855899E-2</v>
      </c>
      <c r="K144" s="52">
        <f>(VLOOKUP($A143,'Occupancy Raw Data'!$B$8:$BE$51,'Occupancy Raw Data'!BE$3,FALSE))/100</f>
        <v>3.6406235229035997E-3</v>
      </c>
      <c r="M144" s="49">
        <f>(VLOOKUP($A143,'ADR Raw Data'!$B$6:$BE$49,'ADR Raw Data'!AT$1,FALSE))/100</f>
        <v>4.3739958055137397E-2</v>
      </c>
      <c r="N144" s="50">
        <f>(VLOOKUP($A143,'ADR Raw Data'!$B$6:$BE$49,'ADR Raw Data'!AU$1,FALSE))/100</f>
        <v>2.42291242092838E-2</v>
      </c>
      <c r="O144" s="50">
        <f>(VLOOKUP($A143,'ADR Raw Data'!$B$6:$BE$49,'ADR Raw Data'!AV$1,FALSE))/100</f>
        <v>2.8204010338495299E-2</v>
      </c>
      <c r="P144" s="50">
        <f>(VLOOKUP($A143,'ADR Raw Data'!$B$6:$BE$49,'ADR Raw Data'!AW$1,FALSE))/100</f>
        <v>4.0121841325928498E-2</v>
      </c>
      <c r="Q144" s="50">
        <f>(VLOOKUP($A143,'ADR Raw Data'!$B$6:$BE$49,'ADR Raw Data'!AX$1,FALSE))/100</f>
        <v>4.8643299210399095E-2</v>
      </c>
      <c r="R144" s="50">
        <f>(VLOOKUP($A143,'ADR Raw Data'!$B$6:$BE$49,'ADR Raw Data'!AY$1,FALSE))/100</f>
        <v>3.7225938051723896E-2</v>
      </c>
      <c r="S144" s="51">
        <f>(VLOOKUP($A143,'ADR Raw Data'!$B$6:$BE$49,'ADR Raw Data'!BA$1,FALSE))/100</f>
        <v>7.0694020977657701E-2</v>
      </c>
      <c r="T144" s="51">
        <f>(VLOOKUP($A143,'ADR Raw Data'!$B$6:$BE$49,'ADR Raw Data'!BB$1,FALSE))/100</f>
        <v>7.26900886835673E-2</v>
      </c>
      <c r="U144" s="50">
        <f>(VLOOKUP($A143,'ADR Raw Data'!$B$6:$BE$49,'ADR Raw Data'!BC$1,FALSE))/100</f>
        <v>7.1628694266568399E-2</v>
      </c>
      <c r="V144" s="52">
        <f>(VLOOKUP($A143,'ADR Raw Data'!$B$6:$BE$49,'ADR Raw Data'!BE$1,FALSE))/100</f>
        <v>5.0841607013029207E-2</v>
      </c>
      <c r="X144" s="49">
        <f>(VLOOKUP($A143,'RevPAR Raw Data'!$B$6:$BE$49,'RevPAR Raw Data'!AT$1,FALSE))/100</f>
        <v>2.6634526317084802E-2</v>
      </c>
      <c r="Y144" s="50">
        <f>(VLOOKUP($A143,'RevPAR Raw Data'!$B$6:$BE$49,'RevPAR Raw Data'!AU$1,FALSE))/100</f>
        <v>4.7435208561977596E-3</v>
      </c>
      <c r="Z144" s="50">
        <f>(VLOOKUP($A143,'RevPAR Raw Data'!$B$6:$BE$49,'RevPAR Raw Data'!AV$1,FALSE))/100</f>
        <v>1.7396905989841401E-2</v>
      </c>
      <c r="AA144" s="50">
        <f>(VLOOKUP($A143,'RevPAR Raw Data'!$B$6:$BE$49,'RevPAR Raw Data'!AW$1,FALSE))/100</f>
        <v>3.3774889829177097E-2</v>
      </c>
      <c r="AB144" s="50">
        <f>(VLOOKUP($A143,'RevPAR Raw Data'!$B$6:$BE$49,'RevPAR Raw Data'!AX$1,FALSE))/100</f>
        <v>5.6741052338417301E-2</v>
      </c>
      <c r="AC144" s="50">
        <f>(VLOOKUP($A143,'RevPAR Raw Data'!$B$6:$BE$49,'RevPAR Raw Data'!AY$1,FALSE))/100</f>
        <v>2.85141290768865E-2</v>
      </c>
      <c r="AD144" s="51">
        <f>(VLOOKUP($A143,'RevPAR Raw Data'!$B$6:$BE$49,'RevPAR Raw Data'!BA$1,FALSE))/100</f>
        <v>0.11277648863046601</v>
      </c>
      <c r="AE144" s="51">
        <f>(VLOOKUP($A143,'RevPAR Raw Data'!$B$6:$BE$49,'RevPAR Raw Data'!BB$1,FALSE))/100</f>
        <v>9.2842505528636612E-2</v>
      </c>
      <c r="AF144" s="50">
        <f>(VLOOKUP($A143,'RevPAR Raw Data'!$B$6:$BE$49,'RevPAR Raw Data'!BC$1,FALSE))/100</f>
        <v>0.10261540253049101</v>
      </c>
      <c r="AG144" s="52">
        <f>(VLOOKUP($A143,'RevPAR Raw Data'!$B$6:$BE$49,'RevPAR Raw Data'!BE$1,FALSE))/100</f>
        <v>5.4667325686366695E-2</v>
      </c>
    </row>
    <row r="145" spans="1:33" ht="14.25" customHeight="1">
      <c r="A145" s="250" t="s">
        <v>129</v>
      </c>
      <c r="B145" s="251"/>
      <c r="C145" s="251"/>
      <c r="D145" s="251"/>
      <c r="E145" s="251"/>
      <c r="F145" s="251"/>
      <c r="G145" s="251"/>
      <c r="H145" s="251"/>
      <c r="I145" s="251"/>
      <c r="J145" s="251"/>
      <c r="K145" s="251"/>
      <c r="M145" s="103"/>
      <c r="N145" s="103"/>
      <c r="O145" s="103"/>
      <c r="P145" s="103"/>
      <c r="Q145" s="103"/>
      <c r="R145" s="102"/>
      <c r="S145" s="103"/>
      <c r="T145" s="103"/>
      <c r="U145" s="103"/>
      <c r="V145" s="103"/>
      <c r="W145" s="103"/>
      <c r="X145" s="103"/>
      <c r="Y145" s="103"/>
      <c r="Z145" s="103"/>
      <c r="AA145" s="103"/>
      <c r="AB145" s="102"/>
      <c r="AC145" s="103"/>
      <c r="AD145" s="103"/>
      <c r="AE145" s="103"/>
      <c r="AF145" s="103"/>
      <c r="AG145" s="106"/>
    </row>
    <row r="146" spans="1:33" ht="16.5" customHeight="1">
      <c r="A146" s="250"/>
      <c r="B146" s="251"/>
      <c r="C146" s="251"/>
      <c r="D146" s="251"/>
      <c r="E146" s="251"/>
      <c r="F146" s="251"/>
      <c r="G146" s="251"/>
      <c r="H146" s="251"/>
      <c r="I146" s="251"/>
      <c r="J146" s="251"/>
      <c r="K146" s="251"/>
      <c r="M146" s="103"/>
      <c r="N146" s="103"/>
      <c r="O146" s="103"/>
      <c r="P146" s="103"/>
      <c r="Q146" s="103"/>
      <c r="R146" s="102"/>
      <c r="S146" s="103"/>
      <c r="T146" s="103"/>
      <c r="U146" s="103"/>
      <c r="V146" s="103"/>
      <c r="W146" s="103"/>
      <c r="X146" s="103"/>
      <c r="Y146" s="103"/>
      <c r="Z146" s="103"/>
      <c r="AA146" s="103"/>
      <c r="AB146" s="102"/>
      <c r="AC146" s="103"/>
      <c r="AD146" s="103"/>
      <c r="AE146" s="103"/>
      <c r="AF146" s="103"/>
      <c r="AG146" s="106"/>
    </row>
    <row r="147" spans="1:33" ht="15.75" thickBot="1">
      <c r="A147" s="252"/>
      <c r="B147" s="253"/>
      <c r="C147" s="253"/>
      <c r="D147" s="253"/>
      <c r="E147" s="253"/>
      <c r="F147" s="253"/>
      <c r="G147" s="253"/>
      <c r="H147" s="253"/>
      <c r="I147" s="253"/>
      <c r="J147" s="253"/>
      <c r="K147" s="253"/>
      <c r="L147" s="99"/>
      <c r="M147" s="104"/>
      <c r="N147" s="104"/>
      <c r="O147" s="104"/>
      <c r="P147" s="104"/>
      <c r="Q147" s="104"/>
      <c r="R147" s="105"/>
      <c r="S147" s="104"/>
      <c r="T147" s="104"/>
      <c r="U147" s="104"/>
      <c r="V147" s="104"/>
      <c r="W147" s="104"/>
      <c r="X147" s="104"/>
      <c r="Y147" s="104"/>
      <c r="Z147" s="104"/>
      <c r="AA147" s="104"/>
      <c r="AB147" s="105"/>
      <c r="AC147" s="104"/>
      <c r="AD147" s="104"/>
      <c r="AE147" s="104"/>
      <c r="AF147" s="104"/>
      <c r="AG147" s="107"/>
    </row>
  </sheetData>
  <sheetProtection algorithmName="SHA-512" hashValue="sMZLpPreV+Essr4+wEnBrihREZTmCrBMo07MIeoXdRL7TtfDQjshorOCcCQHO5R+2aW+7pL+MXVAp+aBotdN1w==" saltValue="Ebji1TB8u3acZApNgY6I0Q==" spinCount="100000" sheet="1" formatColumns="0" formatRows="0"/>
  <mergeCells count="14">
    <mergeCell ref="A145:K147"/>
    <mergeCell ref="R2:R3"/>
    <mergeCell ref="U2:U3"/>
    <mergeCell ref="V2:V3"/>
    <mergeCell ref="AG2:AG3"/>
    <mergeCell ref="A1:A3"/>
    <mergeCell ref="AC2:AC3"/>
    <mergeCell ref="AF2:AF3"/>
    <mergeCell ref="B1:K1"/>
    <mergeCell ref="M1:V1"/>
    <mergeCell ref="X1:AG1"/>
    <mergeCell ref="G2:G3"/>
    <mergeCell ref="J2:J3"/>
    <mergeCell ref="K2:K3"/>
  </mergeCells>
  <pageMargins left="0.25" right="0.25" top="0.75" bottom="0.75" header="0.3" footer="0.3"/>
  <pageSetup scale="37" orientation="landscape" r:id="rId1"/>
  <rowBreaks count="1" manualBreakCount="1">
    <brk id="57" max="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BE54"/>
  <sheetViews>
    <sheetView zoomScale="80" zoomScaleNormal="80" workbookViewId="0">
      <selection activeCell="B2" sqref="B2"/>
    </sheetView>
  </sheetViews>
  <sheetFormatPr defaultRowHeight="12.75"/>
  <cols>
    <col min="1" max="1" width="28" customWidth="1"/>
    <col min="2" max="2" width="19.5703125" customWidth="1"/>
    <col min="3" max="3" width="11.140625" customWidth="1"/>
    <col min="4" max="4" width="10" customWidth="1"/>
    <col min="5" max="5" width="5.42578125" customWidth="1"/>
    <col min="6" max="6" width="4.42578125" customWidth="1"/>
  </cols>
  <sheetData>
    <row r="1" spans="1:57" ht="54">
      <c r="A1" s="42" t="s">
        <v>75</v>
      </c>
      <c r="B1" s="42" t="s">
        <v>143</v>
      </c>
    </row>
    <row r="2" spans="1:57" ht="90">
      <c r="A2" s="42" t="s">
        <v>76</v>
      </c>
      <c r="B2" s="42" t="s">
        <v>142</v>
      </c>
    </row>
    <row r="3" spans="1:57">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row>
    <row r="4" spans="1:57" ht="15">
      <c r="C4" s="2"/>
      <c r="D4" s="278" t="s">
        <v>77</v>
      </c>
      <c r="E4" s="279"/>
      <c r="G4" s="272" t="s">
        <v>78</v>
      </c>
      <c r="H4" s="273"/>
      <c r="I4" s="273"/>
      <c r="J4" s="273"/>
      <c r="K4" s="273"/>
      <c r="L4" s="273"/>
      <c r="M4" s="273"/>
      <c r="N4" s="273"/>
      <c r="O4" s="273"/>
      <c r="P4" s="273"/>
      <c r="Q4" s="273"/>
      <c r="R4" s="273"/>
      <c r="T4" s="272" t="s">
        <v>79</v>
      </c>
      <c r="U4" s="273"/>
      <c r="V4" s="273"/>
      <c r="W4" s="273"/>
      <c r="X4" s="273"/>
      <c r="Y4" s="273"/>
      <c r="Z4" s="273"/>
      <c r="AA4" s="273"/>
      <c r="AB4" s="273"/>
      <c r="AC4" s="273"/>
      <c r="AD4" s="273"/>
      <c r="AE4" s="273"/>
      <c r="AF4" s="3"/>
      <c r="AG4" s="272" t="s">
        <v>80</v>
      </c>
      <c r="AH4" s="273"/>
      <c r="AI4" s="273"/>
      <c r="AJ4" s="273"/>
      <c r="AK4" s="273"/>
      <c r="AL4" s="273"/>
      <c r="AM4" s="273"/>
      <c r="AN4" s="273"/>
      <c r="AO4" s="273"/>
      <c r="AP4" s="273"/>
      <c r="AQ4" s="273"/>
      <c r="AR4" s="273"/>
      <c r="AT4" s="272" t="s">
        <v>81</v>
      </c>
      <c r="AU4" s="273"/>
      <c r="AV4" s="273"/>
      <c r="AW4" s="273"/>
      <c r="AX4" s="273"/>
      <c r="AY4" s="273"/>
      <c r="AZ4" s="273"/>
      <c r="BA4" s="273"/>
      <c r="BB4" s="273"/>
      <c r="BC4" s="273"/>
      <c r="BD4" s="273"/>
      <c r="BE4" s="273"/>
    </row>
    <row r="5" spans="1:57">
      <c r="A5" s="31"/>
      <c r="B5" s="31"/>
      <c r="C5" s="2"/>
      <c r="D5" s="280" t="s">
        <v>82</v>
      </c>
      <c r="E5" s="282" t="s">
        <v>83</v>
      </c>
      <c r="F5" s="4"/>
      <c r="G5" s="270" t="s">
        <v>63</v>
      </c>
      <c r="H5" s="266" t="s">
        <v>64</v>
      </c>
      <c r="I5" s="266" t="s">
        <v>84</v>
      </c>
      <c r="J5" s="266" t="s">
        <v>66</v>
      </c>
      <c r="K5" s="266" t="s">
        <v>85</v>
      </c>
      <c r="L5" s="268" t="s">
        <v>86</v>
      </c>
      <c r="M5" s="4"/>
      <c r="N5" s="270" t="s">
        <v>68</v>
      </c>
      <c r="O5" s="266" t="s">
        <v>69</v>
      </c>
      <c r="P5" s="268" t="s">
        <v>87</v>
      </c>
      <c r="Q5" s="2"/>
      <c r="R5" s="274" t="s">
        <v>88</v>
      </c>
      <c r="S5" s="2"/>
      <c r="T5" s="270" t="s">
        <v>63</v>
      </c>
      <c r="U5" s="266" t="s">
        <v>64</v>
      </c>
      <c r="V5" s="266" t="s">
        <v>84</v>
      </c>
      <c r="W5" s="266" t="s">
        <v>66</v>
      </c>
      <c r="X5" s="266" t="s">
        <v>85</v>
      </c>
      <c r="Y5" s="268" t="s">
        <v>86</v>
      </c>
      <c r="Z5" s="2"/>
      <c r="AA5" s="270" t="s">
        <v>68</v>
      </c>
      <c r="AB5" s="266" t="s">
        <v>69</v>
      </c>
      <c r="AC5" s="268" t="s">
        <v>87</v>
      </c>
      <c r="AD5" s="1"/>
      <c r="AE5" s="276" t="s">
        <v>88</v>
      </c>
      <c r="AF5" s="36"/>
      <c r="AG5" s="270" t="s">
        <v>63</v>
      </c>
      <c r="AH5" s="266" t="s">
        <v>64</v>
      </c>
      <c r="AI5" s="266" t="s">
        <v>84</v>
      </c>
      <c r="AJ5" s="266" t="s">
        <v>66</v>
      </c>
      <c r="AK5" s="266" t="s">
        <v>85</v>
      </c>
      <c r="AL5" s="268" t="s">
        <v>86</v>
      </c>
      <c r="AM5" s="4"/>
      <c r="AN5" s="270" t="s">
        <v>68</v>
      </c>
      <c r="AO5" s="266" t="s">
        <v>69</v>
      </c>
      <c r="AP5" s="268" t="s">
        <v>87</v>
      </c>
      <c r="AQ5" s="2"/>
      <c r="AR5" s="274" t="s">
        <v>88</v>
      </c>
      <c r="AS5" s="2"/>
      <c r="AT5" s="270" t="s">
        <v>63</v>
      </c>
      <c r="AU5" s="266" t="s">
        <v>64</v>
      </c>
      <c r="AV5" s="266" t="s">
        <v>84</v>
      </c>
      <c r="AW5" s="266" t="s">
        <v>66</v>
      </c>
      <c r="AX5" s="266" t="s">
        <v>85</v>
      </c>
      <c r="AY5" s="268" t="s">
        <v>86</v>
      </c>
      <c r="AZ5" s="2"/>
      <c r="BA5" s="270" t="s">
        <v>68</v>
      </c>
      <c r="BB5" s="266" t="s">
        <v>69</v>
      </c>
      <c r="BC5" s="268" t="s">
        <v>87</v>
      </c>
      <c r="BD5" s="1"/>
      <c r="BE5" s="276" t="s">
        <v>88</v>
      </c>
    </row>
    <row r="6" spans="1:57">
      <c r="A6" s="31"/>
      <c r="B6" s="31"/>
      <c r="C6" s="2"/>
      <c r="D6" s="281"/>
      <c r="E6" s="283"/>
      <c r="F6" s="4"/>
      <c r="G6" s="271"/>
      <c r="H6" s="267"/>
      <c r="I6" s="267"/>
      <c r="J6" s="267"/>
      <c r="K6" s="267"/>
      <c r="L6" s="269"/>
      <c r="M6" s="4"/>
      <c r="N6" s="271"/>
      <c r="O6" s="267"/>
      <c r="P6" s="269"/>
      <c r="Q6" s="2"/>
      <c r="R6" s="275"/>
      <c r="S6" s="2"/>
      <c r="T6" s="271"/>
      <c r="U6" s="267"/>
      <c r="V6" s="267"/>
      <c r="W6" s="267"/>
      <c r="X6" s="267"/>
      <c r="Y6" s="269"/>
      <c r="Z6" s="2"/>
      <c r="AA6" s="271"/>
      <c r="AB6" s="267"/>
      <c r="AC6" s="269"/>
      <c r="AD6" s="1"/>
      <c r="AE6" s="277"/>
      <c r="AF6" s="37"/>
      <c r="AG6" s="271"/>
      <c r="AH6" s="267"/>
      <c r="AI6" s="267"/>
      <c r="AJ6" s="267"/>
      <c r="AK6" s="267"/>
      <c r="AL6" s="269"/>
      <c r="AM6" s="4"/>
      <c r="AN6" s="271"/>
      <c r="AO6" s="267"/>
      <c r="AP6" s="269"/>
      <c r="AQ6" s="2"/>
      <c r="AR6" s="275"/>
      <c r="AS6" s="2"/>
      <c r="AT6" s="271"/>
      <c r="AU6" s="267"/>
      <c r="AV6" s="267"/>
      <c r="AW6" s="267"/>
      <c r="AX6" s="267"/>
      <c r="AY6" s="269"/>
      <c r="AZ6" s="2"/>
      <c r="BA6" s="271"/>
      <c r="BB6" s="267"/>
      <c r="BC6" s="269"/>
      <c r="BD6" s="1"/>
      <c r="BE6" s="277"/>
    </row>
    <row r="7" spans="1:57" ht="14.25">
      <c r="A7" s="32"/>
      <c r="B7" s="32"/>
      <c r="C7" s="2"/>
      <c r="D7" s="2"/>
      <c r="E7" s="5"/>
      <c r="F7" s="6"/>
      <c r="G7" s="7"/>
      <c r="H7" s="7"/>
      <c r="I7" s="7"/>
      <c r="J7" s="7"/>
      <c r="K7" s="7"/>
      <c r="L7" s="7"/>
      <c r="M7" s="6"/>
      <c r="N7" s="7"/>
      <c r="O7" s="7"/>
      <c r="P7" s="7"/>
      <c r="Q7" s="6"/>
      <c r="R7" s="7"/>
      <c r="S7" s="6"/>
      <c r="T7" s="7"/>
      <c r="U7" s="7"/>
      <c r="V7" s="7"/>
      <c r="W7" s="7"/>
      <c r="X7" s="7"/>
      <c r="Y7" s="7"/>
      <c r="Z7" s="6"/>
      <c r="AA7" s="7"/>
      <c r="AB7" s="7"/>
      <c r="AC7" s="7"/>
      <c r="AD7" s="6"/>
      <c r="AE7" s="7"/>
      <c r="AF7" s="7"/>
      <c r="AG7" s="7"/>
      <c r="AH7" s="7"/>
      <c r="AI7" s="7"/>
      <c r="AJ7" s="7"/>
      <c r="AK7" s="7"/>
      <c r="AL7" s="7"/>
      <c r="AM7" s="6"/>
      <c r="AN7" s="7"/>
      <c r="AO7" s="7"/>
      <c r="AP7" s="7"/>
      <c r="AQ7" s="6"/>
      <c r="AR7" s="7"/>
      <c r="AS7" s="6"/>
      <c r="AT7" s="7"/>
      <c r="AU7" s="7"/>
      <c r="AV7" s="7"/>
      <c r="AW7" s="7"/>
      <c r="AX7" s="7"/>
      <c r="AY7" s="7"/>
      <c r="AZ7" s="6"/>
      <c r="BA7" s="7"/>
      <c r="BB7" s="7"/>
      <c r="BC7" s="7"/>
      <c r="BD7" s="6"/>
      <c r="BE7" s="7"/>
    </row>
    <row r="8" spans="1:57">
      <c r="A8" s="18" t="s">
        <v>13</v>
      </c>
      <c r="B8" s="2" t="str">
        <f>TRIM(A8)</f>
        <v>United States</v>
      </c>
      <c r="C8" s="8"/>
      <c r="D8" s="22" t="s">
        <v>89</v>
      </c>
      <c r="E8" s="25" t="s">
        <v>90</v>
      </c>
      <c r="F8" s="2"/>
      <c r="G8" s="207">
        <v>51.921326841899102</v>
      </c>
      <c r="H8" s="208">
        <v>63.189412406362301</v>
      </c>
      <c r="I8" s="208">
        <v>68.098968661301797</v>
      </c>
      <c r="J8" s="208">
        <v>68.3578990955927</v>
      </c>
      <c r="K8" s="208">
        <v>66.883968215386901</v>
      </c>
      <c r="L8" s="209">
        <v>63.690539813166403</v>
      </c>
      <c r="M8" s="210"/>
      <c r="N8" s="211">
        <v>73.987238874200301</v>
      </c>
      <c r="O8" s="212">
        <v>75.354071269809495</v>
      </c>
      <c r="P8" s="213">
        <v>74.670651631064601</v>
      </c>
      <c r="Q8" s="210"/>
      <c r="R8" s="214">
        <v>66.8279341461336</v>
      </c>
      <c r="S8" s="215"/>
      <c r="T8" s="207">
        <v>1.8586812836603499</v>
      </c>
      <c r="U8" s="208">
        <v>2.5173838476484298</v>
      </c>
      <c r="V8" s="208">
        <v>2.5208044496218598</v>
      </c>
      <c r="W8" s="208">
        <v>2.4974498763297599</v>
      </c>
      <c r="X8" s="208">
        <v>3.1542396732567601</v>
      </c>
      <c r="Y8" s="209">
        <v>2.53897595037941</v>
      </c>
      <c r="Z8" s="210"/>
      <c r="AA8" s="211">
        <v>3.1484007822772599</v>
      </c>
      <c r="AB8" s="212">
        <v>3.7311860929807801</v>
      </c>
      <c r="AC8" s="213">
        <v>3.4416348016654199</v>
      </c>
      <c r="AD8" s="210"/>
      <c r="AE8" s="214">
        <v>2.8253055433262899</v>
      </c>
      <c r="AF8" s="28"/>
      <c r="AG8" s="207">
        <v>51.876234176052797</v>
      </c>
      <c r="AH8" s="208">
        <v>62.288107819843901</v>
      </c>
      <c r="AI8" s="208">
        <v>67.028584098644401</v>
      </c>
      <c r="AJ8" s="208">
        <v>67.2301366689274</v>
      </c>
      <c r="AK8" s="208">
        <v>65.640530019756497</v>
      </c>
      <c r="AL8" s="209">
        <v>62.812781809754199</v>
      </c>
      <c r="AM8" s="210"/>
      <c r="AN8" s="211">
        <v>72.564578398592801</v>
      </c>
      <c r="AO8" s="212">
        <v>73.817686619805102</v>
      </c>
      <c r="AP8" s="213">
        <v>73.191133256397606</v>
      </c>
      <c r="AQ8" s="210"/>
      <c r="AR8" s="214">
        <v>65.778252500186497</v>
      </c>
      <c r="AS8" s="215"/>
      <c r="AT8" s="207">
        <v>1.7454703261950899</v>
      </c>
      <c r="AU8" s="208">
        <v>1.4916012485524499</v>
      </c>
      <c r="AV8" s="208">
        <v>1.56111005209988</v>
      </c>
      <c r="AW8" s="208">
        <v>2.0892162322888201</v>
      </c>
      <c r="AX8" s="208">
        <v>2.7201301795008801</v>
      </c>
      <c r="AY8" s="209">
        <v>1.9311632949222299</v>
      </c>
      <c r="AZ8" s="210"/>
      <c r="BA8" s="211">
        <v>3.0263901871142602</v>
      </c>
      <c r="BB8" s="212">
        <v>2.66543238411702</v>
      </c>
      <c r="BC8" s="213">
        <v>2.8440414441297599</v>
      </c>
      <c r="BD8" s="210"/>
      <c r="BE8" s="214">
        <v>2.21960394981991</v>
      </c>
    </row>
    <row r="9" spans="1:57">
      <c r="A9" s="19" t="s">
        <v>91</v>
      </c>
      <c r="B9" s="2" t="str">
        <f>TRIM(A9)</f>
        <v>Virginia</v>
      </c>
      <c r="C9" s="9"/>
      <c r="D9" s="23" t="s">
        <v>89</v>
      </c>
      <c r="E9" s="26" t="s">
        <v>90</v>
      </c>
      <c r="F9" s="2"/>
      <c r="G9" s="216">
        <v>53.701254164217097</v>
      </c>
      <c r="H9" s="210">
        <v>66.643396041544094</v>
      </c>
      <c r="I9" s="210">
        <v>71.718229472859093</v>
      </c>
      <c r="J9" s="210">
        <v>72.505756417793407</v>
      </c>
      <c r="K9" s="210">
        <v>70.725553595923898</v>
      </c>
      <c r="L9" s="217">
        <v>67.058837938467505</v>
      </c>
      <c r="M9" s="210"/>
      <c r="N9" s="218">
        <v>77.6308054085831</v>
      </c>
      <c r="O9" s="219">
        <v>81.360229276895893</v>
      </c>
      <c r="P9" s="220">
        <v>79.495517342739504</v>
      </c>
      <c r="Q9" s="210"/>
      <c r="R9" s="221">
        <v>70.612174911116696</v>
      </c>
      <c r="S9" s="215"/>
      <c r="T9" s="216">
        <v>11.438181316101399</v>
      </c>
      <c r="U9" s="210">
        <v>9.94341903600737</v>
      </c>
      <c r="V9" s="210">
        <v>9.3931111738545798</v>
      </c>
      <c r="W9" s="210">
        <v>8.6494685506782503</v>
      </c>
      <c r="X9" s="210">
        <v>4.1740087486783297</v>
      </c>
      <c r="Y9" s="217">
        <v>8.5126579202765598</v>
      </c>
      <c r="Z9" s="210"/>
      <c r="AA9" s="218">
        <v>0.53978482799803995</v>
      </c>
      <c r="AB9" s="219">
        <v>-0.34631979838492399</v>
      </c>
      <c r="AC9" s="220">
        <v>8.4380142990355594E-2</v>
      </c>
      <c r="AD9" s="210"/>
      <c r="AE9" s="221">
        <v>5.65084962611588</v>
      </c>
      <c r="AF9" s="29"/>
      <c r="AG9" s="216">
        <v>49.887342225542</v>
      </c>
      <c r="AH9" s="210">
        <v>63.202695214799803</v>
      </c>
      <c r="AI9" s="210">
        <v>68.698894545588104</v>
      </c>
      <c r="AJ9" s="210">
        <v>68.823689697296203</v>
      </c>
      <c r="AK9" s="210">
        <v>66.557264119893702</v>
      </c>
      <c r="AL9" s="217">
        <v>63.433819830890698</v>
      </c>
      <c r="AM9" s="210"/>
      <c r="AN9" s="218">
        <v>74.822922486968906</v>
      </c>
      <c r="AO9" s="219">
        <v>75.948380775972197</v>
      </c>
      <c r="AP9" s="220">
        <v>75.385651631470495</v>
      </c>
      <c r="AQ9" s="210"/>
      <c r="AR9" s="221">
        <v>66.848491514901099</v>
      </c>
      <c r="AS9" s="215"/>
      <c r="AT9" s="216">
        <v>5.0592924095249003</v>
      </c>
      <c r="AU9" s="210">
        <v>5.1922406138653301</v>
      </c>
      <c r="AV9" s="210">
        <v>5.4583603197607902</v>
      </c>
      <c r="AW9" s="210">
        <v>5.3158963822535998</v>
      </c>
      <c r="AX9" s="210">
        <v>4.2547614206082001</v>
      </c>
      <c r="AY9" s="217">
        <v>5.0570187368805799</v>
      </c>
      <c r="AZ9" s="210"/>
      <c r="BA9" s="218">
        <v>4.1977963087345103</v>
      </c>
      <c r="BB9" s="219">
        <v>3.0019503587660998</v>
      </c>
      <c r="BC9" s="220">
        <v>3.5919594848215599</v>
      </c>
      <c r="BD9" s="210"/>
      <c r="BE9" s="221">
        <v>4.5802531607086001</v>
      </c>
    </row>
    <row r="10" spans="1:57">
      <c r="A10" s="20" t="s">
        <v>40</v>
      </c>
      <c r="B10" s="2" t="str">
        <f t="shared" ref="B10:B45" si="0">TRIM(A10)</f>
        <v>Norfolk/Virginia Beach, VA</v>
      </c>
      <c r="C10" s="2"/>
      <c r="D10" s="23" t="s">
        <v>89</v>
      </c>
      <c r="E10" s="26" t="s">
        <v>90</v>
      </c>
      <c r="F10" s="2"/>
      <c r="G10" s="216">
        <v>54.920373562479</v>
      </c>
      <c r="H10" s="210">
        <v>57.192106820345202</v>
      </c>
      <c r="I10" s="210">
        <v>60.600993079317703</v>
      </c>
      <c r="J10" s="210">
        <v>66.129820679719003</v>
      </c>
      <c r="K10" s="210">
        <v>71.702384934009103</v>
      </c>
      <c r="L10" s="217">
        <v>62.109135815174</v>
      </c>
      <c r="M10" s="210"/>
      <c r="N10" s="218">
        <v>78.453266098947694</v>
      </c>
      <c r="O10" s="219">
        <v>82.232627543800902</v>
      </c>
      <c r="P10" s="220">
        <v>80.342946821374298</v>
      </c>
      <c r="Q10" s="210"/>
      <c r="R10" s="221">
        <v>67.318796102659803</v>
      </c>
      <c r="S10" s="215"/>
      <c r="T10" s="216">
        <v>18.649103302040999</v>
      </c>
      <c r="U10" s="210">
        <v>9.0785338810950496</v>
      </c>
      <c r="V10" s="210">
        <v>8.9949123826875699</v>
      </c>
      <c r="W10" s="210">
        <v>12.9351119360814</v>
      </c>
      <c r="X10" s="210">
        <v>12.277708450950101</v>
      </c>
      <c r="Y10" s="217">
        <v>12.216827555211699</v>
      </c>
      <c r="Z10" s="210"/>
      <c r="AA10" s="218">
        <v>8.3236207469915495</v>
      </c>
      <c r="AB10" s="219">
        <v>6.9548768133487897</v>
      </c>
      <c r="AC10" s="220">
        <v>7.6188040370898902</v>
      </c>
      <c r="AD10" s="210"/>
      <c r="AE10" s="221">
        <v>10.6054294635647</v>
      </c>
      <c r="AF10" s="29"/>
      <c r="AG10" s="216">
        <v>49.971056998417701</v>
      </c>
      <c r="AH10" s="210">
        <v>56.790671349001101</v>
      </c>
      <c r="AI10" s="210">
        <v>60.159636733171197</v>
      </c>
      <c r="AJ10" s="210">
        <v>62.291771183061201</v>
      </c>
      <c r="AK10" s="210">
        <v>65.547315680132698</v>
      </c>
      <c r="AL10" s="217">
        <v>58.952081904940698</v>
      </c>
      <c r="AM10" s="210"/>
      <c r="AN10" s="218">
        <v>78.932575236208507</v>
      </c>
      <c r="AO10" s="219">
        <v>81.533603040964195</v>
      </c>
      <c r="AP10" s="220">
        <v>80.233089138586394</v>
      </c>
      <c r="AQ10" s="210"/>
      <c r="AR10" s="221">
        <v>65.032347339028206</v>
      </c>
      <c r="AS10" s="215"/>
      <c r="AT10" s="216">
        <v>7.7633834749781299</v>
      </c>
      <c r="AU10" s="210">
        <v>6.2004342239988901</v>
      </c>
      <c r="AV10" s="210">
        <v>6.5681104325491804</v>
      </c>
      <c r="AW10" s="210">
        <v>7.5180938417333696</v>
      </c>
      <c r="AX10" s="210">
        <v>9.0604803138246197</v>
      </c>
      <c r="AY10" s="217">
        <v>7.4451182690016102</v>
      </c>
      <c r="AZ10" s="210"/>
      <c r="BA10" s="218">
        <v>7.5804258335546599</v>
      </c>
      <c r="BB10" s="219">
        <v>7.1466795617348202</v>
      </c>
      <c r="BC10" s="220">
        <v>7.3595994065949899</v>
      </c>
      <c r="BD10" s="210"/>
      <c r="BE10" s="221">
        <v>7.4149206396439</v>
      </c>
    </row>
    <row r="11" spans="1:57">
      <c r="A11" s="20" t="s">
        <v>92</v>
      </c>
      <c r="B11" s="2" t="s">
        <v>56</v>
      </c>
      <c r="C11" s="2"/>
      <c r="D11" s="23" t="s">
        <v>89</v>
      </c>
      <c r="E11" s="26" t="s">
        <v>90</v>
      </c>
      <c r="F11" s="2"/>
      <c r="G11" s="216">
        <v>49.760685895034698</v>
      </c>
      <c r="H11" s="210">
        <v>65.946643359553804</v>
      </c>
      <c r="I11" s="210">
        <v>73.188496275023894</v>
      </c>
      <c r="J11" s="210">
        <v>72.160486119781893</v>
      </c>
      <c r="K11" s="210">
        <v>75.810546468556197</v>
      </c>
      <c r="L11" s="217">
        <v>67.373371623590103</v>
      </c>
      <c r="M11" s="210"/>
      <c r="N11" s="218">
        <v>87.1269821450867</v>
      </c>
      <c r="O11" s="219">
        <v>89.632496774461998</v>
      </c>
      <c r="P11" s="220">
        <v>88.379739459774399</v>
      </c>
      <c r="Q11" s="210"/>
      <c r="R11" s="221">
        <v>73.375191005356996</v>
      </c>
      <c r="S11" s="215"/>
      <c r="T11" s="216">
        <v>3.09068486422245</v>
      </c>
      <c r="U11" s="210">
        <v>2.7279135350806198</v>
      </c>
      <c r="V11" s="210">
        <v>3.4750899425260302</v>
      </c>
      <c r="W11" s="210">
        <v>2.9412972947879701</v>
      </c>
      <c r="X11" s="210">
        <v>-5.5240555146723604</v>
      </c>
      <c r="Y11" s="217">
        <v>0.99842505447685004</v>
      </c>
      <c r="Z11" s="210"/>
      <c r="AA11" s="218">
        <v>-4.4266972348853404</v>
      </c>
      <c r="AB11" s="219">
        <v>-3.13150278434422</v>
      </c>
      <c r="AC11" s="220">
        <v>-3.7742785808336698</v>
      </c>
      <c r="AD11" s="210"/>
      <c r="AE11" s="221">
        <v>-0.69658739707254502</v>
      </c>
      <c r="AF11" s="29"/>
      <c r="AG11" s="216">
        <v>48.810712947933503</v>
      </c>
      <c r="AH11" s="210">
        <v>63.378698963665798</v>
      </c>
      <c r="AI11" s="210">
        <v>71.226120614308897</v>
      </c>
      <c r="AJ11" s="210">
        <v>71.101261081283496</v>
      </c>
      <c r="AK11" s="210">
        <v>73.719149290381594</v>
      </c>
      <c r="AL11" s="217">
        <v>65.647188579514705</v>
      </c>
      <c r="AM11" s="210"/>
      <c r="AN11" s="218">
        <v>87.460981395929494</v>
      </c>
      <c r="AO11" s="219">
        <v>88.152911308111698</v>
      </c>
      <c r="AP11" s="220">
        <v>87.806946352020603</v>
      </c>
      <c r="AQ11" s="210"/>
      <c r="AR11" s="221">
        <v>71.978547943087804</v>
      </c>
      <c r="AS11" s="215"/>
      <c r="AT11" s="216">
        <v>0.24841018011885199</v>
      </c>
      <c r="AU11" s="210">
        <v>9.9788626380421103E-2</v>
      </c>
      <c r="AV11" s="210">
        <v>1.8952346324409799</v>
      </c>
      <c r="AW11" s="210">
        <v>1.0305796823373401</v>
      </c>
      <c r="AX11" s="210">
        <v>-1.28377778989692</v>
      </c>
      <c r="AY11" s="217">
        <v>0.390158552835007</v>
      </c>
      <c r="AZ11" s="210"/>
      <c r="BA11" s="218">
        <v>0.48956024861131398</v>
      </c>
      <c r="BB11" s="219">
        <v>-0.206594144674139</v>
      </c>
      <c r="BC11" s="220">
        <v>0.138901775421788</v>
      </c>
      <c r="BD11" s="210"/>
      <c r="BE11" s="221">
        <v>0.30248274455142798</v>
      </c>
    </row>
    <row r="12" spans="1:57">
      <c r="A12" s="20" t="s">
        <v>93</v>
      </c>
      <c r="B12" s="2" t="str">
        <f t="shared" si="0"/>
        <v>Virginia Area</v>
      </c>
      <c r="C12" s="2"/>
      <c r="D12" s="23" t="s">
        <v>89</v>
      </c>
      <c r="E12" s="26" t="s">
        <v>90</v>
      </c>
      <c r="F12" s="2"/>
      <c r="G12" s="216">
        <v>43.096589639297299</v>
      </c>
      <c r="H12" s="210">
        <v>55.922317078621496</v>
      </c>
      <c r="I12" s="210">
        <v>59.522638895096698</v>
      </c>
      <c r="J12" s="210">
        <v>59.8377508604121</v>
      </c>
      <c r="K12" s="210">
        <v>59.142716667411598</v>
      </c>
      <c r="L12" s="217">
        <v>55.504402628167803</v>
      </c>
      <c r="M12" s="210"/>
      <c r="N12" s="218">
        <v>71.966209270102297</v>
      </c>
      <c r="O12" s="219">
        <v>74.913958789612394</v>
      </c>
      <c r="P12" s="220">
        <v>73.440084029857402</v>
      </c>
      <c r="Q12" s="210"/>
      <c r="R12" s="221">
        <v>60.628883028650598</v>
      </c>
      <c r="S12" s="215"/>
      <c r="T12" s="216">
        <v>2.7080591484297001</v>
      </c>
      <c r="U12" s="210">
        <v>6.7181410963060602</v>
      </c>
      <c r="V12" s="210">
        <v>7.0668957921250399</v>
      </c>
      <c r="W12" s="210">
        <v>2.41771995982488</v>
      </c>
      <c r="X12" s="210">
        <v>-0.73663296572030801</v>
      </c>
      <c r="Y12" s="217">
        <v>3.5673463245095598</v>
      </c>
      <c r="Z12" s="210"/>
      <c r="AA12" s="218">
        <v>0.99310396479107199</v>
      </c>
      <c r="AB12" s="219">
        <v>3.14591160079453</v>
      </c>
      <c r="AC12" s="220">
        <v>2.0797608537836401</v>
      </c>
      <c r="AD12" s="210"/>
      <c r="AE12" s="221">
        <v>3.0476306108767099</v>
      </c>
      <c r="AF12" s="29"/>
      <c r="AG12" s="216">
        <v>40.780740177892902</v>
      </c>
      <c r="AH12" s="210">
        <v>53.107540338801201</v>
      </c>
      <c r="AI12" s="210">
        <v>56.983305770348103</v>
      </c>
      <c r="AJ12" s="210">
        <v>57.259308094578202</v>
      </c>
      <c r="AK12" s="210">
        <v>56.462030125597799</v>
      </c>
      <c r="AL12" s="217">
        <v>52.918584901443701</v>
      </c>
      <c r="AM12" s="210"/>
      <c r="AN12" s="218">
        <v>66.053948956331197</v>
      </c>
      <c r="AO12" s="219">
        <v>64.901890671791804</v>
      </c>
      <c r="AP12" s="220">
        <v>65.477919814061494</v>
      </c>
      <c r="AQ12" s="210"/>
      <c r="AR12" s="221">
        <v>56.506966305048799</v>
      </c>
      <c r="AS12" s="215"/>
      <c r="AT12" s="216">
        <v>1.25906520815973</v>
      </c>
      <c r="AU12" s="210">
        <v>0.757597515741394</v>
      </c>
      <c r="AV12" s="210">
        <v>1.63619033408741</v>
      </c>
      <c r="AW12" s="210">
        <v>0.42649883967644198</v>
      </c>
      <c r="AX12" s="210">
        <v>0.40020392779019598</v>
      </c>
      <c r="AY12" s="217">
        <v>0.87378560915768899</v>
      </c>
      <c r="AZ12" s="210"/>
      <c r="BA12" s="218">
        <v>2.4836256149880298</v>
      </c>
      <c r="BB12" s="219">
        <v>1.7441737676284501</v>
      </c>
      <c r="BC12" s="220">
        <v>2.1158136691339</v>
      </c>
      <c r="BD12" s="210"/>
      <c r="BE12" s="221">
        <v>1.2816099861152701</v>
      </c>
    </row>
    <row r="13" spans="1:57">
      <c r="A13" s="33" t="s">
        <v>94</v>
      </c>
      <c r="B13" s="2" t="s">
        <v>33</v>
      </c>
      <c r="C13" s="2"/>
      <c r="D13" s="23" t="s">
        <v>89</v>
      </c>
      <c r="E13" s="26" t="s">
        <v>90</v>
      </c>
      <c r="F13" s="2"/>
      <c r="G13" s="216">
        <v>64.378636105157199</v>
      </c>
      <c r="H13" s="210">
        <v>84.836183893967799</v>
      </c>
      <c r="I13" s="210">
        <v>91.360832859454902</v>
      </c>
      <c r="J13" s="210">
        <v>87.713573334499799</v>
      </c>
      <c r="K13" s="210">
        <v>76.197016753422801</v>
      </c>
      <c r="L13" s="217">
        <v>80.897248589300503</v>
      </c>
      <c r="M13" s="210"/>
      <c r="N13" s="218">
        <v>78.335155942434696</v>
      </c>
      <c r="O13" s="219">
        <v>85.627050435238999</v>
      </c>
      <c r="P13" s="220">
        <v>81.981103188836798</v>
      </c>
      <c r="Q13" s="210"/>
      <c r="R13" s="221">
        <v>81.206921332025203</v>
      </c>
      <c r="S13" s="215"/>
      <c r="T13" s="216">
        <v>16.380031528124299</v>
      </c>
      <c r="U13" s="210">
        <v>15.813441233535</v>
      </c>
      <c r="V13" s="210">
        <v>12.592505998079</v>
      </c>
      <c r="W13" s="210">
        <v>10.34529728071</v>
      </c>
      <c r="X13" s="210">
        <v>3.8054647769044401</v>
      </c>
      <c r="Y13" s="217">
        <v>11.5495753489538</v>
      </c>
      <c r="Z13" s="210"/>
      <c r="AA13" s="218">
        <v>-5.21331965285962</v>
      </c>
      <c r="AB13" s="219">
        <v>-6.0196955492230702</v>
      </c>
      <c r="AC13" s="220">
        <v>-5.63615719432243</v>
      </c>
      <c r="AD13" s="210"/>
      <c r="AE13" s="221">
        <v>5.9822301292089799</v>
      </c>
      <c r="AF13" s="29"/>
      <c r="AG13" s="216">
        <v>59.388201338172898</v>
      </c>
      <c r="AH13" s="210">
        <v>77.197052521100204</v>
      </c>
      <c r="AI13" s="210">
        <v>83.907158787772701</v>
      </c>
      <c r="AJ13" s="210">
        <v>80.610785514345594</v>
      </c>
      <c r="AK13" s="210">
        <v>70.828595171448498</v>
      </c>
      <c r="AL13" s="217">
        <v>74.386288693157397</v>
      </c>
      <c r="AM13" s="210"/>
      <c r="AN13" s="218">
        <v>72.836117914625603</v>
      </c>
      <c r="AO13" s="219">
        <v>76.572559482155299</v>
      </c>
      <c r="AP13" s="220">
        <v>74.704338698390401</v>
      </c>
      <c r="AQ13" s="210"/>
      <c r="AR13" s="221">
        <v>74.477155013526399</v>
      </c>
      <c r="AS13" s="215"/>
      <c r="AT13" s="216">
        <v>6.0862015360502397</v>
      </c>
      <c r="AU13" s="210">
        <v>6.8846484359962998</v>
      </c>
      <c r="AV13" s="210">
        <v>6.4060122958441097</v>
      </c>
      <c r="AW13" s="210">
        <v>6.3516970676084998</v>
      </c>
      <c r="AX13" s="210">
        <v>4.7003591670531497</v>
      </c>
      <c r="AY13" s="217">
        <v>6.1125145581961098</v>
      </c>
      <c r="AZ13" s="210"/>
      <c r="BA13" s="218">
        <v>2.2652883503286998</v>
      </c>
      <c r="BB13" s="219">
        <v>1.4827534215659499</v>
      </c>
      <c r="BC13" s="220">
        <v>1.8627343357500601</v>
      </c>
      <c r="BD13" s="210"/>
      <c r="BE13" s="221">
        <v>4.8587559195053798</v>
      </c>
    </row>
    <row r="14" spans="1:57">
      <c r="A14" s="20" t="s">
        <v>95</v>
      </c>
      <c r="B14" s="2" t="str">
        <f t="shared" si="0"/>
        <v>Arlington, VA</v>
      </c>
      <c r="C14" s="2"/>
      <c r="D14" s="23" t="s">
        <v>89</v>
      </c>
      <c r="E14" s="26" t="s">
        <v>90</v>
      </c>
      <c r="F14" s="2"/>
      <c r="G14" s="216">
        <v>73.757894736842104</v>
      </c>
      <c r="H14" s="210">
        <v>95.810526315789403</v>
      </c>
      <c r="I14" s="210">
        <v>98.136842105263099</v>
      </c>
      <c r="J14" s="210">
        <v>96.042105263157794</v>
      </c>
      <c r="K14" s="210">
        <v>87.568421052631507</v>
      </c>
      <c r="L14" s="217">
        <v>90.263157894736807</v>
      </c>
      <c r="M14" s="210"/>
      <c r="N14" s="218">
        <v>85.315789473684205</v>
      </c>
      <c r="O14" s="219">
        <v>88.2</v>
      </c>
      <c r="P14" s="220">
        <v>86.757894736842104</v>
      </c>
      <c r="Q14" s="210"/>
      <c r="R14" s="221">
        <v>89.261654135338304</v>
      </c>
      <c r="S14" s="215"/>
      <c r="T14" s="216">
        <v>13.3133950316609</v>
      </c>
      <c r="U14" s="210">
        <v>12.4902841543615</v>
      </c>
      <c r="V14" s="210">
        <v>6.4142562457024903</v>
      </c>
      <c r="W14" s="210">
        <v>8.6372265391512197</v>
      </c>
      <c r="X14" s="210">
        <v>6.8436363636363602</v>
      </c>
      <c r="Y14" s="217">
        <v>9.3167622363301206</v>
      </c>
      <c r="Z14" s="210"/>
      <c r="AA14" s="218">
        <v>-5.9139860139860101</v>
      </c>
      <c r="AB14" s="219">
        <v>-8.2813056379821894</v>
      </c>
      <c r="AC14" s="220">
        <v>-7.1323943661971798</v>
      </c>
      <c r="AD14" s="210"/>
      <c r="AE14" s="221">
        <v>4.1918192552385296</v>
      </c>
      <c r="AF14" s="29"/>
      <c r="AG14" s="216">
        <v>66.247368421052599</v>
      </c>
      <c r="AH14" s="210">
        <v>88.573684210526295</v>
      </c>
      <c r="AI14" s="210">
        <v>94.031578947368402</v>
      </c>
      <c r="AJ14" s="210">
        <v>90.676315789473605</v>
      </c>
      <c r="AK14" s="210">
        <v>80.828947368420998</v>
      </c>
      <c r="AL14" s="217">
        <v>84.071578947368394</v>
      </c>
      <c r="AM14" s="210"/>
      <c r="AN14" s="218">
        <v>81.539473684210506</v>
      </c>
      <c r="AO14" s="219">
        <v>80.507894736842104</v>
      </c>
      <c r="AP14" s="220">
        <v>81.023684210526298</v>
      </c>
      <c r="AQ14" s="210"/>
      <c r="AR14" s="221">
        <v>83.200751879699197</v>
      </c>
      <c r="AS14" s="215"/>
      <c r="AT14" s="216">
        <v>3.91356459032699</v>
      </c>
      <c r="AU14" s="210">
        <v>7.8095127834056903</v>
      </c>
      <c r="AV14" s="210">
        <v>5.4928622243300902</v>
      </c>
      <c r="AW14" s="210">
        <v>10.9970309518419</v>
      </c>
      <c r="AX14" s="210">
        <v>12.2441386901485</v>
      </c>
      <c r="AY14" s="217">
        <v>8.1307216550899106</v>
      </c>
      <c r="AZ14" s="210"/>
      <c r="BA14" s="218">
        <v>10.6567463874645</v>
      </c>
      <c r="BB14" s="219">
        <v>2.4085097801976199</v>
      </c>
      <c r="BC14" s="220">
        <v>6.3991950453654303</v>
      </c>
      <c r="BD14" s="210"/>
      <c r="BE14" s="221">
        <v>7.6433115047099998</v>
      </c>
    </row>
    <row r="15" spans="1:57">
      <c r="A15" s="20" t="s">
        <v>37</v>
      </c>
      <c r="B15" s="2" t="str">
        <f t="shared" si="0"/>
        <v>Suburban Virginia Area</v>
      </c>
      <c r="C15" s="2"/>
      <c r="D15" s="23" t="s">
        <v>89</v>
      </c>
      <c r="E15" s="26" t="s">
        <v>90</v>
      </c>
      <c r="F15" s="2"/>
      <c r="G15" s="216">
        <v>60.405275008041102</v>
      </c>
      <c r="H15" s="210">
        <v>77.291733676423206</v>
      </c>
      <c r="I15" s="210">
        <v>83.258282405918294</v>
      </c>
      <c r="J15" s="210">
        <v>82.598906400771895</v>
      </c>
      <c r="K15" s="210">
        <v>71.164361531038907</v>
      </c>
      <c r="L15" s="217">
        <v>74.943711804438706</v>
      </c>
      <c r="M15" s="210"/>
      <c r="N15" s="218">
        <v>74.123512383402996</v>
      </c>
      <c r="O15" s="219">
        <v>76.085558057253095</v>
      </c>
      <c r="P15" s="220">
        <v>75.104535220328003</v>
      </c>
      <c r="Q15" s="210"/>
      <c r="R15" s="221">
        <v>74.989661351835593</v>
      </c>
      <c r="S15" s="215"/>
      <c r="T15" s="216">
        <v>27.489778766107602</v>
      </c>
      <c r="U15" s="210">
        <v>22.052199921301298</v>
      </c>
      <c r="V15" s="210">
        <v>14.150749480437399</v>
      </c>
      <c r="W15" s="210">
        <v>17.520177101307901</v>
      </c>
      <c r="X15" s="210">
        <v>9.2964345565968607</v>
      </c>
      <c r="Y15" s="217">
        <v>17.451683609973699</v>
      </c>
      <c r="Z15" s="210"/>
      <c r="AA15" s="218">
        <v>4.70546106332693</v>
      </c>
      <c r="AB15" s="219">
        <v>-2.3470080660428301</v>
      </c>
      <c r="AC15" s="220">
        <v>1.0103492515168799</v>
      </c>
      <c r="AD15" s="210"/>
      <c r="AE15" s="221">
        <v>12.2246398585609</v>
      </c>
      <c r="AF15" s="29"/>
      <c r="AG15" s="216">
        <v>53.309058898847603</v>
      </c>
      <c r="AH15" s="210">
        <v>70.522567221510798</v>
      </c>
      <c r="AI15" s="210">
        <v>76.848591549295705</v>
      </c>
      <c r="AJ15" s="210">
        <v>74.943847264559594</v>
      </c>
      <c r="AK15" s="210">
        <v>65.931333226375699</v>
      </c>
      <c r="AL15" s="217">
        <v>68.3090355655238</v>
      </c>
      <c r="AM15" s="210"/>
      <c r="AN15" s="218">
        <v>66.565056954917296</v>
      </c>
      <c r="AO15" s="219">
        <v>68.017006257019005</v>
      </c>
      <c r="AP15" s="220">
        <v>67.2910316059682</v>
      </c>
      <c r="AQ15" s="210"/>
      <c r="AR15" s="221">
        <v>68.018476966755102</v>
      </c>
      <c r="AS15" s="215"/>
      <c r="AT15" s="216">
        <v>9.7444326775063406</v>
      </c>
      <c r="AU15" s="210">
        <v>11.3197675640233</v>
      </c>
      <c r="AV15" s="210">
        <v>11.0459420825877</v>
      </c>
      <c r="AW15" s="210">
        <v>8.2167893834349908</v>
      </c>
      <c r="AX15" s="210">
        <v>5.2764089528012601</v>
      </c>
      <c r="AY15" s="217">
        <v>9.1158128105184097</v>
      </c>
      <c r="AZ15" s="210"/>
      <c r="BA15" s="218">
        <v>9.1048887375916596</v>
      </c>
      <c r="BB15" s="219">
        <v>3.2425134736263899</v>
      </c>
      <c r="BC15" s="220">
        <v>6.06118858118933</v>
      </c>
      <c r="BD15" s="210"/>
      <c r="BE15" s="221">
        <v>8.2351759424094499</v>
      </c>
    </row>
    <row r="16" spans="1:57">
      <c r="A16" s="20" t="s">
        <v>96</v>
      </c>
      <c r="B16" s="2" t="str">
        <f t="shared" si="0"/>
        <v>Alexandria, VA</v>
      </c>
      <c r="C16" s="2"/>
      <c r="D16" s="23" t="s">
        <v>89</v>
      </c>
      <c r="E16" s="26" t="s">
        <v>90</v>
      </c>
      <c r="F16" s="2"/>
      <c r="G16" s="216">
        <v>66.403895200556406</v>
      </c>
      <c r="H16" s="210">
        <v>88.557848365406898</v>
      </c>
      <c r="I16" s="210">
        <v>94.354277764896807</v>
      </c>
      <c r="J16" s="210">
        <v>92.684906097843694</v>
      </c>
      <c r="K16" s="210">
        <v>80.083468583352598</v>
      </c>
      <c r="L16" s="217">
        <v>84.416879202411295</v>
      </c>
      <c r="M16" s="210"/>
      <c r="N16" s="218">
        <v>76.141896591699506</v>
      </c>
      <c r="O16" s="219">
        <v>86.807326686760902</v>
      </c>
      <c r="P16" s="220">
        <v>81.474611639230204</v>
      </c>
      <c r="Q16" s="210"/>
      <c r="R16" s="221">
        <v>83.576231327216703</v>
      </c>
      <c r="S16" s="215"/>
      <c r="T16" s="216">
        <v>18.2999530247201</v>
      </c>
      <c r="U16" s="210">
        <v>17.1933202919456</v>
      </c>
      <c r="V16" s="210">
        <v>16.945573778493699</v>
      </c>
      <c r="W16" s="210">
        <v>18.295750874768999</v>
      </c>
      <c r="X16" s="210">
        <v>8.0355948849454499</v>
      </c>
      <c r="Y16" s="217">
        <v>15.684975012812499</v>
      </c>
      <c r="Z16" s="210"/>
      <c r="AA16" s="218">
        <v>-13.3640915216028</v>
      </c>
      <c r="AB16" s="219">
        <v>-8.3659095268594292</v>
      </c>
      <c r="AC16" s="220">
        <v>-10.7713243051428</v>
      </c>
      <c r="AD16" s="210"/>
      <c r="AE16" s="221">
        <v>6.8600412118796701</v>
      </c>
      <c r="AF16" s="29"/>
      <c r="AG16" s="216">
        <v>58.364247623463903</v>
      </c>
      <c r="AH16" s="210">
        <v>75.739044748434907</v>
      </c>
      <c r="AI16" s="210">
        <v>83.700440528634303</v>
      </c>
      <c r="AJ16" s="210">
        <v>82.799095757013603</v>
      </c>
      <c r="AK16" s="210">
        <v>71.782981683282998</v>
      </c>
      <c r="AL16" s="217">
        <v>74.477162068165995</v>
      </c>
      <c r="AM16" s="210"/>
      <c r="AN16" s="218">
        <v>71.806167400880994</v>
      </c>
      <c r="AO16" s="219">
        <v>78.541618363088304</v>
      </c>
      <c r="AP16" s="220">
        <v>75.1738928819846</v>
      </c>
      <c r="AQ16" s="210"/>
      <c r="AR16" s="221">
        <v>74.676228014971301</v>
      </c>
      <c r="AS16" s="215"/>
      <c r="AT16" s="216">
        <v>10.8509145585358</v>
      </c>
      <c r="AU16" s="210">
        <v>7.9445765501051602</v>
      </c>
      <c r="AV16" s="210">
        <v>9.6582324782518807</v>
      </c>
      <c r="AW16" s="210">
        <v>12.700131285041</v>
      </c>
      <c r="AX16" s="210">
        <v>8.3818024223906402</v>
      </c>
      <c r="AY16" s="217">
        <v>9.8987604631951402</v>
      </c>
      <c r="AZ16" s="210"/>
      <c r="BA16" s="218">
        <v>1.73376458094745</v>
      </c>
      <c r="BB16" s="219">
        <v>4.3026399093191099</v>
      </c>
      <c r="BC16" s="220">
        <v>3.0597526990477899</v>
      </c>
      <c r="BD16" s="210"/>
      <c r="BE16" s="221">
        <v>7.8404898381896597</v>
      </c>
    </row>
    <row r="17" spans="1:57">
      <c r="A17" s="20" t="s">
        <v>36</v>
      </c>
      <c r="B17" s="2" t="str">
        <f t="shared" si="0"/>
        <v>Fairfax/Tysons Corner, VA</v>
      </c>
      <c r="C17" s="2"/>
      <c r="D17" s="23" t="s">
        <v>89</v>
      </c>
      <c r="E17" s="26" t="s">
        <v>90</v>
      </c>
      <c r="F17" s="2"/>
      <c r="G17" s="216">
        <v>60.663176265270501</v>
      </c>
      <c r="H17" s="210">
        <v>80.488656195462397</v>
      </c>
      <c r="I17" s="210">
        <v>89.447353112274499</v>
      </c>
      <c r="J17" s="210">
        <v>87.085514834205895</v>
      </c>
      <c r="K17" s="210">
        <v>71.983711460151198</v>
      </c>
      <c r="L17" s="217">
        <v>77.933682373472905</v>
      </c>
      <c r="M17" s="210"/>
      <c r="N17" s="218">
        <v>71.657940663176205</v>
      </c>
      <c r="O17" s="219">
        <v>80.837696335078505</v>
      </c>
      <c r="P17" s="220">
        <v>76.247818499127305</v>
      </c>
      <c r="Q17" s="210"/>
      <c r="R17" s="221">
        <v>77.452006980802693</v>
      </c>
      <c r="S17" s="215"/>
      <c r="T17" s="216">
        <v>22.444241712942699</v>
      </c>
      <c r="U17" s="210">
        <v>10.568080974652601</v>
      </c>
      <c r="V17" s="210">
        <v>7.1115342486177502</v>
      </c>
      <c r="W17" s="210">
        <v>3.7663122914326501</v>
      </c>
      <c r="X17" s="210">
        <v>-3.8179346410301398</v>
      </c>
      <c r="Y17" s="217">
        <v>6.8716566684091003</v>
      </c>
      <c r="Z17" s="210"/>
      <c r="AA17" s="218">
        <v>-10.0455301670587</v>
      </c>
      <c r="AB17" s="219">
        <v>-13.020568715812599</v>
      </c>
      <c r="AC17" s="220">
        <v>-11.647489324010699</v>
      </c>
      <c r="AD17" s="210"/>
      <c r="AE17" s="221">
        <v>0.92170624576112503</v>
      </c>
      <c r="AF17" s="29"/>
      <c r="AG17" s="216">
        <v>55.584642233856798</v>
      </c>
      <c r="AH17" s="210">
        <v>77.388016288539802</v>
      </c>
      <c r="AI17" s="210">
        <v>87.233856893542693</v>
      </c>
      <c r="AJ17" s="210">
        <v>85.4595695171611</v>
      </c>
      <c r="AK17" s="210">
        <v>70.302501454333907</v>
      </c>
      <c r="AL17" s="217">
        <v>75.193717277486897</v>
      </c>
      <c r="AM17" s="210"/>
      <c r="AN17" s="218">
        <v>67.862129144851593</v>
      </c>
      <c r="AO17" s="219">
        <v>73.173356602675895</v>
      </c>
      <c r="AP17" s="220">
        <v>70.517742873763794</v>
      </c>
      <c r="AQ17" s="210"/>
      <c r="AR17" s="221">
        <v>73.857724590708798</v>
      </c>
      <c r="AS17" s="215"/>
      <c r="AT17" s="216">
        <v>11.808893880296001</v>
      </c>
      <c r="AU17" s="210">
        <v>10.3784571549405</v>
      </c>
      <c r="AV17" s="210">
        <v>7.8412120436924697</v>
      </c>
      <c r="AW17" s="210">
        <v>8.1390202218397008</v>
      </c>
      <c r="AX17" s="210">
        <v>4.1924372842941402</v>
      </c>
      <c r="AY17" s="217">
        <v>8.2803544050282003</v>
      </c>
      <c r="AZ17" s="210"/>
      <c r="BA17" s="218">
        <v>1.4487977351360699</v>
      </c>
      <c r="BB17" s="219">
        <v>1.87756310264765</v>
      </c>
      <c r="BC17" s="220">
        <v>1.67080233881295</v>
      </c>
      <c r="BD17" s="210"/>
      <c r="BE17" s="221">
        <v>6.3935558453155297</v>
      </c>
    </row>
    <row r="18" spans="1:57">
      <c r="A18" s="20" t="s">
        <v>38</v>
      </c>
      <c r="B18" s="2" t="str">
        <f t="shared" si="0"/>
        <v>I-95 Fredericksburg, VA</v>
      </c>
      <c r="C18" s="2"/>
      <c r="D18" s="23" t="s">
        <v>89</v>
      </c>
      <c r="E18" s="26" t="s">
        <v>90</v>
      </c>
      <c r="F18" s="2"/>
      <c r="G18" s="216">
        <v>55.4482445176684</v>
      </c>
      <c r="H18" s="210">
        <v>68.8558118395636</v>
      </c>
      <c r="I18" s="210">
        <v>75.411885013066595</v>
      </c>
      <c r="J18" s="210">
        <v>76.161799795477705</v>
      </c>
      <c r="K18" s="210">
        <v>73.480286331098696</v>
      </c>
      <c r="L18" s="217">
        <v>69.871605499374994</v>
      </c>
      <c r="M18" s="210"/>
      <c r="N18" s="218">
        <v>82.933757527553595</v>
      </c>
      <c r="O18" s="219">
        <v>86.240199977275296</v>
      </c>
      <c r="P18" s="220">
        <v>84.586978752414396</v>
      </c>
      <c r="Q18" s="210"/>
      <c r="R18" s="221">
        <v>74.075997857386298</v>
      </c>
      <c r="S18" s="215"/>
      <c r="T18" s="216">
        <v>8.8082742440201809</v>
      </c>
      <c r="U18" s="210">
        <v>19.242381480910002</v>
      </c>
      <c r="V18" s="210">
        <v>24.371341918775698</v>
      </c>
      <c r="W18" s="210">
        <v>17.6357842351076</v>
      </c>
      <c r="X18" s="210">
        <v>14.150890270233701</v>
      </c>
      <c r="Y18" s="217">
        <v>17.056148865881902</v>
      </c>
      <c r="Z18" s="210"/>
      <c r="AA18" s="218">
        <v>7.0417054027496002</v>
      </c>
      <c r="AB18" s="219">
        <v>6.7551925426341697E-2</v>
      </c>
      <c r="AC18" s="220">
        <v>3.3691740068824698</v>
      </c>
      <c r="AD18" s="210"/>
      <c r="AE18" s="221">
        <v>12.208831854817401</v>
      </c>
      <c r="AF18" s="29"/>
      <c r="AG18" s="216">
        <v>53.525167594591501</v>
      </c>
      <c r="AH18" s="210">
        <v>63.9103510964663</v>
      </c>
      <c r="AI18" s="210">
        <v>70.838541074877796</v>
      </c>
      <c r="AJ18" s="210">
        <v>71.298716054993704</v>
      </c>
      <c r="AK18" s="210">
        <v>68.841608908078598</v>
      </c>
      <c r="AL18" s="217">
        <v>65.682876945801596</v>
      </c>
      <c r="AM18" s="210"/>
      <c r="AN18" s="218">
        <v>80.783433700715804</v>
      </c>
      <c r="AO18" s="219">
        <v>84.183615498238794</v>
      </c>
      <c r="AP18" s="220">
        <v>82.483524599477306</v>
      </c>
      <c r="AQ18" s="210"/>
      <c r="AR18" s="221">
        <v>70.483061989708901</v>
      </c>
      <c r="AS18" s="215"/>
      <c r="AT18" s="216">
        <v>3.75882143623847</v>
      </c>
      <c r="AU18" s="210">
        <v>7.3972757908463</v>
      </c>
      <c r="AV18" s="210">
        <v>10.0952358700356</v>
      </c>
      <c r="AW18" s="210">
        <v>5.4012060772921604</v>
      </c>
      <c r="AX18" s="210">
        <v>2.9717952900642399</v>
      </c>
      <c r="AY18" s="217">
        <v>5.9615403782493903</v>
      </c>
      <c r="AZ18" s="210"/>
      <c r="BA18" s="218">
        <v>3.1763615775273299</v>
      </c>
      <c r="BB18" s="219">
        <v>3.2716083624830601</v>
      </c>
      <c r="BC18" s="220">
        <v>3.2249445866200701</v>
      </c>
      <c r="BD18" s="210"/>
      <c r="BE18" s="221">
        <v>5.0305269519446698</v>
      </c>
    </row>
    <row r="19" spans="1:57">
      <c r="A19" s="20" t="s">
        <v>97</v>
      </c>
      <c r="B19" s="2" t="str">
        <f t="shared" si="0"/>
        <v>Dulles Airport Area, VA</v>
      </c>
      <c r="C19" s="2"/>
      <c r="D19" s="23" t="s">
        <v>89</v>
      </c>
      <c r="E19" s="26" t="s">
        <v>90</v>
      </c>
      <c r="F19" s="2"/>
      <c r="G19" s="216">
        <v>64.7766475011057</v>
      </c>
      <c r="H19" s="210">
        <v>86.607695709862796</v>
      </c>
      <c r="I19" s="210">
        <v>95.780628040689905</v>
      </c>
      <c r="J19" s="210">
        <v>93.533834586466099</v>
      </c>
      <c r="K19" s="210">
        <v>80.477664750110506</v>
      </c>
      <c r="L19" s="217">
        <v>84.235294117647001</v>
      </c>
      <c r="M19" s="210"/>
      <c r="N19" s="218">
        <v>76.656346749226003</v>
      </c>
      <c r="O19" s="219">
        <v>78.770455550641302</v>
      </c>
      <c r="P19" s="220">
        <v>77.713401149933603</v>
      </c>
      <c r="Q19" s="210"/>
      <c r="R19" s="221">
        <v>82.371896126871803</v>
      </c>
      <c r="S19" s="215"/>
      <c r="T19" s="216">
        <v>15.694752376417201</v>
      </c>
      <c r="U19" s="210">
        <v>15.2388674854557</v>
      </c>
      <c r="V19" s="210">
        <v>15.709506061895</v>
      </c>
      <c r="W19" s="210">
        <v>14.4014351979053</v>
      </c>
      <c r="X19" s="210">
        <v>11.7303240803191</v>
      </c>
      <c r="Y19" s="217">
        <v>14.540759779876</v>
      </c>
      <c r="Z19" s="210"/>
      <c r="AA19" s="218">
        <v>7.4879072251468601</v>
      </c>
      <c r="AB19" s="219">
        <v>-4.1005185858126998</v>
      </c>
      <c r="AC19" s="220">
        <v>1.2850608597869499</v>
      </c>
      <c r="AD19" s="210"/>
      <c r="AE19" s="221">
        <v>10.637665427706599</v>
      </c>
      <c r="AF19" s="29"/>
      <c r="AG19" s="216">
        <v>60.097302078726202</v>
      </c>
      <c r="AH19" s="210">
        <v>81.304732419283496</v>
      </c>
      <c r="AI19" s="210">
        <v>89.323308270676606</v>
      </c>
      <c r="AJ19" s="210">
        <v>88.292790800530696</v>
      </c>
      <c r="AK19" s="210">
        <v>77.019018133569205</v>
      </c>
      <c r="AL19" s="217">
        <v>79.207430340557195</v>
      </c>
      <c r="AM19" s="210"/>
      <c r="AN19" s="218">
        <v>73.938522777532</v>
      </c>
      <c r="AO19" s="219">
        <v>72.231313578062796</v>
      </c>
      <c r="AP19" s="220">
        <v>73.084918177797405</v>
      </c>
      <c r="AQ19" s="210"/>
      <c r="AR19" s="221">
        <v>77.458141151197296</v>
      </c>
      <c r="AS19" s="215"/>
      <c r="AT19" s="216">
        <v>10.4623509624022</v>
      </c>
      <c r="AU19" s="210">
        <v>12.922078903503801</v>
      </c>
      <c r="AV19" s="210">
        <v>10.042081444280701</v>
      </c>
      <c r="AW19" s="210">
        <v>8.4820276559311001</v>
      </c>
      <c r="AX19" s="210">
        <v>6.8496493589575902</v>
      </c>
      <c r="AY19" s="217">
        <v>9.6907141920637194</v>
      </c>
      <c r="AZ19" s="210"/>
      <c r="BA19" s="218">
        <v>8.0603426608400603</v>
      </c>
      <c r="BB19" s="219">
        <v>2.6646154271075702</v>
      </c>
      <c r="BC19" s="220">
        <v>5.3248975799204201</v>
      </c>
      <c r="BD19" s="210"/>
      <c r="BE19" s="221">
        <v>8.4785237367179498</v>
      </c>
    </row>
    <row r="20" spans="1:57">
      <c r="A20" s="20" t="s">
        <v>45</v>
      </c>
      <c r="B20" s="2" t="str">
        <f t="shared" si="0"/>
        <v>Williamsburg, VA</v>
      </c>
      <c r="C20" s="2"/>
      <c r="D20" s="23" t="s">
        <v>89</v>
      </c>
      <c r="E20" s="26" t="s">
        <v>90</v>
      </c>
      <c r="F20" s="2"/>
      <c r="G20" s="216">
        <v>42.561483671549503</v>
      </c>
      <c r="H20" s="210">
        <v>44.053218653406802</v>
      </c>
      <c r="I20" s="210">
        <v>46.270662545356799</v>
      </c>
      <c r="J20" s="210">
        <v>49.684182233570702</v>
      </c>
      <c r="K20" s="210">
        <v>53.662142185190099</v>
      </c>
      <c r="L20" s="217">
        <v>47.246337857814801</v>
      </c>
      <c r="M20" s="210"/>
      <c r="N20" s="218">
        <v>67.961295524795005</v>
      </c>
      <c r="O20" s="219">
        <v>80.325225104152594</v>
      </c>
      <c r="P20" s="220">
        <v>74.143260314473807</v>
      </c>
      <c r="Q20" s="210"/>
      <c r="R20" s="221">
        <v>54.931172845431597</v>
      </c>
      <c r="S20" s="215"/>
      <c r="T20" s="216">
        <v>3.2784726678328302</v>
      </c>
      <c r="U20" s="210">
        <v>-10.760765642098701</v>
      </c>
      <c r="V20" s="210">
        <v>-4.5078335032448402</v>
      </c>
      <c r="W20" s="210">
        <v>-3.7777657711402202</v>
      </c>
      <c r="X20" s="210">
        <v>-4.0992101507107899</v>
      </c>
      <c r="Y20" s="217">
        <v>-4.2128031212702197</v>
      </c>
      <c r="Z20" s="210"/>
      <c r="AA20" s="218">
        <v>0.46060344918055901</v>
      </c>
      <c r="AB20" s="219">
        <v>13.4063053199287</v>
      </c>
      <c r="AC20" s="220">
        <v>7.0820902208484497</v>
      </c>
      <c r="AD20" s="210"/>
      <c r="AE20" s="221">
        <v>-0.151244617744829</v>
      </c>
      <c r="AF20" s="29"/>
      <c r="AG20" s="216">
        <v>41.899610267437097</v>
      </c>
      <c r="AH20" s="210">
        <v>45.353447117322901</v>
      </c>
      <c r="AI20" s="210">
        <v>46.761188012363903</v>
      </c>
      <c r="AJ20" s="210">
        <v>47.994221206827</v>
      </c>
      <c r="AK20" s="210">
        <v>52.543340948797201</v>
      </c>
      <c r="AL20" s="217">
        <v>46.910361510549599</v>
      </c>
      <c r="AM20" s="210"/>
      <c r="AN20" s="218">
        <v>68.676925144469806</v>
      </c>
      <c r="AO20" s="219">
        <v>74.297809434215793</v>
      </c>
      <c r="AP20" s="220">
        <v>71.487367289342799</v>
      </c>
      <c r="AQ20" s="210"/>
      <c r="AR20" s="221">
        <v>53.932363161633397</v>
      </c>
      <c r="AS20" s="215"/>
      <c r="AT20" s="216">
        <v>8.9704245021233806</v>
      </c>
      <c r="AU20" s="210">
        <v>-1.1150310125799201</v>
      </c>
      <c r="AV20" s="210">
        <v>-0.60220623918607596</v>
      </c>
      <c r="AW20" s="210">
        <v>2.57794770952153</v>
      </c>
      <c r="AX20" s="210">
        <v>6.6178004578299401</v>
      </c>
      <c r="AY20" s="217">
        <v>3.1315196608202398</v>
      </c>
      <c r="AZ20" s="210"/>
      <c r="BA20" s="218">
        <v>4.8624813668876099</v>
      </c>
      <c r="BB20" s="219">
        <v>6.3940538494283699</v>
      </c>
      <c r="BC20" s="220">
        <v>5.6528287833209596</v>
      </c>
      <c r="BD20" s="210"/>
      <c r="BE20" s="221">
        <v>4.0720895005718498</v>
      </c>
    </row>
    <row r="21" spans="1:57">
      <c r="A21" s="20" t="s">
        <v>98</v>
      </c>
      <c r="B21" s="2" t="str">
        <f t="shared" si="0"/>
        <v>Virginia Beach, VA</v>
      </c>
      <c r="C21" s="2"/>
      <c r="D21" s="23" t="s">
        <v>89</v>
      </c>
      <c r="E21" s="26" t="s">
        <v>90</v>
      </c>
      <c r="F21" s="2"/>
      <c r="G21" s="216">
        <v>54.6938775510204</v>
      </c>
      <c r="H21" s="210">
        <v>50.518053375196203</v>
      </c>
      <c r="I21" s="210">
        <v>54.866562009419098</v>
      </c>
      <c r="J21" s="210">
        <v>64.458398744112998</v>
      </c>
      <c r="K21" s="210">
        <v>79.976452119309201</v>
      </c>
      <c r="L21" s="217">
        <v>60.902668759811597</v>
      </c>
      <c r="M21" s="210"/>
      <c r="N21" s="218">
        <v>83.963893249607494</v>
      </c>
      <c r="O21" s="219">
        <v>85.6357927786499</v>
      </c>
      <c r="P21" s="220">
        <v>84.799843014128697</v>
      </c>
      <c r="Q21" s="210"/>
      <c r="R21" s="221">
        <v>67.730432832473596</v>
      </c>
      <c r="S21" s="215"/>
      <c r="T21" s="216">
        <v>38.392416782048002</v>
      </c>
      <c r="U21" s="210">
        <v>18.414016520588198</v>
      </c>
      <c r="V21" s="210">
        <v>14.227560807718801</v>
      </c>
      <c r="W21" s="210">
        <v>19.0393458201419</v>
      </c>
      <c r="X21" s="210">
        <v>15.1551291166205</v>
      </c>
      <c r="Y21" s="217">
        <v>19.974222150610199</v>
      </c>
      <c r="Z21" s="210"/>
      <c r="AA21" s="218">
        <v>4.6415065056403897</v>
      </c>
      <c r="AB21" s="219">
        <v>-0.274844917537098</v>
      </c>
      <c r="AC21" s="220">
        <v>2.0999829069824898</v>
      </c>
      <c r="AD21" s="210"/>
      <c r="AE21" s="221">
        <v>12.9036733792341</v>
      </c>
      <c r="AF21" s="29"/>
      <c r="AG21" s="216">
        <v>45.981161695447398</v>
      </c>
      <c r="AH21" s="210">
        <v>51.487441130298201</v>
      </c>
      <c r="AI21" s="210">
        <v>54.821428571428498</v>
      </c>
      <c r="AJ21" s="210">
        <v>57.066326530612201</v>
      </c>
      <c r="AK21" s="210">
        <v>64.450549450549403</v>
      </c>
      <c r="AL21" s="217">
        <v>54.7613814756671</v>
      </c>
      <c r="AM21" s="210"/>
      <c r="AN21" s="218">
        <v>84.222919937205603</v>
      </c>
      <c r="AO21" s="219">
        <v>87.480376766090998</v>
      </c>
      <c r="AP21" s="220">
        <v>85.851648351648294</v>
      </c>
      <c r="AQ21" s="210"/>
      <c r="AR21" s="221">
        <v>63.644314868804599</v>
      </c>
      <c r="AS21" s="215"/>
      <c r="AT21" s="216">
        <v>13.1830167113126</v>
      </c>
      <c r="AU21" s="210">
        <v>11.7559610672876</v>
      </c>
      <c r="AV21" s="210">
        <v>11.5948372809218</v>
      </c>
      <c r="AW21" s="210">
        <v>8.0552928644232704</v>
      </c>
      <c r="AX21" s="210">
        <v>9.7034332127499798</v>
      </c>
      <c r="AY21" s="217">
        <v>10.6808466955148</v>
      </c>
      <c r="AZ21" s="210"/>
      <c r="BA21" s="218">
        <v>6.99797220814939</v>
      </c>
      <c r="BB21" s="219">
        <v>6.0771094183670398</v>
      </c>
      <c r="BC21" s="220">
        <v>6.5268167698189199</v>
      </c>
      <c r="BD21" s="210"/>
      <c r="BE21" s="221">
        <v>9.0420478536242008</v>
      </c>
    </row>
    <row r="22" spans="1:57">
      <c r="A22" s="33" t="s">
        <v>99</v>
      </c>
      <c r="B22" s="2" t="str">
        <f t="shared" si="0"/>
        <v>Norfolk/Portsmouth, VA</v>
      </c>
      <c r="C22" s="2"/>
      <c r="D22" s="23" t="s">
        <v>89</v>
      </c>
      <c r="E22" s="26" t="s">
        <v>90</v>
      </c>
      <c r="F22" s="2"/>
      <c r="G22" s="216">
        <v>59.111264209438502</v>
      </c>
      <c r="H22" s="210">
        <v>65.036169479848397</v>
      </c>
      <c r="I22" s="210">
        <v>68.911470892180503</v>
      </c>
      <c r="J22" s="210">
        <v>78.573889080261694</v>
      </c>
      <c r="K22" s="210">
        <v>78.418877023768502</v>
      </c>
      <c r="L22" s="217">
        <v>70.010334137099505</v>
      </c>
      <c r="M22" s="210"/>
      <c r="N22" s="218">
        <v>78.091629348949297</v>
      </c>
      <c r="O22" s="219">
        <v>81.639683086462199</v>
      </c>
      <c r="P22" s="220">
        <v>79.865656217705805</v>
      </c>
      <c r="Q22" s="210"/>
      <c r="R22" s="221">
        <v>72.826140445844203</v>
      </c>
      <c r="S22" s="215"/>
      <c r="T22" s="216">
        <v>21.069728060884401</v>
      </c>
      <c r="U22" s="210">
        <v>17.605869151436401</v>
      </c>
      <c r="V22" s="210">
        <v>14.980252165049601</v>
      </c>
      <c r="W22" s="210">
        <v>22.8296351109277</v>
      </c>
      <c r="X22" s="210">
        <v>22.688292499020498</v>
      </c>
      <c r="Y22" s="217">
        <v>19.903481789357699</v>
      </c>
      <c r="Z22" s="210"/>
      <c r="AA22" s="218">
        <v>15.545599592395</v>
      </c>
      <c r="AB22" s="219">
        <v>12.9907491441977</v>
      </c>
      <c r="AC22" s="220">
        <v>14.2255293997208</v>
      </c>
      <c r="AD22" s="210"/>
      <c r="AE22" s="221">
        <v>18.064603415150199</v>
      </c>
      <c r="AF22" s="29"/>
      <c r="AG22" s="216">
        <v>53.500387496770799</v>
      </c>
      <c r="AH22" s="210">
        <v>62.748643761301899</v>
      </c>
      <c r="AI22" s="210">
        <v>69.133729441143501</v>
      </c>
      <c r="AJ22" s="210">
        <v>74.4036855248428</v>
      </c>
      <c r="AK22" s="210">
        <v>75.832077502691007</v>
      </c>
      <c r="AL22" s="217">
        <v>67.123629756563801</v>
      </c>
      <c r="AM22" s="210"/>
      <c r="AN22" s="218">
        <v>80.917115177610299</v>
      </c>
      <c r="AO22" s="219">
        <v>80.930032292787899</v>
      </c>
      <c r="AP22" s="220">
        <v>80.923573735199099</v>
      </c>
      <c r="AQ22" s="210"/>
      <c r="AR22" s="221">
        <v>71.066373885926197</v>
      </c>
      <c r="AS22" s="215"/>
      <c r="AT22" s="216">
        <v>1.78471050303851</v>
      </c>
      <c r="AU22" s="210">
        <v>6.5698277650964902</v>
      </c>
      <c r="AV22" s="210">
        <v>7.3362371541242304</v>
      </c>
      <c r="AW22" s="210">
        <v>12.940979053094701</v>
      </c>
      <c r="AX22" s="210">
        <v>15.4320917946526</v>
      </c>
      <c r="AY22" s="217">
        <v>9.1712172041161804</v>
      </c>
      <c r="AZ22" s="210"/>
      <c r="BA22" s="218">
        <v>10.893084548619701</v>
      </c>
      <c r="BB22" s="219">
        <v>12.3907687068744</v>
      </c>
      <c r="BC22" s="220">
        <v>11.6369635065011</v>
      </c>
      <c r="BD22" s="210"/>
      <c r="BE22" s="221">
        <v>9.9612413346414392</v>
      </c>
    </row>
    <row r="23" spans="1:57">
      <c r="A23" s="34" t="s">
        <v>42</v>
      </c>
      <c r="B23" s="2" t="str">
        <f t="shared" si="0"/>
        <v>Newport News/Hampton, VA</v>
      </c>
      <c r="C23" s="2"/>
      <c r="D23" s="23" t="s">
        <v>89</v>
      </c>
      <c r="E23" s="26" t="s">
        <v>90</v>
      </c>
      <c r="F23" s="2"/>
      <c r="G23" s="216">
        <v>57.511838140335698</v>
      </c>
      <c r="H23" s="210">
        <v>62.247094274644802</v>
      </c>
      <c r="I23" s="210">
        <v>65.102597216243296</v>
      </c>
      <c r="J23" s="210">
        <v>66.049648443105099</v>
      </c>
      <c r="K23" s="210">
        <v>65.461328741569801</v>
      </c>
      <c r="L23" s="217">
        <v>63.274501363179702</v>
      </c>
      <c r="M23" s="210"/>
      <c r="N23" s="218">
        <v>76.467211938585095</v>
      </c>
      <c r="O23" s="219">
        <v>78.016932127995403</v>
      </c>
      <c r="P23" s="220">
        <v>77.242072033290199</v>
      </c>
      <c r="Q23" s="210"/>
      <c r="R23" s="221">
        <v>67.265235840354194</v>
      </c>
      <c r="S23" s="215"/>
      <c r="T23" s="216">
        <v>5.2968619046966001</v>
      </c>
      <c r="U23" s="210">
        <v>7.0880285781125503</v>
      </c>
      <c r="V23" s="210">
        <v>8.0052240604609999</v>
      </c>
      <c r="W23" s="210">
        <v>10.903792124539301</v>
      </c>
      <c r="X23" s="210">
        <v>9.8376769224203606</v>
      </c>
      <c r="Y23" s="217">
        <v>8.2810714961552101</v>
      </c>
      <c r="Z23" s="210"/>
      <c r="AA23" s="218">
        <v>11.821828960252001</v>
      </c>
      <c r="AB23" s="219">
        <v>8.2224672709575195</v>
      </c>
      <c r="AC23" s="220">
        <v>9.9746640892908403</v>
      </c>
      <c r="AD23" s="210"/>
      <c r="AE23" s="221">
        <v>8.8309464127729491</v>
      </c>
      <c r="AF23" s="29"/>
      <c r="AG23" s="216">
        <v>55.219543693499702</v>
      </c>
      <c r="AH23" s="210">
        <v>61.863251542545498</v>
      </c>
      <c r="AI23" s="210">
        <v>64.478404362175297</v>
      </c>
      <c r="AJ23" s="210">
        <v>65.902568517721306</v>
      </c>
      <c r="AK23" s="210">
        <v>65.500789209355702</v>
      </c>
      <c r="AL23" s="217">
        <v>62.592911465059501</v>
      </c>
      <c r="AM23" s="210"/>
      <c r="AN23" s="218">
        <v>76.560482135170005</v>
      </c>
      <c r="AO23" s="219">
        <v>77.668962548428695</v>
      </c>
      <c r="AP23" s="220">
        <v>77.114722341799293</v>
      </c>
      <c r="AQ23" s="210"/>
      <c r="AR23" s="221">
        <v>66.742000286985203</v>
      </c>
      <c r="AS23" s="215"/>
      <c r="AT23" s="216">
        <v>6.7323684105133497</v>
      </c>
      <c r="AU23" s="210">
        <v>6.9416947250118097</v>
      </c>
      <c r="AV23" s="210">
        <v>7.3096740285385602</v>
      </c>
      <c r="AW23" s="210">
        <v>7.8142228307734598</v>
      </c>
      <c r="AX23" s="210">
        <v>6.6878062029805401</v>
      </c>
      <c r="AY23" s="217">
        <v>7.1094870846056502</v>
      </c>
      <c r="AZ23" s="210"/>
      <c r="BA23" s="218">
        <v>9.5669699794548002</v>
      </c>
      <c r="BB23" s="219">
        <v>6.49634298416116</v>
      </c>
      <c r="BC23" s="220">
        <v>7.9988057918137496</v>
      </c>
      <c r="BD23" s="210"/>
      <c r="BE23" s="221">
        <v>7.4014439089720199</v>
      </c>
    </row>
    <row r="24" spans="1:57">
      <c r="A24" s="35" t="s">
        <v>100</v>
      </c>
      <c r="B24" s="2" t="str">
        <f t="shared" si="0"/>
        <v>Chesapeake/Suffolk, VA</v>
      </c>
      <c r="C24" s="2"/>
      <c r="D24" s="24" t="s">
        <v>89</v>
      </c>
      <c r="E24" s="27" t="s">
        <v>90</v>
      </c>
      <c r="F24" s="2"/>
      <c r="G24" s="222">
        <v>63.791645526805297</v>
      </c>
      <c r="H24" s="223">
        <v>74.446135633350195</v>
      </c>
      <c r="I24" s="223">
        <v>77.524099441907595</v>
      </c>
      <c r="J24" s="223">
        <v>78.302046338576005</v>
      </c>
      <c r="K24" s="223">
        <v>77.338068662269507</v>
      </c>
      <c r="L24" s="224">
        <v>74.280399120581706</v>
      </c>
      <c r="M24" s="210"/>
      <c r="N24" s="225">
        <v>82.479282935903896</v>
      </c>
      <c r="O24" s="226">
        <v>82.851344495180101</v>
      </c>
      <c r="P24" s="227">
        <v>82.665313715541998</v>
      </c>
      <c r="Q24" s="210"/>
      <c r="R24" s="228">
        <v>76.676089004856095</v>
      </c>
      <c r="S24" s="215"/>
      <c r="T24" s="222">
        <v>16.147471672585802</v>
      </c>
      <c r="U24" s="223">
        <v>10.156670466394299</v>
      </c>
      <c r="V24" s="223">
        <v>8.8326097477838594</v>
      </c>
      <c r="W24" s="223">
        <v>10.994498156652201</v>
      </c>
      <c r="X24" s="223">
        <v>14.777074068358299</v>
      </c>
      <c r="Y24" s="224">
        <v>11.981254997756899</v>
      </c>
      <c r="Z24" s="210"/>
      <c r="AA24" s="225">
        <v>15.247140311936899</v>
      </c>
      <c r="AB24" s="226">
        <v>9.1284140549659494</v>
      </c>
      <c r="AC24" s="227">
        <v>12.097469007542401</v>
      </c>
      <c r="AD24" s="210"/>
      <c r="AE24" s="228">
        <v>12.017026900541801</v>
      </c>
      <c r="AF24" s="30"/>
      <c r="AG24" s="222">
        <v>59.0732284796211</v>
      </c>
      <c r="AH24" s="223">
        <v>70.780483680027004</v>
      </c>
      <c r="AI24" s="223">
        <v>74.619482496194806</v>
      </c>
      <c r="AJ24" s="223">
        <v>75.393201420598601</v>
      </c>
      <c r="AK24" s="223">
        <v>74.230509047860593</v>
      </c>
      <c r="AL24" s="224">
        <v>70.819381024860405</v>
      </c>
      <c r="AM24" s="210"/>
      <c r="AN24" s="225">
        <v>81.286994757314304</v>
      </c>
      <c r="AO24" s="226">
        <v>82.973955690850602</v>
      </c>
      <c r="AP24" s="227">
        <v>82.130475224082502</v>
      </c>
      <c r="AQ24" s="210"/>
      <c r="AR24" s="228">
        <v>74.051122224638206</v>
      </c>
      <c r="AS24" s="38"/>
      <c r="AT24" s="222">
        <v>4.3975203019302</v>
      </c>
      <c r="AU24" s="223">
        <v>3.0161575670801399</v>
      </c>
      <c r="AV24" s="223">
        <v>3.1963294082731402</v>
      </c>
      <c r="AW24" s="223">
        <v>4.7758912988109401</v>
      </c>
      <c r="AX24" s="223">
        <v>5.71231668864284</v>
      </c>
      <c r="AY24" s="224">
        <v>4.2144108322368403</v>
      </c>
      <c r="AZ24" s="210"/>
      <c r="BA24" s="225">
        <v>5.70406808724693</v>
      </c>
      <c r="BB24" s="226">
        <v>5.7448705475373796</v>
      </c>
      <c r="BC24" s="227">
        <v>5.72467490180974</v>
      </c>
      <c r="BD24" s="210"/>
      <c r="BE24" s="228">
        <v>4.6883027892720799</v>
      </c>
    </row>
    <row r="25" spans="1:57">
      <c r="A25" s="34" t="s">
        <v>58</v>
      </c>
      <c r="B25" s="2" t="s">
        <v>58</v>
      </c>
      <c r="C25" s="8"/>
      <c r="D25" s="22" t="s">
        <v>89</v>
      </c>
      <c r="E25" s="25" t="s">
        <v>90</v>
      </c>
      <c r="F25" s="2"/>
      <c r="G25" s="207">
        <v>43.891855807743603</v>
      </c>
      <c r="H25" s="208">
        <v>66.655540720961199</v>
      </c>
      <c r="I25" s="208">
        <v>83.077436582109399</v>
      </c>
      <c r="J25" s="208">
        <v>81.542056074766293</v>
      </c>
      <c r="K25" s="208">
        <v>68.157543391188199</v>
      </c>
      <c r="L25" s="209">
        <v>68.6648865153538</v>
      </c>
      <c r="M25" s="210"/>
      <c r="N25" s="211">
        <v>89.152202937249598</v>
      </c>
      <c r="O25" s="212">
        <v>93.124165554071993</v>
      </c>
      <c r="P25" s="213">
        <v>91.138184245660796</v>
      </c>
      <c r="Q25" s="210"/>
      <c r="R25" s="214">
        <v>75.085828724012899</v>
      </c>
      <c r="S25" s="215"/>
      <c r="T25" s="207">
        <v>3.9525691699604701</v>
      </c>
      <c r="U25" s="208">
        <v>13.016411997736199</v>
      </c>
      <c r="V25" s="208">
        <v>14.2267094997705</v>
      </c>
      <c r="W25" s="208">
        <v>12.944983818770201</v>
      </c>
      <c r="X25" s="208">
        <v>-18.8716726261422</v>
      </c>
      <c r="Y25" s="209">
        <v>3.99352947123647</v>
      </c>
      <c r="Z25" s="210"/>
      <c r="AA25" s="211">
        <v>-5.6850282485875701</v>
      </c>
      <c r="AB25" s="212">
        <v>-3.1249999999999898</v>
      </c>
      <c r="AC25" s="213">
        <v>-4.3942577030812302</v>
      </c>
      <c r="AD25" s="210"/>
      <c r="AE25" s="214">
        <v>0.92289944241491995</v>
      </c>
      <c r="AG25" s="207">
        <v>38.726635514018596</v>
      </c>
      <c r="AH25" s="208">
        <v>60.463951935914501</v>
      </c>
      <c r="AI25" s="208">
        <v>78.304405874499295</v>
      </c>
      <c r="AJ25" s="208">
        <v>76.201602136181506</v>
      </c>
      <c r="AK25" s="208">
        <v>74.098798397863803</v>
      </c>
      <c r="AL25" s="209">
        <v>65.559078771695496</v>
      </c>
      <c r="AM25" s="210"/>
      <c r="AN25" s="211">
        <v>91.263351134846403</v>
      </c>
      <c r="AO25" s="212">
        <v>92.4983311081441</v>
      </c>
      <c r="AP25" s="213">
        <v>91.880841121495294</v>
      </c>
      <c r="AQ25" s="210"/>
      <c r="AR25" s="214">
        <v>73.079582300209793</v>
      </c>
      <c r="AS25" s="215"/>
      <c r="AT25" s="207">
        <v>-0.40772532188841198</v>
      </c>
      <c r="AU25" s="208">
        <v>3.3961187214611801</v>
      </c>
      <c r="AV25" s="208">
        <v>7.4667888227210204</v>
      </c>
      <c r="AW25" s="208">
        <v>4.9052268811028101</v>
      </c>
      <c r="AX25" s="208">
        <v>-5.6924384027187704</v>
      </c>
      <c r="AY25" s="209">
        <v>1.97814179278834</v>
      </c>
      <c r="AZ25" s="210"/>
      <c r="BA25" s="211">
        <v>0.13733748397729301</v>
      </c>
      <c r="BB25" s="212">
        <v>0.24416711882799699</v>
      </c>
      <c r="BC25" s="213">
        <v>0.19108280254776999</v>
      </c>
      <c r="BD25" s="210"/>
      <c r="BE25" s="214">
        <v>1.3289036544850401</v>
      </c>
    </row>
    <row r="26" spans="1:57">
      <c r="A26" s="34" t="s">
        <v>101</v>
      </c>
      <c r="B26" s="2" t="str">
        <f t="shared" si="0"/>
        <v>Richmond North/Glen Allen, VA</v>
      </c>
      <c r="C26" s="9"/>
      <c r="D26" s="23" t="s">
        <v>89</v>
      </c>
      <c r="E26" s="26" t="s">
        <v>90</v>
      </c>
      <c r="F26" s="2"/>
      <c r="G26" s="216">
        <v>44.158348457350201</v>
      </c>
      <c r="H26" s="210">
        <v>65.823502722322999</v>
      </c>
      <c r="I26" s="210">
        <v>76.769509981851101</v>
      </c>
      <c r="J26" s="210">
        <v>75.011343012704103</v>
      </c>
      <c r="K26" s="210">
        <v>77.620235934664194</v>
      </c>
      <c r="L26" s="217">
        <v>67.876588021778502</v>
      </c>
      <c r="M26" s="210"/>
      <c r="N26" s="218">
        <v>88.577586206896498</v>
      </c>
      <c r="O26" s="219">
        <v>91.129764065335706</v>
      </c>
      <c r="P26" s="220">
        <v>89.853675136116095</v>
      </c>
      <c r="Q26" s="210"/>
      <c r="R26" s="221">
        <v>74.155755768732107</v>
      </c>
      <c r="S26" s="215"/>
      <c r="T26" s="216">
        <v>2.8589459652618499</v>
      </c>
      <c r="U26" s="210">
        <v>3.47088611721732</v>
      </c>
      <c r="V26" s="210">
        <v>6.6760490603220903</v>
      </c>
      <c r="W26" s="210">
        <v>7.0870246944769999</v>
      </c>
      <c r="X26" s="210">
        <v>-1.52420307691656</v>
      </c>
      <c r="Y26" s="217">
        <v>3.6662781802536601</v>
      </c>
      <c r="Z26" s="210"/>
      <c r="AA26" s="218">
        <v>-4.1097795470038099</v>
      </c>
      <c r="AB26" s="219">
        <v>-2.5584114310600001</v>
      </c>
      <c r="AC26" s="220">
        <v>-3.3293031743280102</v>
      </c>
      <c r="AD26" s="210"/>
      <c r="AE26" s="221">
        <v>1.1326476997260599</v>
      </c>
      <c r="AG26" s="216">
        <v>44.640426497277602</v>
      </c>
      <c r="AH26" s="210">
        <v>61.978221415607898</v>
      </c>
      <c r="AI26" s="210">
        <v>72.155739564428302</v>
      </c>
      <c r="AJ26" s="210">
        <v>70.723684210526301</v>
      </c>
      <c r="AK26" s="210">
        <v>72.266333938293997</v>
      </c>
      <c r="AL26" s="217">
        <v>64.352881125226801</v>
      </c>
      <c r="AM26" s="210"/>
      <c r="AN26" s="218">
        <v>88.455648820326601</v>
      </c>
      <c r="AO26" s="219">
        <v>89.425476406533505</v>
      </c>
      <c r="AP26" s="220">
        <v>88.940562613430103</v>
      </c>
      <c r="AQ26" s="210"/>
      <c r="AR26" s="221">
        <v>71.377932978999198</v>
      </c>
      <c r="AS26" s="215"/>
      <c r="AT26" s="216">
        <v>1.7223457572902501</v>
      </c>
      <c r="AU26" s="210">
        <v>2.5073105040897499</v>
      </c>
      <c r="AV26" s="210">
        <v>5.0091676358600301</v>
      </c>
      <c r="AW26" s="210">
        <v>2.6005996904540498</v>
      </c>
      <c r="AX26" s="210">
        <v>4.2296781940542302E-2</v>
      </c>
      <c r="AY26" s="217">
        <v>2.3987202788275899</v>
      </c>
      <c r="AZ26" s="210"/>
      <c r="BA26" s="218">
        <v>0.24148476485839401</v>
      </c>
      <c r="BB26" s="219">
        <v>-0.30089891923310103</v>
      </c>
      <c r="BC26" s="220">
        <v>-3.1921281080521002E-2</v>
      </c>
      <c r="BD26" s="210"/>
      <c r="BE26" s="221">
        <v>1.5200756506194399</v>
      </c>
    </row>
    <row r="27" spans="1:57">
      <c r="A27" s="20" t="s">
        <v>61</v>
      </c>
      <c r="B27" s="2" t="str">
        <f t="shared" si="0"/>
        <v>Richmond West/Midlothian, VA</v>
      </c>
      <c r="C27" s="2"/>
      <c r="D27" s="23" t="s">
        <v>89</v>
      </c>
      <c r="E27" s="26" t="s">
        <v>90</v>
      </c>
      <c r="F27" s="2"/>
      <c r="G27" s="216">
        <v>50.885208452312902</v>
      </c>
      <c r="H27" s="210">
        <v>58.223872073100999</v>
      </c>
      <c r="I27" s="210">
        <v>58.366647629925701</v>
      </c>
      <c r="J27" s="210">
        <v>55.539691604797198</v>
      </c>
      <c r="K27" s="210">
        <v>73.358081096516202</v>
      </c>
      <c r="L27" s="217">
        <v>59.274700171330601</v>
      </c>
      <c r="M27" s="210"/>
      <c r="N27" s="218">
        <v>86.236436322101596</v>
      </c>
      <c r="O27" s="219">
        <v>89.120502569959996</v>
      </c>
      <c r="P27" s="220">
        <v>87.678469446030803</v>
      </c>
      <c r="Q27" s="210"/>
      <c r="R27" s="221">
        <v>67.390062821244996</v>
      </c>
      <c r="S27" s="215"/>
      <c r="T27" s="216">
        <v>9.9746782058603802</v>
      </c>
      <c r="U27" s="210">
        <v>0.92904181674778397</v>
      </c>
      <c r="V27" s="210">
        <v>-7.6650151007660998</v>
      </c>
      <c r="W27" s="210">
        <v>-10.1954894493333</v>
      </c>
      <c r="X27" s="210">
        <v>-9.6022523470297596</v>
      </c>
      <c r="Y27" s="217">
        <v>-4.4465496182349602</v>
      </c>
      <c r="Z27" s="210"/>
      <c r="AA27" s="218">
        <v>-6.3215699464209596</v>
      </c>
      <c r="AB27" s="219">
        <v>-3.3977762266359202</v>
      </c>
      <c r="AC27" s="220">
        <v>-4.85809216917648</v>
      </c>
      <c r="AD27" s="210"/>
      <c r="AE27" s="221">
        <v>-4.59994792137008</v>
      </c>
      <c r="AG27" s="216">
        <v>50</v>
      </c>
      <c r="AH27" s="210">
        <v>59.130496858937697</v>
      </c>
      <c r="AI27" s="210">
        <v>61.086521987435702</v>
      </c>
      <c r="AJ27" s="210">
        <v>63.178183894917098</v>
      </c>
      <c r="AK27" s="210">
        <v>73.372358652198699</v>
      </c>
      <c r="AL27" s="217">
        <v>61.353512278697799</v>
      </c>
      <c r="AM27" s="210"/>
      <c r="AN27" s="218">
        <v>87.721302113078195</v>
      </c>
      <c r="AO27" s="219">
        <v>87.614220445459694</v>
      </c>
      <c r="AP27" s="220">
        <v>87.667761279268902</v>
      </c>
      <c r="AQ27" s="210"/>
      <c r="AR27" s="221">
        <v>68.871869136003895</v>
      </c>
      <c r="AS27" s="215"/>
      <c r="AT27" s="216">
        <v>4.01303124537242</v>
      </c>
      <c r="AU27" s="210">
        <v>-1.61492125140856</v>
      </c>
      <c r="AV27" s="210">
        <v>-2.7709652300592</v>
      </c>
      <c r="AW27" s="210">
        <v>-0.77952740572423795</v>
      </c>
      <c r="AX27" s="210">
        <v>-0.460174375076006</v>
      </c>
      <c r="AY27" s="217">
        <v>-0.52465946965191801</v>
      </c>
      <c r="AZ27" s="210"/>
      <c r="BA27" s="218">
        <v>0.39175984395300401</v>
      </c>
      <c r="BB27" s="219">
        <v>-0.33971102689729599</v>
      </c>
      <c r="BC27" s="220">
        <v>2.49104934961022E-2</v>
      </c>
      <c r="BD27" s="210"/>
      <c r="BE27" s="221">
        <v>-0.32548716855665299</v>
      </c>
    </row>
    <row r="28" spans="1:57">
      <c r="A28" s="20" t="s">
        <v>57</v>
      </c>
      <c r="B28" s="2" t="str">
        <f t="shared" si="0"/>
        <v>Petersburg/Chester, VA</v>
      </c>
      <c r="C28" s="2"/>
      <c r="D28" s="23" t="s">
        <v>89</v>
      </c>
      <c r="E28" s="26" t="s">
        <v>90</v>
      </c>
      <c r="F28" s="2"/>
      <c r="G28" s="216">
        <v>57.597234226447704</v>
      </c>
      <c r="H28" s="210">
        <v>69.075194468452807</v>
      </c>
      <c r="I28" s="210">
        <v>70.976663785652505</v>
      </c>
      <c r="J28" s="210">
        <v>71.616248919619693</v>
      </c>
      <c r="K28" s="210">
        <v>75.903197925669801</v>
      </c>
      <c r="L28" s="217">
        <v>69.033707865168495</v>
      </c>
      <c r="M28" s="210"/>
      <c r="N28" s="218">
        <v>84.027657735522894</v>
      </c>
      <c r="O28" s="219">
        <v>84.235090751944597</v>
      </c>
      <c r="P28" s="220">
        <v>84.131374243733703</v>
      </c>
      <c r="Q28" s="210"/>
      <c r="R28" s="221">
        <v>73.347326830472795</v>
      </c>
      <c r="S28" s="215"/>
      <c r="T28" s="216">
        <v>0.22720573047745199</v>
      </c>
      <c r="U28" s="210">
        <v>0.51130015503816495</v>
      </c>
      <c r="V28" s="210">
        <v>1.1475257531693499</v>
      </c>
      <c r="W28" s="210">
        <v>0.50395798663551306</v>
      </c>
      <c r="X28" s="210">
        <v>-1.4122243667079</v>
      </c>
      <c r="Y28" s="217">
        <v>0.16221708272574301</v>
      </c>
      <c r="Z28" s="210"/>
      <c r="AA28" s="218">
        <v>-1.44209045766415</v>
      </c>
      <c r="AB28" s="219">
        <v>-4.3404225724184302</v>
      </c>
      <c r="AC28" s="220">
        <v>-2.91466869335038</v>
      </c>
      <c r="AD28" s="210"/>
      <c r="AE28" s="221">
        <v>-0.86740976720683305</v>
      </c>
      <c r="AG28" s="216">
        <v>57.0916162489196</v>
      </c>
      <c r="AH28" s="210">
        <v>66.888504753673203</v>
      </c>
      <c r="AI28" s="210">
        <v>70.164217804667203</v>
      </c>
      <c r="AJ28" s="210">
        <v>70.808124459809804</v>
      </c>
      <c r="AK28" s="210">
        <v>73.4053586862575</v>
      </c>
      <c r="AL28" s="217">
        <v>67.671564390665495</v>
      </c>
      <c r="AM28" s="210"/>
      <c r="AN28" s="218">
        <v>83.396715643906603</v>
      </c>
      <c r="AO28" s="219">
        <v>83.846153846153797</v>
      </c>
      <c r="AP28" s="220">
        <v>83.6214347450302</v>
      </c>
      <c r="AQ28" s="210"/>
      <c r="AR28" s="221">
        <v>72.228670206198203</v>
      </c>
      <c r="AS28" s="215"/>
      <c r="AT28" s="216">
        <v>-1.6388595268428801</v>
      </c>
      <c r="AU28" s="210">
        <v>-1.9024652680257499</v>
      </c>
      <c r="AV28" s="210">
        <v>-1.05106615418628</v>
      </c>
      <c r="AW28" s="210">
        <v>-0.61021230826770101</v>
      </c>
      <c r="AX28" s="210">
        <v>0.77221235610961703</v>
      </c>
      <c r="AY28" s="217">
        <v>-0.83991429979096199</v>
      </c>
      <c r="AZ28" s="210"/>
      <c r="BA28" s="218">
        <v>3.9303915804426799</v>
      </c>
      <c r="BB28" s="219">
        <v>1.8786802504907001</v>
      </c>
      <c r="BC28" s="220">
        <v>2.8915526832855898</v>
      </c>
      <c r="BD28" s="210"/>
      <c r="BE28" s="221">
        <v>0.36406235229035999</v>
      </c>
    </row>
    <row r="29" spans="1:57">
      <c r="A29" s="20" t="s">
        <v>102</v>
      </c>
      <c r="B29" s="41" t="s">
        <v>48</v>
      </c>
      <c r="C29" s="2"/>
      <c r="D29" s="23" t="s">
        <v>89</v>
      </c>
      <c r="E29" s="26" t="s">
        <v>90</v>
      </c>
      <c r="F29" s="2"/>
      <c r="G29" s="216">
        <v>41.926758218892999</v>
      </c>
      <c r="H29" s="210">
        <v>55.430711610486803</v>
      </c>
      <c r="I29" s="210">
        <v>56.939242613399898</v>
      </c>
      <c r="J29" s="210">
        <v>54.5776113191843</v>
      </c>
      <c r="K29" s="210">
        <v>52.018310445276697</v>
      </c>
      <c r="L29" s="217">
        <v>52.178526841448097</v>
      </c>
      <c r="M29" s="210"/>
      <c r="N29" s="218">
        <v>60.965459841864302</v>
      </c>
      <c r="O29" s="219">
        <v>62.775697045359898</v>
      </c>
      <c r="P29" s="220">
        <v>61.870578443612096</v>
      </c>
      <c r="Q29" s="210"/>
      <c r="R29" s="221">
        <v>54.947684442066397</v>
      </c>
      <c r="S29" s="215"/>
      <c r="T29" s="216">
        <v>-4.5856141361759297</v>
      </c>
      <c r="U29" s="210">
        <v>3.6697708879267501</v>
      </c>
      <c r="V29" s="210">
        <v>7.4314791459654996</v>
      </c>
      <c r="W29" s="210">
        <v>1.34486922247152</v>
      </c>
      <c r="X29" s="210">
        <v>-4.9313714253305703</v>
      </c>
      <c r="Y29" s="217">
        <v>0.73823050892019204</v>
      </c>
      <c r="Z29" s="210"/>
      <c r="AA29" s="218">
        <v>0.82265159606563298</v>
      </c>
      <c r="AB29" s="219">
        <v>-0.38152713465322902</v>
      </c>
      <c r="AC29" s="220">
        <v>0.208138083943541</v>
      </c>
      <c r="AD29" s="210"/>
      <c r="AE29" s="221">
        <v>0.56708275883187498</v>
      </c>
      <c r="AG29" s="216">
        <v>39.0007282563462</v>
      </c>
      <c r="AH29" s="210">
        <v>51.227632126508503</v>
      </c>
      <c r="AI29" s="210">
        <v>53.503433208489298</v>
      </c>
      <c r="AJ29" s="210">
        <v>53.102892218060703</v>
      </c>
      <c r="AK29" s="210">
        <v>51.253641281731099</v>
      </c>
      <c r="AL29" s="217">
        <v>49.617665418227197</v>
      </c>
      <c r="AM29" s="210"/>
      <c r="AN29" s="218">
        <v>56.6609446525176</v>
      </c>
      <c r="AO29" s="219">
        <v>56.988660008322903</v>
      </c>
      <c r="AP29" s="220">
        <v>56.824802330420297</v>
      </c>
      <c r="AQ29" s="210"/>
      <c r="AR29" s="221">
        <v>51.676847393139496</v>
      </c>
      <c r="AS29" s="215"/>
      <c r="AT29" s="216">
        <v>-2.3203953673433002</v>
      </c>
      <c r="AU29" s="210">
        <v>1.2079278566557801</v>
      </c>
      <c r="AV29" s="210">
        <v>2.6254072713830601</v>
      </c>
      <c r="AW29" s="210">
        <v>-1.03037242166036</v>
      </c>
      <c r="AX29" s="210">
        <v>-1.98324082863205</v>
      </c>
      <c r="AY29" s="217">
        <v>-0.21567375445672299</v>
      </c>
      <c r="AZ29" s="210"/>
      <c r="BA29" s="218">
        <v>-0.58939230254868702</v>
      </c>
      <c r="BB29" s="219">
        <v>-0.83772049404606197</v>
      </c>
      <c r="BC29" s="220">
        <v>-0.71406970616186405</v>
      </c>
      <c r="BD29" s="210"/>
      <c r="BE29" s="221">
        <v>-0.37279633942480001</v>
      </c>
    </row>
    <row r="30" spans="1:57">
      <c r="A30" s="20" t="s">
        <v>53</v>
      </c>
      <c r="B30" s="2" t="str">
        <f t="shared" si="0"/>
        <v>Roanoke, VA</v>
      </c>
      <c r="C30" s="2"/>
      <c r="D30" s="23" t="s">
        <v>89</v>
      </c>
      <c r="E30" s="26" t="s">
        <v>90</v>
      </c>
      <c r="F30" s="2"/>
      <c r="G30" s="216">
        <v>43.270547945205401</v>
      </c>
      <c r="H30" s="210">
        <v>57.671232876712303</v>
      </c>
      <c r="I30" s="210">
        <v>60.582191780821901</v>
      </c>
      <c r="J30" s="210">
        <v>62.551369863013598</v>
      </c>
      <c r="K30" s="210">
        <v>62.226027397260196</v>
      </c>
      <c r="L30" s="217">
        <v>57.260273972602697</v>
      </c>
      <c r="M30" s="210"/>
      <c r="N30" s="218">
        <v>75.821917808219098</v>
      </c>
      <c r="O30" s="219">
        <v>78.047945205479394</v>
      </c>
      <c r="P30" s="220">
        <v>76.934931506849296</v>
      </c>
      <c r="Q30" s="210"/>
      <c r="R30" s="221">
        <v>62.881604696673101</v>
      </c>
      <c r="S30" s="215"/>
      <c r="T30" s="216">
        <v>10.697553550877901</v>
      </c>
      <c r="U30" s="210">
        <v>14.8154175795074</v>
      </c>
      <c r="V30" s="210">
        <v>7.4319142913510703</v>
      </c>
      <c r="W30" s="210">
        <v>5.8849249563985602</v>
      </c>
      <c r="X30" s="210">
        <v>0.46984583183642797</v>
      </c>
      <c r="Y30" s="217">
        <v>7.3416931822406504</v>
      </c>
      <c r="Z30" s="210"/>
      <c r="AA30" s="218">
        <v>1.3583531899347201</v>
      </c>
      <c r="AB30" s="219">
        <v>10.571175998958299</v>
      </c>
      <c r="AC30" s="220">
        <v>5.8310751802779599</v>
      </c>
      <c r="AD30" s="210"/>
      <c r="AE30" s="221">
        <v>6.8087508788320799</v>
      </c>
      <c r="AG30" s="216">
        <v>43.822773972602697</v>
      </c>
      <c r="AH30" s="210">
        <v>56.511130136986303</v>
      </c>
      <c r="AI30" s="210">
        <v>62.534246575342401</v>
      </c>
      <c r="AJ30" s="210">
        <v>61.502568493150598</v>
      </c>
      <c r="AK30" s="210">
        <v>60.393835616438302</v>
      </c>
      <c r="AL30" s="217">
        <v>56.952910958904098</v>
      </c>
      <c r="AM30" s="210"/>
      <c r="AN30" s="218">
        <v>71.870719178082098</v>
      </c>
      <c r="AO30" s="219">
        <v>72.842465753424605</v>
      </c>
      <c r="AP30" s="220">
        <v>72.356592465753394</v>
      </c>
      <c r="AQ30" s="210"/>
      <c r="AR30" s="221">
        <v>61.3539628180039</v>
      </c>
      <c r="AS30" s="215"/>
      <c r="AT30" s="216">
        <v>5.1858000978162497</v>
      </c>
      <c r="AU30" s="210">
        <v>3.0518483888893702</v>
      </c>
      <c r="AV30" s="210">
        <v>4.3742368064652197</v>
      </c>
      <c r="AW30" s="210">
        <v>3.2761778669449901</v>
      </c>
      <c r="AX30" s="210">
        <v>3.4696566640976498</v>
      </c>
      <c r="AY30" s="217">
        <v>3.8023225495898401</v>
      </c>
      <c r="AZ30" s="210"/>
      <c r="BA30" s="218">
        <v>3.13548351270776</v>
      </c>
      <c r="BB30" s="219">
        <v>7.14964966300409</v>
      </c>
      <c r="BC30" s="220">
        <v>5.1177274064834597</v>
      </c>
      <c r="BD30" s="210"/>
      <c r="BE30" s="221">
        <v>4.2418571422910798</v>
      </c>
    </row>
    <row r="31" spans="1:57">
      <c r="A31" s="20" t="s">
        <v>54</v>
      </c>
      <c r="B31" s="2" t="str">
        <f t="shared" si="0"/>
        <v>Charlottesville, VA</v>
      </c>
      <c r="C31" s="2"/>
      <c r="D31" s="23" t="s">
        <v>89</v>
      </c>
      <c r="E31" s="26" t="s">
        <v>90</v>
      </c>
      <c r="F31" s="2"/>
      <c r="G31" s="216">
        <v>52.473704713673499</v>
      </c>
      <c r="H31" s="210">
        <v>72.652902220490802</v>
      </c>
      <c r="I31" s="210">
        <v>73.704713673548795</v>
      </c>
      <c r="J31" s="210">
        <v>70.198675496688693</v>
      </c>
      <c r="K31" s="210">
        <v>70.568757304246205</v>
      </c>
      <c r="L31" s="217">
        <v>67.919750681729596</v>
      </c>
      <c r="M31" s="210"/>
      <c r="N31" s="218">
        <v>86.229061160888094</v>
      </c>
      <c r="O31" s="219">
        <v>89.267627580833604</v>
      </c>
      <c r="P31" s="220">
        <v>87.748344370860906</v>
      </c>
      <c r="Q31" s="210"/>
      <c r="R31" s="221">
        <v>73.585063164338493</v>
      </c>
      <c r="S31" s="215"/>
      <c r="T31" s="216">
        <v>11.1454384414464</v>
      </c>
      <c r="U31" s="210">
        <v>24.905484233726799</v>
      </c>
      <c r="V31" s="210">
        <v>16.6817631797087</v>
      </c>
      <c r="W31" s="210">
        <v>6.2894007896077397</v>
      </c>
      <c r="X31" s="210">
        <v>-2.9247102587401999E-2</v>
      </c>
      <c r="Y31" s="217">
        <v>11.2783273784743</v>
      </c>
      <c r="Z31" s="210"/>
      <c r="AA31" s="218">
        <v>-2.88148431164156</v>
      </c>
      <c r="AB31" s="219">
        <v>-5.7574742552229603</v>
      </c>
      <c r="AC31" s="220">
        <v>-4.3659765794812904</v>
      </c>
      <c r="AD31" s="210"/>
      <c r="AE31" s="221">
        <v>5.4036927104858803</v>
      </c>
      <c r="AG31" s="216">
        <v>47.336384885079802</v>
      </c>
      <c r="AH31" s="210">
        <v>63.9949357226334</v>
      </c>
      <c r="AI31" s="210">
        <v>69.609466303077497</v>
      </c>
      <c r="AJ31" s="210">
        <v>67.116283599532494</v>
      </c>
      <c r="AK31" s="210">
        <v>67.978184651343895</v>
      </c>
      <c r="AL31" s="217">
        <v>63.207051032333403</v>
      </c>
      <c r="AM31" s="210"/>
      <c r="AN31" s="218">
        <v>78.842033502142499</v>
      </c>
      <c r="AO31" s="219">
        <v>75.774250097389896</v>
      </c>
      <c r="AP31" s="220">
        <v>77.308141799766204</v>
      </c>
      <c r="AQ31" s="210"/>
      <c r="AR31" s="221">
        <v>67.235934108742796</v>
      </c>
      <c r="AS31" s="215"/>
      <c r="AT31" s="216">
        <v>9.0787897271829898</v>
      </c>
      <c r="AU31" s="210">
        <v>15.2297591946935</v>
      </c>
      <c r="AV31" s="210">
        <v>11.5034890570476</v>
      </c>
      <c r="AW31" s="210">
        <v>4.4307404841884797</v>
      </c>
      <c r="AX31" s="210">
        <v>2.2513649128723299</v>
      </c>
      <c r="AY31" s="217">
        <v>8.1899283779776209</v>
      </c>
      <c r="AZ31" s="210"/>
      <c r="BA31" s="218">
        <v>1.5944270086424801</v>
      </c>
      <c r="BB31" s="219">
        <v>1.3810677041481401</v>
      </c>
      <c r="BC31" s="220">
        <v>1.4897519208056</v>
      </c>
      <c r="BD31" s="210"/>
      <c r="BE31" s="221">
        <v>5.8933126669726397</v>
      </c>
    </row>
    <row r="32" spans="1:57">
      <c r="A32" s="20" t="s">
        <v>103</v>
      </c>
      <c r="B32" t="s">
        <v>55</v>
      </c>
      <c r="C32" s="2"/>
      <c r="D32" s="23" t="s">
        <v>89</v>
      </c>
      <c r="E32" s="26" t="s">
        <v>90</v>
      </c>
      <c r="F32" s="2"/>
      <c r="G32" s="216">
        <v>42.325196524617198</v>
      </c>
      <c r="H32" s="210">
        <v>56.433595366156297</v>
      </c>
      <c r="I32" s="210">
        <v>59.964142876844498</v>
      </c>
      <c r="J32" s="210">
        <v>59.4952420355812</v>
      </c>
      <c r="K32" s="210">
        <v>57.136946628051298</v>
      </c>
      <c r="L32" s="217">
        <v>55.071024686250098</v>
      </c>
      <c r="M32" s="210"/>
      <c r="N32" s="218">
        <v>65.811612191421801</v>
      </c>
      <c r="O32" s="219">
        <v>64.846228106468004</v>
      </c>
      <c r="P32" s="220">
        <v>65.328920148944903</v>
      </c>
      <c r="Q32" s="210"/>
      <c r="R32" s="221">
        <v>58.001851961305803</v>
      </c>
      <c r="S32" s="215"/>
      <c r="T32" s="216">
        <v>-14.642789346759599</v>
      </c>
      <c r="U32" s="210">
        <v>-8.6990538183777701</v>
      </c>
      <c r="V32" s="210">
        <v>-10.674363788936301</v>
      </c>
      <c r="W32" s="210">
        <v>-12.7051895585838</v>
      </c>
      <c r="X32" s="210">
        <v>-14.9214744566634</v>
      </c>
      <c r="Y32" s="217">
        <v>-12.262186197054501</v>
      </c>
      <c r="Z32" s="210"/>
      <c r="AA32" s="218">
        <v>-9.9812369238086305</v>
      </c>
      <c r="AB32" s="219">
        <v>-4.7165652178624402</v>
      </c>
      <c r="AC32" s="220">
        <v>-7.4431186992974796</v>
      </c>
      <c r="AD32" s="210"/>
      <c r="AE32" s="221">
        <v>-10.7670697254656</v>
      </c>
      <c r="AG32" s="216">
        <v>41.466694249069</v>
      </c>
      <c r="AH32" s="210">
        <v>52.303130602675402</v>
      </c>
      <c r="AI32" s="210">
        <v>56.823196800441302</v>
      </c>
      <c r="AJ32" s="210">
        <v>57.674803475382703</v>
      </c>
      <c r="AK32" s="210">
        <v>56.5197903737415</v>
      </c>
      <c r="AL32" s="217">
        <v>52.957523100262001</v>
      </c>
      <c r="AM32" s="210"/>
      <c r="AN32" s="218">
        <v>60.595090332367903</v>
      </c>
      <c r="AO32" s="219">
        <v>60.436491518411202</v>
      </c>
      <c r="AP32" s="220">
        <v>60.515790925389602</v>
      </c>
      <c r="AQ32" s="210"/>
      <c r="AR32" s="221">
        <v>55.117028193155598</v>
      </c>
      <c r="AS32" s="215"/>
      <c r="AT32" s="216">
        <v>-15.7120900008223</v>
      </c>
      <c r="AU32" s="210">
        <v>-14.8157482041115</v>
      </c>
      <c r="AV32" s="210">
        <v>-14.255249176016401</v>
      </c>
      <c r="AW32" s="210">
        <v>-13.3783780012433</v>
      </c>
      <c r="AX32" s="210">
        <v>-14.509392545821299</v>
      </c>
      <c r="AY32" s="217">
        <v>-14.4636209488541</v>
      </c>
      <c r="AZ32" s="210"/>
      <c r="BA32" s="218">
        <v>-15.1037226195808</v>
      </c>
      <c r="BB32" s="219">
        <v>-11.2373095452346</v>
      </c>
      <c r="BC32" s="220">
        <v>-13.216089698663801</v>
      </c>
      <c r="BD32" s="210"/>
      <c r="BE32" s="221">
        <v>-14.076148497057501</v>
      </c>
    </row>
    <row r="33" spans="1:57">
      <c r="A33" s="20" t="s">
        <v>51</v>
      </c>
      <c r="B33" s="2" t="str">
        <f t="shared" si="0"/>
        <v>Staunton &amp; Harrisonburg, VA</v>
      </c>
      <c r="C33" s="2"/>
      <c r="D33" s="23" t="s">
        <v>89</v>
      </c>
      <c r="E33" s="26" t="s">
        <v>90</v>
      </c>
      <c r="F33" s="2"/>
      <c r="G33" s="216">
        <v>45.954063604240197</v>
      </c>
      <c r="H33" s="210">
        <v>49.681978798586499</v>
      </c>
      <c r="I33" s="210">
        <v>54.116607773851499</v>
      </c>
      <c r="J33" s="210">
        <v>57.014134275618296</v>
      </c>
      <c r="K33" s="210">
        <v>57.296819787985797</v>
      </c>
      <c r="L33" s="217">
        <v>52.8127208480565</v>
      </c>
      <c r="M33" s="210"/>
      <c r="N33" s="218">
        <v>70.318021201413401</v>
      </c>
      <c r="O33" s="219">
        <v>79.434628975264999</v>
      </c>
      <c r="P33" s="220">
        <v>74.8763250883392</v>
      </c>
      <c r="Q33" s="210"/>
      <c r="R33" s="221">
        <v>59.116607773851499</v>
      </c>
      <c r="S33" s="215"/>
      <c r="T33" s="216">
        <v>13.499050090789799</v>
      </c>
      <c r="U33" s="210">
        <v>-1.70503736110332</v>
      </c>
      <c r="V33" s="210">
        <v>1.34893255543691</v>
      </c>
      <c r="W33" s="210">
        <v>-1.57209013482811</v>
      </c>
      <c r="X33" s="210">
        <v>1.8953272640496801</v>
      </c>
      <c r="Y33" s="217">
        <v>2.11891589794164</v>
      </c>
      <c r="Z33" s="210"/>
      <c r="AA33" s="218">
        <v>5.2331325823713701</v>
      </c>
      <c r="AB33" s="219">
        <v>11.3037306825534</v>
      </c>
      <c r="AC33" s="220">
        <v>8.3682898775628107</v>
      </c>
      <c r="AD33" s="210"/>
      <c r="AE33" s="221">
        <v>4.2954558986625404</v>
      </c>
      <c r="AG33" s="216">
        <v>40.870141342756099</v>
      </c>
      <c r="AH33" s="210">
        <v>49.328621908127197</v>
      </c>
      <c r="AI33" s="210">
        <v>52.4690812720848</v>
      </c>
      <c r="AJ33" s="210">
        <v>54.9028268551236</v>
      </c>
      <c r="AK33" s="210">
        <v>54.116607773851499</v>
      </c>
      <c r="AL33" s="217">
        <v>50.337455830388599</v>
      </c>
      <c r="AM33" s="210"/>
      <c r="AN33" s="218">
        <v>68.6263250883392</v>
      </c>
      <c r="AO33" s="219">
        <v>65.057420494699599</v>
      </c>
      <c r="AP33" s="220">
        <v>66.841872791519407</v>
      </c>
      <c r="AQ33" s="210"/>
      <c r="AR33" s="221">
        <v>55.053003533568898</v>
      </c>
      <c r="AS33" s="215"/>
      <c r="AT33" s="216">
        <v>5.65301200208292</v>
      </c>
      <c r="AU33" s="210">
        <v>-1.93718224962413</v>
      </c>
      <c r="AV33" s="210">
        <v>-1.8266777232512099</v>
      </c>
      <c r="AW33" s="210">
        <v>-0.86915955886409302</v>
      </c>
      <c r="AX33" s="210">
        <v>-1.1592142613045999</v>
      </c>
      <c r="AY33" s="217">
        <v>-0.34843124531458802</v>
      </c>
      <c r="AZ33" s="210"/>
      <c r="BA33" s="218">
        <v>13.8578887585579</v>
      </c>
      <c r="BB33" s="219">
        <v>4.9337373270367504</v>
      </c>
      <c r="BC33" s="220">
        <v>9.3328661065526894</v>
      </c>
      <c r="BD33" s="210"/>
      <c r="BE33" s="221">
        <v>2.8095971528087502</v>
      </c>
    </row>
    <row r="34" spans="1:57">
      <c r="A34" s="20" t="s">
        <v>50</v>
      </c>
      <c r="B34" s="2" t="str">
        <f t="shared" si="0"/>
        <v>Blacksburg &amp; Wytheville, VA</v>
      </c>
      <c r="C34" s="2"/>
      <c r="D34" s="23" t="s">
        <v>89</v>
      </c>
      <c r="E34" s="26" t="s">
        <v>90</v>
      </c>
      <c r="F34" s="2"/>
      <c r="G34" s="216">
        <v>39.417208111832998</v>
      </c>
      <c r="H34" s="210">
        <v>48.690687143138398</v>
      </c>
      <c r="I34" s="210">
        <v>50.758023232919797</v>
      </c>
      <c r="J34" s="210">
        <v>55.699940933254503</v>
      </c>
      <c r="K34" s="210">
        <v>58.239810986414597</v>
      </c>
      <c r="L34" s="217">
        <v>50.561134081512101</v>
      </c>
      <c r="M34" s="210"/>
      <c r="N34" s="218">
        <v>82.516243354991104</v>
      </c>
      <c r="O34" s="219">
        <v>80.252018113801896</v>
      </c>
      <c r="P34" s="220">
        <v>81.384130734396507</v>
      </c>
      <c r="Q34" s="210"/>
      <c r="R34" s="221">
        <v>59.367704553764803</v>
      </c>
      <c r="S34" s="215"/>
      <c r="T34" s="216">
        <v>-10.325409450378899</v>
      </c>
      <c r="U34" s="210">
        <v>-5.03443288351734</v>
      </c>
      <c r="V34" s="210">
        <v>-7.8432023579890204</v>
      </c>
      <c r="W34" s="210">
        <v>-4.5762160565763601</v>
      </c>
      <c r="X34" s="210">
        <v>-11.550140307844</v>
      </c>
      <c r="Y34" s="217">
        <v>-7.9105269278974504</v>
      </c>
      <c r="Z34" s="210"/>
      <c r="AA34" s="218">
        <v>-0.22892941030994901</v>
      </c>
      <c r="AB34" s="219">
        <v>-2.3144541874484901</v>
      </c>
      <c r="AC34" s="220">
        <v>-1.26819929327157</v>
      </c>
      <c r="AD34" s="210"/>
      <c r="AE34" s="221">
        <v>-5.4182752773668499</v>
      </c>
      <c r="AG34" s="216">
        <v>38.733018310691001</v>
      </c>
      <c r="AH34" s="210">
        <v>46.618428824571701</v>
      </c>
      <c r="AI34" s="210">
        <v>49.177987792872599</v>
      </c>
      <c r="AJ34" s="210">
        <v>50.782634376845799</v>
      </c>
      <c r="AK34" s="210">
        <v>52.707225831856597</v>
      </c>
      <c r="AL34" s="217">
        <v>47.603859027367498</v>
      </c>
      <c r="AM34" s="210"/>
      <c r="AN34" s="218">
        <v>68.069501870446899</v>
      </c>
      <c r="AO34" s="219">
        <v>67.306556408741798</v>
      </c>
      <c r="AP34" s="220">
        <v>67.688029139594406</v>
      </c>
      <c r="AQ34" s="210"/>
      <c r="AR34" s="221">
        <v>53.342193345146597</v>
      </c>
      <c r="AS34" s="215"/>
      <c r="AT34" s="216">
        <v>-3.04078200492929</v>
      </c>
      <c r="AU34" s="210">
        <v>-5.3066082237518799</v>
      </c>
      <c r="AV34" s="210">
        <v>-5.4656648606303904</v>
      </c>
      <c r="AW34" s="210">
        <v>-3.4877770355157001</v>
      </c>
      <c r="AX34" s="210">
        <v>-2.9842678064082899</v>
      </c>
      <c r="AY34" s="217">
        <v>-4.0810707959704899</v>
      </c>
      <c r="AZ34" s="210"/>
      <c r="BA34" s="218">
        <v>0.73114291530938103</v>
      </c>
      <c r="BB34" s="219">
        <v>-1.3764220042678399</v>
      </c>
      <c r="BC34" s="220">
        <v>-0.32784151959833102</v>
      </c>
      <c r="BD34" s="210"/>
      <c r="BE34" s="221">
        <v>-2.75343653779098</v>
      </c>
    </row>
    <row r="35" spans="1:57">
      <c r="A35" s="20" t="s">
        <v>49</v>
      </c>
      <c r="B35" s="2" t="str">
        <f t="shared" si="0"/>
        <v>Lynchburg, VA</v>
      </c>
      <c r="C35" s="2"/>
      <c r="D35" s="23" t="s">
        <v>89</v>
      </c>
      <c r="E35" s="26" t="s">
        <v>90</v>
      </c>
      <c r="F35" s="2"/>
      <c r="G35" s="216">
        <v>39.868105515587501</v>
      </c>
      <c r="H35" s="210">
        <v>56.984412470023898</v>
      </c>
      <c r="I35" s="210">
        <v>61.630695443645003</v>
      </c>
      <c r="J35" s="210">
        <v>59.322541966426797</v>
      </c>
      <c r="K35" s="210">
        <v>60.791366906474799</v>
      </c>
      <c r="L35" s="217">
        <v>55.719424460431597</v>
      </c>
      <c r="M35" s="210"/>
      <c r="N35" s="218">
        <v>70.173860911270907</v>
      </c>
      <c r="O35" s="219">
        <v>66.816546762589894</v>
      </c>
      <c r="P35" s="220">
        <v>68.495203836930401</v>
      </c>
      <c r="Q35" s="210"/>
      <c r="R35" s="221">
        <v>59.369647139431301</v>
      </c>
      <c r="S35" s="215"/>
      <c r="T35" s="216">
        <v>4.8981048624135699</v>
      </c>
      <c r="U35" s="210">
        <v>10.9817388025063</v>
      </c>
      <c r="V35" s="210">
        <v>9.6125098868826999</v>
      </c>
      <c r="W35" s="210">
        <v>1.4514488560896299</v>
      </c>
      <c r="X35" s="210">
        <v>9.0374596874224693</v>
      </c>
      <c r="Y35" s="217">
        <v>7.2332502850178804</v>
      </c>
      <c r="Z35" s="210"/>
      <c r="AA35" s="218">
        <v>-1.5936027619215201</v>
      </c>
      <c r="AB35" s="219">
        <v>9.2392382032478402</v>
      </c>
      <c r="AC35" s="220">
        <v>3.40803044101891</v>
      </c>
      <c r="AD35" s="210"/>
      <c r="AE35" s="221">
        <v>5.9414490574470902</v>
      </c>
      <c r="AG35" s="216">
        <v>38.736510791366896</v>
      </c>
      <c r="AH35" s="210">
        <v>57.718824940047902</v>
      </c>
      <c r="AI35" s="210">
        <v>61.383393285371703</v>
      </c>
      <c r="AJ35" s="210">
        <v>63.639088729016699</v>
      </c>
      <c r="AK35" s="210">
        <v>60.5365707434052</v>
      </c>
      <c r="AL35" s="217">
        <v>56.402877697841703</v>
      </c>
      <c r="AM35" s="210"/>
      <c r="AN35" s="218">
        <v>70.143884892086305</v>
      </c>
      <c r="AO35" s="219">
        <v>62.852218225419598</v>
      </c>
      <c r="AP35" s="220">
        <v>66.498051558752906</v>
      </c>
      <c r="AQ35" s="210"/>
      <c r="AR35" s="221">
        <v>59.287213086673503</v>
      </c>
      <c r="AS35" s="215"/>
      <c r="AT35" s="216">
        <v>-0.80371924051667698</v>
      </c>
      <c r="AU35" s="210">
        <v>0.63394352216485905</v>
      </c>
      <c r="AV35" s="210">
        <v>1.6864568257180499</v>
      </c>
      <c r="AW35" s="210">
        <v>3.1113383708850701</v>
      </c>
      <c r="AX35" s="210">
        <v>2.29636460788879</v>
      </c>
      <c r="AY35" s="217">
        <v>1.5654418719445899</v>
      </c>
      <c r="AZ35" s="210"/>
      <c r="BA35" s="218">
        <v>1.42061714187247</v>
      </c>
      <c r="BB35" s="219">
        <v>5.2883665565070199</v>
      </c>
      <c r="BC35" s="220">
        <v>3.2124257549882902</v>
      </c>
      <c r="BD35" s="210"/>
      <c r="BE35" s="221">
        <v>2.08730022292331</v>
      </c>
    </row>
    <row r="36" spans="1:57">
      <c r="A36" s="20" t="s">
        <v>23</v>
      </c>
      <c r="B36" s="2" t="str">
        <f t="shared" si="0"/>
        <v>Central Virginia</v>
      </c>
      <c r="C36" s="2"/>
      <c r="D36" s="23" t="s">
        <v>89</v>
      </c>
      <c r="E36" s="26" t="s">
        <v>90</v>
      </c>
      <c r="F36" s="2"/>
      <c r="G36" s="216">
        <v>49.020475600401198</v>
      </c>
      <c r="H36" s="210">
        <v>65.940874491060299</v>
      </c>
      <c r="I36" s="210">
        <v>71.756063020003495</v>
      </c>
      <c r="J36" s="210">
        <v>70.124505812238098</v>
      </c>
      <c r="K36" s="210">
        <v>73.001121142385003</v>
      </c>
      <c r="L36" s="217">
        <v>65.968608013217604</v>
      </c>
      <c r="M36" s="210"/>
      <c r="N36" s="218">
        <v>84.722959815896601</v>
      </c>
      <c r="O36" s="219">
        <v>86.782321354811998</v>
      </c>
      <c r="P36" s="220">
        <v>85.7526405853543</v>
      </c>
      <c r="Q36" s="210"/>
      <c r="R36" s="221">
        <v>71.621188748113795</v>
      </c>
      <c r="S36" s="215"/>
      <c r="T36" s="216">
        <v>4.02738822496607</v>
      </c>
      <c r="U36" s="210">
        <v>6.1371564507232303</v>
      </c>
      <c r="V36" s="210">
        <v>5.8529841267777201</v>
      </c>
      <c r="W36" s="210">
        <v>3.2285697079376199</v>
      </c>
      <c r="X36" s="210">
        <v>-3.34586918982663</v>
      </c>
      <c r="Y36" s="217">
        <v>2.9156087848956398</v>
      </c>
      <c r="Z36" s="210"/>
      <c r="AA36" s="218">
        <v>-3.4149449612226901</v>
      </c>
      <c r="AB36" s="219">
        <v>-2.1859016286947801</v>
      </c>
      <c r="AC36" s="220">
        <v>-2.79692928824152</v>
      </c>
      <c r="AD36" s="210"/>
      <c r="AE36" s="221">
        <v>0.88734814816624397</v>
      </c>
      <c r="AG36" s="216">
        <v>47.309258275801</v>
      </c>
      <c r="AH36" s="210">
        <v>62.738242756830097</v>
      </c>
      <c r="AI36" s="210">
        <v>69.694488700064895</v>
      </c>
      <c r="AJ36" s="210">
        <v>69.347082079423998</v>
      </c>
      <c r="AK36" s="210">
        <v>71.025845282350801</v>
      </c>
      <c r="AL36" s="217">
        <v>64.0229834188941</v>
      </c>
      <c r="AM36" s="210"/>
      <c r="AN36" s="218">
        <v>83.637221927184697</v>
      </c>
      <c r="AO36" s="219">
        <v>82.917330500973605</v>
      </c>
      <c r="AP36" s="220">
        <v>83.277276214079095</v>
      </c>
      <c r="AQ36" s="210"/>
      <c r="AR36" s="221">
        <v>69.524209931804094</v>
      </c>
      <c r="AS36" s="215"/>
      <c r="AT36" s="216">
        <v>1.0306893672156201</v>
      </c>
      <c r="AU36" s="210">
        <v>2.0892054723655402</v>
      </c>
      <c r="AV36" s="210">
        <v>3.3358251204696701</v>
      </c>
      <c r="AW36" s="210">
        <v>1.55653907026904</v>
      </c>
      <c r="AX36" s="210">
        <v>-0.40698555573554501</v>
      </c>
      <c r="AY36" s="217">
        <v>1.5187602214257301</v>
      </c>
      <c r="AZ36" s="210"/>
      <c r="BA36" s="218">
        <v>0.98093250098222096</v>
      </c>
      <c r="BB36" s="219">
        <v>0.76453654605545496</v>
      </c>
      <c r="BC36" s="220">
        <v>0.87308612934468799</v>
      </c>
      <c r="BD36" s="210"/>
      <c r="BE36" s="221">
        <v>1.2968517361349301</v>
      </c>
    </row>
    <row r="37" spans="1:57">
      <c r="A37" s="20" t="s">
        <v>24</v>
      </c>
      <c r="B37" s="2" t="str">
        <f t="shared" si="0"/>
        <v>Chesapeake Bay</v>
      </c>
      <c r="C37" s="2"/>
      <c r="D37" s="23" t="s">
        <v>89</v>
      </c>
      <c r="E37" s="26" t="s">
        <v>90</v>
      </c>
      <c r="F37" s="2"/>
      <c r="G37" s="216">
        <v>40.5785770132916</v>
      </c>
      <c r="H37" s="210">
        <v>59.108678655199299</v>
      </c>
      <c r="I37" s="210">
        <v>61.532447224393998</v>
      </c>
      <c r="J37" s="210">
        <v>60.906958561376001</v>
      </c>
      <c r="K37" s="210">
        <v>53.322908522283001</v>
      </c>
      <c r="L37" s="217">
        <v>55.089913995308798</v>
      </c>
      <c r="M37" s="210"/>
      <c r="N37" s="218">
        <v>67.318217357310303</v>
      </c>
      <c r="O37" s="219">
        <v>66.379984362783404</v>
      </c>
      <c r="P37" s="220">
        <v>66.849100860046903</v>
      </c>
      <c r="Q37" s="210"/>
      <c r="R37" s="221">
        <v>58.449681670948202</v>
      </c>
      <c r="S37" s="215"/>
      <c r="T37" s="216">
        <v>-6.1482820976491803</v>
      </c>
      <c r="U37" s="210">
        <v>11.669128508124</v>
      </c>
      <c r="V37" s="210">
        <v>7.8082191780821901</v>
      </c>
      <c r="W37" s="210">
        <v>8.0443828016643497</v>
      </c>
      <c r="X37" s="210">
        <v>3.8051750380517499</v>
      </c>
      <c r="Y37" s="217">
        <v>5.5422408627920898</v>
      </c>
      <c r="Z37" s="210"/>
      <c r="AA37" s="218">
        <v>11.2403100775193</v>
      </c>
      <c r="AB37" s="219">
        <v>5.2044609665427499</v>
      </c>
      <c r="AC37" s="220">
        <v>8.1593927893738094</v>
      </c>
      <c r="AD37" s="210"/>
      <c r="AE37" s="221">
        <v>6.3834112624517099</v>
      </c>
      <c r="AG37" s="216">
        <v>37.587959343236903</v>
      </c>
      <c r="AH37" s="210">
        <v>55.961688819390098</v>
      </c>
      <c r="AI37" s="210">
        <v>58.502736512900697</v>
      </c>
      <c r="AJ37" s="210">
        <v>58.737294761532397</v>
      </c>
      <c r="AK37" s="210">
        <v>53.948397185300998</v>
      </c>
      <c r="AL37" s="217">
        <v>52.947615324472203</v>
      </c>
      <c r="AM37" s="210"/>
      <c r="AN37" s="218">
        <v>59.812353401094597</v>
      </c>
      <c r="AO37" s="219">
        <v>60.535574667709099</v>
      </c>
      <c r="AP37" s="220">
        <v>60.173964034401799</v>
      </c>
      <c r="AQ37" s="210"/>
      <c r="AR37" s="221">
        <v>55.012286384452104</v>
      </c>
      <c r="AS37" s="215"/>
      <c r="AT37" s="216">
        <v>-6.6504854368931996</v>
      </c>
      <c r="AU37" s="210">
        <v>1.84987548914976</v>
      </c>
      <c r="AV37" s="210">
        <v>0.74049141703130195</v>
      </c>
      <c r="AW37" s="210">
        <v>1.4517218095881099</v>
      </c>
      <c r="AX37" s="210">
        <v>2.7550260610573298</v>
      </c>
      <c r="AY37" s="217">
        <v>0.40029651593773102</v>
      </c>
      <c r="AZ37" s="210"/>
      <c r="BA37" s="218">
        <v>6.4347826086956497</v>
      </c>
      <c r="BB37" s="219">
        <v>3.47477447377213</v>
      </c>
      <c r="BC37" s="220">
        <v>4.9250170415814498</v>
      </c>
      <c r="BD37" s="210"/>
      <c r="BE37" s="221">
        <v>1.7718772600475201</v>
      </c>
    </row>
    <row r="38" spans="1:57">
      <c r="A38" s="20" t="s">
        <v>25</v>
      </c>
      <c r="B38" s="2" t="str">
        <f t="shared" si="0"/>
        <v>Coastal Virginia - Eastern Shore</v>
      </c>
      <c r="C38" s="2"/>
      <c r="D38" s="23" t="s">
        <v>89</v>
      </c>
      <c r="E38" s="26" t="s">
        <v>90</v>
      </c>
      <c r="F38" s="2"/>
      <c r="G38" s="216">
        <v>37.508896797153</v>
      </c>
      <c r="H38" s="210">
        <v>50.249110320284601</v>
      </c>
      <c r="I38" s="210">
        <v>53.024911032028399</v>
      </c>
      <c r="J38" s="210">
        <v>55.017793594305999</v>
      </c>
      <c r="K38" s="210">
        <v>49.110320284697501</v>
      </c>
      <c r="L38" s="217">
        <v>48.982206405693901</v>
      </c>
      <c r="M38" s="210"/>
      <c r="N38" s="218">
        <v>56.583629893238403</v>
      </c>
      <c r="O38" s="219">
        <v>59.359430604982201</v>
      </c>
      <c r="P38" s="220">
        <v>57.971530249110302</v>
      </c>
      <c r="Q38" s="210"/>
      <c r="R38" s="221">
        <v>51.550584646670004</v>
      </c>
      <c r="S38" s="215"/>
      <c r="T38" s="216">
        <v>2.7290448343079898</v>
      </c>
      <c r="U38" s="210">
        <v>12.241653418124001</v>
      </c>
      <c r="V38" s="210">
        <v>7.5036075036075003</v>
      </c>
      <c r="W38" s="210">
        <v>12.682215743440199</v>
      </c>
      <c r="X38" s="210">
        <v>6.6460587326120502</v>
      </c>
      <c r="Y38" s="217">
        <v>8.6174242424242404</v>
      </c>
      <c r="Z38" s="210"/>
      <c r="AA38" s="218">
        <v>0.88832487309644603</v>
      </c>
      <c r="AB38" s="219">
        <v>1.4598540145985399</v>
      </c>
      <c r="AC38" s="220">
        <v>1.18012422360248</v>
      </c>
      <c r="AD38" s="210"/>
      <c r="AE38" s="221">
        <v>6.1113436584344898</v>
      </c>
      <c r="AG38" s="216">
        <v>38.612099644128101</v>
      </c>
      <c r="AH38" s="210">
        <v>50.8718861209964</v>
      </c>
      <c r="AI38" s="210">
        <v>54.7508896797153</v>
      </c>
      <c r="AJ38" s="210">
        <v>55.765124555160099</v>
      </c>
      <c r="AK38" s="210">
        <v>51.725978647686802</v>
      </c>
      <c r="AL38" s="217">
        <v>50.345195729537302</v>
      </c>
      <c r="AM38" s="210"/>
      <c r="AN38" s="218">
        <v>55.925266903914498</v>
      </c>
      <c r="AO38" s="219">
        <v>57.099644128113802</v>
      </c>
      <c r="AP38" s="220">
        <v>56.512455516014199</v>
      </c>
      <c r="AQ38" s="210"/>
      <c r="AR38" s="221">
        <v>52.107269954244998</v>
      </c>
      <c r="AS38" s="215"/>
      <c r="AT38" s="216">
        <v>17.170626349892</v>
      </c>
      <c r="AU38" s="210">
        <v>17.7512355848434</v>
      </c>
      <c r="AV38" s="210">
        <v>18.528505392912098</v>
      </c>
      <c r="AW38" s="210">
        <v>18.487712665406399</v>
      </c>
      <c r="AX38" s="210">
        <v>15.219976218787099</v>
      </c>
      <c r="AY38" s="217">
        <v>17.460976419794001</v>
      </c>
      <c r="AZ38" s="210"/>
      <c r="BA38" s="218">
        <v>6.5785011868429901</v>
      </c>
      <c r="BB38" s="219">
        <v>6.8954030646235802</v>
      </c>
      <c r="BC38" s="220">
        <v>6.73836330028566</v>
      </c>
      <c r="BD38" s="210"/>
      <c r="BE38" s="221">
        <v>13.914976382328399</v>
      </c>
    </row>
    <row r="39" spans="1:57">
      <c r="A39" s="20" t="s">
        <v>26</v>
      </c>
      <c r="B39" s="2" t="str">
        <f t="shared" si="0"/>
        <v>Coastal Virginia - Hampton Roads</v>
      </c>
      <c r="C39" s="2"/>
      <c r="D39" s="23" t="s">
        <v>89</v>
      </c>
      <c r="E39" s="26" t="s">
        <v>90</v>
      </c>
      <c r="F39" s="2"/>
      <c r="G39" s="216">
        <v>54.8760457835035</v>
      </c>
      <c r="H39" s="210">
        <v>57.239644818559697</v>
      </c>
      <c r="I39" s="210">
        <v>60.614381768721401</v>
      </c>
      <c r="J39" s="210">
        <v>66.049889647384802</v>
      </c>
      <c r="K39" s="210">
        <v>71.670173997844202</v>
      </c>
      <c r="L39" s="217">
        <v>62.090027203202702</v>
      </c>
      <c r="M39" s="210"/>
      <c r="N39" s="218">
        <v>78.175845608992404</v>
      </c>
      <c r="O39" s="219">
        <v>82.033054457732305</v>
      </c>
      <c r="P39" s="220">
        <v>80.104450033362397</v>
      </c>
      <c r="Q39" s="210"/>
      <c r="R39" s="221">
        <v>67.237005154676893</v>
      </c>
      <c r="S39" s="215"/>
      <c r="T39" s="216">
        <v>18.3562550436138</v>
      </c>
      <c r="U39" s="210">
        <v>9.09474337838755</v>
      </c>
      <c r="V39" s="210">
        <v>8.9548578992109693</v>
      </c>
      <c r="W39" s="210">
        <v>12.740427940658501</v>
      </c>
      <c r="X39" s="210">
        <v>12.1355491187417</v>
      </c>
      <c r="Y39" s="217">
        <v>12.0899359487415</v>
      </c>
      <c r="Z39" s="210"/>
      <c r="AA39" s="218">
        <v>8.0399711562809006</v>
      </c>
      <c r="AB39" s="219">
        <v>6.7046906696399597</v>
      </c>
      <c r="AC39" s="220">
        <v>7.3521083717835003</v>
      </c>
      <c r="AD39" s="210"/>
      <c r="AE39" s="221">
        <v>10.4309612470605</v>
      </c>
      <c r="AG39" s="216">
        <v>49.996150539566003</v>
      </c>
      <c r="AH39" s="210">
        <v>56.858455339843097</v>
      </c>
      <c r="AI39" s="210">
        <v>60.197862266305599</v>
      </c>
      <c r="AJ39" s="210">
        <v>62.321481272374903</v>
      </c>
      <c r="AK39" s="210">
        <v>65.534918038045703</v>
      </c>
      <c r="AL39" s="217">
        <v>58.981765082526103</v>
      </c>
      <c r="AM39" s="210"/>
      <c r="AN39" s="218">
        <v>78.8194912263818</v>
      </c>
      <c r="AO39" s="219">
        <v>81.414685785776101</v>
      </c>
      <c r="AP39" s="220">
        <v>80.1170885060789</v>
      </c>
      <c r="AQ39" s="210"/>
      <c r="AR39" s="221">
        <v>65.020406779101705</v>
      </c>
      <c r="AS39" s="215"/>
      <c r="AT39" s="216">
        <v>7.5328927698610197</v>
      </c>
      <c r="AU39" s="210">
        <v>6.2361226805120999</v>
      </c>
      <c r="AV39" s="210">
        <v>6.58298277237897</v>
      </c>
      <c r="AW39" s="210">
        <v>7.6073092760067</v>
      </c>
      <c r="AX39" s="210">
        <v>9.0049739728794904</v>
      </c>
      <c r="AY39" s="217">
        <v>7.4227186652900903</v>
      </c>
      <c r="AZ39" s="210"/>
      <c r="BA39" s="218">
        <v>7.3782097624505596</v>
      </c>
      <c r="BB39" s="219">
        <v>6.90129460035749</v>
      </c>
      <c r="BC39" s="220">
        <v>7.1353594909706199</v>
      </c>
      <c r="BD39" s="210"/>
      <c r="BE39" s="221">
        <v>7.3213409898786201</v>
      </c>
    </row>
    <row r="40" spans="1:57">
      <c r="A40" s="19" t="s">
        <v>27</v>
      </c>
      <c r="B40" s="2" t="str">
        <f t="shared" si="0"/>
        <v>Northern Virginia</v>
      </c>
      <c r="C40" s="2"/>
      <c r="D40" s="23" t="s">
        <v>89</v>
      </c>
      <c r="E40" s="26" t="s">
        <v>90</v>
      </c>
      <c r="F40" s="2"/>
      <c r="G40" s="216">
        <v>63.729282284134001</v>
      </c>
      <c r="H40" s="210">
        <v>83.154885363529303</v>
      </c>
      <c r="I40" s="210">
        <v>89.659360577012905</v>
      </c>
      <c r="J40" s="210">
        <v>88.218696862679096</v>
      </c>
      <c r="K40" s="210">
        <v>77.702412317581306</v>
      </c>
      <c r="L40" s="217">
        <v>80.492927480987305</v>
      </c>
      <c r="M40" s="210"/>
      <c r="N40" s="218">
        <v>77.773417792477105</v>
      </c>
      <c r="O40" s="219">
        <v>82.712035427994806</v>
      </c>
      <c r="P40" s="220">
        <v>80.242726610235906</v>
      </c>
      <c r="Q40" s="210"/>
      <c r="R40" s="221">
        <v>80.421441517915497</v>
      </c>
      <c r="S40" s="215"/>
      <c r="T40" s="216">
        <v>16.6143520379993</v>
      </c>
      <c r="U40" s="210">
        <v>15.380261652897</v>
      </c>
      <c r="V40" s="210">
        <v>13.3941685114905</v>
      </c>
      <c r="W40" s="210">
        <v>12.7074634292717</v>
      </c>
      <c r="X40" s="210">
        <v>7.3005346075482498</v>
      </c>
      <c r="Y40" s="217">
        <v>12.900715212555401</v>
      </c>
      <c r="Z40" s="210"/>
      <c r="AA40" s="218">
        <v>-2.4832214384036</v>
      </c>
      <c r="AB40" s="219">
        <v>-6.6158418623966302</v>
      </c>
      <c r="AC40" s="220">
        <v>-4.6577775387931899</v>
      </c>
      <c r="AD40" s="210"/>
      <c r="AE40" s="221">
        <v>7.2689841312758201</v>
      </c>
      <c r="AG40" s="216">
        <v>58.109698022298097</v>
      </c>
      <c r="AH40" s="210">
        <v>76.580854202849807</v>
      </c>
      <c r="AI40" s="210">
        <v>83.995835434291294</v>
      </c>
      <c r="AJ40" s="210">
        <v>82.621142494208996</v>
      </c>
      <c r="AK40" s="210">
        <v>72.820462527086605</v>
      </c>
      <c r="AL40" s="217">
        <v>74.825274089015807</v>
      </c>
      <c r="AM40" s="210"/>
      <c r="AN40" s="218">
        <v>74.024882313382605</v>
      </c>
      <c r="AO40" s="219">
        <v>76.147911529552402</v>
      </c>
      <c r="AP40" s="220">
        <v>75.086396921467497</v>
      </c>
      <c r="AQ40" s="210"/>
      <c r="AR40" s="221">
        <v>74.899871654272303</v>
      </c>
      <c r="AS40" s="215"/>
      <c r="AT40" s="216">
        <v>8.0583713225674902</v>
      </c>
      <c r="AU40" s="210">
        <v>9.5891476786882297</v>
      </c>
      <c r="AV40" s="210">
        <v>8.7175118801773408</v>
      </c>
      <c r="AW40" s="210">
        <v>9.0589200720167202</v>
      </c>
      <c r="AX40" s="210">
        <v>6.7649913476248296</v>
      </c>
      <c r="AY40" s="217">
        <v>8.4797253044360605</v>
      </c>
      <c r="AZ40" s="210"/>
      <c r="BA40" s="218">
        <v>5.5324392796876802</v>
      </c>
      <c r="BB40" s="219">
        <v>2.7484110800057402</v>
      </c>
      <c r="BC40" s="220">
        <v>4.1021465336952501</v>
      </c>
      <c r="BD40" s="210"/>
      <c r="BE40" s="221">
        <v>7.1886853315410804</v>
      </c>
    </row>
    <row r="41" spans="1:57">
      <c r="A41" s="21" t="s">
        <v>28</v>
      </c>
      <c r="B41" s="2" t="str">
        <f t="shared" si="0"/>
        <v>Shenandoah Valley</v>
      </c>
      <c r="C41" s="2"/>
      <c r="D41" s="24" t="s">
        <v>89</v>
      </c>
      <c r="E41" s="27" t="s">
        <v>90</v>
      </c>
      <c r="F41" s="2"/>
      <c r="G41" s="222">
        <v>42.381815186954299</v>
      </c>
      <c r="H41" s="223">
        <v>49.2422994564322</v>
      </c>
      <c r="I41" s="223">
        <v>56.086311974962904</v>
      </c>
      <c r="J41" s="223">
        <v>58.087629715038702</v>
      </c>
      <c r="K41" s="223">
        <v>56.407511118431799</v>
      </c>
      <c r="L41" s="224">
        <v>52.441113490364003</v>
      </c>
      <c r="M41" s="210"/>
      <c r="N41" s="225">
        <v>70.243781914017404</v>
      </c>
      <c r="O41" s="226">
        <v>76.560698402240106</v>
      </c>
      <c r="P41" s="227">
        <v>73.402240158128805</v>
      </c>
      <c r="Q41" s="210"/>
      <c r="R41" s="228">
        <v>58.430006824011102</v>
      </c>
      <c r="S41" s="215"/>
      <c r="T41" s="222">
        <v>9.7721016870306894</v>
      </c>
      <c r="U41" s="223">
        <v>3.2583065457587299</v>
      </c>
      <c r="V41" s="223">
        <v>10.3797008622016</v>
      </c>
      <c r="W41" s="223">
        <v>5.9790265545652996</v>
      </c>
      <c r="X41" s="223">
        <v>4.8416428203707698</v>
      </c>
      <c r="Y41" s="224">
        <v>6.7079506850774804</v>
      </c>
      <c r="Z41" s="210"/>
      <c r="AA41" s="225">
        <v>7.7669778757545798</v>
      </c>
      <c r="AB41" s="226">
        <v>11.205224962963401</v>
      </c>
      <c r="AC41" s="227">
        <v>9.5331128773569098</v>
      </c>
      <c r="AD41" s="210"/>
      <c r="AE41" s="228">
        <v>7.7050521717031097</v>
      </c>
      <c r="AG41" s="222">
        <v>39.136880250370602</v>
      </c>
      <c r="AH41" s="223">
        <v>48.105748641080503</v>
      </c>
      <c r="AI41" s="223">
        <v>51.776890133421098</v>
      </c>
      <c r="AJ41" s="223">
        <v>53.329352660187702</v>
      </c>
      <c r="AK41" s="223">
        <v>52.971092077087697</v>
      </c>
      <c r="AL41" s="224">
        <v>49.063992752429499</v>
      </c>
      <c r="AM41" s="210"/>
      <c r="AN41" s="225">
        <v>64.128644374896993</v>
      </c>
      <c r="AO41" s="226">
        <v>62.775901828364297</v>
      </c>
      <c r="AP41" s="227">
        <v>63.452273101630702</v>
      </c>
      <c r="AQ41" s="210"/>
      <c r="AR41" s="228">
        <v>53.174929995058399</v>
      </c>
      <c r="AS41" s="38"/>
      <c r="AT41" s="222">
        <v>4.8921688688283096</v>
      </c>
      <c r="AU41" s="223">
        <v>-0.36067763351070298</v>
      </c>
      <c r="AV41" s="223">
        <v>1.5117080066502699</v>
      </c>
      <c r="AW41" s="223">
        <v>2.13270777467564</v>
      </c>
      <c r="AX41" s="223">
        <v>2.9451552690014098</v>
      </c>
      <c r="AY41" s="224">
        <v>2.10236580824898</v>
      </c>
      <c r="AZ41" s="210"/>
      <c r="BA41" s="225">
        <v>9.40235550954087</v>
      </c>
      <c r="BB41" s="226">
        <v>4.9470410039707602</v>
      </c>
      <c r="BC41" s="227">
        <v>7.1521365290584598</v>
      </c>
      <c r="BD41" s="210"/>
      <c r="BE41" s="228">
        <v>3.7696646630108401</v>
      </c>
    </row>
    <row r="42" spans="1:57">
      <c r="A42" s="18" t="s">
        <v>29</v>
      </c>
      <c r="B42" s="2" t="str">
        <f t="shared" si="0"/>
        <v>Southern Virginia</v>
      </c>
      <c r="C42" s="8"/>
      <c r="D42" s="22" t="s">
        <v>89</v>
      </c>
      <c r="E42" s="25" t="s">
        <v>90</v>
      </c>
      <c r="F42" s="2"/>
      <c r="G42" s="207">
        <v>42.910694597574398</v>
      </c>
      <c r="H42" s="208">
        <v>60.110253583241402</v>
      </c>
      <c r="I42" s="208">
        <v>62.9327453142227</v>
      </c>
      <c r="J42" s="208">
        <v>64.476295479602996</v>
      </c>
      <c r="K42" s="208">
        <v>63.572216097023102</v>
      </c>
      <c r="L42" s="209">
        <v>58.800441014332897</v>
      </c>
      <c r="M42" s="210"/>
      <c r="N42" s="211">
        <v>66.615214994487303</v>
      </c>
      <c r="O42" s="212">
        <v>74.443219404630597</v>
      </c>
      <c r="P42" s="213">
        <v>70.5292171995589</v>
      </c>
      <c r="Q42" s="210"/>
      <c r="R42" s="214">
        <v>62.151519924397498</v>
      </c>
      <c r="S42" s="215"/>
      <c r="T42" s="207">
        <v>-3.90482080911532</v>
      </c>
      <c r="U42" s="208">
        <v>1.6676807785726699</v>
      </c>
      <c r="V42" s="208">
        <v>1.6275740016826901</v>
      </c>
      <c r="W42" s="208">
        <v>-2.91872377418531</v>
      </c>
      <c r="X42" s="208">
        <v>0.460625296981793</v>
      </c>
      <c r="Y42" s="209">
        <v>-0.47284269244393701</v>
      </c>
      <c r="Z42" s="210"/>
      <c r="AA42" s="211">
        <v>-4.1260869289192303</v>
      </c>
      <c r="AB42" s="212">
        <v>-3.0622158895996199</v>
      </c>
      <c r="AC42" s="213">
        <v>-3.5675586747254502</v>
      </c>
      <c r="AD42" s="210"/>
      <c r="AE42" s="214">
        <v>-1.49776976603835</v>
      </c>
      <c r="AF42" s="28"/>
      <c r="AG42" s="207">
        <v>43.324145534729801</v>
      </c>
      <c r="AH42" s="208">
        <v>58.142227122381399</v>
      </c>
      <c r="AI42" s="208">
        <v>61.245865490628397</v>
      </c>
      <c r="AJ42" s="208">
        <v>62.183020948180797</v>
      </c>
      <c r="AK42" s="208">
        <v>59.8401323042998</v>
      </c>
      <c r="AL42" s="209">
        <v>56.947078280044103</v>
      </c>
      <c r="AM42" s="210"/>
      <c r="AN42" s="211">
        <v>62.624035281146597</v>
      </c>
      <c r="AO42" s="212">
        <v>63.390297684674699</v>
      </c>
      <c r="AP42" s="213">
        <v>63.007166482910598</v>
      </c>
      <c r="AQ42" s="210"/>
      <c r="AR42" s="214">
        <v>58.678532052291601</v>
      </c>
      <c r="AS42" s="215"/>
      <c r="AT42" s="207">
        <v>-3.9707694244366398</v>
      </c>
      <c r="AU42" s="208">
        <v>-6.2514542339954202</v>
      </c>
      <c r="AV42" s="208">
        <v>-6.4045010725756102</v>
      </c>
      <c r="AW42" s="208">
        <v>-4.8187764749968496</v>
      </c>
      <c r="AX42" s="208">
        <v>-2.5445229911148499</v>
      </c>
      <c r="AY42" s="209">
        <v>-4.8679408195167602</v>
      </c>
      <c r="AZ42" s="210"/>
      <c r="BA42" s="211">
        <v>-4.1926261226290098</v>
      </c>
      <c r="BB42" s="212">
        <v>-6.1170441006166696</v>
      </c>
      <c r="BC42" s="213">
        <v>-5.1704467653708397</v>
      </c>
      <c r="BD42" s="210"/>
      <c r="BE42" s="214">
        <v>-4.9609519563458297</v>
      </c>
    </row>
    <row r="43" spans="1:57">
      <c r="A43" s="19" t="s">
        <v>30</v>
      </c>
      <c r="B43" s="2" t="str">
        <f t="shared" si="0"/>
        <v>Southwest Virginia - Blue Ridge Highlands</v>
      </c>
      <c r="C43" s="9"/>
      <c r="D43" s="23" t="s">
        <v>89</v>
      </c>
      <c r="E43" s="26" t="s">
        <v>90</v>
      </c>
      <c r="F43" s="2"/>
      <c r="G43" s="216">
        <v>41.289886120193898</v>
      </c>
      <c r="H43" s="210">
        <v>50.377720148832999</v>
      </c>
      <c r="I43" s="210">
        <v>53.3318299695568</v>
      </c>
      <c r="J43" s="210">
        <v>56.906077348066198</v>
      </c>
      <c r="K43" s="210">
        <v>58.056150637050401</v>
      </c>
      <c r="L43" s="217">
        <v>51.992332844740098</v>
      </c>
      <c r="M43" s="210"/>
      <c r="N43" s="218">
        <v>76.378396662532396</v>
      </c>
      <c r="O43" s="219">
        <v>75.408727026722204</v>
      </c>
      <c r="P43" s="220">
        <v>75.8935618446273</v>
      </c>
      <c r="Q43" s="210"/>
      <c r="R43" s="221">
        <v>58.821255416136403</v>
      </c>
      <c r="S43" s="215"/>
      <c r="T43" s="216">
        <v>-9.1990617267651906</v>
      </c>
      <c r="U43" s="210">
        <v>-3.6705092761332501</v>
      </c>
      <c r="V43" s="210">
        <v>-5.8662989207582701</v>
      </c>
      <c r="W43" s="210">
        <v>-5.0139160054833196</v>
      </c>
      <c r="X43" s="210">
        <v>-11.7832618656729</v>
      </c>
      <c r="Y43" s="217">
        <v>-7.2050657914354304</v>
      </c>
      <c r="Z43" s="210"/>
      <c r="AA43" s="218">
        <v>-2.74732400870549</v>
      </c>
      <c r="AB43" s="219">
        <v>-2.2153189256288002</v>
      </c>
      <c r="AC43" s="220">
        <v>-2.48374632031675</v>
      </c>
      <c r="AD43" s="210"/>
      <c r="AE43" s="221">
        <v>-5.5187669793265304</v>
      </c>
      <c r="AF43" s="29"/>
      <c r="AG43" s="216">
        <v>39.815650016912798</v>
      </c>
      <c r="AH43" s="210">
        <v>47.899988724771603</v>
      </c>
      <c r="AI43" s="210">
        <v>50.569399030330302</v>
      </c>
      <c r="AJ43" s="210">
        <v>52.131018153117601</v>
      </c>
      <c r="AK43" s="210">
        <v>53.266997406697399</v>
      </c>
      <c r="AL43" s="217">
        <v>48.736610666365898</v>
      </c>
      <c r="AM43" s="210"/>
      <c r="AN43" s="218">
        <v>64.091216597135997</v>
      </c>
      <c r="AO43" s="219">
        <v>64.077122561731798</v>
      </c>
      <c r="AP43" s="220">
        <v>64.084169579433905</v>
      </c>
      <c r="AQ43" s="210"/>
      <c r="AR43" s="221">
        <v>53.121627498671103</v>
      </c>
      <c r="AS43" s="215"/>
      <c r="AT43" s="216">
        <v>-6.1046415747746501</v>
      </c>
      <c r="AU43" s="210">
        <v>-6.3720229196626699</v>
      </c>
      <c r="AV43" s="210">
        <v>-6.6993011865086904</v>
      </c>
      <c r="AW43" s="210">
        <v>-5.2114786384060796</v>
      </c>
      <c r="AX43" s="210">
        <v>-6.8371782024769896</v>
      </c>
      <c r="AY43" s="217">
        <v>-6.2534165022571102</v>
      </c>
      <c r="AZ43" s="210"/>
      <c r="BA43" s="218">
        <v>-5.0698463979703101</v>
      </c>
      <c r="BB43" s="219">
        <v>-5.0590500399317397</v>
      </c>
      <c r="BC43" s="220">
        <v>-5.0644491195105603</v>
      </c>
      <c r="BD43" s="210"/>
      <c r="BE43" s="221">
        <v>-5.8469856771293101</v>
      </c>
    </row>
    <row r="44" spans="1:57">
      <c r="A44" s="20" t="s">
        <v>31</v>
      </c>
      <c r="B44" s="2" t="str">
        <f t="shared" si="0"/>
        <v>Southwest Virginia - Heart of Appalachia</v>
      </c>
      <c r="C44" s="2"/>
      <c r="D44" s="23" t="s">
        <v>89</v>
      </c>
      <c r="E44" s="26" t="s">
        <v>90</v>
      </c>
      <c r="F44" s="2"/>
      <c r="G44" s="216">
        <v>44.318983768525001</v>
      </c>
      <c r="H44" s="210">
        <v>58.292166549047202</v>
      </c>
      <c r="I44" s="210">
        <v>60.832745236414901</v>
      </c>
      <c r="J44" s="210">
        <v>59.350741002117097</v>
      </c>
      <c r="K44" s="210">
        <v>50.882145377558203</v>
      </c>
      <c r="L44" s="217">
        <v>54.735356386732498</v>
      </c>
      <c r="M44" s="210"/>
      <c r="N44" s="218">
        <v>56.033874382498198</v>
      </c>
      <c r="O44" s="219">
        <v>51.870148200423401</v>
      </c>
      <c r="P44" s="220">
        <v>53.952011291460799</v>
      </c>
      <c r="Q44" s="210"/>
      <c r="R44" s="221">
        <v>54.511543502369101</v>
      </c>
      <c r="S44" s="215"/>
      <c r="T44" s="216">
        <v>7.5342465753424603</v>
      </c>
      <c r="U44" s="210">
        <v>5.3571428571428497</v>
      </c>
      <c r="V44" s="210">
        <v>2.8639618138424798</v>
      </c>
      <c r="W44" s="210">
        <v>1.5700483091787401</v>
      </c>
      <c r="X44" s="210">
        <v>-9.5357590966122903</v>
      </c>
      <c r="Y44" s="217">
        <v>1.2268337248760099</v>
      </c>
      <c r="Z44" s="210"/>
      <c r="AA44" s="218">
        <v>-2.0961775585696598</v>
      </c>
      <c r="AB44" s="219">
        <v>-2.13049267643142</v>
      </c>
      <c r="AC44" s="220">
        <v>-2.11267605633802</v>
      </c>
      <c r="AD44" s="210"/>
      <c r="AE44" s="221">
        <v>0.25959577229742198</v>
      </c>
      <c r="AF44" s="29"/>
      <c r="AG44" s="216">
        <v>38.585038814396597</v>
      </c>
      <c r="AH44" s="210">
        <v>52.946365561044402</v>
      </c>
      <c r="AI44" s="210">
        <v>56.210303458009797</v>
      </c>
      <c r="AJ44" s="210">
        <v>54.798870853916704</v>
      </c>
      <c r="AK44" s="210">
        <v>49.629498941425503</v>
      </c>
      <c r="AL44" s="217">
        <v>50.434015525758603</v>
      </c>
      <c r="AM44" s="210"/>
      <c r="AN44" s="218">
        <v>49.505998588567302</v>
      </c>
      <c r="AO44" s="219">
        <v>46.0656316160903</v>
      </c>
      <c r="AP44" s="220">
        <v>47.785815102328797</v>
      </c>
      <c r="AQ44" s="210"/>
      <c r="AR44" s="221">
        <v>49.677386833350099</v>
      </c>
      <c r="AS44" s="215"/>
      <c r="AT44" s="216">
        <v>0.92293493308721697</v>
      </c>
      <c r="AU44" s="210">
        <v>-1.1528326745718001</v>
      </c>
      <c r="AV44" s="210">
        <v>-0.12539184952978</v>
      </c>
      <c r="AW44" s="210">
        <v>-1.4906438312718</v>
      </c>
      <c r="AX44" s="210">
        <v>-2.7316735822959801</v>
      </c>
      <c r="AY44" s="217">
        <v>-1.0042942235766701</v>
      </c>
      <c r="AZ44" s="210"/>
      <c r="BA44" s="218">
        <v>-2.4339360222531199</v>
      </c>
      <c r="BB44" s="219">
        <v>-3.97204854726002</v>
      </c>
      <c r="BC44" s="220">
        <v>-3.1814119749776499</v>
      </c>
      <c r="BD44" s="210"/>
      <c r="BE44" s="221">
        <v>-1.6123396395946601</v>
      </c>
    </row>
    <row r="45" spans="1:57">
      <c r="A45" s="21" t="s">
        <v>32</v>
      </c>
      <c r="B45" s="2" t="str">
        <f t="shared" si="0"/>
        <v>Virginia Mountains</v>
      </c>
      <c r="C45" s="2"/>
      <c r="D45" s="24" t="s">
        <v>89</v>
      </c>
      <c r="E45" s="27" t="s">
        <v>90</v>
      </c>
      <c r="F45" s="2"/>
      <c r="G45" s="216">
        <v>43.281187324508601</v>
      </c>
      <c r="H45" s="210">
        <v>57.962294424388197</v>
      </c>
      <c r="I45" s="210">
        <v>60.489370236662602</v>
      </c>
      <c r="J45" s="210">
        <v>58.5506083701029</v>
      </c>
      <c r="K45" s="210">
        <v>58.323305254713098</v>
      </c>
      <c r="L45" s="217">
        <v>55.721353122075101</v>
      </c>
      <c r="M45" s="210"/>
      <c r="N45" s="218">
        <v>70.624415028747094</v>
      </c>
      <c r="O45" s="219">
        <v>74.181040246022107</v>
      </c>
      <c r="P45" s="220">
        <v>72.402727637384601</v>
      </c>
      <c r="Q45" s="210"/>
      <c r="R45" s="221">
        <v>60.4874601264492</v>
      </c>
      <c r="S45" s="215"/>
      <c r="T45" s="216">
        <v>2.9033743394901701</v>
      </c>
      <c r="U45" s="210">
        <v>10.268263205493399</v>
      </c>
      <c r="V45" s="210">
        <v>11.4878259579424</v>
      </c>
      <c r="W45" s="210">
        <v>3.5156679577555798</v>
      </c>
      <c r="X45" s="210">
        <v>-2.7502667158672098</v>
      </c>
      <c r="Y45" s="217">
        <v>4.9698068323851903</v>
      </c>
      <c r="Z45" s="210"/>
      <c r="AA45" s="218">
        <v>-0.158734395233042</v>
      </c>
      <c r="AB45" s="219">
        <v>10.226439287115801</v>
      </c>
      <c r="AC45" s="220">
        <v>4.90452531765757</v>
      </c>
      <c r="AD45" s="210"/>
      <c r="AE45" s="221">
        <v>4.9474716494137603</v>
      </c>
      <c r="AF45" s="30"/>
      <c r="AG45" s="216">
        <v>41.633239737932797</v>
      </c>
      <c r="AH45" s="210">
        <v>53.673619467843203</v>
      </c>
      <c r="AI45" s="210">
        <v>58.958416900655102</v>
      </c>
      <c r="AJ45" s="210">
        <v>57.153362749030599</v>
      </c>
      <c r="AK45" s="210">
        <v>56.311004144939098</v>
      </c>
      <c r="AL45" s="217">
        <v>53.545928600080202</v>
      </c>
      <c r="AM45" s="210"/>
      <c r="AN45" s="218">
        <v>67.579221821098997</v>
      </c>
      <c r="AO45" s="219">
        <v>68.7391362481615</v>
      </c>
      <c r="AP45" s="220">
        <v>68.159179034630199</v>
      </c>
      <c r="AQ45" s="210"/>
      <c r="AR45" s="221">
        <v>57.721143009951597</v>
      </c>
      <c r="AS45" s="215"/>
      <c r="AT45" s="216">
        <v>1.49551751194745</v>
      </c>
      <c r="AU45" s="210">
        <v>1.2618572033437601</v>
      </c>
      <c r="AV45" s="210">
        <v>4.0421777626969302</v>
      </c>
      <c r="AW45" s="210">
        <v>-0.88504194702917405</v>
      </c>
      <c r="AX45" s="210">
        <v>-0.80873286094224905</v>
      </c>
      <c r="AY45" s="217">
        <v>0.98196607412054904</v>
      </c>
      <c r="AZ45" s="210"/>
      <c r="BA45" s="218">
        <v>0.86142956450114205</v>
      </c>
      <c r="BB45" s="219">
        <v>5.1236947004014004</v>
      </c>
      <c r="BC45" s="220">
        <v>2.9665934665409601</v>
      </c>
      <c r="BD45" s="210"/>
      <c r="BE45" s="221">
        <v>1.64293526805616</v>
      </c>
    </row>
    <row r="46" spans="1:57">
      <c r="A46" s="20" t="s">
        <v>104</v>
      </c>
      <c r="B46" s="2" t="s">
        <v>16</v>
      </c>
      <c r="D46" s="24" t="s">
        <v>89</v>
      </c>
      <c r="E46" s="27" t="s">
        <v>90</v>
      </c>
      <c r="G46" s="216">
        <v>54.9436253252385</v>
      </c>
      <c r="H46" s="210">
        <v>71.162185602775295</v>
      </c>
      <c r="I46" s="210">
        <v>77.320034692107498</v>
      </c>
      <c r="J46" s="210">
        <v>69.427580225498602</v>
      </c>
      <c r="K46" s="210">
        <v>60.320901994796102</v>
      </c>
      <c r="L46" s="217">
        <v>66.6348655680832</v>
      </c>
      <c r="M46" s="210"/>
      <c r="N46" s="218">
        <v>71.379011274934896</v>
      </c>
      <c r="O46" s="219">
        <v>77.970511708586201</v>
      </c>
      <c r="P46" s="220">
        <v>74.674761491760606</v>
      </c>
      <c r="Q46" s="210"/>
      <c r="R46" s="221">
        <v>68.931978689133899</v>
      </c>
      <c r="S46" s="215"/>
      <c r="T46" s="216">
        <v>13.1996414595583</v>
      </c>
      <c r="U46" s="210">
        <v>12.697451712229</v>
      </c>
      <c r="V46" s="210">
        <v>21.777640594080101</v>
      </c>
      <c r="W46" s="210">
        <v>17.791631383371701</v>
      </c>
      <c r="X46" s="210">
        <v>-3.08141642179389</v>
      </c>
      <c r="Y46" s="217">
        <v>12.424469530666199</v>
      </c>
      <c r="Z46" s="210"/>
      <c r="AA46" s="218">
        <v>-4.3987488180809002</v>
      </c>
      <c r="AB46" s="219">
        <v>-2.0306322097541298</v>
      </c>
      <c r="AC46" s="220">
        <v>-3.17689762616041</v>
      </c>
      <c r="AD46" s="210"/>
      <c r="AE46" s="221">
        <v>7.0838376358230697</v>
      </c>
      <c r="AG46" s="216">
        <v>40.4271465741543</v>
      </c>
      <c r="AH46" s="210">
        <v>58.521248915871602</v>
      </c>
      <c r="AI46" s="210">
        <v>68.104943625325205</v>
      </c>
      <c r="AJ46" s="210">
        <v>63.188421509106597</v>
      </c>
      <c r="AK46" s="210">
        <v>57.073937554206402</v>
      </c>
      <c r="AL46" s="217">
        <v>57.463139635732801</v>
      </c>
      <c r="AM46" s="210"/>
      <c r="AN46" s="218">
        <v>66.223980919340804</v>
      </c>
      <c r="AO46" s="219">
        <v>70.256938421509105</v>
      </c>
      <c r="AP46" s="220">
        <v>68.240459670424897</v>
      </c>
      <c r="AQ46" s="210"/>
      <c r="AR46" s="221">
        <v>60.542373931359101</v>
      </c>
      <c r="AS46" s="215"/>
      <c r="AT46" s="216">
        <v>-2.7082335345486799</v>
      </c>
      <c r="AU46" s="210">
        <v>7.60862510163052</v>
      </c>
      <c r="AV46" s="210">
        <v>13.622583204436401</v>
      </c>
      <c r="AW46" s="210">
        <v>6.8693413268709103</v>
      </c>
      <c r="AX46" s="210">
        <v>-0.95299743741548104</v>
      </c>
      <c r="AY46" s="217">
        <v>5.3884529554552998</v>
      </c>
      <c r="AZ46" s="210"/>
      <c r="BA46" s="218">
        <v>3.7418687907891499</v>
      </c>
      <c r="BB46" s="219">
        <v>3.09298921213774</v>
      </c>
      <c r="BC46" s="220">
        <v>3.4068250880569901</v>
      </c>
      <c r="BD46" s="210"/>
      <c r="BE46" s="221">
        <v>4.7420424760527196</v>
      </c>
    </row>
    <row r="47" spans="1:57">
      <c r="A47" s="20" t="s">
        <v>105</v>
      </c>
      <c r="B47" s="2" t="s">
        <v>17</v>
      </c>
      <c r="D47" s="24" t="s">
        <v>89</v>
      </c>
      <c r="E47" s="27" t="s">
        <v>90</v>
      </c>
      <c r="G47" s="216">
        <v>57.2243346007604</v>
      </c>
      <c r="H47" s="210">
        <v>79.180569566229494</v>
      </c>
      <c r="I47" s="210">
        <v>86.517420656475494</v>
      </c>
      <c r="J47" s="210">
        <v>87.409792814464097</v>
      </c>
      <c r="K47" s="210">
        <v>78.233879102971898</v>
      </c>
      <c r="L47" s="217">
        <v>77.713199348180297</v>
      </c>
      <c r="M47" s="210"/>
      <c r="N47" s="218">
        <v>78.617987118801807</v>
      </c>
      <c r="O47" s="219">
        <v>84.903391014200295</v>
      </c>
      <c r="P47" s="220">
        <v>81.760689066501101</v>
      </c>
      <c r="Q47" s="210"/>
      <c r="R47" s="221">
        <v>78.869624981986206</v>
      </c>
      <c r="S47" s="215"/>
      <c r="T47" s="216">
        <v>12.4273737221154</v>
      </c>
      <c r="U47" s="210">
        <v>13.833544358576299</v>
      </c>
      <c r="V47" s="210">
        <v>10.9075755543371</v>
      </c>
      <c r="W47" s="210">
        <v>12.3007087971122</v>
      </c>
      <c r="X47" s="210">
        <v>6.9211771019111197</v>
      </c>
      <c r="Y47" s="217">
        <v>11.186949198002701</v>
      </c>
      <c r="Z47" s="210"/>
      <c r="AA47" s="218">
        <v>-5.6740010113836803</v>
      </c>
      <c r="AB47" s="219">
        <v>-7.1320067046792497</v>
      </c>
      <c r="AC47" s="220">
        <v>-6.4366930610515602</v>
      </c>
      <c r="AD47" s="210"/>
      <c r="AE47" s="221">
        <v>5.3116082601271497</v>
      </c>
      <c r="AG47" s="216">
        <v>52.441413827888503</v>
      </c>
      <c r="AH47" s="210">
        <v>74.109567781485197</v>
      </c>
      <c r="AI47" s="210">
        <v>83.088577636377707</v>
      </c>
      <c r="AJ47" s="210">
        <v>81.216536044075397</v>
      </c>
      <c r="AK47" s="210">
        <v>72.826297819508</v>
      </c>
      <c r="AL47" s="217">
        <v>72.736478621866894</v>
      </c>
      <c r="AM47" s="210"/>
      <c r="AN47" s="218">
        <v>78.484131295103495</v>
      </c>
      <c r="AO47" s="219">
        <v>80.108830604485107</v>
      </c>
      <c r="AP47" s="220">
        <v>79.296480949794301</v>
      </c>
      <c r="AQ47" s="210"/>
      <c r="AR47" s="221">
        <v>74.6107650012748</v>
      </c>
      <c r="AS47" s="215"/>
      <c r="AT47" s="216">
        <v>5.5848156903841204</v>
      </c>
      <c r="AU47" s="210">
        <v>8.1085281743226805</v>
      </c>
      <c r="AV47" s="210">
        <v>7.5548935001507802</v>
      </c>
      <c r="AW47" s="210">
        <v>8.71068731082282</v>
      </c>
      <c r="AX47" s="210">
        <v>6.9346040450039501</v>
      </c>
      <c r="AY47" s="217">
        <v>7.5082089756005699</v>
      </c>
      <c r="AZ47" s="210"/>
      <c r="BA47" s="218">
        <v>4.4428052295131497</v>
      </c>
      <c r="BB47" s="219">
        <v>2.43146785057007</v>
      </c>
      <c r="BC47" s="220">
        <v>3.4170583820384599</v>
      </c>
      <c r="BD47" s="210"/>
      <c r="BE47" s="221">
        <v>6.2320835484946802</v>
      </c>
    </row>
    <row r="48" spans="1:57">
      <c r="A48" s="20" t="s">
        <v>106</v>
      </c>
      <c r="B48" s="2" t="s">
        <v>18</v>
      </c>
      <c r="D48" s="24" t="s">
        <v>89</v>
      </c>
      <c r="E48" s="27" t="s">
        <v>90</v>
      </c>
      <c r="G48" s="216">
        <v>57.702691181903397</v>
      </c>
      <c r="H48" s="210">
        <v>74.082809969024396</v>
      </c>
      <c r="I48" s="210">
        <v>81.028162209781399</v>
      </c>
      <c r="J48" s="210">
        <v>80.957117280968404</v>
      </c>
      <c r="K48" s="210">
        <v>78.675154167495506</v>
      </c>
      <c r="L48" s="217">
        <v>74.489186961834605</v>
      </c>
      <c r="M48" s="210"/>
      <c r="N48" s="218">
        <v>84.253601977890796</v>
      </c>
      <c r="O48" s="219">
        <v>87.811532012844907</v>
      </c>
      <c r="P48" s="220">
        <v>86.032566995367802</v>
      </c>
      <c r="Q48" s="210"/>
      <c r="R48" s="221">
        <v>77.787295542844106</v>
      </c>
      <c r="S48" s="215"/>
      <c r="T48" s="216">
        <v>19.3494865974777</v>
      </c>
      <c r="U48" s="210">
        <v>13.2910459101429</v>
      </c>
      <c r="V48" s="210">
        <v>11.6944127134715</v>
      </c>
      <c r="W48" s="210">
        <v>10.818819320550899</v>
      </c>
      <c r="X48" s="210">
        <v>6.5125938497644897</v>
      </c>
      <c r="Y48" s="217">
        <v>11.7778241653515</v>
      </c>
      <c r="Z48" s="210"/>
      <c r="AA48" s="218">
        <v>-2.6841609129552298E-2</v>
      </c>
      <c r="AB48" s="219">
        <v>-1.11675228155832</v>
      </c>
      <c r="AC48" s="220">
        <v>-0.58605065432731196</v>
      </c>
      <c r="AD48" s="210"/>
      <c r="AE48" s="221">
        <v>7.5510589227004496</v>
      </c>
      <c r="AG48" s="216">
        <v>52.054619341271398</v>
      </c>
      <c r="AH48" s="210">
        <v>69.5977436130608</v>
      </c>
      <c r="AI48" s="210">
        <v>77.156213589473893</v>
      </c>
      <c r="AJ48" s="210">
        <v>77.097956747847306</v>
      </c>
      <c r="AK48" s="210">
        <v>72.770610133848606</v>
      </c>
      <c r="AL48" s="217">
        <v>69.735428685100402</v>
      </c>
      <c r="AM48" s="210"/>
      <c r="AN48" s="218">
        <v>81.757083179402599</v>
      </c>
      <c r="AO48" s="219">
        <v>82.477478757566203</v>
      </c>
      <c r="AP48" s="220">
        <v>82.117280968484394</v>
      </c>
      <c r="AQ48" s="210"/>
      <c r="AR48" s="221">
        <v>73.273100766067301</v>
      </c>
      <c r="AS48" s="215"/>
      <c r="AT48" s="216">
        <v>9.6685234651760101</v>
      </c>
      <c r="AU48" s="210">
        <v>6.9166238537760902</v>
      </c>
      <c r="AV48" s="210">
        <v>5.7804219275022497</v>
      </c>
      <c r="AW48" s="210">
        <v>6.1336998917489796</v>
      </c>
      <c r="AX48" s="210">
        <v>4.3752874775703701</v>
      </c>
      <c r="AY48" s="217">
        <v>6.3483677955457498</v>
      </c>
      <c r="AZ48" s="210"/>
      <c r="BA48" s="218">
        <v>3.9726417360881801</v>
      </c>
      <c r="BB48" s="219">
        <v>2.5455067154836701</v>
      </c>
      <c r="BC48" s="220">
        <v>3.2510134118041001</v>
      </c>
      <c r="BD48" s="210"/>
      <c r="BE48" s="221">
        <v>5.3365608507276203</v>
      </c>
    </row>
    <row r="49" spans="1:57">
      <c r="A49" s="20" t="s">
        <v>107</v>
      </c>
      <c r="B49" s="2" t="s">
        <v>19</v>
      </c>
      <c r="D49" s="24" t="s">
        <v>89</v>
      </c>
      <c r="E49" s="27" t="s">
        <v>90</v>
      </c>
      <c r="G49" s="216">
        <v>52.145190023752903</v>
      </c>
      <c r="H49" s="210">
        <v>68.101741884402202</v>
      </c>
      <c r="I49" s="210">
        <v>73.347189231987301</v>
      </c>
      <c r="J49" s="210">
        <v>74.896080760095003</v>
      </c>
      <c r="K49" s="210">
        <v>74.069675376088597</v>
      </c>
      <c r="L49" s="217">
        <v>68.511975455265201</v>
      </c>
      <c r="M49" s="210"/>
      <c r="N49" s="218">
        <v>82.732086302454405</v>
      </c>
      <c r="O49" s="219">
        <v>86.116884402216897</v>
      </c>
      <c r="P49" s="220">
        <v>84.424485352335694</v>
      </c>
      <c r="Q49" s="210"/>
      <c r="R49" s="221">
        <v>73.058406854428199</v>
      </c>
      <c r="S49" s="215"/>
      <c r="T49" s="216">
        <v>12.048891717706701</v>
      </c>
      <c r="U49" s="210">
        <v>9.4811823111776992</v>
      </c>
      <c r="V49" s="210">
        <v>7.8375933438066001</v>
      </c>
      <c r="W49" s="210">
        <v>8.1228322581472394</v>
      </c>
      <c r="X49" s="210">
        <v>3.4173607996425002</v>
      </c>
      <c r="Y49" s="217">
        <v>7.84198464467128</v>
      </c>
      <c r="Z49" s="210"/>
      <c r="AA49" s="218">
        <v>2.43841668383146</v>
      </c>
      <c r="AB49" s="219">
        <v>2.12028051690121</v>
      </c>
      <c r="AC49" s="220">
        <v>2.27591259232317</v>
      </c>
      <c r="AD49" s="210"/>
      <c r="AE49" s="221">
        <v>5.9384565896275303</v>
      </c>
      <c r="AG49" s="216">
        <v>48.711260554065198</v>
      </c>
      <c r="AH49" s="210">
        <v>64.747258724487907</v>
      </c>
      <c r="AI49" s="210">
        <v>70.506718751931501</v>
      </c>
      <c r="AJ49" s="210">
        <v>71.097411671592596</v>
      </c>
      <c r="AK49" s="210">
        <v>69.893337455557202</v>
      </c>
      <c r="AL49" s="217">
        <v>64.990374736186098</v>
      </c>
      <c r="AM49" s="210"/>
      <c r="AN49" s="218">
        <v>79.063842943267801</v>
      </c>
      <c r="AO49" s="219">
        <v>79.994434997681196</v>
      </c>
      <c r="AP49" s="220">
        <v>79.529138970474506</v>
      </c>
      <c r="AQ49" s="210"/>
      <c r="AR49" s="221">
        <v>69.143632331471807</v>
      </c>
      <c r="AS49" s="215"/>
      <c r="AT49" s="216">
        <v>5.2934545547236898</v>
      </c>
      <c r="AU49" s="210">
        <v>5.0198052758988698</v>
      </c>
      <c r="AV49" s="210">
        <v>5.3871906868526596</v>
      </c>
      <c r="AW49" s="210">
        <v>4.8687633733222402</v>
      </c>
      <c r="AX49" s="210">
        <v>4.0352019188632697</v>
      </c>
      <c r="AY49" s="217">
        <v>4.8921059207526003</v>
      </c>
      <c r="AZ49" s="210"/>
      <c r="BA49" s="218">
        <v>3.9333277355651801</v>
      </c>
      <c r="BB49" s="219">
        <v>2.72869124091015</v>
      </c>
      <c r="BC49" s="220">
        <v>3.3239748599298</v>
      </c>
      <c r="BD49" s="210"/>
      <c r="BE49" s="221">
        <v>4.3705336632564897</v>
      </c>
    </row>
    <row r="50" spans="1:57">
      <c r="A50" s="20" t="s">
        <v>108</v>
      </c>
      <c r="B50" s="2" t="s">
        <v>20</v>
      </c>
      <c r="D50" s="24" t="s">
        <v>89</v>
      </c>
      <c r="E50" s="27" t="s">
        <v>90</v>
      </c>
      <c r="G50" s="216">
        <v>50.9080760808896</v>
      </c>
      <c r="H50" s="210">
        <v>57.893606972650304</v>
      </c>
      <c r="I50" s="210">
        <v>62.693744364776002</v>
      </c>
      <c r="J50" s="210">
        <v>64.123481172985194</v>
      </c>
      <c r="K50" s="210">
        <v>66.055557940835499</v>
      </c>
      <c r="L50" s="217">
        <v>60.334893306427297</v>
      </c>
      <c r="M50" s="210"/>
      <c r="N50" s="218">
        <v>75.265123867588301</v>
      </c>
      <c r="O50" s="219">
        <v>78.914602206861005</v>
      </c>
      <c r="P50" s="220">
        <v>77.089863037224603</v>
      </c>
      <c r="Q50" s="210"/>
      <c r="R50" s="221">
        <v>65.122027515226605</v>
      </c>
      <c r="S50" s="215"/>
      <c r="T50" s="216">
        <v>5.5414723737602198</v>
      </c>
      <c r="U50" s="210">
        <v>4.2533464798031702</v>
      </c>
      <c r="V50" s="210">
        <v>7.5006104442088102</v>
      </c>
      <c r="W50" s="210">
        <v>4.7554080297108596</v>
      </c>
      <c r="X50" s="210">
        <v>3.0133848265337102</v>
      </c>
      <c r="Y50" s="217">
        <v>4.9586979894150396</v>
      </c>
      <c r="Z50" s="210"/>
      <c r="AA50" s="218">
        <v>4.6635525919369396</v>
      </c>
      <c r="AB50" s="219">
        <v>4.3308845010087804</v>
      </c>
      <c r="AC50" s="220">
        <v>4.49301676705071</v>
      </c>
      <c r="AD50" s="210"/>
      <c r="AE50" s="221">
        <v>4.8007307292519101</v>
      </c>
      <c r="AG50" s="216">
        <v>48.331973723755901</v>
      </c>
      <c r="AH50" s="210">
        <v>55.614829762569201</v>
      </c>
      <c r="AI50" s="210">
        <v>59.301876261216698</v>
      </c>
      <c r="AJ50" s="210">
        <v>60.995663561032103</v>
      </c>
      <c r="AK50" s="210">
        <v>61.828603323171997</v>
      </c>
      <c r="AL50" s="217">
        <v>57.214589326349198</v>
      </c>
      <c r="AM50" s="210"/>
      <c r="AN50" s="218">
        <v>71.7766519256365</v>
      </c>
      <c r="AO50" s="219">
        <v>72.590270920097794</v>
      </c>
      <c r="AP50" s="220">
        <v>72.183461422867197</v>
      </c>
      <c r="AQ50" s="210"/>
      <c r="AR50" s="221">
        <v>61.491409925354297</v>
      </c>
      <c r="AS50" s="215"/>
      <c r="AT50" s="216">
        <v>0.97635336737098999</v>
      </c>
      <c r="AU50" s="210">
        <v>0.188067718001388</v>
      </c>
      <c r="AV50" s="210">
        <v>1.77701548964321</v>
      </c>
      <c r="AW50" s="210">
        <v>2.91782712710111</v>
      </c>
      <c r="AX50" s="210">
        <v>3.3975890452488802</v>
      </c>
      <c r="AY50" s="217">
        <v>1.91234069967736</v>
      </c>
      <c r="AZ50" s="210"/>
      <c r="BA50" s="218">
        <v>6.8662084018815897</v>
      </c>
      <c r="BB50" s="219">
        <v>6.1333480467001298</v>
      </c>
      <c r="BC50" s="220">
        <v>6.4964524081229804</v>
      </c>
      <c r="BD50" s="210"/>
      <c r="BE50" s="221">
        <v>3.4051594102509699</v>
      </c>
    </row>
    <row r="51" spans="1:57">
      <c r="A51" s="21" t="s">
        <v>109</v>
      </c>
      <c r="B51" s="2" t="s">
        <v>21</v>
      </c>
      <c r="D51" s="24" t="s">
        <v>89</v>
      </c>
      <c r="E51" s="27" t="s">
        <v>90</v>
      </c>
      <c r="G51" s="216">
        <v>50.485094372905202</v>
      </c>
      <c r="H51" s="210">
        <v>53.092844123008099</v>
      </c>
      <c r="I51" s="210">
        <v>54.3570294584582</v>
      </c>
      <c r="J51" s="210">
        <v>55.785852884106497</v>
      </c>
      <c r="K51" s="210">
        <v>57.446933615570003</v>
      </c>
      <c r="L51" s="217">
        <v>54.233550890809603</v>
      </c>
      <c r="M51" s="210"/>
      <c r="N51" s="218">
        <v>66.437349326747807</v>
      </c>
      <c r="O51" s="219">
        <v>68.483565590639103</v>
      </c>
      <c r="P51" s="220">
        <v>67.460457458693398</v>
      </c>
      <c r="Q51" s="210"/>
      <c r="R51" s="221">
        <v>58.012667053062103</v>
      </c>
      <c r="S51" s="215"/>
      <c r="T51" s="216">
        <v>5.4216624469508998</v>
      </c>
      <c r="U51" s="210">
        <v>5.6123648650476001</v>
      </c>
      <c r="V51" s="210">
        <v>5.8775266869455702</v>
      </c>
      <c r="W51" s="210">
        <v>3.93210586253372</v>
      </c>
      <c r="X51" s="210">
        <v>1.3634695394538701</v>
      </c>
      <c r="Y51" s="217">
        <v>4.3558269986619802</v>
      </c>
      <c r="Z51" s="210"/>
      <c r="AA51" s="218">
        <v>2.06087394997469</v>
      </c>
      <c r="AB51" s="219">
        <v>0.51472637768170604</v>
      </c>
      <c r="AC51" s="220">
        <v>1.2701772893780101</v>
      </c>
      <c r="AD51" s="210"/>
      <c r="AE51" s="221">
        <v>3.3099857678892701</v>
      </c>
      <c r="AG51" s="216">
        <v>49.456106309166799</v>
      </c>
      <c r="AH51" s="210">
        <v>52.315958134885598</v>
      </c>
      <c r="AI51" s="210">
        <v>53.4110954312929</v>
      </c>
      <c r="AJ51" s="210">
        <v>54.294555183159801</v>
      </c>
      <c r="AK51" s="210">
        <v>55.937261127770903</v>
      </c>
      <c r="AL51" s="217">
        <v>53.082995237255197</v>
      </c>
      <c r="AM51" s="210"/>
      <c r="AN51" s="218">
        <v>63.085788204856797</v>
      </c>
      <c r="AO51" s="219">
        <v>64.302934085964594</v>
      </c>
      <c r="AP51" s="220">
        <v>63.694361145410703</v>
      </c>
      <c r="AQ51" s="210"/>
      <c r="AR51" s="221">
        <v>56.114814068156797</v>
      </c>
      <c r="AS51" s="215"/>
      <c r="AT51" s="216">
        <v>3.4186365775361098</v>
      </c>
      <c r="AU51" s="210">
        <v>3.4525760274941901</v>
      </c>
      <c r="AV51" s="210">
        <v>4.0633122802932604</v>
      </c>
      <c r="AW51" s="210">
        <v>2.67136763775444</v>
      </c>
      <c r="AX51" s="210">
        <v>3.2189894300342199</v>
      </c>
      <c r="AY51" s="217">
        <v>3.3581655233231902</v>
      </c>
      <c r="AZ51" s="210"/>
      <c r="BA51" s="218">
        <v>2.7181399018342698</v>
      </c>
      <c r="BB51" s="219">
        <v>2.1594007878097101</v>
      </c>
      <c r="BC51" s="220">
        <v>2.4353392824491098</v>
      </c>
      <c r="BD51" s="210"/>
      <c r="BE51" s="221">
        <v>3.0570890682878402</v>
      </c>
    </row>
    <row r="52" spans="1:57">
      <c r="A52" s="33" t="s">
        <v>47</v>
      </c>
      <c r="B52" t="s">
        <v>47</v>
      </c>
      <c r="D52" s="24" t="s">
        <v>89</v>
      </c>
      <c r="E52" s="27" t="s">
        <v>90</v>
      </c>
      <c r="G52" s="216">
        <v>43.15847904524</v>
      </c>
      <c r="H52" s="210">
        <v>62.2814321398834</v>
      </c>
      <c r="I52" s="210">
        <v>66.472384124340806</v>
      </c>
      <c r="J52" s="210">
        <v>66.916458506799799</v>
      </c>
      <c r="K52" s="210">
        <v>65.834027199555905</v>
      </c>
      <c r="L52" s="217">
        <v>60.932556203163998</v>
      </c>
      <c r="M52" s="210"/>
      <c r="N52" s="218">
        <v>67.332778240355196</v>
      </c>
      <c r="O52" s="219">
        <v>76.186511240632797</v>
      </c>
      <c r="P52" s="220">
        <v>71.759644740493997</v>
      </c>
      <c r="Q52" s="210"/>
      <c r="R52" s="221">
        <v>64.026010070972603</v>
      </c>
      <c r="S52" s="215"/>
      <c r="T52" s="216">
        <v>-6.0313868511044797</v>
      </c>
      <c r="U52" s="210">
        <v>-1.52503718976103</v>
      </c>
      <c r="V52" s="210">
        <v>-0.471829031362753</v>
      </c>
      <c r="W52" s="210">
        <v>-5.86017253613793</v>
      </c>
      <c r="X52" s="210">
        <v>-2.5264981265038999</v>
      </c>
      <c r="Y52" s="217">
        <v>-3.1539107594423301</v>
      </c>
      <c r="Z52" s="210"/>
      <c r="AA52" s="218">
        <v>-9.0906088968697407</v>
      </c>
      <c r="AB52" s="219">
        <v>-5.4654569865365898</v>
      </c>
      <c r="AC52" s="220">
        <v>-7.2015557016185996</v>
      </c>
      <c r="AD52" s="210"/>
      <c r="AE52" s="221">
        <v>-4.4879714267811099</v>
      </c>
      <c r="AG52" s="216">
        <v>41.576464057729602</v>
      </c>
      <c r="AH52" s="210">
        <v>58.825978351373799</v>
      </c>
      <c r="AI52" s="210">
        <v>63.752428531779003</v>
      </c>
      <c r="AJ52" s="210">
        <v>63.8912017762975</v>
      </c>
      <c r="AK52" s="210">
        <v>60.859006383569202</v>
      </c>
      <c r="AL52" s="217">
        <v>57.781015820149797</v>
      </c>
      <c r="AM52" s="210"/>
      <c r="AN52" s="218">
        <v>63.322231473771801</v>
      </c>
      <c r="AO52" s="219">
        <v>63.322231473771801</v>
      </c>
      <c r="AP52" s="220">
        <v>63.322231473771801</v>
      </c>
      <c r="AQ52" s="210"/>
      <c r="AR52" s="221">
        <v>59.364220292613197</v>
      </c>
      <c r="AS52" s="215"/>
      <c r="AT52" s="216">
        <v>-9.9134742531609596</v>
      </c>
      <c r="AU52" s="210">
        <v>-11.328306696920199</v>
      </c>
      <c r="AV52" s="210">
        <v>-9.1801733181210601</v>
      </c>
      <c r="AW52" s="210">
        <v>-8.3177872869936191</v>
      </c>
      <c r="AX52" s="210">
        <v>-6.3546891690712997</v>
      </c>
      <c r="AY52" s="217">
        <v>-8.9678963464369801</v>
      </c>
      <c r="AZ52" s="210"/>
      <c r="BA52" s="218">
        <v>-7.4019687776752399</v>
      </c>
      <c r="BB52" s="219">
        <v>-8.9885683106429308</v>
      </c>
      <c r="BC52" s="220">
        <v>-8.2021235777670896</v>
      </c>
      <c r="BD52" s="210"/>
      <c r="BE52" s="221">
        <v>-8.7358734820444006</v>
      </c>
    </row>
    <row r="53" spans="1:57">
      <c r="A53" s="109" t="s">
        <v>52</v>
      </c>
      <c r="B53" t="s">
        <v>52</v>
      </c>
      <c r="D53" s="24" t="s">
        <v>89</v>
      </c>
      <c r="E53" s="27" t="s">
        <v>90</v>
      </c>
      <c r="G53" s="216">
        <v>39.2625732798518</v>
      </c>
      <c r="H53" s="210">
        <v>48.858377044122101</v>
      </c>
      <c r="I53" s="210">
        <v>57.806232644245597</v>
      </c>
      <c r="J53" s="210">
        <v>59.024992286331297</v>
      </c>
      <c r="K53" s="210">
        <v>55.630978093181099</v>
      </c>
      <c r="L53" s="217">
        <v>52.116630669546403</v>
      </c>
      <c r="M53" s="210"/>
      <c r="N53" s="218">
        <v>70.178957112002394</v>
      </c>
      <c r="O53" s="219">
        <v>74.051218759641998</v>
      </c>
      <c r="P53" s="220">
        <v>72.115087935822203</v>
      </c>
      <c r="Q53" s="210"/>
      <c r="R53" s="221">
        <v>57.830475602768097</v>
      </c>
      <c r="S53" s="215"/>
      <c r="T53" s="216">
        <v>6.2281804982794897</v>
      </c>
      <c r="U53" s="210">
        <v>8.1308579841541402</v>
      </c>
      <c r="V53" s="210">
        <v>19.075254103895201</v>
      </c>
      <c r="W53" s="210">
        <v>13.3364907425324</v>
      </c>
      <c r="X53" s="210">
        <v>7.65982931436805</v>
      </c>
      <c r="Y53" s="217">
        <v>11.1497064896362</v>
      </c>
      <c r="Z53" s="210"/>
      <c r="AA53" s="218">
        <v>10.0967892294255</v>
      </c>
      <c r="AB53" s="219">
        <v>11.1289524135783</v>
      </c>
      <c r="AC53" s="220">
        <v>10.6243200473724</v>
      </c>
      <c r="AD53" s="210"/>
      <c r="AE53" s="221">
        <v>10.9619462452701</v>
      </c>
      <c r="AG53" s="216">
        <v>37.623418697932699</v>
      </c>
      <c r="AH53" s="210">
        <v>47.037951249614302</v>
      </c>
      <c r="AI53" s="210">
        <v>51.172477630360902</v>
      </c>
      <c r="AJ53" s="210">
        <v>51.955414995371697</v>
      </c>
      <c r="AK53" s="210">
        <v>51.970842332613302</v>
      </c>
      <c r="AL53" s="217">
        <v>47.952020981178599</v>
      </c>
      <c r="AM53" s="210"/>
      <c r="AN53" s="218">
        <v>60.201326751002703</v>
      </c>
      <c r="AO53" s="219">
        <v>60.7837087318728</v>
      </c>
      <c r="AP53" s="220">
        <v>60.492517741437801</v>
      </c>
      <c r="AQ53" s="210"/>
      <c r="AR53" s="221">
        <v>51.535020055538403</v>
      </c>
      <c r="AS53" s="215"/>
      <c r="AT53" s="216">
        <v>4.1954474959851797</v>
      </c>
      <c r="AU53" s="210">
        <v>1.1446415170728399</v>
      </c>
      <c r="AV53" s="210">
        <v>4.7189783790718103</v>
      </c>
      <c r="AW53" s="210">
        <v>5.0938754934845099</v>
      </c>
      <c r="AX53" s="210">
        <v>7.0118334195236196</v>
      </c>
      <c r="AY53" s="217">
        <v>4.4782497983746197</v>
      </c>
      <c r="AZ53" s="210"/>
      <c r="BA53" s="218">
        <v>5.3121875964208503</v>
      </c>
      <c r="BB53" s="219">
        <v>4.9743758739189703</v>
      </c>
      <c r="BC53" s="220">
        <v>5.1421973502459499</v>
      </c>
      <c r="BD53" s="210"/>
      <c r="BE53" s="221">
        <v>4.6999849314380402</v>
      </c>
    </row>
    <row r="54" spans="1:57">
      <c r="A54" s="110" t="s">
        <v>59</v>
      </c>
      <c r="B54" t="s">
        <v>59</v>
      </c>
      <c r="D54" s="24" t="s">
        <v>89</v>
      </c>
      <c r="E54" s="27" t="s">
        <v>90</v>
      </c>
      <c r="G54" s="222">
        <v>55.806010928961697</v>
      </c>
      <c r="H54" s="223">
        <v>68.647540983606504</v>
      </c>
      <c r="I54" s="223">
        <v>74.385245901639294</v>
      </c>
      <c r="J54" s="223">
        <v>74.931693989070993</v>
      </c>
      <c r="K54" s="223">
        <v>80.942622950819597</v>
      </c>
      <c r="L54" s="224">
        <v>70.942622950819597</v>
      </c>
      <c r="M54" s="210"/>
      <c r="N54" s="225">
        <v>87.875683060109196</v>
      </c>
      <c r="O54" s="226">
        <v>92.827868852459005</v>
      </c>
      <c r="P54" s="227">
        <v>90.351775956284101</v>
      </c>
      <c r="Q54" s="210"/>
      <c r="R54" s="228">
        <v>76.488095238095198</v>
      </c>
      <c r="S54" s="215"/>
      <c r="T54" s="222">
        <v>-2.2654675972228202</v>
      </c>
      <c r="U54" s="223">
        <v>-4.2270703974089097</v>
      </c>
      <c r="V54" s="223">
        <v>-1.4787189437163899</v>
      </c>
      <c r="W54" s="223">
        <v>-2.1292760508720998</v>
      </c>
      <c r="X54" s="223">
        <v>-5.78692498320195</v>
      </c>
      <c r="Y54" s="224">
        <v>-3.28336402378961</v>
      </c>
      <c r="Z54" s="210"/>
      <c r="AA54" s="225">
        <v>-6.41948428961748</v>
      </c>
      <c r="AB54" s="226">
        <v>-1.7007210748419099</v>
      </c>
      <c r="AC54" s="227">
        <v>-4.0534618815655596</v>
      </c>
      <c r="AD54" s="210"/>
      <c r="AE54" s="228">
        <v>-3.54465097771714</v>
      </c>
      <c r="AG54" s="222">
        <v>53.901980874316898</v>
      </c>
      <c r="AH54" s="223">
        <v>68.724385245901601</v>
      </c>
      <c r="AI54" s="223">
        <v>75.4098360655737</v>
      </c>
      <c r="AJ54" s="223">
        <v>77.074795081967196</v>
      </c>
      <c r="AK54" s="223">
        <v>78.739754098360606</v>
      </c>
      <c r="AL54" s="224">
        <v>70.770150273224004</v>
      </c>
      <c r="AM54" s="210"/>
      <c r="AN54" s="225">
        <v>88.2940573770491</v>
      </c>
      <c r="AO54" s="226">
        <v>89.028346994535497</v>
      </c>
      <c r="AP54" s="227">
        <v>88.661202185792305</v>
      </c>
      <c r="AQ54" s="210"/>
      <c r="AR54" s="228">
        <v>75.881879391100696</v>
      </c>
      <c r="AS54" s="215"/>
      <c r="AT54" s="222">
        <v>-6.8813530733795298</v>
      </c>
      <c r="AU54" s="223">
        <v>-5.6033798286692296</v>
      </c>
      <c r="AV54" s="223">
        <v>-3.1453485475110798</v>
      </c>
      <c r="AW54" s="223">
        <v>-3.3683675236290398</v>
      </c>
      <c r="AX54" s="223">
        <v>-5.4120124749736203</v>
      </c>
      <c r="AY54" s="224">
        <v>-4.7647362504982196</v>
      </c>
      <c r="AZ54" s="210"/>
      <c r="BA54" s="225">
        <v>-3.4432275226555298</v>
      </c>
      <c r="BB54" s="226">
        <v>-3.1714755842403699</v>
      </c>
      <c r="BC54" s="227">
        <v>-3.3069798285541299</v>
      </c>
      <c r="BD54" s="210"/>
      <c r="BE54" s="228">
        <v>-4.2830032544160197</v>
      </c>
    </row>
  </sheetData>
  <sheetProtection formatCells="0" formatColumns="0" formatRows="0"/>
  <mergeCells count="47">
    <mergeCell ref="D4:E4"/>
    <mergeCell ref="G4:R4"/>
    <mergeCell ref="T4:AE4"/>
    <mergeCell ref="D5:D6"/>
    <mergeCell ref="E5:E6"/>
    <mergeCell ref="G5:G6"/>
    <mergeCell ref="H5:H6"/>
    <mergeCell ref="I5:I6"/>
    <mergeCell ref="J5:J6"/>
    <mergeCell ref="K5:K6"/>
    <mergeCell ref="AA5:AA6"/>
    <mergeCell ref="L5:L6"/>
    <mergeCell ref="N5:N6"/>
    <mergeCell ref="O5:O6"/>
    <mergeCell ref="P5:P6"/>
    <mergeCell ref="R5:R6"/>
    <mergeCell ref="T5:T6"/>
    <mergeCell ref="U5:U6"/>
    <mergeCell ref="V5:V6"/>
    <mergeCell ref="W5:W6"/>
    <mergeCell ref="X5:X6"/>
    <mergeCell ref="Y5:Y6"/>
    <mergeCell ref="AT5:AT6"/>
    <mergeCell ref="AB5:AB6"/>
    <mergeCell ref="AC5:AC6"/>
    <mergeCell ref="AE5:AE6"/>
    <mergeCell ref="AG4:AR4"/>
    <mergeCell ref="AT4:BE4"/>
    <mergeCell ref="AG5:AG6"/>
    <mergeCell ref="AH5:AH6"/>
    <mergeCell ref="AI5:AI6"/>
    <mergeCell ref="AJ5:AJ6"/>
    <mergeCell ref="AK5:AK6"/>
    <mergeCell ref="AL5:AL6"/>
    <mergeCell ref="AN5:AN6"/>
    <mergeCell ref="AO5:AO6"/>
    <mergeCell ref="AP5:AP6"/>
    <mergeCell ref="AR5:AR6"/>
    <mergeCell ref="BB5:BB6"/>
    <mergeCell ref="BC5:BC6"/>
    <mergeCell ref="BE5:BE6"/>
    <mergeCell ref="AU5:AU6"/>
    <mergeCell ref="AV5:AV6"/>
    <mergeCell ref="AW5:AW6"/>
    <mergeCell ref="AX5:AX6"/>
    <mergeCell ref="AY5:AY6"/>
    <mergeCell ref="BA5:BA6"/>
  </mergeCells>
  <phoneticPr fontId="29"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L52"/>
  <sheetViews>
    <sheetView topLeftCell="A18" zoomScale="77" zoomScaleNormal="77" workbookViewId="0">
      <selection activeCell="S21" sqref="S21"/>
    </sheetView>
  </sheetViews>
  <sheetFormatPr defaultRowHeight="12.75"/>
  <cols>
    <col min="1" max="1" width="38" bestFit="1" customWidth="1"/>
    <col min="2" max="2" width="22.5703125" customWidth="1"/>
    <col min="3" max="3" width="5.5703125" customWidth="1"/>
    <col min="4" max="4" width="8.42578125" customWidth="1"/>
    <col min="5" max="5" width="5.85546875" customWidth="1"/>
    <col min="33" max="33" width="10.42578125" customWidth="1"/>
  </cols>
  <sheetData>
    <row r="1" spans="1:57">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c r="C2" s="2"/>
      <c r="D2" s="278" t="s">
        <v>77</v>
      </c>
      <c r="E2" s="279"/>
      <c r="G2" s="272" t="s">
        <v>110</v>
      </c>
      <c r="H2" s="273"/>
      <c r="I2" s="273"/>
      <c r="J2" s="273"/>
      <c r="K2" s="273"/>
      <c r="L2" s="273"/>
      <c r="M2" s="273"/>
      <c r="N2" s="273"/>
      <c r="O2" s="273"/>
      <c r="P2" s="273"/>
      <c r="Q2" s="273"/>
      <c r="R2" s="273"/>
      <c r="T2" s="272" t="s">
        <v>111</v>
      </c>
      <c r="U2" s="273"/>
      <c r="V2" s="273"/>
      <c r="W2" s="273"/>
      <c r="X2" s="273"/>
      <c r="Y2" s="273"/>
      <c r="Z2" s="273"/>
      <c r="AA2" s="273"/>
      <c r="AB2" s="273"/>
      <c r="AC2" s="273"/>
      <c r="AD2" s="273"/>
      <c r="AE2" s="273"/>
      <c r="AF2" s="3"/>
      <c r="AG2" s="272" t="s">
        <v>112</v>
      </c>
      <c r="AH2" s="273"/>
      <c r="AI2" s="273"/>
      <c r="AJ2" s="273"/>
      <c r="AK2" s="273"/>
      <c r="AL2" s="273"/>
      <c r="AM2" s="273"/>
      <c r="AN2" s="273"/>
      <c r="AO2" s="273"/>
      <c r="AP2" s="273"/>
      <c r="AQ2" s="273"/>
      <c r="AR2" s="273"/>
      <c r="AT2" s="272" t="s">
        <v>113</v>
      </c>
      <c r="AU2" s="273"/>
      <c r="AV2" s="273"/>
      <c r="AW2" s="273"/>
      <c r="AX2" s="273"/>
      <c r="AY2" s="273"/>
      <c r="AZ2" s="273"/>
      <c r="BA2" s="273"/>
      <c r="BB2" s="273"/>
      <c r="BC2" s="273"/>
      <c r="BD2" s="273"/>
      <c r="BE2" s="273"/>
    </row>
    <row r="3" spans="1:57">
      <c r="A3" s="31"/>
      <c r="B3" s="31"/>
      <c r="C3" s="2"/>
      <c r="D3" s="280" t="s">
        <v>82</v>
      </c>
      <c r="E3" s="282" t="s">
        <v>83</v>
      </c>
      <c r="F3" s="4"/>
      <c r="G3" s="270" t="s">
        <v>63</v>
      </c>
      <c r="H3" s="266" t="s">
        <v>64</v>
      </c>
      <c r="I3" s="266" t="s">
        <v>84</v>
      </c>
      <c r="J3" s="266" t="s">
        <v>66</v>
      </c>
      <c r="K3" s="266" t="s">
        <v>85</v>
      </c>
      <c r="L3" s="268" t="s">
        <v>86</v>
      </c>
      <c r="M3" s="4"/>
      <c r="N3" s="270" t="s">
        <v>68</v>
      </c>
      <c r="O3" s="266" t="s">
        <v>69</v>
      </c>
      <c r="P3" s="268" t="s">
        <v>87</v>
      </c>
      <c r="Q3" s="2"/>
      <c r="R3" s="274" t="s">
        <v>88</v>
      </c>
      <c r="S3" s="2"/>
      <c r="T3" s="270" t="s">
        <v>63</v>
      </c>
      <c r="U3" s="266" t="s">
        <v>64</v>
      </c>
      <c r="V3" s="266" t="s">
        <v>84</v>
      </c>
      <c r="W3" s="266" t="s">
        <v>66</v>
      </c>
      <c r="X3" s="266" t="s">
        <v>85</v>
      </c>
      <c r="Y3" s="268" t="s">
        <v>86</v>
      </c>
      <c r="Z3" s="2"/>
      <c r="AA3" s="270" t="s">
        <v>68</v>
      </c>
      <c r="AB3" s="266" t="s">
        <v>69</v>
      </c>
      <c r="AC3" s="268" t="s">
        <v>87</v>
      </c>
      <c r="AD3" s="1"/>
      <c r="AE3" s="276" t="s">
        <v>88</v>
      </c>
      <c r="AF3" s="36"/>
      <c r="AG3" s="270" t="s">
        <v>63</v>
      </c>
      <c r="AH3" s="266" t="s">
        <v>64</v>
      </c>
      <c r="AI3" s="266" t="s">
        <v>84</v>
      </c>
      <c r="AJ3" s="266" t="s">
        <v>66</v>
      </c>
      <c r="AK3" s="266" t="s">
        <v>85</v>
      </c>
      <c r="AL3" s="268" t="s">
        <v>86</v>
      </c>
      <c r="AM3" s="4"/>
      <c r="AN3" s="270" t="s">
        <v>68</v>
      </c>
      <c r="AO3" s="266" t="s">
        <v>69</v>
      </c>
      <c r="AP3" s="268" t="s">
        <v>87</v>
      </c>
      <c r="AQ3" s="2"/>
      <c r="AR3" s="274" t="s">
        <v>88</v>
      </c>
      <c r="AS3" s="2"/>
      <c r="AT3" s="270" t="s">
        <v>63</v>
      </c>
      <c r="AU3" s="266" t="s">
        <v>64</v>
      </c>
      <c r="AV3" s="266" t="s">
        <v>84</v>
      </c>
      <c r="AW3" s="266" t="s">
        <v>66</v>
      </c>
      <c r="AX3" s="266" t="s">
        <v>85</v>
      </c>
      <c r="AY3" s="268" t="s">
        <v>86</v>
      </c>
      <c r="AZ3" s="2"/>
      <c r="BA3" s="270" t="s">
        <v>68</v>
      </c>
      <c r="BB3" s="266" t="s">
        <v>69</v>
      </c>
      <c r="BC3" s="268" t="s">
        <v>87</v>
      </c>
      <c r="BD3" s="1"/>
      <c r="BE3" s="276" t="s">
        <v>88</v>
      </c>
    </row>
    <row r="4" spans="1:57">
      <c r="A4" s="31"/>
      <c r="B4" s="31"/>
      <c r="C4" s="2"/>
      <c r="D4" s="281"/>
      <c r="E4" s="283"/>
      <c r="F4" s="4"/>
      <c r="G4" s="271"/>
      <c r="H4" s="267"/>
      <c r="I4" s="267"/>
      <c r="J4" s="267"/>
      <c r="K4" s="267"/>
      <c r="L4" s="269"/>
      <c r="M4" s="4"/>
      <c r="N4" s="271"/>
      <c r="O4" s="267"/>
      <c r="P4" s="269"/>
      <c r="Q4" s="2"/>
      <c r="R4" s="275"/>
      <c r="S4" s="2"/>
      <c r="T4" s="271"/>
      <c r="U4" s="267"/>
      <c r="V4" s="267"/>
      <c r="W4" s="267"/>
      <c r="X4" s="267"/>
      <c r="Y4" s="269"/>
      <c r="Z4" s="2"/>
      <c r="AA4" s="271"/>
      <c r="AB4" s="267"/>
      <c r="AC4" s="269"/>
      <c r="AD4" s="1"/>
      <c r="AE4" s="277"/>
      <c r="AF4" s="37"/>
      <c r="AG4" s="271"/>
      <c r="AH4" s="267"/>
      <c r="AI4" s="267"/>
      <c r="AJ4" s="267"/>
      <c r="AK4" s="267"/>
      <c r="AL4" s="269"/>
      <c r="AM4" s="4"/>
      <c r="AN4" s="271"/>
      <c r="AO4" s="267"/>
      <c r="AP4" s="269"/>
      <c r="AQ4" s="2"/>
      <c r="AR4" s="275"/>
      <c r="AS4" s="2"/>
      <c r="AT4" s="271"/>
      <c r="AU4" s="267"/>
      <c r="AV4" s="267"/>
      <c r="AW4" s="267"/>
      <c r="AX4" s="267"/>
      <c r="AY4" s="269"/>
      <c r="AZ4" s="2"/>
      <c r="BA4" s="271"/>
      <c r="BB4" s="267"/>
      <c r="BC4" s="269"/>
      <c r="BD4" s="1"/>
      <c r="BE4" s="277"/>
    </row>
    <row r="5" spans="1:57" ht="14.25">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c r="A6" s="18" t="s">
        <v>13</v>
      </c>
      <c r="B6" s="2" t="str">
        <f>TRIM(A6)</f>
        <v>United States</v>
      </c>
      <c r="C6" s="8"/>
      <c r="D6" s="22" t="s">
        <v>89</v>
      </c>
      <c r="E6" s="25" t="s">
        <v>90</v>
      </c>
      <c r="F6" s="2"/>
      <c r="G6" s="229">
        <v>155.118200130726</v>
      </c>
      <c r="H6" s="230">
        <v>167.80932698567099</v>
      </c>
      <c r="I6" s="230">
        <v>176.468381943222</v>
      </c>
      <c r="J6" s="230">
        <v>172.72441026125699</v>
      </c>
      <c r="K6" s="230">
        <v>163.279400674345</v>
      </c>
      <c r="L6" s="231">
        <v>167.69550985484</v>
      </c>
      <c r="M6" s="232"/>
      <c r="N6" s="233">
        <v>174.412936144664</v>
      </c>
      <c r="O6" s="234">
        <v>177.28574537752399</v>
      </c>
      <c r="P6" s="235">
        <v>175.86248008864999</v>
      </c>
      <c r="Q6" s="232"/>
      <c r="R6" s="236">
        <v>170.30295525431501</v>
      </c>
      <c r="S6" s="215"/>
      <c r="T6" s="207">
        <v>3.4852248608860399</v>
      </c>
      <c r="U6" s="208">
        <v>5.4987574566898996</v>
      </c>
      <c r="V6" s="208">
        <v>7.3628294723127903</v>
      </c>
      <c r="W6" s="208">
        <v>6.1656787127003101</v>
      </c>
      <c r="X6" s="208">
        <v>4.0068630739743796</v>
      </c>
      <c r="Y6" s="209">
        <v>5.4430641251155096</v>
      </c>
      <c r="Z6" s="210"/>
      <c r="AA6" s="211">
        <v>4.3000795962281302</v>
      </c>
      <c r="AB6" s="212">
        <v>5.9659907111258903</v>
      </c>
      <c r="AC6" s="213">
        <v>5.1409315898235404</v>
      </c>
      <c r="AD6" s="210"/>
      <c r="AE6" s="214">
        <v>5.3534048764875504</v>
      </c>
      <c r="AF6" s="28"/>
      <c r="AG6" s="229">
        <v>155.06027189023999</v>
      </c>
      <c r="AH6" s="230">
        <v>166.14175105283101</v>
      </c>
      <c r="AI6" s="230">
        <v>173.83712885858699</v>
      </c>
      <c r="AJ6" s="230">
        <v>170.99095406500501</v>
      </c>
      <c r="AK6" s="230">
        <v>163.473556442411</v>
      </c>
      <c r="AL6" s="231">
        <v>166.43404711985499</v>
      </c>
      <c r="AM6" s="232"/>
      <c r="AN6" s="233">
        <v>172.502923742658</v>
      </c>
      <c r="AO6" s="234">
        <v>174.49186978865399</v>
      </c>
      <c r="AP6" s="235">
        <v>173.50591115714801</v>
      </c>
      <c r="AQ6" s="232"/>
      <c r="AR6" s="236">
        <v>168.68245606839901</v>
      </c>
      <c r="AS6" s="215"/>
      <c r="AT6" s="207">
        <v>1.34899812294733</v>
      </c>
      <c r="AU6" s="208">
        <v>3.3315387802657299</v>
      </c>
      <c r="AV6" s="208">
        <v>4.7657698335830503</v>
      </c>
      <c r="AW6" s="208">
        <v>4.8752534700518897</v>
      </c>
      <c r="AX6" s="208">
        <v>3.6211323342947601</v>
      </c>
      <c r="AY6" s="209">
        <v>3.7274244572025599</v>
      </c>
      <c r="AZ6" s="210"/>
      <c r="BA6" s="211">
        <v>3.5542530638069798</v>
      </c>
      <c r="BB6" s="212">
        <v>3.66719931677933</v>
      </c>
      <c r="BC6" s="213">
        <v>3.6105555982815001</v>
      </c>
      <c r="BD6" s="210"/>
      <c r="BE6" s="214">
        <v>3.6977859804097299</v>
      </c>
    </row>
    <row r="7" spans="1:57">
      <c r="A7" s="19" t="s">
        <v>91</v>
      </c>
      <c r="B7" s="2" t="str">
        <f>TRIM(A7)</f>
        <v>Virginia</v>
      </c>
      <c r="C7" s="9"/>
      <c r="D7" s="23" t="s">
        <v>89</v>
      </c>
      <c r="E7" s="26" t="s">
        <v>90</v>
      </c>
      <c r="F7" s="2"/>
      <c r="G7" s="237">
        <v>123.73968715276099</v>
      </c>
      <c r="H7" s="232">
        <v>140.24749589160601</v>
      </c>
      <c r="I7" s="232">
        <v>148.41565133332699</v>
      </c>
      <c r="J7" s="232">
        <v>144.88129513847201</v>
      </c>
      <c r="K7" s="232">
        <v>134.60340579001101</v>
      </c>
      <c r="L7" s="238">
        <v>139.16221414463701</v>
      </c>
      <c r="M7" s="232"/>
      <c r="N7" s="239">
        <v>144.79048060235999</v>
      </c>
      <c r="O7" s="240">
        <v>148.824708898974</v>
      </c>
      <c r="P7" s="241">
        <v>146.85490983144899</v>
      </c>
      <c r="Q7" s="232"/>
      <c r="R7" s="242">
        <v>141.636634957653</v>
      </c>
      <c r="S7" s="215"/>
      <c r="T7" s="216">
        <v>6.8582188445202696</v>
      </c>
      <c r="U7" s="210">
        <v>6.2529367727677601</v>
      </c>
      <c r="V7" s="210">
        <v>7.2516695670094702</v>
      </c>
      <c r="W7" s="210">
        <v>7.7140533263647404</v>
      </c>
      <c r="X7" s="210">
        <v>3.65827670669387</v>
      </c>
      <c r="Y7" s="217">
        <v>6.3157353807458803</v>
      </c>
      <c r="Z7" s="210"/>
      <c r="AA7" s="218">
        <v>1.9070650778860301</v>
      </c>
      <c r="AB7" s="219">
        <v>2.1668318270555198</v>
      </c>
      <c r="AC7" s="220">
        <v>2.0359877254965002</v>
      </c>
      <c r="AD7" s="210"/>
      <c r="AE7" s="221">
        <v>4.6684410087970702</v>
      </c>
      <c r="AF7" s="29"/>
      <c r="AG7" s="237">
        <v>119.25706389510199</v>
      </c>
      <c r="AH7" s="232">
        <v>134.875916238039</v>
      </c>
      <c r="AI7" s="232">
        <v>142.650377474187</v>
      </c>
      <c r="AJ7" s="232">
        <v>139.49324871927101</v>
      </c>
      <c r="AK7" s="232">
        <v>130.20903787622299</v>
      </c>
      <c r="AL7" s="238">
        <v>134.12575509669799</v>
      </c>
      <c r="AM7" s="232"/>
      <c r="AN7" s="239">
        <v>141.61283138752401</v>
      </c>
      <c r="AO7" s="240">
        <v>144.12135652703199</v>
      </c>
      <c r="AP7" s="241">
        <v>142.876456615656</v>
      </c>
      <c r="AQ7" s="232"/>
      <c r="AR7" s="242">
        <v>136.94514040823501</v>
      </c>
      <c r="AS7" s="215"/>
      <c r="AT7" s="216">
        <v>3.6760233171449701</v>
      </c>
      <c r="AU7" s="210">
        <v>3.7050765715914</v>
      </c>
      <c r="AV7" s="210">
        <v>4.0253132332658401</v>
      </c>
      <c r="AW7" s="210">
        <v>4.2652014968466601</v>
      </c>
      <c r="AX7" s="210">
        <v>2.9295736518642599</v>
      </c>
      <c r="AY7" s="217">
        <v>3.7519415573772399</v>
      </c>
      <c r="AZ7" s="210"/>
      <c r="BA7" s="218">
        <v>3.8241738149976601</v>
      </c>
      <c r="BB7" s="219">
        <v>4.2570185849327604</v>
      </c>
      <c r="BC7" s="220">
        <v>4.03963942444775</v>
      </c>
      <c r="BD7" s="210"/>
      <c r="BE7" s="221">
        <v>3.8288977833473301</v>
      </c>
    </row>
    <row r="8" spans="1:57">
      <c r="A8" s="20" t="s">
        <v>40</v>
      </c>
      <c r="B8" s="2" t="str">
        <f t="shared" ref="B8:B43" si="0">TRIM(A8)</f>
        <v>Norfolk/Virginia Beach, VA</v>
      </c>
      <c r="C8" s="2"/>
      <c r="D8" s="23" t="s">
        <v>89</v>
      </c>
      <c r="E8" s="26" t="s">
        <v>90</v>
      </c>
      <c r="F8" s="2"/>
      <c r="G8" s="237">
        <v>105.666149519838</v>
      </c>
      <c r="H8" s="232">
        <v>104.741128830409</v>
      </c>
      <c r="I8" s="232">
        <v>106.63099551262999</v>
      </c>
      <c r="J8" s="232">
        <v>113.13496834344799</v>
      </c>
      <c r="K8" s="232">
        <v>119.08907344815201</v>
      </c>
      <c r="L8" s="238">
        <v>110.37377918496099</v>
      </c>
      <c r="M8" s="232"/>
      <c r="N8" s="239">
        <v>140.947925972322</v>
      </c>
      <c r="O8" s="240">
        <v>147.141018505772</v>
      </c>
      <c r="P8" s="241">
        <v>144.11730357045599</v>
      </c>
      <c r="Q8" s="232"/>
      <c r="R8" s="242">
        <v>121.88002936946801</v>
      </c>
      <c r="S8" s="215"/>
      <c r="T8" s="216">
        <v>7.3040401054414801</v>
      </c>
      <c r="U8" s="210">
        <v>1.4184868720691799</v>
      </c>
      <c r="V8" s="210">
        <v>0.18081038956464199</v>
      </c>
      <c r="W8" s="210">
        <v>6.4061209338389</v>
      </c>
      <c r="X8" s="210">
        <v>5.8120400818870896</v>
      </c>
      <c r="Y8" s="217">
        <v>4.2317688175511297</v>
      </c>
      <c r="Z8" s="210"/>
      <c r="AA8" s="218">
        <v>4.1969466932619799</v>
      </c>
      <c r="AB8" s="219">
        <v>5.6810759135526698</v>
      </c>
      <c r="AC8" s="220">
        <v>4.9575436625060698</v>
      </c>
      <c r="AD8" s="210"/>
      <c r="AE8" s="221">
        <v>4.2573707917661796</v>
      </c>
      <c r="AF8" s="29"/>
      <c r="AG8" s="237">
        <v>99.387696806703204</v>
      </c>
      <c r="AH8" s="232">
        <v>102.571630098417</v>
      </c>
      <c r="AI8" s="232">
        <v>105.43299511305899</v>
      </c>
      <c r="AJ8" s="232">
        <v>108.041203780072</v>
      </c>
      <c r="AK8" s="232">
        <v>112.133206431101</v>
      </c>
      <c r="AL8" s="238">
        <v>105.89798079173001</v>
      </c>
      <c r="AM8" s="232"/>
      <c r="AN8" s="239">
        <v>140.31158477453101</v>
      </c>
      <c r="AO8" s="240">
        <v>147.07357190413799</v>
      </c>
      <c r="AP8" s="241">
        <v>143.747381528169</v>
      </c>
      <c r="AQ8" s="232"/>
      <c r="AR8" s="242">
        <v>119.239750832962</v>
      </c>
      <c r="AS8" s="215"/>
      <c r="AT8" s="216">
        <v>1.13891875483495</v>
      </c>
      <c r="AU8" s="210">
        <v>-2.5287182675483001E-2</v>
      </c>
      <c r="AV8" s="210">
        <v>0.15086853714790499</v>
      </c>
      <c r="AW8" s="210">
        <v>1.34762987179599</v>
      </c>
      <c r="AX8" s="210">
        <v>2.33729934630863</v>
      </c>
      <c r="AY8" s="217">
        <v>1.0565273500018799</v>
      </c>
      <c r="AZ8" s="210"/>
      <c r="BA8" s="218">
        <v>3.5171543135641801</v>
      </c>
      <c r="BB8" s="219">
        <v>4.9541621212191798</v>
      </c>
      <c r="BC8" s="220">
        <v>4.2557512840792597</v>
      </c>
      <c r="BD8" s="210"/>
      <c r="BE8" s="221">
        <v>2.3863945998824798</v>
      </c>
    </row>
    <row r="9" spans="1:57" ht="14.25">
      <c r="A9" s="20" t="s">
        <v>92</v>
      </c>
      <c r="B9" s="40" t="s">
        <v>56</v>
      </c>
      <c r="C9" s="2"/>
      <c r="D9" s="23" t="s">
        <v>89</v>
      </c>
      <c r="E9" s="26" t="s">
        <v>90</v>
      </c>
      <c r="F9" s="2"/>
      <c r="G9" s="237">
        <v>103.925786383405</v>
      </c>
      <c r="H9" s="232">
        <v>114.404845313979</v>
      </c>
      <c r="I9" s="232">
        <v>121.552199903326</v>
      </c>
      <c r="J9" s="232">
        <v>120.22496578613401</v>
      </c>
      <c r="K9" s="232">
        <v>125.825520422728</v>
      </c>
      <c r="L9" s="238">
        <v>118.226679630338</v>
      </c>
      <c r="M9" s="232"/>
      <c r="N9" s="239">
        <v>147.844489844272</v>
      </c>
      <c r="O9" s="240">
        <v>152.15130620356601</v>
      </c>
      <c r="P9" s="241">
        <v>150.02842196373899</v>
      </c>
      <c r="Q9" s="232"/>
      <c r="R9" s="242">
        <v>129.170938127689</v>
      </c>
      <c r="S9" s="215"/>
      <c r="T9" s="216">
        <v>4.2200199268954801</v>
      </c>
      <c r="U9" s="210">
        <v>4.55156846038303</v>
      </c>
      <c r="V9" s="210">
        <v>6.02464359811015</v>
      </c>
      <c r="W9" s="210">
        <v>4.0970781562211203</v>
      </c>
      <c r="X9" s="210">
        <v>-3.2244263979101899</v>
      </c>
      <c r="Y9" s="217">
        <v>2.4879455457081101</v>
      </c>
      <c r="Z9" s="210"/>
      <c r="AA9" s="218">
        <v>-1.05805228412713</v>
      </c>
      <c r="AB9" s="219">
        <v>1.14345487694569</v>
      </c>
      <c r="AC9" s="220">
        <v>6.4253532228918095E-2</v>
      </c>
      <c r="AD9" s="210"/>
      <c r="AE9" s="221">
        <v>1.2025650240058601</v>
      </c>
      <c r="AF9" s="29"/>
      <c r="AG9" s="237">
        <v>100.943525139093</v>
      </c>
      <c r="AH9" s="232">
        <v>111.364433827488</v>
      </c>
      <c r="AI9" s="232">
        <v>118.560615855903</v>
      </c>
      <c r="AJ9" s="232">
        <v>118.06016344864901</v>
      </c>
      <c r="AK9" s="232">
        <v>124.238744605504</v>
      </c>
      <c r="AL9" s="238">
        <v>115.718198963738</v>
      </c>
      <c r="AM9" s="232"/>
      <c r="AN9" s="239">
        <v>149.39452657601299</v>
      </c>
      <c r="AO9" s="240">
        <v>151.53490942612299</v>
      </c>
      <c r="AP9" s="241">
        <v>150.46893462338301</v>
      </c>
      <c r="AQ9" s="232"/>
      <c r="AR9" s="242">
        <v>127.83036320853201</v>
      </c>
      <c r="AS9" s="215"/>
      <c r="AT9" s="216">
        <v>1.87658561634349</v>
      </c>
      <c r="AU9" s="210">
        <v>1.45114044611104</v>
      </c>
      <c r="AV9" s="210">
        <v>2.4619441136633902</v>
      </c>
      <c r="AW9" s="210">
        <v>1.9635324163137999</v>
      </c>
      <c r="AX9" s="210">
        <v>0.78405318466201102</v>
      </c>
      <c r="AY9" s="217">
        <v>1.66036691865428</v>
      </c>
      <c r="AZ9" s="210"/>
      <c r="BA9" s="218">
        <v>3.3708901301896801</v>
      </c>
      <c r="BB9" s="219">
        <v>4.0579129807824996</v>
      </c>
      <c r="BC9" s="220">
        <v>3.7156904644075599</v>
      </c>
      <c r="BD9" s="210"/>
      <c r="BE9" s="221">
        <v>2.4790926309604102</v>
      </c>
    </row>
    <row r="10" spans="1:57">
      <c r="A10" s="20" t="s">
        <v>93</v>
      </c>
      <c r="B10" s="2" t="str">
        <f t="shared" si="0"/>
        <v>Virginia Area</v>
      </c>
      <c r="C10" s="2"/>
      <c r="D10" s="23" t="s">
        <v>89</v>
      </c>
      <c r="E10" s="26" t="s">
        <v>90</v>
      </c>
      <c r="F10" s="2"/>
      <c r="G10" s="237">
        <v>103.568005600497</v>
      </c>
      <c r="H10" s="232">
        <v>107.929749430523</v>
      </c>
      <c r="I10" s="232">
        <v>109.02233010437701</v>
      </c>
      <c r="J10" s="232">
        <v>108.247959290382</v>
      </c>
      <c r="K10" s="232">
        <v>112.30593296553801</v>
      </c>
      <c r="L10" s="238">
        <v>108.48796585601499</v>
      </c>
      <c r="M10" s="232"/>
      <c r="N10" s="239">
        <v>139.80440096888299</v>
      </c>
      <c r="O10" s="240">
        <v>144.57716386742601</v>
      </c>
      <c r="P10" s="241">
        <v>142.23867489311201</v>
      </c>
      <c r="Q10" s="232"/>
      <c r="R10" s="242">
        <v>120.1686546816</v>
      </c>
      <c r="S10" s="215"/>
      <c r="T10" s="216">
        <v>1.15139689263217</v>
      </c>
      <c r="U10" s="210">
        <v>-0.28813045027438999</v>
      </c>
      <c r="V10" s="210">
        <v>1.51342656112829</v>
      </c>
      <c r="W10" s="210">
        <v>1.0702385819439699</v>
      </c>
      <c r="X10" s="210">
        <v>0.38933253974466098</v>
      </c>
      <c r="Y10" s="217">
        <v>0.72391215020398603</v>
      </c>
      <c r="Z10" s="210"/>
      <c r="AA10" s="218">
        <v>-1.9222652909716802E-2</v>
      </c>
      <c r="AB10" s="219">
        <v>-2.90366311198701E-2</v>
      </c>
      <c r="AC10" s="220">
        <v>-6.5705050922989098E-3</v>
      </c>
      <c r="AD10" s="210"/>
      <c r="AE10" s="221">
        <v>0.328356303418879</v>
      </c>
      <c r="AF10" s="29"/>
      <c r="AG10" s="237">
        <v>100.819289912454</v>
      </c>
      <c r="AH10" s="232">
        <v>106.02004050329199</v>
      </c>
      <c r="AI10" s="232">
        <v>107.491950564265</v>
      </c>
      <c r="AJ10" s="232">
        <v>106.921951992974</v>
      </c>
      <c r="AK10" s="232">
        <v>108.609819113776</v>
      </c>
      <c r="AL10" s="238">
        <v>106.28327818589899</v>
      </c>
      <c r="AM10" s="232"/>
      <c r="AN10" s="239">
        <v>132.52452083297999</v>
      </c>
      <c r="AO10" s="240">
        <v>132.10990883578299</v>
      </c>
      <c r="AP10" s="241">
        <v>132.31903856819801</v>
      </c>
      <c r="AQ10" s="232"/>
      <c r="AR10" s="242">
        <v>114.90303678550799</v>
      </c>
      <c r="AS10" s="215"/>
      <c r="AT10" s="216">
        <v>0.71936221665901501</v>
      </c>
      <c r="AU10" s="210">
        <v>0.39773086219839199</v>
      </c>
      <c r="AV10" s="210">
        <v>0.19810953344958299</v>
      </c>
      <c r="AW10" s="210">
        <v>-1.1881518920365</v>
      </c>
      <c r="AX10" s="210">
        <v>-1.1197505035905599</v>
      </c>
      <c r="AY10" s="217">
        <v>-0.287950192265847</v>
      </c>
      <c r="AZ10" s="210"/>
      <c r="BA10" s="218">
        <v>1.7675027914547301</v>
      </c>
      <c r="BB10" s="219">
        <v>1.6887960145840299</v>
      </c>
      <c r="BC10" s="220">
        <v>1.7289766013254999</v>
      </c>
      <c r="BD10" s="210"/>
      <c r="BE10" s="221">
        <v>0.52730735467904599</v>
      </c>
    </row>
    <row r="11" spans="1:57">
      <c r="A11" s="33" t="s">
        <v>94</v>
      </c>
      <c r="B11" s="2" t="str">
        <f t="shared" si="0"/>
        <v>Washington, DC</v>
      </c>
      <c r="C11" s="2"/>
      <c r="D11" s="23" t="s">
        <v>89</v>
      </c>
      <c r="E11" s="26" t="s">
        <v>90</v>
      </c>
      <c r="F11" s="2"/>
      <c r="G11" s="237">
        <v>195.46435655269801</v>
      </c>
      <c r="H11" s="232">
        <v>246.74744977931701</v>
      </c>
      <c r="I11" s="232">
        <v>267.77427693191601</v>
      </c>
      <c r="J11" s="232">
        <v>252.94815920447601</v>
      </c>
      <c r="K11" s="232">
        <v>209.11877768465001</v>
      </c>
      <c r="L11" s="238">
        <v>237.590615899711</v>
      </c>
      <c r="M11" s="232"/>
      <c r="N11" s="239">
        <v>188.94918227404199</v>
      </c>
      <c r="O11" s="240">
        <v>192.52898677918901</v>
      </c>
      <c r="P11" s="241">
        <v>190.81868688539399</v>
      </c>
      <c r="Q11" s="232"/>
      <c r="R11" s="242">
        <v>224.09980826914301</v>
      </c>
      <c r="S11" s="215"/>
      <c r="T11" s="216">
        <v>8.3543663321463395</v>
      </c>
      <c r="U11" s="210">
        <v>12.707619297329501</v>
      </c>
      <c r="V11" s="210">
        <v>12.521710811247599</v>
      </c>
      <c r="W11" s="210">
        <v>10.4684111365588</v>
      </c>
      <c r="X11" s="210">
        <v>4.7060529368479997</v>
      </c>
      <c r="Y11" s="217">
        <v>10.1862695368225</v>
      </c>
      <c r="Z11" s="210"/>
      <c r="AA11" s="218">
        <v>-1.2994098488639001</v>
      </c>
      <c r="AB11" s="219">
        <v>-5.1098075352846699</v>
      </c>
      <c r="AC11" s="220">
        <v>-3.3564818925703399</v>
      </c>
      <c r="AD11" s="210"/>
      <c r="AE11" s="221">
        <v>6.8481296995437404</v>
      </c>
      <c r="AF11" s="29"/>
      <c r="AG11" s="237">
        <v>190.59283156484</v>
      </c>
      <c r="AH11" s="232">
        <v>229.967052340583</v>
      </c>
      <c r="AI11" s="232">
        <v>243.98838711526699</v>
      </c>
      <c r="AJ11" s="232">
        <v>229.79816221172601</v>
      </c>
      <c r="AK11" s="232">
        <v>194.221053336832</v>
      </c>
      <c r="AL11" s="238">
        <v>219.99965725244601</v>
      </c>
      <c r="AM11" s="232"/>
      <c r="AN11" s="239">
        <v>174.04282173149301</v>
      </c>
      <c r="AO11" s="240">
        <v>178.55947299879099</v>
      </c>
      <c r="AP11" s="241">
        <v>176.357624016416</v>
      </c>
      <c r="AQ11" s="232"/>
      <c r="AR11" s="242">
        <v>207.493172514951</v>
      </c>
      <c r="AS11" s="215"/>
      <c r="AT11" s="216">
        <v>1.5209675375662399</v>
      </c>
      <c r="AU11" s="210">
        <v>2.8526075370050501</v>
      </c>
      <c r="AV11" s="210">
        <v>2.6519339357376102</v>
      </c>
      <c r="AW11" s="210">
        <v>3.0872158002202901</v>
      </c>
      <c r="AX11" s="210">
        <v>2.1996753243008098</v>
      </c>
      <c r="AY11" s="217">
        <v>2.60515156062241</v>
      </c>
      <c r="AZ11" s="210"/>
      <c r="BA11" s="218">
        <v>-4.6609282628625202E-2</v>
      </c>
      <c r="BB11" s="219">
        <v>-0.33983293268848003</v>
      </c>
      <c r="BC11" s="220">
        <v>-0.20444559956981401</v>
      </c>
      <c r="BD11" s="210"/>
      <c r="BE11" s="221">
        <v>2.0659377238945802</v>
      </c>
    </row>
    <row r="12" spans="1:57">
      <c r="A12" s="20" t="s">
        <v>95</v>
      </c>
      <c r="B12" s="2" t="str">
        <f t="shared" si="0"/>
        <v>Arlington, VA</v>
      </c>
      <c r="C12" s="2"/>
      <c r="D12" s="23" t="s">
        <v>89</v>
      </c>
      <c r="E12" s="26" t="s">
        <v>90</v>
      </c>
      <c r="F12" s="2"/>
      <c r="G12" s="237">
        <v>223.70233766233699</v>
      </c>
      <c r="H12" s="232">
        <v>275.83666666666602</v>
      </c>
      <c r="I12" s="232">
        <v>296.90828703207097</v>
      </c>
      <c r="J12" s="232">
        <v>279.16631192459403</v>
      </c>
      <c r="K12" s="232">
        <v>238.52211083062801</v>
      </c>
      <c r="L12" s="238">
        <v>265.36682099125301</v>
      </c>
      <c r="M12" s="232"/>
      <c r="N12" s="239">
        <v>201.017618753855</v>
      </c>
      <c r="O12" s="240">
        <v>202.30416875522101</v>
      </c>
      <c r="P12" s="241">
        <v>201.67158638679899</v>
      </c>
      <c r="Q12" s="232"/>
      <c r="R12" s="242">
        <v>247.678648225205</v>
      </c>
      <c r="S12" s="215"/>
      <c r="T12" s="216">
        <v>10.5223692778687</v>
      </c>
      <c r="U12" s="210">
        <v>12.488093846100201</v>
      </c>
      <c r="V12" s="210">
        <v>16.017697890335299</v>
      </c>
      <c r="W12" s="210">
        <v>11.0933135519759</v>
      </c>
      <c r="X12" s="210">
        <v>10.9224871251356</v>
      </c>
      <c r="Y12" s="217">
        <v>12.3649682296473</v>
      </c>
      <c r="Z12" s="210"/>
      <c r="AA12" s="218">
        <v>7.9096040626284703</v>
      </c>
      <c r="AB12" s="219">
        <v>0.43209037519175603</v>
      </c>
      <c r="AC12" s="220">
        <v>3.9110655409651498</v>
      </c>
      <c r="AD12" s="210"/>
      <c r="AE12" s="221">
        <v>11.040148248216701</v>
      </c>
      <c r="AF12" s="29"/>
      <c r="AG12" s="237">
        <v>216.11017438627101</v>
      </c>
      <c r="AH12" s="232">
        <v>259.39583516548799</v>
      </c>
      <c r="AI12" s="232">
        <v>278.83192068733899</v>
      </c>
      <c r="AJ12" s="232">
        <v>267.88671184374698</v>
      </c>
      <c r="AK12" s="232">
        <v>228.79575223832001</v>
      </c>
      <c r="AL12" s="238">
        <v>252.86947651124299</v>
      </c>
      <c r="AM12" s="232"/>
      <c r="AN12" s="239">
        <v>188.33273228981699</v>
      </c>
      <c r="AO12" s="240">
        <v>190.28506128852999</v>
      </c>
      <c r="AP12" s="241">
        <v>189.30268261392001</v>
      </c>
      <c r="AQ12" s="232"/>
      <c r="AR12" s="242">
        <v>235.18276878100701</v>
      </c>
      <c r="AS12" s="215"/>
      <c r="AT12" s="216">
        <v>8.74981933971047</v>
      </c>
      <c r="AU12" s="210">
        <v>6.4599132765665699</v>
      </c>
      <c r="AV12" s="210">
        <v>7.9090343567850701</v>
      </c>
      <c r="AW12" s="210">
        <v>8.0023776865788907</v>
      </c>
      <c r="AX12" s="210">
        <v>8.1897293388721302</v>
      </c>
      <c r="AY12" s="217">
        <v>7.7752941002288196</v>
      </c>
      <c r="AZ12" s="210"/>
      <c r="BA12" s="218">
        <v>11.216843383922299</v>
      </c>
      <c r="BB12" s="219">
        <v>9.1305470208488604</v>
      </c>
      <c r="BC12" s="220">
        <v>10.1027292939511</v>
      </c>
      <c r="BD12" s="210"/>
      <c r="BE12" s="221">
        <v>8.3897470262153604</v>
      </c>
    </row>
    <row r="13" spans="1:57">
      <c r="A13" s="20" t="s">
        <v>37</v>
      </c>
      <c r="B13" s="2" t="str">
        <f t="shared" si="0"/>
        <v>Suburban Virginia Area</v>
      </c>
      <c r="C13" s="2"/>
      <c r="D13" s="23" t="s">
        <v>89</v>
      </c>
      <c r="E13" s="26" t="s">
        <v>90</v>
      </c>
      <c r="F13" s="2"/>
      <c r="G13" s="237">
        <v>146.19160809371601</v>
      </c>
      <c r="H13" s="232">
        <v>163.66719725343299</v>
      </c>
      <c r="I13" s="232">
        <v>169.84580645161199</v>
      </c>
      <c r="J13" s="232">
        <v>162.959044003115</v>
      </c>
      <c r="K13" s="232">
        <v>153.27244519774001</v>
      </c>
      <c r="L13" s="238">
        <v>160.092712017167</v>
      </c>
      <c r="M13" s="232"/>
      <c r="N13" s="239">
        <v>163.810522889997</v>
      </c>
      <c r="O13" s="240">
        <v>165.13461213274101</v>
      </c>
      <c r="P13" s="241">
        <v>164.48121520342599</v>
      </c>
      <c r="Q13" s="232"/>
      <c r="R13" s="242">
        <v>161.34849080882299</v>
      </c>
      <c r="S13" s="215"/>
      <c r="T13" s="216">
        <v>7.0754320883217403</v>
      </c>
      <c r="U13" s="210">
        <v>8.8770844865636693</v>
      </c>
      <c r="V13" s="210">
        <v>8.9647263578759802</v>
      </c>
      <c r="W13" s="210">
        <v>7.7341896937285997</v>
      </c>
      <c r="X13" s="210">
        <v>9.4420276377696801</v>
      </c>
      <c r="Y13" s="217">
        <v>8.4248452846449702</v>
      </c>
      <c r="Z13" s="210"/>
      <c r="AA13" s="218">
        <v>5.0457118225753996</v>
      </c>
      <c r="AB13" s="219">
        <v>5.0729563247167002</v>
      </c>
      <c r="AC13" s="220">
        <v>5.0453130309718697</v>
      </c>
      <c r="AD13" s="210"/>
      <c r="AE13" s="221">
        <v>7.2143030938906803</v>
      </c>
      <c r="AF13" s="29"/>
      <c r="AG13" s="237">
        <v>142.71674772949001</v>
      </c>
      <c r="AH13" s="232">
        <v>156.76511546099201</v>
      </c>
      <c r="AI13" s="232">
        <v>162.88363271894099</v>
      </c>
      <c r="AJ13" s="232">
        <v>155.54775755953901</v>
      </c>
      <c r="AK13" s="232">
        <v>146.62901812872599</v>
      </c>
      <c r="AL13" s="238">
        <v>153.72774710648801</v>
      </c>
      <c r="AM13" s="232"/>
      <c r="AN13" s="239">
        <v>157.057184261267</v>
      </c>
      <c r="AO13" s="240">
        <v>160.00684573652501</v>
      </c>
      <c r="AP13" s="241">
        <v>158.54792632771</v>
      </c>
      <c r="AQ13" s="232"/>
      <c r="AR13" s="242">
        <v>155.08880856005501</v>
      </c>
      <c r="AS13" s="215"/>
      <c r="AT13" s="216">
        <v>0.40460862377093698</v>
      </c>
      <c r="AU13" s="210">
        <v>3.7811321943748801</v>
      </c>
      <c r="AV13" s="210">
        <v>4.5489068228545104</v>
      </c>
      <c r="AW13" s="210">
        <v>4.1698584629307298</v>
      </c>
      <c r="AX13" s="210">
        <v>4.6321602008772702</v>
      </c>
      <c r="AY13" s="217">
        <v>3.7636196401495901</v>
      </c>
      <c r="AZ13" s="210"/>
      <c r="BA13" s="218">
        <v>7.0634927271197396</v>
      </c>
      <c r="BB13" s="219">
        <v>5.23644592313559</v>
      </c>
      <c r="BC13" s="220">
        <v>6.0713517297938902</v>
      </c>
      <c r="BD13" s="210"/>
      <c r="BE13" s="221">
        <v>4.4137560990907296</v>
      </c>
    </row>
    <row r="14" spans="1:57">
      <c r="A14" s="20" t="s">
        <v>96</v>
      </c>
      <c r="B14" s="2" t="str">
        <f t="shared" si="0"/>
        <v>Alexandria, VA</v>
      </c>
      <c r="C14" s="2"/>
      <c r="D14" s="23" t="s">
        <v>89</v>
      </c>
      <c r="E14" s="26" t="s">
        <v>90</v>
      </c>
      <c r="F14" s="2"/>
      <c r="G14" s="237">
        <v>159.19198324022301</v>
      </c>
      <c r="H14" s="232">
        <v>187.95049613823701</v>
      </c>
      <c r="I14" s="232">
        <v>199.72498218454299</v>
      </c>
      <c r="J14" s="232">
        <v>195.079242026266</v>
      </c>
      <c r="K14" s="232">
        <v>169.418565431383</v>
      </c>
      <c r="L14" s="238">
        <v>184.10747727210301</v>
      </c>
      <c r="M14" s="232"/>
      <c r="N14" s="239">
        <v>157.20641291108399</v>
      </c>
      <c r="O14" s="240">
        <v>160.52057158119601</v>
      </c>
      <c r="P14" s="241">
        <v>158.971952191235</v>
      </c>
      <c r="Q14" s="232"/>
      <c r="R14" s="242">
        <v>177.106487664718</v>
      </c>
      <c r="S14" s="215"/>
      <c r="T14" s="216">
        <v>11.457671356411799</v>
      </c>
      <c r="U14" s="210">
        <v>8.3085166170430806</v>
      </c>
      <c r="V14" s="210">
        <v>7.4088609658043296</v>
      </c>
      <c r="W14" s="210">
        <v>13.3912667397828</v>
      </c>
      <c r="X14" s="210">
        <v>8.6735695308163603</v>
      </c>
      <c r="Y14" s="217">
        <v>9.8160109975688901</v>
      </c>
      <c r="Z14" s="210"/>
      <c r="AA14" s="218">
        <v>4.0932294251870598</v>
      </c>
      <c r="AB14" s="219">
        <v>2.12757513289379</v>
      </c>
      <c r="AC14" s="220">
        <v>3.0840387573357599</v>
      </c>
      <c r="AD14" s="210"/>
      <c r="AE14" s="221">
        <v>8.5414877328792507</v>
      </c>
      <c r="AF14" s="29"/>
      <c r="AG14" s="237">
        <v>156.46456798093101</v>
      </c>
      <c r="AH14" s="232">
        <v>178.356762331152</v>
      </c>
      <c r="AI14" s="232">
        <v>187.52957929362799</v>
      </c>
      <c r="AJ14" s="232">
        <v>181.27949315691799</v>
      </c>
      <c r="AK14" s="232">
        <v>163.003421350129</v>
      </c>
      <c r="AL14" s="238">
        <v>174.67761635327801</v>
      </c>
      <c r="AM14" s="232"/>
      <c r="AN14" s="239">
        <v>150.69423595414901</v>
      </c>
      <c r="AO14" s="240">
        <v>151.20668487084799</v>
      </c>
      <c r="AP14" s="241">
        <v>150.96193904695801</v>
      </c>
      <c r="AQ14" s="232"/>
      <c r="AR14" s="242">
        <v>167.85655186179</v>
      </c>
      <c r="AS14" s="215"/>
      <c r="AT14" s="216">
        <v>9.3110557109742995</v>
      </c>
      <c r="AU14" s="210">
        <v>3.5864261501812398</v>
      </c>
      <c r="AV14" s="210">
        <v>4.3803919244774399</v>
      </c>
      <c r="AW14" s="210">
        <v>6.47873601297644</v>
      </c>
      <c r="AX14" s="210">
        <v>6.5234658767387597</v>
      </c>
      <c r="AY14" s="217">
        <v>5.7441107846322703</v>
      </c>
      <c r="AZ14" s="210"/>
      <c r="BA14" s="218">
        <v>5.7088341777409299</v>
      </c>
      <c r="BB14" s="219">
        <v>4.9246253947393903</v>
      </c>
      <c r="BC14" s="220">
        <v>5.3041479462335896</v>
      </c>
      <c r="BD14" s="210"/>
      <c r="BE14" s="221">
        <v>5.8239205751078504</v>
      </c>
    </row>
    <row r="15" spans="1:57">
      <c r="A15" s="20" t="s">
        <v>36</v>
      </c>
      <c r="B15" s="2" t="str">
        <f t="shared" si="0"/>
        <v>Fairfax/Tysons Corner, VA</v>
      </c>
      <c r="C15" s="2"/>
      <c r="D15" s="23" t="s">
        <v>89</v>
      </c>
      <c r="E15" s="26" t="s">
        <v>90</v>
      </c>
      <c r="F15" s="2"/>
      <c r="G15" s="237">
        <v>154.62710203298801</v>
      </c>
      <c r="H15" s="232">
        <v>190.11693119398601</v>
      </c>
      <c r="I15" s="232">
        <v>222.676477627471</v>
      </c>
      <c r="J15" s="232">
        <v>212.65117702070799</v>
      </c>
      <c r="K15" s="232">
        <v>162.579093260061</v>
      </c>
      <c r="L15" s="238">
        <v>192.014878478442</v>
      </c>
      <c r="M15" s="232"/>
      <c r="N15" s="239">
        <v>139.89842993992499</v>
      </c>
      <c r="O15" s="240">
        <v>142.36558290155401</v>
      </c>
      <c r="P15" s="241">
        <v>141.20626382848801</v>
      </c>
      <c r="Q15" s="232"/>
      <c r="R15" s="242">
        <v>177.72383119809399</v>
      </c>
      <c r="S15" s="215"/>
      <c r="T15" s="216">
        <v>6.8856330094089797</v>
      </c>
      <c r="U15" s="210">
        <v>2.6704844934218901</v>
      </c>
      <c r="V15" s="210">
        <v>7.8004079966168796</v>
      </c>
      <c r="W15" s="210">
        <v>10.2227048492392</v>
      </c>
      <c r="X15" s="210">
        <v>0.96304867685450501</v>
      </c>
      <c r="Y15" s="217">
        <v>5.8533579596688403</v>
      </c>
      <c r="Z15" s="210"/>
      <c r="AA15" s="218">
        <v>-1.48435311228499</v>
      </c>
      <c r="AB15" s="219">
        <v>-0.13903140622978299</v>
      </c>
      <c r="AC15" s="220">
        <v>-0.77314039014631497</v>
      </c>
      <c r="AD15" s="210"/>
      <c r="AE15" s="221">
        <v>5.2630638575117299</v>
      </c>
      <c r="AF15" s="29"/>
      <c r="AG15" s="237">
        <v>151.26371794871699</v>
      </c>
      <c r="AH15" s="232">
        <v>187.21239457265199</v>
      </c>
      <c r="AI15" s="232">
        <v>214.80387316194799</v>
      </c>
      <c r="AJ15" s="232">
        <v>206.00847044008</v>
      </c>
      <c r="AK15" s="232">
        <v>163.56265163425701</v>
      </c>
      <c r="AL15" s="238">
        <v>188.14966764146101</v>
      </c>
      <c r="AM15" s="232"/>
      <c r="AN15" s="239">
        <v>138.56727958510101</v>
      </c>
      <c r="AO15" s="240">
        <v>140.61204277139501</v>
      </c>
      <c r="AP15" s="241">
        <v>139.62816284441499</v>
      </c>
      <c r="AQ15" s="232"/>
      <c r="AR15" s="242">
        <v>174.91330381555699</v>
      </c>
      <c r="AS15" s="215"/>
      <c r="AT15" s="216">
        <v>2.7772728899404999</v>
      </c>
      <c r="AU15" s="210">
        <v>2.7641844600430798</v>
      </c>
      <c r="AV15" s="210">
        <v>5.8699861963690401</v>
      </c>
      <c r="AW15" s="210">
        <v>6.3487351736228099</v>
      </c>
      <c r="AX15" s="210">
        <v>1.6901775224324</v>
      </c>
      <c r="AY15" s="217">
        <v>4.25451818473522</v>
      </c>
      <c r="AZ15" s="210"/>
      <c r="BA15" s="218">
        <v>0.26415605374251599</v>
      </c>
      <c r="BB15" s="219">
        <v>2.67707419471874</v>
      </c>
      <c r="BC15" s="220">
        <v>1.5095709309198999</v>
      </c>
      <c r="BD15" s="210"/>
      <c r="BE15" s="221">
        <v>3.9792881762149199</v>
      </c>
    </row>
    <row r="16" spans="1:57">
      <c r="A16" s="20" t="s">
        <v>38</v>
      </c>
      <c r="B16" s="2" t="str">
        <f t="shared" si="0"/>
        <v>I-95 Fredericksburg, VA</v>
      </c>
      <c r="C16" s="2"/>
      <c r="D16" s="23" t="s">
        <v>89</v>
      </c>
      <c r="E16" s="26" t="s">
        <v>90</v>
      </c>
      <c r="F16" s="2"/>
      <c r="G16" s="237">
        <v>96.170288934426196</v>
      </c>
      <c r="H16" s="232">
        <v>103.84344884488399</v>
      </c>
      <c r="I16" s="232">
        <v>107.720442971221</v>
      </c>
      <c r="J16" s="232">
        <v>108.41208563329801</v>
      </c>
      <c r="K16" s="232">
        <v>107.16934127106801</v>
      </c>
      <c r="L16" s="238">
        <v>105.158006634793</v>
      </c>
      <c r="M16" s="232"/>
      <c r="N16" s="239">
        <v>125.596532401698</v>
      </c>
      <c r="O16" s="240">
        <v>128.709769433465</v>
      </c>
      <c r="P16" s="241">
        <v>127.18357445093601</v>
      </c>
      <c r="Q16" s="232"/>
      <c r="R16" s="242">
        <v>112.34397120694101</v>
      </c>
      <c r="S16" s="215"/>
      <c r="T16" s="216">
        <v>1.5682237642858701</v>
      </c>
      <c r="U16" s="210">
        <v>6.1614673619145703</v>
      </c>
      <c r="V16" s="210">
        <v>6.6445167468281996</v>
      </c>
      <c r="W16" s="210">
        <v>5.5115930965855098</v>
      </c>
      <c r="X16" s="210">
        <v>4.3513461615663802</v>
      </c>
      <c r="Y16" s="217">
        <v>5.1014048550295303</v>
      </c>
      <c r="Z16" s="210"/>
      <c r="AA16" s="218">
        <v>2.8251034393155399</v>
      </c>
      <c r="AB16" s="219">
        <v>3.5324566655582599</v>
      </c>
      <c r="AC16" s="220">
        <v>3.1582257608758701</v>
      </c>
      <c r="AD16" s="210"/>
      <c r="AE16" s="221">
        <v>3.75033786877577</v>
      </c>
      <c r="AF16" s="29"/>
      <c r="AG16" s="237">
        <v>95.591509313803499</v>
      </c>
      <c r="AH16" s="232">
        <v>102.23985599359899</v>
      </c>
      <c r="AI16" s="232">
        <v>106.131696206592</v>
      </c>
      <c r="AJ16" s="232">
        <v>105.826718326693</v>
      </c>
      <c r="AK16" s="232">
        <v>105.286767897668</v>
      </c>
      <c r="AL16" s="238">
        <v>103.413164554772</v>
      </c>
      <c r="AM16" s="232"/>
      <c r="AN16" s="239">
        <v>124.053776855726</v>
      </c>
      <c r="AO16" s="240">
        <v>126.462459171278</v>
      </c>
      <c r="AP16" s="241">
        <v>125.282941024537</v>
      </c>
      <c r="AQ16" s="232"/>
      <c r="AR16" s="242">
        <v>110.72554447579</v>
      </c>
      <c r="AS16" s="215"/>
      <c r="AT16" s="216">
        <v>2.2017338327098899</v>
      </c>
      <c r="AU16" s="210">
        <v>4.2058958047877901</v>
      </c>
      <c r="AV16" s="210">
        <v>3.6391949345115702</v>
      </c>
      <c r="AW16" s="210">
        <v>2.4258530859421699</v>
      </c>
      <c r="AX16" s="210">
        <v>1.6960395033402</v>
      </c>
      <c r="AY16" s="217">
        <v>2.8507653833231901</v>
      </c>
      <c r="AZ16" s="210"/>
      <c r="BA16" s="218">
        <v>2.06653761365753</v>
      </c>
      <c r="BB16" s="219">
        <v>2.9872783621628298</v>
      </c>
      <c r="BC16" s="220">
        <v>2.5389972079734</v>
      </c>
      <c r="BD16" s="210"/>
      <c r="BE16" s="221">
        <v>2.6121349238470999</v>
      </c>
    </row>
    <row r="17" spans="1:57">
      <c r="A17" s="20" t="s">
        <v>97</v>
      </c>
      <c r="B17" s="2" t="str">
        <f t="shared" si="0"/>
        <v>Dulles Airport Area, VA</v>
      </c>
      <c r="C17" s="2"/>
      <c r="D17" s="23" t="s">
        <v>89</v>
      </c>
      <c r="E17" s="26" t="s">
        <v>90</v>
      </c>
      <c r="F17" s="2"/>
      <c r="G17" s="237">
        <v>126.023699303564</v>
      </c>
      <c r="H17" s="232">
        <v>161.57227760187899</v>
      </c>
      <c r="I17" s="232">
        <v>179.77292851865499</v>
      </c>
      <c r="J17" s="232">
        <v>172.40212691507401</v>
      </c>
      <c r="K17" s="232">
        <v>138.623992086172</v>
      </c>
      <c r="L17" s="238">
        <v>158.26412735749901</v>
      </c>
      <c r="M17" s="232"/>
      <c r="N17" s="239">
        <v>120.658686822063</v>
      </c>
      <c r="O17" s="240">
        <v>120.083367770915</v>
      </c>
      <c r="P17" s="241">
        <v>120.36711456376899</v>
      </c>
      <c r="Q17" s="232"/>
      <c r="R17" s="242">
        <v>148.04876474649001</v>
      </c>
      <c r="S17" s="215"/>
      <c r="T17" s="216">
        <v>8.1370535220229598</v>
      </c>
      <c r="U17" s="210">
        <v>11.935980282659701</v>
      </c>
      <c r="V17" s="210">
        <v>14.525919917480801</v>
      </c>
      <c r="W17" s="210">
        <v>12.9256398883999</v>
      </c>
      <c r="X17" s="210">
        <v>4.4376725551067002</v>
      </c>
      <c r="Y17" s="217">
        <v>11.039370701217299</v>
      </c>
      <c r="Z17" s="210"/>
      <c r="AA17" s="218">
        <v>10.0146873417513</v>
      </c>
      <c r="AB17" s="219">
        <v>8.8819162515109102</v>
      </c>
      <c r="AC17" s="220">
        <v>9.4216737704120508</v>
      </c>
      <c r="AD17" s="210"/>
      <c r="AE17" s="221">
        <v>11.354753418219399</v>
      </c>
      <c r="AF17" s="29"/>
      <c r="AG17" s="237">
        <v>124.399972770091</v>
      </c>
      <c r="AH17" s="232">
        <v>156.17185579067601</v>
      </c>
      <c r="AI17" s="232">
        <v>169.27169959397901</v>
      </c>
      <c r="AJ17" s="232">
        <v>164.00123778991099</v>
      </c>
      <c r="AK17" s="232">
        <v>137.79903612036199</v>
      </c>
      <c r="AL17" s="238">
        <v>152.477602351916</v>
      </c>
      <c r="AM17" s="232"/>
      <c r="AN17" s="239">
        <v>121.051111410198</v>
      </c>
      <c r="AO17" s="240">
        <v>119.759798242659</v>
      </c>
      <c r="AP17" s="241">
        <v>120.41299585464</v>
      </c>
      <c r="AQ17" s="232"/>
      <c r="AR17" s="242">
        <v>143.83352658797801</v>
      </c>
      <c r="AS17" s="215"/>
      <c r="AT17" s="216">
        <v>6.4361090906558003</v>
      </c>
      <c r="AU17" s="210">
        <v>8.1034227166634807</v>
      </c>
      <c r="AV17" s="210">
        <v>6.4923770205526798</v>
      </c>
      <c r="AW17" s="210">
        <v>5.8420986230247198</v>
      </c>
      <c r="AX17" s="210">
        <v>3.3935814936912001</v>
      </c>
      <c r="AY17" s="217">
        <v>6.1123145048493903</v>
      </c>
      <c r="AZ17" s="210"/>
      <c r="BA17" s="218">
        <v>5.4777306798954797</v>
      </c>
      <c r="BB17" s="219">
        <v>6.6844025316793996</v>
      </c>
      <c r="BC17" s="220">
        <v>6.0973740844463498</v>
      </c>
      <c r="BD17" s="210"/>
      <c r="BE17" s="221">
        <v>6.3001158368660297</v>
      </c>
    </row>
    <row r="18" spans="1:57">
      <c r="A18" s="20" t="s">
        <v>45</v>
      </c>
      <c r="B18" s="2" t="str">
        <f t="shared" si="0"/>
        <v>Williamsburg, VA</v>
      </c>
      <c r="C18" s="2"/>
      <c r="D18" s="23" t="s">
        <v>89</v>
      </c>
      <c r="E18" s="26" t="s">
        <v>90</v>
      </c>
      <c r="F18" s="2"/>
      <c r="G18" s="237">
        <v>115.483321755604</v>
      </c>
      <c r="H18" s="232">
        <v>111.12457596095101</v>
      </c>
      <c r="I18" s="232">
        <v>112.097923322683</v>
      </c>
      <c r="J18" s="232">
        <v>117.766461996213</v>
      </c>
      <c r="K18" s="232">
        <v>127.84510393188</v>
      </c>
      <c r="L18" s="238">
        <v>117.295670724769</v>
      </c>
      <c r="M18" s="232"/>
      <c r="N18" s="239">
        <v>164.78161360490401</v>
      </c>
      <c r="O18" s="240">
        <v>182.76314539066399</v>
      </c>
      <c r="P18" s="241">
        <v>174.522017400761</v>
      </c>
      <c r="Q18" s="232"/>
      <c r="R18" s="242">
        <v>139.36457570250201</v>
      </c>
      <c r="S18" s="215"/>
      <c r="T18" s="216">
        <v>-3.44658508177714</v>
      </c>
      <c r="U18" s="210">
        <v>-11.440246745899699</v>
      </c>
      <c r="V18" s="210">
        <v>-10.1688299724869</v>
      </c>
      <c r="W18" s="210">
        <v>-2.6904506930802401</v>
      </c>
      <c r="X18" s="210">
        <v>-1.3392378439556301</v>
      </c>
      <c r="Y18" s="217">
        <v>-5.6800612292611898</v>
      </c>
      <c r="Z18" s="210"/>
      <c r="AA18" s="218">
        <v>-6.3446010368366998</v>
      </c>
      <c r="AB18" s="219">
        <v>2.3557872048697299</v>
      </c>
      <c r="AC18" s="220">
        <v>-1.5560842344100501</v>
      </c>
      <c r="AD18" s="210"/>
      <c r="AE18" s="221">
        <v>-2.8069578165264799</v>
      </c>
      <c r="AF18" s="29"/>
      <c r="AG18" s="237">
        <v>109.59552241199501</v>
      </c>
      <c r="AH18" s="232">
        <v>106.298049485147</v>
      </c>
      <c r="AI18" s="232">
        <v>105.777434976289</v>
      </c>
      <c r="AJ18" s="232">
        <v>107.99214420721</v>
      </c>
      <c r="AK18" s="232">
        <v>119.397338065093</v>
      </c>
      <c r="AL18" s="238">
        <v>110.064404686873</v>
      </c>
      <c r="AM18" s="232"/>
      <c r="AN18" s="239">
        <v>153.98369991683299</v>
      </c>
      <c r="AO18" s="240">
        <v>170.153100750655</v>
      </c>
      <c r="AP18" s="241">
        <v>162.38624086476301</v>
      </c>
      <c r="AQ18" s="232"/>
      <c r="AR18" s="242">
        <v>129.87943702332501</v>
      </c>
      <c r="AS18" s="215"/>
      <c r="AT18" s="216">
        <v>-1.8422322969170699</v>
      </c>
      <c r="AU18" s="210">
        <v>-6.4661044326680504</v>
      </c>
      <c r="AV18" s="210">
        <v>-6.9127503038786102</v>
      </c>
      <c r="AW18" s="210">
        <v>-3.9627837581666001</v>
      </c>
      <c r="AX18" s="210">
        <v>0.319788653141648</v>
      </c>
      <c r="AY18" s="217">
        <v>-3.6413303829858901</v>
      </c>
      <c r="AZ18" s="210"/>
      <c r="BA18" s="218">
        <v>-2.1545826739441498</v>
      </c>
      <c r="BB18" s="219">
        <v>0.567880593455247</v>
      </c>
      <c r="BC18" s="220">
        <v>-0.66472995669930501</v>
      </c>
      <c r="BD18" s="210"/>
      <c r="BE18" s="221">
        <v>-2.0487532662444901</v>
      </c>
    </row>
    <row r="19" spans="1:57">
      <c r="A19" s="20" t="s">
        <v>98</v>
      </c>
      <c r="B19" s="2" t="str">
        <f t="shared" si="0"/>
        <v>Virginia Beach, VA</v>
      </c>
      <c r="C19" s="2"/>
      <c r="D19" s="23" t="s">
        <v>89</v>
      </c>
      <c r="E19" s="26" t="s">
        <v>90</v>
      </c>
      <c r="F19" s="2"/>
      <c r="G19" s="237">
        <v>124.05163234787599</v>
      </c>
      <c r="H19" s="232">
        <v>117.818072902423</v>
      </c>
      <c r="I19" s="232">
        <v>118.014561616595</v>
      </c>
      <c r="J19" s="232">
        <v>124.317691536775</v>
      </c>
      <c r="K19" s="232">
        <v>135.260786750417</v>
      </c>
      <c r="L19" s="238">
        <v>124.93000943936001</v>
      </c>
      <c r="M19" s="232"/>
      <c r="N19" s="239">
        <v>168.68115244461001</v>
      </c>
      <c r="O19" s="240">
        <v>173.49501119156699</v>
      </c>
      <c r="P19" s="241">
        <v>171.11180912667101</v>
      </c>
      <c r="Q19" s="232"/>
      <c r="R19" s="242">
        <v>141.450160193371</v>
      </c>
      <c r="S19" s="215"/>
      <c r="T19" s="216">
        <v>17.182410566004599</v>
      </c>
      <c r="U19" s="210">
        <v>8.6129043206520404</v>
      </c>
      <c r="V19" s="210">
        <v>3.87198800004419</v>
      </c>
      <c r="W19" s="210">
        <v>6.7147546902778403</v>
      </c>
      <c r="X19" s="210">
        <v>4.9511040432217497</v>
      </c>
      <c r="Y19" s="217">
        <v>7.3878541511743201</v>
      </c>
      <c r="Z19" s="210"/>
      <c r="AA19" s="218">
        <v>8.0918088575748293</v>
      </c>
      <c r="AB19" s="219">
        <v>6.1884995395441802</v>
      </c>
      <c r="AC19" s="220">
        <v>7.0498782786978698</v>
      </c>
      <c r="AD19" s="210"/>
      <c r="AE19" s="221">
        <v>5.9188619838742698</v>
      </c>
      <c r="AF19" s="29"/>
      <c r="AG19" s="237">
        <v>112.92638205872299</v>
      </c>
      <c r="AH19" s="232">
        <v>114.61740122722701</v>
      </c>
      <c r="AI19" s="232">
        <v>117.276523778501</v>
      </c>
      <c r="AJ19" s="232">
        <v>119.289828279632</v>
      </c>
      <c r="AK19" s="232">
        <v>123.915486049202</v>
      </c>
      <c r="AL19" s="238">
        <v>118.02829689676901</v>
      </c>
      <c r="AM19" s="232"/>
      <c r="AN19" s="239">
        <v>169.48205695479899</v>
      </c>
      <c r="AO19" s="240">
        <v>178.86744562584099</v>
      </c>
      <c r="AP19" s="241">
        <v>174.26377840571399</v>
      </c>
      <c r="AQ19" s="232"/>
      <c r="AR19" s="242">
        <v>139.70191397292001</v>
      </c>
      <c r="AS19" s="215"/>
      <c r="AT19" s="216">
        <v>2.6914891132016701</v>
      </c>
      <c r="AU19" s="210">
        <v>2.88102093434108</v>
      </c>
      <c r="AV19" s="210">
        <v>1.8620202492289299</v>
      </c>
      <c r="AW19" s="210">
        <v>0.68784687205989503</v>
      </c>
      <c r="AX19" s="210">
        <v>0.30877780109116498</v>
      </c>
      <c r="AY19" s="217">
        <v>1.4866762500052899</v>
      </c>
      <c r="AZ19" s="210"/>
      <c r="BA19" s="218">
        <v>5.4827002168493504</v>
      </c>
      <c r="BB19" s="219">
        <v>7.9742951346596502</v>
      </c>
      <c r="BC19" s="220">
        <v>6.7641062779268601</v>
      </c>
      <c r="BD19" s="210"/>
      <c r="BE19" s="221">
        <v>3.6278552968003899</v>
      </c>
    </row>
    <row r="20" spans="1:57">
      <c r="A20" s="33" t="s">
        <v>99</v>
      </c>
      <c r="B20" s="2" t="str">
        <f t="shared" si="0"/>
        <v>Norfolk/Portsmouth, VA</v>
      </c>
      <c r="C20" s="2"/>
      <c r="D20" s="23" t="s">
        <v>89</v>
      </c>
      <c r="E20" s="26" t="s">
        <v>90</v>
      </c>
      <c r="F20" s="2"/>
      <c r="G20" s="237">
        <v>106.76152817598999</v>
      </c>
      <c r="H20" s="232">
        <v>113.20503114406699</v>
      </c>
      <c r="I20" s="232">
        <v>117.655369107723</v>
      </c>
      <c r="J20" s="232">
        <v>133.66763555458101</v>
      </c>
      <c r="K20" s="232">
        <v>132.32537239182901</v>
      </c>
      <c r="L20" s="238">
        <v>121.869517221019</v>
      </c>
      <c r="M20" s="232"/>
      <c r="N20" s="239">
        <v>130.06130361711499</v>
      </c>
      <c r="O20" s="240">
        <v>131.574909746835</v>
      </c>
      <c r="P20" s="241">
        <v>130.83491727409901</v>
      </c>
      <c r="Q20" s="232"/>
      <c r="R20" s="242">
        <v>124.678663788093</v>
      </c>
      <c r="S20" s="215"/>
      <c r="T20" s="216">
        <v>1.9528298709477401</v>
      </c>
      <c r="U20" s="210">
        <v>3.7661490508757098</v>
      </c>
      <c r="V20" s="210">
        <v>3.80538879960306</v>
      </c>
      <c r="W20" s="210">
        <v>16.067153655989198</v>
      </c>
      <c r="X20" s="210">
        <v>14.7565879692169</v>
      </c>
      <c r="Y20" s="217">
        <v>8.8846326548010897</v>
      </c>
      <c r="Z20" s="210"/>
      <c r="AA20" s="218">
        <v>8.6401698121829202</v>
      </c>
      <c r="AB20" s="219">
        <v>9.7480789460852506</v>
      </c>
      <c r="AC20" s="220">
        <v>9.2059547711555201</v>
      </c>
      <c r="AD20" s="210"/>
      <c r="AE20" s="221">
        <v>8.9110663834992696</v>
      </c>
      <c r="AF20" s="29"/>
      <c r="AG20" s="237">
        <v>103.342802832769</v>
      </c>
      <c r="AH20" s="232">
        <v>112.795877734321</v>
      </c>
      <c r="AI20" s="232">
        <v>120.500485451827</v>
      </c>
      <c r="AJ20" s="232">
        <v>127.722154504947</v>
      </c>
      <c r="AK20" s="232">
        <v>130.03317869066501</v>
      </c>
      <c r="AL20" s="238">
        <v>120.07969185503499</v>
      </c>
      <c r="AM20" s="232"/>
      <c r="AN20" s="239">
        <v>138.12453918480199</v>
      </c>
      <c r="AO20" s="240">
        <v>136.35490136199101</v>
      </c>
      <c r="AP20" s="241">
        <v>137.23964965548399</v>
      </c>
      <c r="AQ20" s="232"/>
      <c r="AR20" s="242">
        <v>125.66244446463899</v>
      </c>
      <c r="AS20" s="215"/>
      <c r="AT20" s="216">
        <v>-0.92762376385819201</v>
      </c>
      <c r="AU20" s="210">
        <v>0.379536373619834</v>
      </c>
      <c r="AV20" s="210">
        <v>3.5548264697452199</v>
      </c>
      <c r="AW20" s="210">
        <v>6.5619223783046303</v>
      </c>
      <c r="AX20" s="210">
        <v>7.68599378601757</v>
      </c>
      <c r="AY20" s="217">
        <v>4.2138488934591898</v>
      </c>
      <c r="AZ20" s="210"/>
      <c r="BA20" s="218">
        <v>6.8595954247612401</v>
      </c>
      <c r="BB20" s="219">
        <v>6.68121862370388</v>
      </c>
      <c r="BC20" s="220">
        <v>6.7668814656003198</v>
      </c>
      <c r="BD20" s="210"/>
      <c r="BE20" s="221">
        <v>5.1639724156709104</v>
      </c>
    </row>
    <row r="21" spans="1:57">
      <c r="A21" s="34" t="s">
        <v>42</v>
      </c>
      <c r="B21" s="2" t="str">
        <f t="shared" si="0"/>
        <v>Newport News/Hampton, VA</v>
      </c>
      <c r="C21" s="2"/>
      <c r="D21" s="23" t="s">
        <v>89</v>
      </c>
      <c r="E21" s="26" t="s">
        <v>90</v>
      </c>
      <c r="F21" s="2"/>
      <c r="G21" s="237">
        <v>79.803395783433103</v>
      </c>
      <c r="H21" s="232">
        <v>83.778506615951997</v>
      </c>
      <c r="I21" s="232">
        <v>85.190195569759695</v>
      </c>
      <c r="J21" s="232">
        <v>85.738991375189997</v>
      </c>
      <c r="K21" s="232">
        <v>85.225763174046406</v>
      </c>
      <c r="L21" s="238">
        <v>84.055134170899805</v>
      </c>
      <c r="M21" s="232"/>
      <c r="N21" s="239">
        <v>104.196755038468</v>
      </c>
      <c r="O21" s="240">
        <v>105.23223161670001</v>
      </c>
      <c r="P21" s="241">
        <v>104.71968706111799</v>
      </c>
      <c r="Q21" s="232"/>
      <c r="R21" s="242">
        <v>90.8350018010605</v>
      </c>
      <c r="S21" s="215"/>
      <c r="T21" s="216">
        <v>2.7082094793536702</v>
      </c>
      <c r="U21" s="210">
        <v>1.4647114176045299</v>
      </c>
      <c r="V21" s="210">
        <v>-1.14902789874971</v>
      </c>
      <c r="W21" s="210">
        <v>5.5446564131141196</v>
      </c>
      <c r="X21" s="210">
        <v>6.9567451954924602</v>
      </c>
      <c r="Y21" s="217">
        <v>3.0807936515191598</v>
      </c>
      <c r="Z21" s="210"/>
      <c r="AA21" s="218">
        <v>9.5444177618009007</v>
      </c>
      <c r="AB21" s="219">
        <v>7.7975925040191498</v>
      </c>
      <c r="AC21" s="220">
        <v>8.6278518132877693</v>
      </c>
      <c r="AD21" s="210"/>
      <c r="AE21" s="221">
        <v>5.1727037006988503</v>
      </c>
      <c r="AF21" s="29"/>
      <c r="AG21" s="237">
        <v>77.904298986552305</v>
      </c>
      <c r="AH21" s="232">
        <v>81.664812658741596</v>
      </c>
      <c r="AI21" s="232">
        <v>83.8041007121397</v>
      </c>
      <c r="AJ21" s="232">
        <v>83.858742474552201</v>
      </c>
      <c r="AK21" s="232">
        <v>84.9502938386549</v>
      </c>
      <c r="AL21" s="238">
        <v>82.591662822952202</v>
      </c>
      <c r="AM21" s="232"/>
      <c r="AN21" s="239">
        <v>100.928981079561</v>
      </c>
      <c r="AO21" s="240">
        <v>103.09666380767599</v>
      </c>
      <c r="AP21" s="241">
        <v>102.020612246179</v>
      </c>
      <c r="AQ21" s="232"/>
      <c r="AR21" s="242">
        <v>89.005521021998604</v>
      </c>
      <c r="AS21" s="215"/>
      <c r="AT21" s="216">
        <v>1.7755061178104401</v>
      </c>
      <c r="AU21" s="210">
        <v>-0.73423398854150401</v>
      </c>
      <c r="AV21" s="210">
        <v>-0.73900955640326105</v>
      </c>
      <c r="AW21" s="210">
        <v>0.17331331158622101</v>
      </c>
      <c r="AX21" s="210">
        <v>1.13440271732554</v>
      </c>
      <c r="AY21" s="217">
        <v>0.27534015270262102</v>
      </c>
      <c r="AZ21" s="210"/>
      <c r="BA21" s="218">
        <v>2.9155375053152501</v>
      </c>
      <c r="BB21" s="219">
        <v>2.3286421287870498</v>
      </c>
      <c r="BC21" s="220">
        <v>2.5963694274614002</v>
      </c>
      <c r="BD21" s="210"/>
      <c r="BE21" s="221">
        <v>1.1769838235024099</v>
      </c>
    </row>
    <row r="22" spans="1:57">
      <c r="A22" s="35" t="s">
        <v>100</v>
      </c>
      <c r="B22" s="2" t="str">
        <f t="shared" si="0"/>
        <v>Chesapeake/Suffolk, VA</v>
      </c>
      <c r="C22" s="2"/>
      <c r="D22" s="24" t="s">
        <v>89</v>
      </c>
      <c r="E22" s="27" t="s">
        <v>90</v>
      </c>
      <c r="F22" s="2"/>
      <c r="G22" s="243">
        <v>89.9443967656415</v>
      </c>
      <c r="H22" s="244">
        <v>94.265892185370205</v>
      </c>
      <c r="I22" s="244">
        <v>96.765077334205898</v>
      </c>
      <c r="J22" s="244">
        <v>96.607646371490205</v>
      </c>
      <c r="K22" s="244">
        <v>96.015191056199399</v>
      </c>
      <c r="L22" s="245">
        <v>94.903269791903796</v>
      </c>
      <c r="M22" s="232"/>
      <c r="N22" s="246">
        <v>105.683963235595</v>
      </c>
      <c r="O22" s="247">
        <v>106.562516207389</v>
      </c>
      <c r="P22" s="248">
        <v>106.124228273322</v>
      </c>
      <c r="Q22" s="232"/>
      <c r="R22" s="249">
        <v>98.359679979204003</v>
      </c>
      <c r="S22" s="215"/>
      <c r="T22" s="222">
        <v>4.9480462220166199</v>
      </c>
      <c r="U22" s="223">
        <v>2.7916890530995602</v>
      </c>
      <c r="V22" s="223">
        <v>2.2102035855240501</v>
      </c>
      <c r="W22" s="223">
        <v>3.6381406191740102</v>
      </c>
      <c r="X22" s="223">
        <v>6.1510039166330799</v>
      </c>
      <c r="Y22" s="224">
        <v>3.81527178128069</v>
      </c>
      <c r="Z22" s="210"/>
      <c r="AA22" s="225">
        <v>10.8927698502812</v>
      </c>
      <c r="AB22" s="226">
        <v>8.7522403113807901</v>
      </c>
      <c r="AC22" s="227">
        <v>9.7636825858821599</v>
      </c>
      <c r="AD22" s="210"/>
      <c r="AE22" s="228">
        <v>5.7206945693957598</v>
      </c>
      <c r="AF22" s="30"/>
      <c r="AG22" s="243">
        <v>87.722046163756005</v>
      </c>
      <c r="AH22" s="244">
        <v>93.323078848336394</v>
      </c>
      <c r="AI22" s="244">
        <v>94.732812737265505</v>
      </c>
      <c r="AJ22" s="244">
        <v>95.576480478914306</v>
      </c>
      <c r="AK22" s="244">
        <v>93.935196702170003</v>
      </c>
      <c r="AL22" s="245">
        <v>93.293853833387004</v>
      </c>
      <c r="AM22" s="232"/>
      <c r="AN22" s="246">
        <v>106.510289873088</v>
      </c>
      <c r="AO22" s="247">
        <v>107.626977115923</v>
      </c>
      <c r="AP22" s="248">
        <v>107.074367686803</v>
      </c>
      <c r="AQ22" s="232"/>
      <c r="AR22" s="249">
        <v>97.660721777785</v>
      </c>
      <c r="AS22" s="215"/>
      <c r="AT22" s="222">
        <v>1.0406819431332199</v>
      </c>
      <c r="AU22" s="223">
        <v>0.60136301073350595</v>
      </c>
      <c r="AV22" s="223">
        <v>-0.400783753251929</v>
      </c>
      <c r="AW22" s="223">
        <v>0.93268391863140798</v>
      </c>
      <c r="AX22" s="223">
        <v>1.2812333234608</v>
      </c>
      <c r="AY22" s="224">
        <v>0.66313069861502905</v>
      </c>
      <c r="AZ22" s="210"/>
      <c r="BA22" s="225">
        <v>3.4398433619845501</v>
      </c>
      <c r="BB22" s="226">
        <v>3.6519750623349299</v>
      </c>
      <c r="BC22" s="227">
        <v>3.5475266314786098</v>
      </c>
      <c r="BD22" s="210"/>
      <c r="BE22" s="228">
        <v>1.6821324752165401</v>
      </c>
    </row>
    <row r="23" spans="1:57">
      <c r="A23" s="34" t="s">
        <v>58</v>
      </c>
      <c r="B23" s="2" t="s">
        <v>58</v>
      </c>
      <c r="C23" s="8"/>
      <c r="D23" s="22" t="s">
        <v>89</v>
      </c>
      <c r="E23" s="25" t="s">
        <v>90</v>
      </c>
      <c r="F23" s="2"/>
      <c r="G23" s="229">
        <v>168.090859315589</v>
      </c>
      <c r="H23" s="230">
        <v>171.843355032548</v>
      </c>
      <c r="I23" s="230">
        <v>197.03957814383199</v>
      </c>
      <c r="J23" s="230">
        <v>196.05387638149799</v>
      </c>
      <c r="K23" s="230">
        <v>169.44081782566099</v>
      </c>
      <c r="L23" s="231">
        <v>182.733807116468</v>
      </c>
      <c r="M23" s="232"/>
      <c r="N23" s="233">
        <v>210.719741669786</v>
      </c>
      <c r="O23" s="234">
        <v>221.82379211469501</v>
      </c>
      <c r="P23" s="235">
        <v>216.39275041201199</v>
      </c>
      <c r="Q23" s="232"/>
      <c r="R23" s="236">
        <v>194.40660125738199</v>
      </c>
      <c r="S23" s="215"/>
      <c r="T23" s="207">
        <v>2.2493650541301302</v>
      </c>
      <c r="U23" s="208">
        <v>-1.6579529028064299</v>
      </c>
      <c r="V23" s="208">
        <v>8.5919544880188994</v>
      </c>
      <c r="W23" s="208">
        <v>1.85697470178054</v>
      </c>
      <c r="X23" s="208">
        <v>-16.686540921058501</v>
      </c>
      <c r="Y23" s="209">
        <v>-1.7886132346586201</v>
      </c>
      <c r="Z23" s="210"/>
      <c r="AA23" s="211">
        <v>-11.270537011210999</v>
      </c>
      <c r="AB23" s="212">
        <v>-7.4746727250340603</v>
      </c>
      <c r="AC23" s="213">
        <v>-9.3165274998842893</v>
      </c>
      <c r="AD23" s="210"/>
      <c r="AE23" s="214">
        <v>-5.3079317469245497</v>
      </c>
      <c r="AF23" s="28"/>
      <c r="AG23" s="229">
        <v>161.91585434173601</v>
      </c>
      <c r="AH23" s="230">
        <v>173.148644769528</v>
      </c>
      <c r="AI23" s="230">
        <v>190.21703005115</v>
      </c>
      <c r="AJ23" s="230">
        <v>190.20874178712199</v>
      </c>
      <c r="AK23" s="230">
        <v>189.687122747747</v>
      </c>
      <c r="AL23" s="231">
        <v>183.60336659623701</v>
      </c>
      <c r="AM23" s="232"/>
      <c r="AN23" s="233">
        <v>227.34481576300601</v>
      </c>
      <c r="AO23" s="234">
        <v>233.684631483987</v>
      </c>
      <c r="AP23" s="235">
        <v>230.536027154663</v>
      </c>
      <c r="AQ23" s="232"/>
      <c r="AR23" s="236">
        <v>200.46253062555999</v>
      </c>
      <c r="AS23" s="215"/>
      <c r="AT23" s="207">
        <v>1.95647739921825</v>
      </c>
      <c r="AU23" s="208">
        <v>0.78086762057735004</v>
      </c>
      <c r="AV23" s="208">
        <v>2.16810339706343</v>
      </c>
      <c r="AW23" s="208">
        <v>1.72280480380156</v>
      </c>
      <c r="AX23" s="208">
        <v>-1.88430197935576</v>
      </c>
      <c r="AY23" s="209">
        <v>0.77892721062853398</v>
      </c>
      <c r="AZ23" s="210"/>
      <c r="BA23" s="211">
        <v>4.8321830512387702</v>
      </c>
      <c r="BB23" s="212">
        <v>5.7590451655208303</v>
      </c>
      <c r="BC23" s="213">
        <v>5.3035864889658697</v>
      </c>
      <c r="BD23" s="210"/>
      <c r="BE23" s="214">
        <v>2.5214773633637102</v>
      </c>
    </row>
    <row r="24" spans="1:57">
      <c r="A24" s="34" t="s">
        <v>101</v>
      </c>
      <c r="B24" s="2" t="str">
        <f t="shared" si="0"/>
        <v>Richmond North/Glen Allen, VA</v>
      </c>
      <c r="C24" s="9"/>
      <c r="D24" s="23" t="s">
        <v>89</v>
      </c>
      <c r="E24" s="26" t="s">
        <v>90</v>
      </c>
      <c r="F24" s="2"/>
      <c r="G24" s="237">
        <v>96.689301310043604</v>
      </c>
      <c r="H24" s="232">
        <v>113.887497845941</v>
      </c>
      <c r="I24" s="232">
        <v>116.30705821513</v>
      </c>
      <c r="J24" s="232">
        <v>114.575369726296</v>
      </c>
      <c r="K24" s="232">
        <v>127.05675727020299</v>
      </c>
      <c r="L24" s="238">
        <v>115.361065508021</v>
      </c>
      <c r="M24" s="232"/>
      <c r="N24" s="239">
        <v>151.60189781021799</v>
      </c>
      <c r="O24" s="240">
        <v>155.32852999751</v>
      </c>
      <c r="P24" s="241">
        <v>153.49167645016701</v>
      </c>
      <c r="Q24" s="232"/>
      <c r="R24" s="242">
        <v>128.561757533378</v>
      </c>
      <c r="S24" s="215"/>
      <c r="T24" s="216">
        <v>1.5989695903682</v>
      </c>
      <c r="U24" s="210">
        <v>5.9740399497362802</v>
      </c>
      <c r="V24" s="210">
        <v>3.1006381586633398</v>
      </c>
      <c r="W24" s="210">
        <v>2.6337457737360701</v>
      </c>
      <c r="X24" s="210">
        <v>-0.75075300545759904</v>
      </c>
      <c r="Y24" s="217">
        <v>2.2085749320614099</v>
      </c>
      <c r="Z24" s="210"/>
      <c r="AA24" s="218">
        <v>0.49923092893610799</v>
      </c>
      <c r="AB24" s="219">
        <v>2.9149504769061698</v>
      </c>
      <c r="AC24" s="220">
        <v>1.7247824649966501</v>
      </c>
      <c r="AD24" s="210"/>
      <c r="AE24" s="221">
        <v>1.5186754859965901</v>
      </c>
      <c r="AF24" s="29"/>
      <c r="AG24" s="237">
        <v>94.813751746918996</v>
      </c>
      <c r="AH24" s="232">
        <v>108.347256131039</v>
      </c>
      <c r="AI24" s="232">
        <v>114.189800746708</v>
      </c>
      <c r="AJ24" s="232">
        <v>112.38788452285399</v>
      </c>
      <c r="AK24" s="232">
        <v>121.023799638989</v>
      </c>
      <c r="AL24" s="238">
        <v>111.515062000405</v>
      </c>
      <c r="AM24" s="232"/>
      <c r="AN24" s="239">
        <v>151.880061231686</v>
      </c>
      <c r="AO24" s="240">
        <v>153.117043285238</v>
      </c>
      <c r="AP24" s="241">
        <v>152.50192434000701</v>
      </c>
      <c r="AQ24" s="232"/>
      <c r="AR24" s="242">
        <v>126.106985158489</v>
      </c>
      <c r="AS24" s="215"/>
      <c r="AT24" s="216">
        <v>0.36616423050927799</v>
      </c>
      <c r="AU24" s="210">
        <v>1.0718975445298</v>
      </c>
      <c r="AV24" s="210">
        <v>1.7731650361329501</v>
      </c>
      <c r="AW24" s="210">
        <v>0.70005060308213696</v>
      </c>
      <c r="AX24" s="210">
        <v>0.706474377456906</v>
      </c>
      <c r="AY24" s="217">
        <v>0.951294543433988</v>
      </c>
      <c r="AZ24" s="210"/>
      <c r="BA24" s="218">
        <v>3.1142124962369002</v>
      </c>
      <c r="BB24" s="219">
        <v>3.1356733014998501</v>
      </c>
      <c r="BC24" s="220">
        <v>3.1239384099033498</v>
      </c>
      <c r="BD24" s="210"/>
      <c r="BE24" s="221">
        <v>1.7055727265973999</v>
      </c>
    </row>
    <row r="25" spans="1:57">
      <c r="A25" s="34" t="s">
        <v>61</v>
      </c>
      <c r="B25" s="2" t="str">
        <f t="shared" si="0"/>
        <v>Richmond West/Midlothian, VA</v>
      </c>
      <c r="C25" s="2"/>
      <c r="D25" s="23" t="s">
        <v>89</v>
      </c>
      <c r="E25" s="26" t="s">
        <v>90</v>
      </c>
      <c r="F25" s="2"/>
      <c r="G25" s="237">
        <v>85.350691414141394</v>
      </c>
      <c r="H25" s="232">
        <v>89.141614860225602</v>
      </c>
      <c r="I25" s="232">
        <v>94.020938502935394</v>
      </c>
      <c r="J25" s="232">
        <v>89.724453830334099</v>
      </c>
      <c r="K25" s="232">
        <v>116.677219813156</v>
      </c>
      <c r="L25" s="238">
        <v>96.376464351093503</v>
      </c>
      <c r="M25" s="232"/>
      <c r="N25" s="239">
        <v>137.565749503311</v>
      </c>
      <c r="O25" s="240">
        <v>137.89525357257199</v>
      </c>
      <c r="P25" s="241">
        <v>137.733211187103</v>
      </c>
      <c r="Q25" s="232"/>
      <c r="R25" s="242">
        <v>111.75005892251799</v>
      </c>
      <c r="S25" s="215"/>
      <c r="T25" s="216">
        <v>6.9729483519478501</v>
      </c>
      <c r="U25" s="210">
        <v>3.7454511306446499</v>
      </c>
      <c r="V25" s="210">
        <v>6.9301010597292301</v>
      </c>
      <c r="W25" s="210">
        <v>2.4628473981224501</v>
      </c>
      <c r="X25" s="210">
        <v>3.7622994368238301</v>
      </c>
      <c r="Y25" s="217">
        <v>3.9842054559989899</v>
      </c>
      <c r="Z25" s="210"/>
      <c r="AA25" s="218">
        <v>3.8513176304084502</v>
      </c>
      <c r="AB25" s="219">
        <v>3.42088852953745</v>
      </c>
      <c r="AC25" s="220">
        <v>3.6370707983058099</v>
      </c>
      <c r="AD25" s="210"/>
      <c r="AE25" s="221">
        <v>3.7857612056737402</v>
      </c>
      <c r="AF25" s="29"/>
      <c r="AG25" s="237">
        <v>85.863243275271202</v>
      </c>
      <c r="AH25" s="232">
        <v>90.735349535192498</v>
      </c>
      <c r="AI25" s="232">
        <v>93.390339219352498</v>
      </c>
      <c r="AJ25" s="232">
        <v>94.886916847457599</v>
      </c>
      <c r="AK25" s="232">
        <v>109.827870422261</v>
      </c>
      <c r="AL25" s="238">
        <v>95.891470145676195</v>
      </c>
      <c r="AM25" s="232"/>
      <c r="AN25" s="239">
        <v>133.14107119140601</v>
      </c>
      <c r="AO25" s="240">
        <v>133.13984381976601</v>
      </c>
      <c r="AP25" s="241">
        <v>133.14045788037899</v>
      </c>
      <c r="AQ25" s="232"/>
      <c r="AR25" s="242">
        <v>109.43851215109601</v>
      </c>
      <c r="AS25" s="215"/>
      <c r="AT25" s="216">
        <v>1.7542498251682199</v>
      </c>
      <c r="AU25" s="210">
        <v>1.8117841464471001</v>
      </c>
      <c r="AV25" s="210">
        <v>2.7720870185238198</v>
      </c>
      <c r="AW25" s="210">
        <v>3.3544952559146002</v>
      </c>
      <c r="AX25" s="210">
        <v>4.3952139392493699</v>
      </c>
      <c r="AY25" s="217">
        <v>2.95653203601751</v>
      </c>
      <c r="AZ25" s="210"/>
      <c r="BA25" s="218">
        <v>1.54561188225166</v>
      </c>
      <c r="BB25" s="219">
        <v>2.69747343009614</v>
      </c>
      <c r="BC25" s="220">
        <v>2.1200477471309802</v>
      </c>
      <c r="BD25" s="210"/>
      <c r="BE25" s="221">
        <v>2.6303825932685698</v>
      </c>
    </row>
    <row r="26" spans="1:57">
      <c r="A26" s="34" t="s">
        <v>57</v>
      </c>
      <c r="B26" s="2" t="str">
        <f t="shared" si="0"/>
        <v>Petersburg/Chester, VA</v>
      </c>
      <c r="C26" s="2"/>
      <c r="D26" s="23" t="s">
        <v>89</v>
      </c>
      <c r="E26" s="26" t="s">
        <v>90</v>
      </c>
      <c r="F26" s="2"/>
      <c r="G26" s="237">
        <v>97.080309093637396</v>
      </c>
      <c r="H26" s="232">
        <v>101.821461786786</v>
      </c>
      <c r="I26" s="232">
        <v>102.71120969313201</v>
      </c>
      <c r="J26" s="232">
        <v>103.722298841419</v>
      </c>
      <c r="K26" s="232">
        <v>109.01359754042301</v>
      </c>
      <c r="L26" s="238">
        <v>103.189231224959</v>
      </c>
      <c r="M26" s="232"/>
      <c r="N26" s="239">
        <v>119.420303826373</v>
      </c>
      <c r="O26" s="240">
        <v>121.818753129489</v>
      </c>
      <c r="P26" s="241">
        <v>120.621006872816</v>
      </c>
      <c r="Q26" s="232"/>
      <c r="R26" s="242">
        <v>108.90200828227</v>
      </c>
      <c r="S26" s="215"/>
      <c r="T26" s="216">
        <v>9.4452526060761599</v>
      </c>
      <c r="U26" s="210">
        <v>6.8344326388195604</v>
      </c>
      <c r="V26" s="210">
        <v>6.1390663785100497</v>
      </c>
      <c r="W26" s="210">
        <v>7.5821973642446698</v>
      </c>
      <c r="X26" s="210">
        <v>5.4232682874437899</v>
      </c>
      <c r="Y26" s="217">
        <v>6.8857911004769701</v>
      </c>
      <c r="Z26" s="210"/>
      <c r="AA26" s="218">
        <v>7.2314092462695596</v>
      </c>
      <c r="AB26" s="219">
        <v>7.0675701175325196</v>
      </c>
      <c r="AC26" s="220">
        <v>7.1313950649405697</v>
      </c>
      <c r="AD26" s="210"/>
      <c r="AE26" s="221">
        <v>6.8583845569478896</v>
      </c>
      <c r="AF26" s="29"/>
      <c r="AG26" s="237">
        <v>93.5845281886306</v>
      </c>
      <c r="AH26" s="232">
        <v>98.653496129990899</v>
      </c>
      <c r="AI26" s="232">
        <v>100.263829459226</v>
      </c>
      <c r="AJ26" s="232">
        <v>100.879496185535</v>
      </c>
      <c r="AK26" s="232">
        <v>105.27582262451401</v>
      </c>
      <c r="AL26" s="238">
        <v>100.034653343721</v>
      </c>
      <c r="AM26" s="232"/>
      <c r="AN26" s="239">
        <v>117.424371831277</v>
      </c>
      <c r="AO26" s="240">
        <v>119.25881626636399</v>
      </c>
      <c r="AP26" s="241">
        <v>118.3440589354</v>
      </c>
      <c r="AQ26" s="232"/>
      <c r="AR26" s="242">
        <v>106.091048403364</v>
      </c>
      <c r="AS26" s="215"/>
      <c r="AT26" s="216">
        <v>4.37399580551374</v>
      </c>
      <c r="AU26" s="210">
        <v>2.4229124209283799</v>
      </c>
      <c r="AV26" s="210">
        <v>2.8204010338495298</v>
      </c>
      <c r="AW26" s="210">
        <v>4.01218413259285</v>
      </c>
      <c r="AX26" s="210">
        <v>4.8643299210399098</v>
      </c>
      <c r="AY26" s="217">
        <v>3.7225938051723899</v>
      </c>
      <c r="AZ26" s="210"/>
      <c r="BA26" s="218">
        <v>7.0694020977657699</v>
      </c>
      <c r="BB26" s="219">
        <v>7.26900886835673</v>
      </c>
      <c r="BC26" s="220">
        <v>7.1628694266568402</v>
      </c>
      <c r="BD26" s="210"/>
      <c r="BE26" s="221">
        <v>5.0841607013029204</v>
      </c>
    </row>
    <row r="27" spans="1:57">
      <c r="A27" s="34" t="s">
        <v>102</v>
      </c>
      <c r="B27" s="2" t="s">
        <v>48</v>
      </c>
      <c r="C27" s="2"/>
      <c r="D27" s="23" t="s">
        <v>89</v>
      </c>
      <c r="E27" s="26" t="s">
        <v>90</v>
      </c>
      <c r="F27" s="2"/>
      <c r="G27" s="237">
        <v>108.17295285359801</v>
      </c>
      <c r="H27" s="232">
        <v>108.535645645645</v>
      </c>
      <c r="I27" s="232">
        <v>107.386294536817</v>
      </c>
      <c r="J27" s="232">
        <v>102.52336446816599</v>
      </c>
      <c r="K27" s="232">
        <v>105.762406</v>
      </c>
      <c r="L27" s="238">
        <v>106.415827650835</v>
      </c>
      <c r="M27" s="232"/>
      <c r="N27" s="239">
        <v>129.646047781569</v>
      </c>
      <c r="O27" s="240">
        <v>137.87976466688701</v>
      </c>
      <c r="P27" s="241">
        <v>133.82313267193501</v>
      </c>
      <c r="Q27" s="232"/>
      <c r="R27" s="242">
        <v>115.233075924373</v>
      </c>
      <c r="S27" s="215"/>
      <c r="T27" s="216">
        <v>-0.67037861939725896</v>
      </c>
      <c r="U27" s="210">
        <v>-1.8894004076603601</v>
      </c>
      <c r="V27" s="210">
        <v>7.7800109405974496</v>
      </c>
      <c r="W27" s="210">
        <v>4.7509982253867502</v>
      </c>
      <c r="X27" s="210">
        <v>1.75094323846958</v>
      </c>
      <c r="Y27" s="217">
        <v>2.3028990215599698</v>
      </c>
      <c r="Z27" s="210"/>
      <c r="AA27" s="218">
        <v>5.4069684390458299</v>
      </c>
      <c r="AB27" s="219">
        <v>10.5997964298491</v>
      </c>
      <c r="AC27" s="220">
        <v>8.0544909680950703</v>
      </c>
      <c r="AD27" s="210"/>
      <c r="AE27" s="221">
        <v>4.35706383560058</v>
      </c>
      <c r="AF27" s="29"/>
      <c r="AG27" s="237">
        <v>98.810229409803199</v>
      </c>
      <c r="AH27" s="232">
        <v>101.808982026807</v>
      </c>
      <c r="AI27" s="232">
        <v>102.29785814982201</v>
      </c>
      <c r="AJ27" s="232">
        <v>99.899829553803201</v>
      </c>
      <c r="AK27" s="232">
        <v>102.55148837917299</v>
      </c>
      <c r="AL27" s="238">
        <v>101.187742202652</v>
      </c>
      <c r="AM27" s="232"/>
      <c r="AN27" s="239">
        <v>122.99579664907</v>
      </c>
      <c r="AO27" s="240">
        <v>126.528981789968</v>
      </c>
      <c r="AP27" s="241">
        <v>124.76748329366499</v>
      </c>
      <c r="AQ27" s="232"/>
      <c r="AR27" s="242">
        <v>108.595945815747</v>
      </c>
      <c r="AS27" s="215"/>
      <c r="AT27" s="216">
        <v>1.6443902151666101</v>
      </c>
      <c r="AU27" s="210">
        <v>1.44898275247454</v>
      </c>
      <c r="AV27" s="210">
        <v>4.1924384522456704</v>
      </c>
      <c r="AW27" s="210">
        <v>-3.35484451853113</v>
      </c>
      <c r="AX27" s="210">
        <v>-2.9151417403851299</v>
      </c>
      <c r="AY27" s="217">
        <v>3.3152217927938599E-2</v>
      </c>
      <c r="AZ27" s="210"/>
      <c r="BA27" s="218">
        <v>1.81932892036725</v>
      </c>
      <c r="BB27" s="219">
        <v>5.1165605421194096</v>
      </c>
      <c r="BC27" s="220">
        <v>3.4700030168901601</v>
      </c>
      <c r="BD27" s="210"/>
      <c r="BE27" s="221">
        <v>1.2272712122596099</v>
      </c>
    </row>
    <row r="28" spans="1:57">
      <c r="A28" s="34" t="s">
        <v>53</v>
      </c>
      <c r="B28" s="2" t="str">
        <f t="shared" si="0"/>
        <v>Roanoke, VA</v>
      </c>
      <c r="C28" s="2"/>
      <c r="D28" s="23" t="s">
        <v>89</v>
      </c>
      <c r="E28" s="26" t="s">
        <v>90</v>
      </c>
      <c r="F28" s="2"/>
      <c r="G28" s="237">
        <v>94.051381084289602</v>
      </c>
      <c r="H28" s="232">
        <v>101.72112232779</v>
      </c>
      <c r="I28" s="232">
        <v>104.463213680045</v>
      </c>
      <c r="J28" s="232">
        <v>108.383394470298</v>
      </c>
      <c r="K28" s="232">
        <v>104.351334617501</v>
      </c>
      <c r="L28" s="238">
        <v>103.16942105263099</v>
      </c>
      <c r="M28" s="232"/>
      <c r="N28" s="239">
        <v>116.258177506775</v>
      </c>
      <c r="O28" s="240">
        <v>117.33579640193</v>
      </c>
      <c r="P28" s="241">
        <v>116.80478188292901</v>
      </c>
      <c r="Q28" s="232"/>
      <c r="R28" s="242">
        <v>107.935909515288</v>
      </c>
      <c r="S28" s="215"/>
      <c r="T28" s="216">
        <v>2.3934453763143302</v>
      </c>
      <c r="U28" s="210">
        <v>-0.99153220535839104</v>
      </c>
      <c r="V28" s="210">
        <v>-2.1011006236599901</v>
      </c>
      <c r="W28" s="210">
        <v>0.98777818117613703</v>
      </c>
      <c r="X28" s="210">
        <v>0.55221786623829805</v>
      </c>
      <c r="Y28" s="217">
        <v>-6.7383624834140995E-2</v>
      </c>
      <c r="Z28" s="210"/>
      <c r="AA28" s="218">
        <v>-0.33182034832376101</v>
      </c>
      <c r="AB28" s="219">
        <v>-9.0357055393849403E-2</v>
      </c>
      <c r="AC28" s="220">
        <v>-0.19415973820246099</v>
      </c>
      <c r="AD28" s="210"/>
      <c r="AE28" s="221">
        <v>-0.15653506234846501</v>
      </c>
      <c r="AF28" s="29"/>
      <c r="AG28" s="237">
        <v>96.371930253003796</v>
      </c>
      <c r="AH28" s="232">
        <v>104.57903567911499</v>
      </c>
      <c r="AI28" s="232">
        <v>109.244186746987</v>
      </c>
      <c r="AJ28" s="232">
        <v>107.36139138303</v>
      </c>
      <c r="AK28" s="232">
        <v>103.783495180039</v>
      </c>
      <c r="AL28" s="238">
        <v>104.772703958148</v>
      </c>
      <c r="AM28" s="232"/>
      <c r="AN28" s="239">
        <v>116.46352790517599</v>
      </c>
      <c r="AO28" s="240">
        <v>117.61294605077499</v>
      </c>
      <c r="AP28" s="241">
        <v>117.04209613962399</v>
      </c>
      <c r="AQ28" s="232"/>
      <c r="AR28" s="242">
        <v>108.906894523852</v>
      </c>
      <c r="AS28" s="215"/>
      <c r="AT28" s="216">
        <v>-0.180882787562855</v>
      </c>
      <c r="AU28" s="210">
        <v>-3.8526639276986301</v>
      </c>
      <c r="AV28" s="210">
        <v>-2.5239968924005201</v>
      </c>
      <c r="AW28" s="210">
        <v>-1.4853792749352499</v>
      </c>
      <c r="AX28" s="210">
        <v>-5.7181717829664899E-2</v>
      </c>
      <c r="AY28" s="217">
        <v>-1.74385619027786</v>
      </c>
      <c r="AZ28" s="210"/>
      <c r="BA28" s="218">
        <v>-1.9542161040086099</v>
      </c>
      <c r="BB28" s="219">
        <v>-1.01721171863758</v>
      </c>
      <c r="BC28" s="220">
        <v>-1.4822043455542999</v>
      </c>
      <c r="BD28" s="210"/>
      <c r="BE28" s="221">
        <v>-1.6189084048837099</v>
      </c>
    </row>
    <row r="29" spans="1:57">
      <c r="A29" s="34" t="s">
        <v>54</v>
      </c>
      <c r="B29" s="2" t="str">
        <f t="shared" si="0"/>
        <v>Charlottesville, VA</v>
      </c>
      <c r="C29" s="2"/>
      <c r="D29" s="23" t="s">
        <v>89</v>
      </c>
      <c r="E29" s="26" t="s">
        <v>90</v>
      </c>
      <c r="F29" s="2"/>
      <c r="G29" s="237">
        <v>135.21684484038599</v>
      </c>
      <c r="H29" s="232">
        <v>136.807587131367</v>
      </c>
      <c r="I29" s="232">
        <v>135.45597515856201</v>
      </c>
      <c r="J29" s="232">
        <v>132.90503884572601</v>
      </c>
      <c r="K29" s="232">
        <v>148.946789953077</v>
      </c>
      <c r="L29" s="238">
        <v>137.98427702896399</v>
      </c>
      <c r="M29" s="232"/>
      <c r="N29" s="239">
        <v>210.986970860627</v>
      </c>
      <c r="O29" s="240">
        <v>218.43543094043201</v>
      </c>
      <c r="P29" s="241">
        <v>214.775682574916</v>
      </c>
      <c r="Q29" s="232"/>
      <c r="R29" s="242">
        <v>164.14765626772501</v>
      </c>
      <c r="S29" s="215"/>
      <c r="T29" s="216">
        <v>-2.8272740229660802</v>
      </c>
      <c r="U29" s="210">
        <v>-2.28494800388032</v>
      </c>
      <c r="V29" s="210">
        <v>-5.6758788575230303</v>
      </c>
      <c r="W29" s="210">
        <v>-3.48745090455387</v>
      </c>
      <c r="X29" s="210">
        <v>-1.08912800690584</v>
      </c>
      <c r="Y29" s="217">
        <v>-3.21591364261436</v>
      </c>
      <c r="Z29" s="210"/>
      <c r="AA29" s="218">
        <v>-9.6226703976954195E-2</v>
      </c>
      <c r="AB29" s="219">
        <v>-5.1704021236927504</v>
      </c>
      <c r="AC29" s="220">
        <v>-2.8504509948690999</v>
      </c>
      <c r="AD29" s="210"/>
      <c r="AE29" s="221">
        <v>-4.59305430473961</v>
      </c>
      <c r="AF29" s="29"/>
      <c r="AG29" s="237">
        <v>134.29360148132901</v>
      </c>
      <c r="AH29" s="232">
        <v>133.43082635824001</v>
      </c>
      <c r="AI29" s="232">
        <v>133.64749213011501</v>
      </c>
      <c r="AJ29" s="232">
        <v>132.85289922368099</v>
      </c>
      <c r="AK29" s="232">
        <v>141.53552292263601</v>
      </c>
      <c r="AL29" s="238">
        <v>135.22833746783499</v>
      </c>
      <c r="AM29" s="232"/>
      <c r="AN29" s="239">
        <v>189.17447656105199</v>
      </c>
      <c r="AO29" s="240">
        <v>188.84525287577901</v>
      </c>
      <c r="AP29" s="241">
        <v>189.01313082640399</v>
      </c>
      <c r="AQ29" s="232"/>
      <c r="AR29" s="242">
        <v>152.89747095278901</v>
      </c>
      <c r="AS29" s="215"/>
      <c r="AT29" s="216">
        <v>0.227331746178672</v>
      </c>
      <c r="AU29" s="210">
        <v>-0.588324879033576</v>
      </c>
      <c r="AV29" s="210">
        <v>-3.7488766024090201</v>
      </c>
      <c r="AW29" s="210">
        <v>-4.9093789707608302</v>
      </c>
      <c r="AX29" s="210">
        <v>-3.79625670469474</v>
      </c>
      <c r="AY29" s="217">
        <v>-2.9370337059852698</v>
      </c>
      <c r="AZ29" s="210"/>
      <c r="BA29" s="218">
        <v>-0.72948510435005798</v>
      </c>
      <c r="BB29" s="219">
        <v>-2.6620989013699998</v>
      </c>
      <c r="BC29" s="220">
        <v>-1.68620010898643</v>
      </c>
      <c r="BD29" s="210"/>
      <c r="BE29" s="221">
        <v>-2.9004296554871298</v>
      </c>
    </row>
    <row r="30" spans="1:57">
      <c r="A30" s="20" t="s">
        <v>103</v>
      </c>
      <c r="B30" t="s">
        <v>55</v>
      </c>
      <c r="C30" s="2"/>
      <c r="D30" s="23" t="s">
        <v>89</v>
      </c>
      <c r="E30" s="26" t="s">
        <v>90</v>
      </c>
      <c r="F30" s="2"/>
      <c r="G30" s="237">
        <v>97.589589442815196</v>
      </c>
      <c r="H30" s="232">
        <v>105.56426686217</v>
      </c>
      <c r="I30" s="232">
        <v>111.559604415823</v>
      </c>
      <c r="J30" s="232">
        <v>107.67609643022701</v>
      </c>
      <c r="K30" s="232">
        <v>104.23278542119201</v>
      </c>
      <c r="L30" s="238">
        <v>105.824085946108</v>
      </c>
      <c r="M30" s="232"/>
      <c r="N30" s="239">
        <v>111.622571248952</v>
      </c>
      <c r="O30" s="240">
        <v>113.00283283709</v>
      </c>
      <c r="P30" s="241">
        <v>112.307602913236</v>
      </c>
      <c r="Q30" s="232"/>
      <c r="R30" s="242">
        <v>107.910527513586</v>
      </c>
      <c r="S30" s="215"/>
      <c r="T30" s="216">
        <v>-1.9151668252085701</v>
      </c>
      <c r="U30" s="210">
        <v>-0.314709369062178</v>
      </c>
      <c r="V30" s="210">
        <v>1.7545271199571899</v>
      </c>
      <c r="W30" s="210">
        <v>-1.4162785728819001</v>
      </c>
      <c r="X30" s="210">
        <v>-2.6939360638859902</v>
      </c>
      <c r="Y30" s="217">
        <v>-0.79214246282571099</v>
      </c>
      <c r="Z30" s="210"/>
      <c r="AA30" s="218">
        <v>-6.6980547169197804</v>
      </c>
      <c r="AB30" s="219">
        <v>-2.35031203714879</v>
      </c>
      <c r="AC30" s="220">
        <v>-4.6214198788230298</v>
      </c>
      <c r="AD30" s="210"/>
      <c r="AE30" s="221">
        <v>-1.99458714099974</v>
      </c>
      <c r="AF30" s="29"/>
      <c r="AG30" s="237">
        <v>98.357394196391397</v>
      </c>
      <c r="AH30" s="232">
        <v>104.528648648648</v>
      </c>
      <c r="AI30" s="232">
        <v>109.792302044778</v>
      </c>
      <c r="AJ30" s="232">
        <v>110.038081659493</v>
      </c>
      <c r="AK30" s="232">
        <v>106.263659488806</v>
      </c>
      <c r="AL30" s="238">
        <v>106.262166304248</v>
      </c>
      <c r="AM30" s="232"/>
      <c r="AN30" s="239">
        <v>114.63492460881901</v>
      </c>
      <c r="AO30" s="240">
        <v>116.700413600319</v>
      </c>
      <c r="AP30" s="241">
        <v>115.666315804466</v>
      </c>
      <c r="AQ30" s="232"/>
      <c r="AR30" s="242">
        <v>109.212250431177</v>
      </c>
      <c r="AS30" s="215"/>
      <c r="AT30" s="216">
        <v>-1.0051050865356499</v>
      </c>
      <c r="AU30" s="210">
        <v>-0.97798597905055595</v>
      </c>
      <c r="AV30" s="210">
        <v>-7.3454231272774104E-2</v>
      </c>
      <c r="AW30" s="210">
        <v>-0.60894567145644096</v>
      </c>
      <c r="AX30" s="210">
        <v>-1.7872732722531399</v>
      </c>
      <c r="AY30" s="217">
        <v>-0.84618942550618104</v>
      </c>
      <c r="AZ30" s="210"/>
      <c r="BA30" s="218">
        <v>-2.7641444698056201</v>
      </c>
      <c r="BB30" s="219">
        <v>-0.49209986872185801</v>
      </c>
      <c r="BC30" s="220">
        <v>-1.63832455311321</v>
      </c>
      <c r="BD30" s="210"/>
      <c r="BE30" s="221">
        <v>-1.08175308665666</v>
      </c>
    </row>
    <row r="31" spans="1:57">
      <c r="A31" s="20" t="s">
        <v>51</v>
      </c>
      <c r="B31" s="2" t="str">
        <f t="shared" si="0"/>
        <v>Staunton &amp; Harrisonburg, VA</v>
      </c>
      <c r="C31" s="2"/>
      <c r="D31" s="23" t="s">
        <v>89</v>
      </c>
      <c r="E31" s="26" t="s">
        <v>90</v>
      </c>
      <c r="F31" s="2"/>
      <c r="G31" s="237">
        <v>91.569092656670506</v>
      </c>
      <c r="H31" s="232">
        <v>92.698104551920295</v>
      </c>
      <c r="I31" s="232">
        <v>93.531106758080298</v>
      </c>
      <c r="J31" s="232">
        <v>96.956454911682599</v>
      </c>
      <c r="K31" s="232">
        <v>99.383546099290697</v>
      </c>
      <c r="L31" s="238">
        <v>95.042377893750796</v>
      </c>
      <c r="M31" s="232"/>
      <c r="N31" s="239">
        <v>123.54368592964801</v>
      </c>
      <c r="O31" s="240">
        <v>126.372657918149</v>
      </c>
      <c r="P31" s="241">
        <v>125.044282680509</v>
      </c>
      <c r="Q31" s="232"/>
      <c r="R31" s="242">
        <v>105.899526940483</v>
      </c>
      <c r="S31" s="215"/>
      <c r="T31" s="216">
        <v>2.4375699789585101</v>
      </c>
      <c r="U31" s="210">
        <v>0.62109858568465104</v>
      </c>
      <c r="V31" s="210">
        <v>-0.101378453113845</v>
      </c>
      <c r="W31" s="210">
        <v>2.6434418169847702</v>
      </c>
      <c r="X31" s="210">
        <v>6.1034467598411801</v>
      </c>
      <c r="Y31" s="217">
        <v>2.3445629676764401</v>
      </c>
      <c r="Z31" s="210"/>
      <c r="AA31" s="218">
        <v>12.6162828234889</v>
      </c>
      <c r="AB31" s="219">
        <v>13.80658307671</v>
      </c>
      <c r="AC31" s="220">
        <v>13.2704658691584</v>
      </c>
      <c r="AD31" s="210"/>
      <c r="AE31" s="221">
        <v>7.0013897985362199</v>
      </c>
      <c r="AF31" s="29"/>
      <c r="AG31" s="237">
        <v>90.446604344536894</v>
      </c>
      <c r="AH31" s="232">
        <v>93.959972242120301</v>
      </c>
      <c r="AI31" s="232">
        <v>94.058064651906705</v>
      </c>
      <c r="AJ31" s="232">
        <v>95.976830249396599</v>
      </c>
      <c r="AK31" s="232">
        <v>97.020222820763905</v>
      </c>
      <c r="AL31" s="238">
        <v>94.507860727949094</v>
      </c>
      <c r="AM31" s="232"/>
      <c r="AN31" s="239">
        <v>116.30872948445599</v>
      </c>
      <c r="AO31" s="240">
        <v>113.245604589585</v>
      </c>
      <c r="AP31" s="241">
        <v>114.8180545827</v>
      </c>
      <c r="AQ31" s="232"/>
      <c r="AR31" s="242">
        <v>101.553389877131</v>
      </c>
      <c r="AS31" s="215"/>
      <c r="AT31" s="216">
        <v>2.0976389269792399</v>
      </c>
      <c r="AU31" s="210">
        <v>2.2178405621149202</v>
      </c>
      <c r="AV31" s="210">
        <v>0.20401894752545</v>
      </c>
      <c r="AW31" s="210">
        <v>1.9285756189307</v>
      </c>
      <c r="AX31" s="210">
        <v>3.3480540551546101</v>
      </c>
      <c r="AY31" s="217">
        <v>1.9089476020236</v>
      </c>
      <c r="AZ31" s="210"/>
      <c r="BA31" s="218">
        <v>10.2627898832716</v>
      </c>
      <c r="BB31" s="219">
        <v>7.2354894367117701</v>
      </c>
      <c r="BC31" s="220">
        <v>8.7861265796008396</v>
      </c>
      <c r="BD31" s="210"/>
      <c r="BE31" s="221">
        <v>4.7857723507560701</v>
      </c>
    </row>
    <row r="32" spans="1:57">
      <c r="A32" s="20" t="s">
        <v>50</v>
      </c>
      <c r="B32" s="2" t="str">
        <f t="shared" si="0"/>
        <v>Blacksburg &amp; Wytheville, VA</v>
      </c>
      <c r="C32" s="2"/>
      <c r="D32" s="23" t="s">
        <v>89</v>
      </c>
      <c r="E32" s="26" t="s">
        <v>90</v>
      </c>
      <c r="F32" s="2"/>
      <c r="G32" s="237">
        <v>91.552742257742196</v>
      </c>
      <c r="H32" s="232">
        <v>95.095341690254699</v>
      </c>
      <c r="I32" s="232">
        <v>96.099422032583306</v>
      </c>
      <c r="J32" s="232">
        <v>98.772955107811896</v>
      </c>
      <c r="K32" s="232">
        <v>100.96976673427901</v>
      </c>
      <c r="L32" s="238">
        <v>96.908172897196195</v>
      </c>
      <c r="M32" s="232"/>
      <c r="N32" s="239">
        <v>143.22581722739201</v>
      </c>
      <c r="O32" s="240">
        <v>144.39771835132399</v>
      </c>
      <c r="P32" s="241">
        <v>143.80361678964499</v>
      </c>
      <c r="Q32" s="232"/>
      <c r="R32" s="242">
        <v>115.27575875302</v>
      </c>
      <c r="S32" s="215"/>
      <c r="T32" s="216">
        <v>-0.32267965330257697</v>
      </c>
      <c r="U32" s="210">
        <v>2.5110374523438099</v>
      </c>
      <c r="V32" s="210">
        <v>0.258989083956843</v>
      </c>
      <c r="W32" s="210">
        <v>-1.30202534340774</v>
      </c>
      <c r="X32" s="210">
        <v>-5.1845110053535404</v>
      </c>
      <c r="Y32" s="217">
        <v>-1.1992139796849199</v>
      </c>
      <c r="Z32" s="210"/>
      <c r="AA32" s="218">
        <v>-2.8267499912349598</v>
      </c>
      <c r="AB32" s="219">
        <v>-3.9515636209665002</v>
      </c>
      <c r="AC32" s="220">
        <v>-3.3969958381146101</v>
      </c>
      <c r="AD32" s="210"/>
      <c r="AE32" s="221">
        <v>-1.5880605704692701</v>
      </c>
      <c r="AF32" s="29"/>
      <c r="AG32" s="237">
        <v>91.4133562079044</v>
      </c>
      <c r="AH32" s="232">
        <v>94.912776897898794</v>
      </c>
      <c r="AI32" s="232">
        <v>95.602501251126</v>
      </c>
      <c r="AJ32" s="232">
        <v>96.664367548705997</v>
      </c>
      <c r="AK32" s="232">
        <v>97.440423048188194</v>
      </c>
      <c r="AL32" s="238">
        <v>95.419255728348006</v>
      </c>
      <c r="AM32" s="232"/>
      <c r="AN32" s="239">
        <v>137.19666787186301</v>
      </c>
      <c r="AO32" s="240">
        <v>137.30573789673801</v>
      </c>
      <c r="AP32" s="241">
        <v>137.250895538668</v>
      </c>
      <c r="AQ32" s="232"/>
      <c r="AR32" s="242">
        <v>110.585492954033</v>
      </c>
      <c r="AS32" s="215"/>
      <c r="AT32" s="216">
        <v>-0.86639964895834798</v>
      </c>
      <c r="AU32" s="210">
        <v>1.44617033367647</v>
      </c>
      <c r="AV32" s="210">
        <v>-5.02332792417974E-2</v>
      </c>
      <c r="AW32" s="210">
        <v>-0.75541361503418203</v>
      </c>
      <c r="AX32" s="210">
        <v>-2.6973432098063101</v>
      </c>
      <c r="AY32" s="217">
        <v>-0.64270030776301801</v>
      </c>
      <c r="AZ32" s="210"/>
      <c r="BA32" s="218">
        <v>7.6962744718992999</v>
      </c>
      <c r="BB32" s="219">
        <v>8.1193119537170499</v>
      </c>
      <c r="BC32" s="220">
        <v>7.9080535106222198</v>
      </c>
      <c r="BD32" s="210"/>
      <c r="BE32" s="221">
        <v>3.2955929554506902</v>
      </c>
    </row>
    <row r="33" spans="1:64">
      <c r="A33" s="20" t="s">
        <v>49</v>
      </c>
      <c r="B33" s="2" t="str">
        <f t="shared" si="0"/>
        <v>Lynchburg, VA</v>
      </c>
      <c r="C33" s="2"/>
      <c r="D33" s="23" t="s">
        <v>89</v>
      </c>
      <c r="E33" s="26" t="s">
        <v>90</v>
      </c>
      <c r="F33" s="2"/>
      <c r="G33" s="237">
        <v>99.720413533834503</v>
      </c>
      <c r="H33" s="232">
        <v>109.10494476591199</v>
      </c>
      <c r="I33" s="232">
        <v>112.067757782101</v>
      </c>
      <c r="J33" s="232">
        <v>108.42800909550201</v>
      </c>
      <c r="K33" s="232">
        <v>110.483210059171</v>
      </c>
      <c r="L33" s="238">
        <v>108.57401979771799</v>
      </c>
      <c r="M33" s="232"/>
      <c r="N33" s="239">
        <v>126.78418624519399</v>
      </c>
      <c r="O33" s="240">
        <v>129.16026917900399</v>
      </c>
      <c r="P33" s="241">
        <v>127.943111597374</v>
      </c>
      <c r="Q33" s="232"/>
      <c r="R33" s="242">
        <v>114.958667051356</v>
      </c>
      <c r="S33" s="215"/>
      <c r="T33" s="216">
        <v>4.4952444423529299</v>
      </c>
      <c r="U33" s="210">
        <v>-5.95559495611516</v>
      </c>
      <c r="V33" s="210">
        <v>5.1410426620473597</v>
      </c>
      <c r="W33" s="210">
        <v>2.2399917725251899</v>
      </c>
      <c r="X33" s="210">
        <v>2.7572596683688801</v>
      </c>
      <c r="Y33" s="217">
        <v>1.5679539143691399</v>
      </c>
      <c r="Z33" s="210"/>
      <c r="AA33" s="218">
        <v>-2.3859177964231701</v>
      </c>
      <c r="AB33" s="219">
        <v>2.6020744644009501</v>
      </c>
      <c r="AC33" s="220">
        <v>-7.3307685489555297E-2</v>
      </c>
      <c r="AD33" s="210"/>
      <c r="AE33" s="221">
        <v>0.80847689411803103</v>
      </c>
      <c r="AF33" s="29"/>
      <c r="AG33" s="237">
        <v>100.390739021087</v>
      </c>
      <c r="AH33" s="232">
        <v>111.272757725266</v>
      </c>
      <c r="AI33" s="232">
        <v>112.662417287266</v>
      </c>
      <c r="AJ33" s="232">
        <v>113.662918040508</v>
      </c>
      <c r="AK33" s="232">
        <v>113.35170462985801</v>
      </c>
      <c r="AL33" s="238">
        <v>111.06613892431901</v>
      </c>
      <c r="AM33" s="232"/>
      <c r="AN33" s="239">
        <v>137.30739957264899</v>
      </c>
      <c r="AO33" s="240">
        <v>128.47731846905901</v>
      </c>
      <c r="AP33" s="241">
        <v>133.13441877500401</v>
      </c>
      <c r="AQ33" s="232"/>
      <c r="AR33" s="242">
        <v>118.138237779663</v>
      </c>
      <c r="AS33" s="215"/>
      <c r="AT33" s="216">
        <v>2.25088203193082</v>
      </c>
      <c r="AU33" s="210">
        <v>0.20552696517998301</v>
      </c>
      <c r="AV33" s="210">
        <v>2.1226469410270501</v>
      </c>
      <c r="AW33" s="210">
        <v>1.0190224982993099</v>
      </c>
      <c r="AX33" s="210">
        <v>-1.6027611046211101</v>
      </c>
      <c r="AY33" s="217">
        <v>0.70327442433100495</v>
      </c>
      <c r="AZ33" s="210"/>
      <c r="BA33" s="218">
        <v>0.89850836596184802</v>
      </c>
      <c r="BB33" s="219">
        <v>-0.846073406198531</v>
      </c>
      <c r="BC33" s="220">
        <v>4.9692128876636002E-2</v>
      </c>
      <c r="BD33" s="210"/>
      <c r="BE33" s="221">
        <v>0.53402432622546003</v>
      </c>
    </row>
    <row r="34" spans="1:64">
      <c r="A34" s="20" t="s">
        <v>23</v>
      </c>
      <c r="B34" s="2" t="str">
        <f t="shared" si="0"/>
        <v>Central Virginia</v>
      </c>
      <c r="C34" s="2"/>
      <c r="D34" s="23" t="s">
        <v>89</v>
      </c>
      <c r="E34" s="26" t="s">
        <v>90</v>
      </c>
      <c r="F34" s="2"/>
      <c r="G34" s="237">
        <v>109.09301053265099</v>
      </c>
      <c r="H34" s="232">
        <v>117.636135123042</v>
      </c>
      <c r="I34" s="232">
        <v>122.60147526828599</v>
      </c>
      <c r="J34" s="232">
        <v>120.703199259508</v>
      </c>
      <c r="K34" s="232">
        <v>127.38247261851799</v>
      </c>
      <c r="L34" s="238">
        <v>120.255790674168</v>
      </c>
      <c r="M34" s="232"/>
      <c r="N34" s="239">
        <v>155.703306867251</v>
      </c>
      <c r="O34" s="240">
        <v>160.73766369755799</v>
      </c>
      <c r="P34" s="241">
        <v>158.25071047651801</v>
      </c>
      <c r="Q34" s="232"/>
      <c r="R34" s="242">
        <v>133.25339957746499</v>
      </c>
      <c r="S34" s="215"/>
      <c r="T34" s="216">
        <v>2.7140917145304799</v>
      </c>
      <c r="U34" s="210">
        <v>2.7266086669062699</v>
      </c>
      <c r="V34" s="210">
        <v>4.2515641387030296</v>
      </c>
      <c r="W34" s="210">
        <v>2.7305321894601802</v>
      </c>
      <c r="X34" s="210">
        <v>-2.3126831086619601</v>
      </c>
      <c r="Y34" s="217">
        <v>1.6350325473873599</v>
      </c>
      <c r="Z34" s="210"/>
      <c r="AA34" s="218">
        <v>-0.428444227021331</v>
      </c>
      <c r="AB34" s="219">
        <v>-5.9524520013479201E-2</v>
      </c>
      <c r="AC34" s="220">
        <v>-0.230309734505217</v>
      </c>
      <c r="AD34" s="210"/>
      <c r="AE34" s="221">
        <v>0.47151010881362698</v>
      </c>
      <c r="AF34" s="29"/>
      <c r="AG34" s="237">
        <v>106.101833489242</v>
      </c>
      <c r="AH34" s="232">
        <v>114.61637694279101</v>
      </c>
      <c r="AI34" s="232">
        <v>119.92929854268699</v>
      </c>
      <c r="AJ34" s="232">
        <v>119.360860473526</v>
      </c>
      <c r="AK34" s="232">
        <v>125.246632915861</v>
      </c>
      <c r="AL34" s="238">
        <v>117.901146154714</v>
      </c>
      <c r="AM34" s="232"/>
      <c r="AN34" s="239">
        <v>153.37195419429901</v>
      </c>
      <c r="AO34" s="240">
        <v>154.38786605109499</v>
      </c>
      <c r="AP34" s="241">
        <v>153.87771460709899</v>
      </c>
      <c r="AQ34" s="232"/>
      <c r="AR34" s="242">
        <v>130.213529880707</v>
      </c>
      <c r="AS34" s="215"/>
      <c r="AT34" s="216">
        <v>1.9381105300227299</v>
      </c>
      <c r="AU34" s="210">
        <v>1.42057437025639</v>
      </c>
      <c r="AV34" s="210">
        <v>1.7183654470305301</v>
      </c>
      <c r="AW34" s="210">
        <v>0.66102234451526898</v>
      </c>
      <c r="AX34" s="210">
        <v>-0.17658007023860101</v>
      </c>
      <c r="AY34" s="217">
        <v>0.98207591308548403</v>
      </c>
      <c r="AZ34" s="210"/>
      <c r="BA34" s="218">
        <v>2.53425366714744</v>
      </c>
      <c r="BB34" s="219">
        <v>2.6847247089309199</v>
      </c>
      <c r="BC34" s="220">
        <v>2.6090745777936299</v>
      </c>
      <c r="BD34" s="210"/>
      <c r="BE34" s="221">
        <v>1.59595484675772</v>
      </c>
    </row>
    <row r="35" spans="1:64">
      <c r="A35" s="20" t="s">
        <v>24</v>
      </c>
      <c r="B35" s="2" t="str">
        <f t="shared" si="0"/>
        <v>Chesapeake Bay</v>
      </c>
      <c r="C35" s="2"/>
      <c r="D35" s="23" t="s">
        <v>89</v>
      </c>
      <c r="E35" s="26" t="s">
        <v>90</v>
      </c>
      <c r="F35" s="2"/>
      <c r="G35" s="237">
        <v>102.000867052023</v>
      </c>
      <c r="H35" s="232">
        <v>104.137235449735</v>
      </c>
      <c r="I35" s="232">
        <v>105.020520965692</v>
      </c>
      <c r="J35" s="232">
        <v>103.474146341463</v>
      </c>
      <c r="K35" s="232">
        <v>103.032155425219</v>
      </c>
      <c r="L35" s="238">
        <v>103.65927902355899</v>
      </c>
      <c r="M35" s="232"/>
      <c r="N35" s="239">
        <v>136.30437862950001</v>
      </c>
      <c r="O35" s="240">
        <v>134.98035335688999</v>
      </c>
      <c r="P35" s="241">
        <v>135.647011695906</v>
      </c>
      <c r="Q35" s="232"/>
      <c r="R35" s="242">
        <v>114.11198738773101</v>
      </c>
      <c r="S35" s="215"/>
      <c r="T35" s="216">
        <v>8.9947844639382399</v>
      </c>
      <c r="U35" s="210">
        <v>4.8525871923112902</v>
      </c>
      <c r="V35" s="210">
        <v>1.9074033523782801</v>
      </c>
      <c r="W35" s="210">
        <v>3.0323220235267399</v>
      </c>
      <c r="X35" s="210">
        <v>3.1996939237573501</v>
      </c>
      <c r="Y35" s="217">
        <v>4.1515746239494398</v>
      </c>
      <c r="Z35" s="210"/>
      <c r="AA35" s="218">
        <v>12.528897970059701</v>
      </c>
      <c r="AB35" s="219">
        <v>9.3333286082094205</v>
      </c>
      <c r="AC35" s="220">
        <v>10.897651115400899</v>
      </c>
      <c r="AD35" s="210"/>
      <c r="AE35" s="221">
        <v>6.7942536410889396</v>
      </c>
      <c r="AF35" s="29"/>
      <c r="AG35" s="237">
        <v>97.102464898595898</v>
      </c>
      <c r="AH35" s="232">
        <v>102.06164512748801</v>
      </c>
      <c r="AI35" s="232">
        <v>102.440280654861</v>
      </c>
      <c r="AJ35" s="232">
        <v>101.739740432612</v>
      </c>
      <c r="AK35" s="232">
        <v>101.891445652173</v>
      </c>
      <c r="AL35" s="238">
        <v>101.335100413467</v>
      </c>
      <c r="AM35" s="232"/>
      <c r="AN35" s="239">
        <v>123.396111111111</v>
      </c>
      <c r="AO35" s="240">
        <v>122.782973845657</v>
      </c>
      <c r="AP35" s="241">
        <v>123.087700178658</v>
      </c>
      <c r="AQ35" s="232"/>
      <c r="AR35" s="242">
        <v>108.133270899954</v>
      </c>
      <c r="AS35" s="215"/>
      <c r="AT35" s="216">
        <v>4.5363382361834503</v>
      </c>
      <c r="AU35" s="210">
        <v>1.7292716033834199</v>
      </c>
      <c r="AV35" s="210">
        <v>-7.2366230110990901E-2</v>
      </c>
      <c r="AW35" s="210">
        <v>1.2683264580901199</v>
      </c>
      <c r="AX35" s="210">
        <v>0.99563393159443203</v>
      </c>
      <c r="AY35" s="217">
        <v>1.52317567115774</v>
      </c>
      <c r="AZ35" s="210"/>
      <c r="BA35" s="218">
        <v>6.7543644643247402</v>
      </c>
      <c r="BB35" s="219">
        <v>3.8510695907931698</v>
      </c>
      <c r="BC35" s="220">
        <v>5.2608358727722599</v>
      </c>
      <c r="BD35" s="210"/>
      <c r="BE35" s="221">
        <v>2.9794692444137398</v>
      </c>
    </row>
    <row r="36" spans="1:64">
      <c r="A36" s="20" t="s">
        <v>25</v>
      </c>
      <c r="B36" s="2" t="str">
        <f t="shared" si="0"/>
        <v>Coastal Virginia - Eastern Shore</v>
      </c>
      <c r="C36" s="2"/>
      <c r="D36" s="23" t="s">
        <v>89</v>
      </c>
      <c r="E36" s="26" t="s">
        <v>90</v>
      </c>
      <c r="F36" s="2"/>
      <c r="G36" s="237">
        <v>93.739810246679298</v>
      </c>
      <c r="H36" s="232">
        <v>95.336997167138804</v>
      </c>
      <c r="I36" s="232">
        <v>96.510080536912696</v>
      </c>
      <c r="J36" s="232">
        <v>94.560724450194002</v>
      </c>
      <c r="K36" s="232">
        <v>96.827463768115905</v>
      </c>
      <c r="L36" s="238">
        <v>95.4708514966579</v>
      </c>
      <c r="M36" s="232"/>
      <c r="N36" s="239">
        <v>113.65210062893</v>
      </c>
      <c r="O36" s="240">
        <v>119.637362110311</v>
      </c>
      <c r="P36" s="241">
        <v>116.71637814610099</v>
      </c>
      <c r="Q36" s="232"/>
      <c r="R36" s="242">
        <v>102.29707692307601</v>
      </c>
      <c r="S36" s="215"/>
      <c r="T36" s="216">
        <v>-1.9957237589585399</v>
      </c>
      <c r="U36" s="210">
        <v>-2.8835798915125199</v>
      </c>
      <c r="V36" s="210">
        <v>-3.3678394391752602</v>
      </c>
      <c r="W36" s="210">
        <v>-3.4850590337398302</v>
      </c>
      <c r="X36" s="210">
        <v>-2.1275703012566201</v>
      </c>
      <c r="Y36" s="217">
        <v>-2.8261366728961899</v>
      </c>
      <c r="Z36" s="210"/>
      <c r="AA36" s="218">
        <v>-5.0357240116841</v>
      </c>
      <c r="AB36" s="219">
        <v>-4.16071094853785</v>
      </c>
      <c r="AC36" s="220">
        <v>-4.5728597021097102</v>
      </c>
      <c r="AD36" s="210"/>
      <c r="AE36" s="221">
        <v>-3.8158145692829502</v>
      </c>
      <c r="AF36" s="29"/>
      <c r="AG36" s="237">
        <v>94.242152073732697</v>
      </c>
      <c r="AH36" s="232">
        <v>97.770132913606105</v>
      </c>
      <c r="AI36" s="232">
        <v>97.688046798830001</v>
      </c>
      <c r="AJ36" s="232">
        <v>97.7464103382259</v>
      </c>
      <c r="AK36" s="232">
        <v>97.959057447540403</v>
      </c>
      <c r="AL36" s="238">
        <v>97.244690040291204</v>
      </c>
      <c r="AM36" s="232"/>
      <c r="AN36" s="239">
        <v>107.257779191854</v>
      </c>
      <c r="AO36" s="240">
        <v>109.31324088501</v>
      </c>
      <c r="AP36" s="241">
        <v>108.29618860201499</v>
      </c>
      <c r="AQ36" s="232"/>
      <c r="AR36" s="242">
        <v>100.66920435143101</v>
      </c>
      <c r="AS36" s="215"/>
      <c r="AT36" s="216">
        <v>0.15020863933425699</v>
      </c>
      <c r="AU36" s="210">
        <v>0.32279859365432201</v>
      </c>
      <c r="AV36" s="210">
        <v>-1.39953043529476</v>
      </c>
      <c r="AW36" s="210">
        <v>-1.1310211838095101</v>
      </c>
      <c r="AX36" s="210">
        <v>-0.59806615820621301</v>
      </c>
      <c r="AY36" s="217">
        <v>-0.59530047699404898</v>
      </c>
      <c r="AZ36" s="210"/>
      <c r="BA36" s="218">
        <v>-4.1811144557673501</v>
      </c>
      <c r="BB36" s="219">
        <v>-3.1179522024501498</v>
      </c>
      <c r="BC36" s="220">
        <v>-3.64132941516801</v>
      </c>
      <c r="BD36" s="210"/>
      <c r="BE36" s="221">
        <v>-1.9225995518108301</v>
      </c>
    </row>
    <row r="37" spans="1:64">
      <c r="A37" s="20" t="s">
        <v>26</v>
      </c>
      <c r="B37" s="2" t="str">
        <f t="shared" si="0"/>
        <v>Coastal Virginia - Hampton Roads</v>
      </c>
      <c r="C37" s="2"/>
      <c r="D37" s="23" t="s">
        <v>89</v>
      </c>
      <c r="E37" s="26" t="s">
        <v>90</v>
      </c>
      <c r="F37" s="2"/>
      <c r="G37" s="237">
        <v>105.47382733947499</v>
      </c>
      <c r="H37" s="232">
        <v>104.471706420373</v>
      </c>
      <c r="I37" s="232">
        <v>106.380489859858</v>
      </c>
      <c r="J37" s="232">
        <v>112.890486847728</v>
      </c>
      <c r="K37" s="232">
        <v>118.851209582124</v>
      </c>
      <c r="L37" s="238">
        <v>110.132303628998</v>
      </c>
      <c r="M37" s="232"/>
      <c r="N37" s="239">
        <v>140.502857987</v>
      </c>
      <c r="O37" s="240">
        <v>146.87944971062001</v>
      </c>
      <c r="P37" s="241">
        <v>143.76791564547301</v>
      </c>
      <c r="Q37" s="232"/>
      <c r="R37" s="242">
        <v>121.58162041909</v>
      </c>
      <c r="S37" s="215"/>
      <c r="T37" s="216">
        <v>7.3816413644295498</v>
      </c>
      <c r="U37" s="210">
        <v>1.48414210943672</v>
      </c>
      <c r="V37" s="210">
        <v>0.30725950237979399</v>
      </c>
      <c r="W37" s="210">
        <v>6.4771620373460399</v>
      </c>
      <c r="X37" s="210">
        <v>5.8123681941249998</v>
      </c>
      <c r="Y37" s="217">
        <v>4.2977613505424301</v>
      </c>
      <c r="Z37" s="210"/>
      <c r="AA37" s="218">
        <v>4.0532576098237199</v>
      </c>
      <c r="AB37" s="219">
        <v>5.6793737033817298</v>
      </c>
      <c r="AC37" s="220">
        <v>4.8882127079934001</v>
      </c>
      <c r="AD37" s="210"/>
      <c r="AE37" s="221">
        <v>4.2591909326182398</v>
      </c>
      <c r="AF37" s="29"/>
      <c r="AG37" s="237">
        <v>99.1762274949632</v>
      </c>
      <c r="AH37" s="232">
        <v>102.298201595522</v>
      </c>
      <c r="AI37" s="232">
        <v>105.16169693481601</v>
      </c>
      <c r="AJ37" s="232">
        <v>107.751125409211</v>
      </c>
      <c r="AK37" s="232">
        <v>111.91590253167</v>
      </c>
      <c r="AL37" s="238">
        <v>105.643019653571</v>
      </c>
      <c r="AM37" s="232"/>
      <c r="AN37" s="239">
        <v>140.03455108585899</v>
      </c>
      <c r="AO37" s="240">
        <v>146.865384839673</v>
      </c>
      <c r="AP37" s="241">
        <v>143.505284946085</v>
      </c>
      <c r="AQ37" s="232"/>
      <c r="AR37" s="242">
        <v>118.972475913116</v>
      </c>
      <c r="AS37" s="215"/>
      <c r="AT37" s="216">
        <v>1.21702629260213</v>
      </c>
      <c r="AU37" s="210">
        <v>3.6982162997820298E-2</v>
      </c>
      <c r="AV37" s="210">
        <v>0.211957086997455</v>
      </c>
      <c r="AW37" s="210">
        <v>1.38157956074821</v>
      </c>
      <c r="AX37" s="210">
        <v>2.4107160216926098</v>
      </c>
      <c r="AY37" s="217">
        <v>1.1195584225050601</v>
      </c>
      <c r="AZ37" s="210"/>
      <c r="BA37" s="218">
        <v>3.5134789018473098</v>
      </c>
      <c r="BB37" s="219">
        <v>5.0368987045633498</v>
      </c>
      <c r="BC37" s="220">
        <v>4.2962630541285698</v>
      </c>
      <c r="BD37" s="210"/>
      <c r="BE37" s="221">
        <v>2.4266940818474101</v>
      </c>
    </row>
    <row r="38" spans="1:64">
      <c r="A38" s="19" t="s">
        <v>27</v>
      </c>
      <c r="B38" s="2" t="str">
        <f t="shared" si="0"/>
        <v>Northern Virginia</v>
      </c>
      <c r="C38" s="2"/>
      <c r="D38" s="23" t="s">
        <v>89</v>
      </c>
      <c r="E38" s="26" t="s">
        <v>90</v>
      </c>
      <c r="F38" s="2"/>
      <c r="G38" s="237">
        <v>153.600513399401</v>
      </c>
      <c r="H38" s="232">
        <v>185.847268662082</v>
      </c>
      <c r="I38" s="232">
        <v>201.287500364712</v>
      </c>
      <c r="J38" s="232">
        <v>192.68956261119999</v>
      </c>
      <c r="K38" s="232">
        <v>163.62288933243499</v>
      </c>
      <c r="L38" s="238">
        <v>181.38980648785599</v>
      </c>
      <c r="M38" s="232"/>
      <c r="N38" s="239">
        <v>150.373504156455</v>
      </c>
      <c r="O38" s="240">
        <v>152.082830227041</v>
      </c>
      <c r="P38" s="241">
        <v>151.254467730855</v>
      </c>
      <c r="Q38" s="232"/>
      <c r="R38" s="242">
        <v>172.79884331206799</v>
      </c>
      <c r="S38" s="215"/>
      <c r="T38" s="216">
        <v>8.5539549903662397</v>
      </c>
      <c r="U38" s="210">
        <v>8.5387762086892192</v>
      </c>
      <c r="V38" s="210">
        <v>9.9142163351194199</v>
      </c>
      <c r="W38" s="210">
        <v>9.9858488053200496</v>
      </c>
      <c r="X38" s="210">
        <v>6.3983762225116001</v>
      </c>
      <c r="Y38" s="217">
        <v>8.8530639256823598</v>
      </c>
      <c r="Z38" s="210"/>
      <c r="AA38" s="218">
        <v>4.1556920989944004</v>
      </c>
      <c r="AB38" s="219">
        <v>2.4868521350564898</v>
      </c>
      <c r="AC38" s="220">
        <v>3.25353602101272</v>
      </c>
      <c r="AD38" s="210"/>
      <c r="AE38" s="221">
        <v>7.8814683346828298</v>
      </c>
      <c r="AF38" s="29"/>
      <c r="AG38" s="237">
        <v>149.48283134078901</v>
      </c>
      <c r="AH38" s="232">
        <v>178.156623116925</v>
      </c>
      <c r="AI38" s="232">
        <v>191.649167134495</v>
      </c>
      <c r="AJ38" s="232">
        <v>184.38166707175699</v>
      </c>
      <c r="AK38" s="232">
        <v>159.21524815781501</v>
      </c>
      <c r="AL38" s="238">
        <v>174.42039454897599</v>
      </c>
      <c r="AM38" s="232"/>
      <c r="AN38" s="239">
        <v>145.49604764428199</v>
      </c>
      <c r="AO38" s="240">
        <v>146.574392409876</v>
      </c>
      <c r="AP38" s="241">
        <v>146.04284243785</v>
      </c>
      <c r="AQ38" s="232"/>
      <c r="AR38" s="242">
        <v>166.29330722315299</v>
      </c>
      <c r="AS38" s="215"/>
      <c r="AT38" s="216">
        <v>5.7216335244326499</v>
      </c>
      <c r="AU38" s="210">
        <v>5.0668633302990198</v>
      </c>
      <c r="AV38" s="210">
        <v>5.5822731453227901</v>
      </c>
      <c r="AW38" s="210">
        <v>6.5545034817641197</v>
      </c>
      <c r="AX38" s="210">
        <v>5.4723096443399797</v>
      </c>
      <c r="AY38" s="217">
        <v>5.75270759614948</v>
      </c>
      <c r="AZ38" s="210"/>
      <c r="BA38" s="218">
        <v>5.9637051131081904</v>
      </c>
      <c r="BB38" s="219">
        <v>5.5432607179590798</v>
      </c>
      <c r="BC38" s="220">
        <v>5.7412930024995799</v>
      </c>
      <c r="BD38" s="210"/>
      <c r="BE38" s="221">
        <v>5.9038426165908202</v>
      </c>
    </row>
    <row r="39" spans="1:64">
      <c r="A39" s="21" t="s">
        <v>28</v>
      </c>
      <c r="B39" s="2" t="str">
        <f t="shared" si="0"/>
        <v>Shenandoah Valley</v>
      </c>
      <c r="C39" s="2"/>
      <c r="D39" s="24" t="s">
        <v>89</v>
      </c>
      <c r="E39" s="27" t="s">
        <v>90</v>
      </c>
      <c r="F39" s="2"/>
      <c r="G39" s="243">
        <v>89.200279828993303</v>
      </c>
      <c r="H39" s="244">
        <v>92.159210570329407</v>
      </c>
      <c r="I39" s="244">
        <v>95.8110352422907</v>
      </c>
      <c r="J39" s="244">
        <v>96.742435842903703</v>
      </c>
      <c r="K39" s="244">
        <v>99.017707694553906</v>
      </c>
      <c r="L39" s="245">
        <v>94.952865847912804</v>
      </c>
      <c r="M39" s="232"/>
      <c r="N39" s="246">
        <v>117.53669128854401</v>
      </c>
      <c r="O39" s="247">
        <v>119.861430722891</v>
      </c>
      <c r="P39" s="248">
        <v>118.749077138849</v>
      </c>
      <c r="Q39" s="232"/>
      <c r="R39" s="249">
        <v>103.493952921751</v>
      </c>
      <c r="S39" s="215"/>
      <c r="T39" s="222">
        <v>1.4974303898824799</v>
      </c>
      <c r="U39" s="223">
        <v>0.334149664931226</v>
      </c>
      <c r="V39" s="223">
        <v>2.7962330759807501</v>
      </c>
      <c r="W39" s="223">
        <v>3.3695285848933199</v>
      </c>
      <c r="X39" s="223">
        <v>4.6681305951276197</v>
      </c>
      <c r="Y39" s="224">
        <v>2.6541327703672102</v>
      </c>
      <c r="Z39" s="210"/>
      <c r="AA39" s="225">
        <v>5.7146156841906404</v>
      </c>
      <c r="AB39" s="226">
        <v>9.4688489292114397</v>
      </c>
      <c r="AC39" s="227">
        <v>7.6452271021499296</v>
      </c>
      <c r="AD39" s="210"/>
      <c r="AE39" s="228">
        <v>4.7655507982055099</v>
      </c>
      <c r="AF39" s="30"/>
      <c r="AG39" s="243">
        <v>88.371648253366999</v>
      </c>
      <c r="AH39" s="244">
        <v>93.128365005992094</v>
      </c>
      <c r="AI39" s="244">
        <v>94.207730942060607</v>
      </c>
      <c r="AJ39" s="244">
        <v>95.073169761785195</v>
      </c>
      <c r="AK39" s="244">
        <v>95.877696194659293</v>
      </c>
      <c r="AL39" s="245">
        <v>93.613745037642502</v>
      </c>
      <c r="AM39" s="232"/>
      <c r="AN39" s="246">
        <v>111.691095806845</v>
      </c>
      <c r="AO39" s="247">
        <v>109.67543277903501</v>
      </c>
      <c r="AP39" s="248">
        <v>110.694007301046</v>
      </c>
      <c r="AQ39" s="232"/>
      <c r="AR39" s="249">
        <v>99.4370126450642</v>
      </c>
      <c r="AS39" s="215"/>
      <c r="AT39" s="222">
        <v>0.77715968201172203</v>
      </c>
      <c r="AU39" s="223">
        <v>1.0625994558401699</v>
      </c>
      <c r="AV39" s="223">
        <v>0.55915261818363704</v>
      </c>
      <c r="AW39" s="223">
        <v>1.80019345385388</v>
      </c>
      <c r="AX39" s="223">
        <v>2.44747679402911</v>
      </c>
      <c r="AY39" s="224">
        <v>1.3568267112155099</v>
      </c>
      <c r="AZ39" s="210"/>
      <c r="BA39" s="225">
        <v>5.8008222149418298</v>
      </c>
      <c r="BB39" s="226">
        <v>4.58451915602478</v>
      </c>
      <c r="BC39" s="227">
        <v>5.2084450441692596</v>
      </c>
      <c r="BD39" s="210"/>
      <c r="BE39" s="228">
        <v>2.9321485075882801</v>
      </c>
    </row>
    <row r="40" spans="1:64">
      <c r="A40" s="18" t="s">
        <v>29</v>
      </c>
      <c r="B40" s="2" t="str">
        <f t="shared" si="0"/>
        <v>Southern Virginia</v>
      </c>
      <c r="C40" s="8"/>
      <c r="D40" s="22" t="s">
        <v>89</v>
      </c>
      <c r="E40" s="25" t="s">
        <v>90</v>
      </c>
      <c r="F40" s="2"/>
      <c r="G40" s="229">
        <v>97.775277492291806</v>
      </c>
      <c r="H40" s="230">
        <v>107.87928099779801</v>
      </c>
      <c r="I40" s="230">
        <v>112.759660126138</v>
      </c>
      <c r="J40" s="230">
        <v>114.95884404924701</v>
      </c>
      <c r="K40" s="230">
        <v>119.66336108220599</v>
      </c>
      <c r="L40" s="231">
        <v>111.549899497487</v>
      </c>
      <c r="M40" s="232"/>
      <c r="N40" s="233">
        <v>135.81141343925799</v>
      </c>
      <c r="O40" s="234">
        <v>150.74133590047299</v>
      </c>
      <c r="P40" s="235">
        <v>143.690640925433</v>
      </c>
      <c r="Q40" s="232"/>
      <c r="R40" s="236">
        <v>121.970797769893</v>
      </c>
      <c r="S40" s="215"/>
      <c r="T40" s="207">
        <v>2.3878901678047502</v>
      </c>
      <c r="U40" s="208">
        <v>-1.0579975765234599</v>
      </c>
      <c r="V40" s="208">
        <v>0.90151230705079899</v>
      </c>
      <c r="W40" s="208">
        <v>0.69432962284028799</v>
      </c>
      <c r="X40" s="208">
        <v>-2.5410333145335602</v>
      </c>
      <c r="Y40" s="209">
        <v>-9.5208924081952598E-2</v>
      </c>
      <c r="Z40" s="210"/>
      <c r="AA40" s="211">
        <v>-9.8615894358218306</v>
      </c>
      <c r="AB40" s="212">
        <v>-5.41558205634961</v>
      </c>
      <c r="AC40" s="213">
        <v>-7.4388400267898804</v>
      </c>
      <c r="AD40" s="210"/>
      <c r="AE40" s="214">
        <v>-3.2669425868968198</v>
      </c>
      <c r="AF40" s="28"/>
      <c r="AG40" s="229">
        <v>95.472052423972499</v>
      </c>
      <c r="AH40" s="230">
        <v>105.59987389779</v>
      </c>
      <c r="AI40" s="230">
        <v>108.830468046804</v>
      </c>
      <c r="AJ40" s="230">
        <v>109.404644503546</v>
      </c>
      <c r="AK40" s="230">
        <v>109.37591524643</v>
      </c>
      <c r="AL40" s="231">
        <v>106.378253664014</v>
      </c>
      <c r="AM40" s="232"/>
      <c r="AN40" s="233">
        <v>120.200789612676</v>
      </c>
      <c r="AO40" s="234">
        <v>122.81640316549201</v>
      </c>
      <c r="AP40" s="235">
        <v>121.516548842906</v>
      </c>
      <c r="AQ40" s="232"/>
      <c r="AR40" s="236">
        <v>111.02254690645501</v>
      </c>
      <c r="AS40" s="215"/>
      <c r="AT40" s="207">
        <v>-0.32308572540437702</v>
      </c>
      <c r="AU40" s="208">
        <v>-1.53759532898609</v>
      </c>
      <c r="AV40" s="208">
        <v>-2.2472934995710898</v>
      </c>
      <c r="AW40" s="208">
        <v>-0.33906838941211198</v>
      </c>
      <c r="AX40" s="208">
        <v>-4.0611082803112902E-2</v>
      </c>
      <c r="AY40" s="209">
        <v>-0.960957680912917</v>
      </c>
      <c r="AZ40" s="210"/>
      <c r="BA40" s="211">
        <v>0.22437807684456301</v>
      </c>
      <c r="BB40" s="212">
        <v>-0.60758435746316897</v>
      </c>
      <c r="BC40" s="213">
        <v>-0.21545378780128699</v>
      </c>
      <c r="BD40" s="210"/>
      <c r="BE40" s="214">
        <v>-0.72051707823717503</v>
      </c>
      <c r="BF40" s="39"/>
      <c r="BG40" s="39"/>
      <c r="BH40" s="39"/>
      <c r="BI40" s="39"/>
      <c r="BJ40" s="39"/>
      <c r="BK40" s="39"/>
      <c r="BL40" s="39"/>
    </row>
    <row r="41" spans="1:64">
      <c r="A41" s="19" t="s">
        <v>30</v>
      </c>
      <c r="B41" s="2" t="str">
        <f t="shared" si="0"/>
        <v>Southwest Virginia - Blue Ridge Highlands</v>
      </c>
      <c r="C41" s="9"/>
      <c r="D41" s="23" t="s">
        <v>89</v>
      </c>
      <c r="E41" s="26" t="s">
        <v>90</v>
      </c>
      <c r="F41" s="2"/>
      <c r="G41" s="237">
        <v>103.855554341889</v>
      </c>
      <c r="H41" s="232">
        <v>106.344156222023</v>
      </c>
      <c r="I41" s="232">
        <v>107.61419238900601</v>
      </c>
      <c r="J41" s="232">
        <v>106.87256786209601</v>
      </c>
      <c r="K41" s="232">
        <v>108.281615847737</v>
      </c>
      <c r="L41" s="238">
        <v>106.757796235253</v>
      </c>
      <c r="M41" s="232"/>
      <c r="N41" s="239">
        <v>142.35499852376699</v>
      </c>
      <c r="O41" s="240">
        <v>144.51895185406599</v>
      </c>
      <c r="P41" s="241">
        <v>143.430063140692</v>
      </c>
      <c r="Q41" s="232"/>
      <c r="R41" s="242">
        <v>120.276665206199</v>
      </c>
      <c r="S41" s="215"/>
      <c r="T41" s="216">
        <v>6.1723383605111604</v>
      </c>
      <c r="U41" s="210">
        <v>5.7110100972059197</v>
      </c>
      <c r="V41" s="210">
        <v>2.9031507436948498</v>
      </c>
      <c r="W41" s="210">
        <v>2.9437469170156001E-2</v>
      </c>
      <c r="X41" s="210">
        <v>-2.5381759277195499</v>
      </c>
      <c r="Y41" s="217">
        <v>1.9124755915506</v>
      </c>
      <c r="Z41" s="210"/>
      <c r="AA41" s="218">
        <v>-2.6992243473620099</v>
      </c>
      <c r="AB41" s="219">
        <v>-2.2143980422984799</v>
      </c>
      <c r="AC41" s="220">
        <v>-2.4557878773661699</v>
      </c>
      <c r="AD41" s="210"/>
      <c r="AE41" s="221">
        <v>0.34947131871846998</v>
      </c>
      <c r="AF41" s="29"/>
      <c r="AG41" s="237">
        <v>100.851808849557</v>
      </c>
      <c r="AH41" s="232">
        <v>104.05243335490999</v>
      </c>
      <c r="AI41" s="232">
        <v>104.710604236343</v>
      </c>
      <c r="AJ41" s="232">
        <v>104.77380880285401</v>
      </c>
      <c r="AK41" s="232">
        <v>105.02384558395499</v>
      </c>
      <c r="AL41" s="238">
        <v>104.032729933255</v>
      </c>
      <c r="AM41" s="232"/>
      <c r="AN41" s="239">
        <v>138.06421427628899</v>
      </c>
      <c r="AO41" s="240">
        <v>139.911100211156</v>
      </c>
      <c r="AP41" s="241">
        <v>138.987555697288</v>
      </c>
      <c r="AQ41" s="232"/>
      <c r="AR41" s="242">
        <v>116.080827786958</v>
      </c>
      <c r="AS41" s="215"/>
      <c r="AT41" s="216">
        <v>0.28357079134756602</v>
      </c>
      <c r="AU41" s="210">
        <v>3.1879745648246902</v>
      </c>
      <c r="AV41" s="210">
        <v>2.1193268480100098</v>
      </c>
      <c r="AW41" s="210">
        <v>0.75332015500432503</v>
      </c>
      <c r="AX41" s="210">
        <v>-0.80770642599331999</v>
      </c>
      <c r="AY41" s="217">
        <v>1.07736335751926</v>
      </c>
      <c r="AZ41" s="210"/>
      <c r="BA41" s="218">
        <v>4.6514196386435103</v>
      </c>
      <c r="BB41" s="219">
        <v>5.7899263544994097</v>
      </c>
      <c r="BC41" s="220">
        <v>5.22132025103756</v>
      </c>
      <c r="BD41" s="210"/>
      <c r="BE41" s="221">
        <v>2.8227519563015999</v>
      </c>
      <c r="BF41" s="39"/>
      <c r="BG41" s="39"/>
      <c r="BH41" s="39"/>
      <c r="BI41" s="39"/>
      <c r="BJ41" s="39"/>
      <c r="BK41" s="39"/>
      <c r="BL41" s="39"/>
    </row>
    <row r="42" spans="1:64">
      <c r="A42" s="20" t="s">
        <v>31</v>
      </c>
      <c r="B42" s="2" t="str">
        <f t="shared" si="0"/>
        <v>Southwest Virginia - Heart of Appalachia</v>
      </c>
      <c r="C42" s="2"/>
      <c r="D42" s="23" t="s">
        <v>89</v>
      </c>
      <c r="E42" s="26" t="s">
        <v>90</v>
      </c>
      <c r="F42" s="2"/>
      <c r="G42" s="237">
        <v>87.463789808917099</v>
      </c>
      <c r="H42" s="232">
        <v>93.718631961259007</v>
      </c>
      <c r="I42" s="232">
        <v>91.159918793503394</v>
      </c>
      <c r="J42" s="232">
        <v>94.096599286563603</v>
      </c>
      <c r="K42" s="232">
        <v>89.927711511789099</v>
      </c>
      <c r="L42" s="238">
        <v>91.514136152655993</v>
      </c>
      <c r="M42" s="232"/>
      <c r="N42" s="239">
        <v>93.851700251889099</v>
      </c>
      <c r="O42" s="240">
        <v>90.198789115646207</v>
      </c>
      <c r="P42" s="241">
        <v>92.095722694571606</v>
      </c>
      <c r="Q42" s="232"/>
      <c r="R42" s="242">
        <v>91.678598113556504</v>
      </c>
      <c r="S42" s="215"/>
      <c r="T42" s="216">
        <v>2.4535308217098901</v>
      </c>
      <c r="U42" s="210">
        <v>3.62226373179832</v>
      </c>
      <c r="V42" s="210">
        <v>1.11592823003991</v>
      </c>
      <c r="W42" s="210">
        <v>4.1048748184787396</v>
      </c>
      <c r="X42" s="210">
        <v>1.1157863122196501</v>
      </c>
      <c r="Y42" s="217">
        <v>2.50201504007922</v>
      </c>
      <c r="Z42" s="210"/>
      <c r="AA42" s="218">
        <v>8.6705467439330101E-3</v>
      </c>
      <c r="AB42" s="219">
        <v>-3.1399616104067398</v>
      </c>
      <c r="AC42" s="220">
        <v>-1.4987714188398</v>
      </c>
      <c r="AD42" s="210"/>
      <c r="AE42" s="221">
        <v>1.3004918762351201</v>
      </c>
      <c r="AF42" s="29"/>
      <c r="AG42" s="237">
        <v>87.370137174211195</v>
      </c>
      <c r="AH42" s="232">
        <v>93.6416327890703</v>
      </c>
      <c r="AI42" s="232">
        <v>94.444733207783997</v>
      </c>
      <c r="AJ42" s="232">
        <v>93.782453316162204</v>
      </c>
      <c r="AK42" s="232">
        <v>90.715008887308898</v>
      </c>
      <c r="AL42" s="238">
        <v>92.315648919051199</v>
      </c>
      <c r="AM42" s="232"/>
      <c r="AN42" s="239">
        <v>90.348292943692002</v>
      </c>
      <c r="AO42" s="240">
        <v>87.547993106089606</v>
      </c>
      <c r="AP42" s="241">
        <v>88.998545320287903</v>
      </c>
      <c r="AQ42" s="232"/>
      <c r="AR42" s="242">
        <v>91.4039923896499</v>
      </c>
      <c r="AS42" s="215"/>
      <c r="AT42" s="216">
        <v>3.0547237179935198</v>
      </c>
      <c r="AU42" s="210">
        <v>3.8577646417006299</v>
      </c>
      <c r="AV42" s="210">
        <v>3.7928831539306702</v>
      </c>
      <c r="AW42" s="210">
        <v>4.5934040358732204</v>
      </c>
      <c r="AX42" s="210">
        <v>2.9266065765757001</v>
      </c>
      <c r="AY42" s="217">
        <v>3.69798522311982</v>
      </c>
      <c r="AZ42" s="210"/>
      <c r="BA42" s="218">
        <v>-0.66102937501289905</v>
      </c>
      <c r="BB42" s="219">
        <v>-2.1117011951369098</v>
      </c>
      <c r="BC42" s="220">
        <v>-1.34761628880067</v>
      </c>
      <c r="BD42" s="210"/>
      <c r="BE42" s="221">
        <v>2.2918042810785799</v>
      </c>
      <c r="BF42" s="39"/>
      <c r="BG42" s="39"/>
      <c r="BH42" s="39"/>
      <c r="BI42" s="39"/>
      <c r="BJ42" s="39"/>
      <c r="BK42" s="39"/>
      <c r="BL42" s="39"/>
    </row>
    <row r="43" spans="1:64">
      <c r="A43" s="21" t="s">
        <v>32</v>
      </c>
      <c r="B43" s="2" t="str">
        <f t="shared" si="0"/>
        <v>Virginia Mountains</v>
      </c>
      <c r="C43" s="2"/>
      <c r="D43" s="24" t="s">
        <v>89</v>
      </c>
      <c r="E43" s="27" t="s">
        <v>90</v>
      </c>
      <c r="F43" s="2"/>
      <c r="G43" s="237">
        <v>111.89956750077199</v>
      </c>
      <c r="H43" s="232">
        <v>114.73170934255999</v>
      </c>
      <c r="I43" s="232">
        <v>115.03348806366</v>
      </c>
      <c r="J43" s="232">
        <v>113.950159853847</v>
      </c>
      <c r="K43" s="232">
        <v>113.286166895919</v>
      </c>
      <c r="L43" s="238">
        <v>113.890405048711</v>
      </c>
      <c r="M43" s="232"/>
      <c r="N43" s="239">
        <v>134.13803294206701</v>
      </c>
      <c r="O43" s="240">
        <v>138.707445926459</v>
      </c>
      <c r="P43" s="241">
        <v>136.478855032317</v>
      </c>
      <c r="Q43" s="232"/>
      <c r="R43" s="242">
        <v>121.61557362553999</v>
      </c>
      <c r="S43" s="215"/>
      <c r="T43" s="216">
        <v>-3.8147151165383502</v>
      </c>
      <c r="U43" s="210">
        <v>-5.7542876661197804</v>
      </c>
      <c r="V43" s="210">
        <v>2.5663554269087201</v>
      </c>
      <c r="W43" s="210">
        <v>2.93199936852452</v>
      </c>
      <c r="X43" s="210">
        <v>-0.45613534939191203</v>
      </c>
      <c r="Y43" s="217">
        <v>-0.77436588346774404</v>
      </c>
      <c r="Z43" s="210"/>
      <c r="AA43" s="218">
        <v>2.54317987946497</v>
      </c>
      <c r="AB43" s="219">
        <v>4.7699329913834996</v>
      </c>
      <c r="AC43" s="220">
        <v>3.7214039756728798</v>
      </c>
      <c r="AD43" s="210"/>
      <c r="AE43" s="221">
        <v>0.90224718285388505</v>
      </c>
      <c r="AF43" s="30"/>
      <c r="AG43" s="237">
        <v>105.411774387796</v>
      </c>
      <c r="AH43" s="232">
        <v>110.478200161923</v>
      </c>
      <c r="AI43" s="232">
        <v>114.182356276221</v>
      </c>
      <c r="AJ43" s="232">
        <v>111.08219557843</v>
      </c>
      <c r="AK43" s="232">
        <v>110.34908346194899</v>
      </c>
      <c r="AL43" s="238">
        <v>110.607842659874</v>
      </c>
      <c r="AM43" s="232"/>
      <c r="AN43" s="239">
        <v>131.89257951229101</v>
      </c>
      <c r="AO43" s="240">
        <v>134.221113596576</v>
      </c>
      <c r="AP43" s="241">
        <v>133.06675314484599</v>
      </c>
      <c r="AQ43" s="232"/>
      <c r="AR43" s="242">
        <v>118.185065646328</v>
      </c>
      <c r="AS43" s="215"/>
      <c r="AT43" s="216">
        <v>-1.3597135545693499</v>
      </c>
      <c r="AU43" s="210">
        <v>-4.37124794626118</v>
      </c>
      <c r="AV43" s="210">
        <v>-0.74539788692300502</v>
      </c>
      <c r="AW43" s="210">
        <v>-5.9432066660420499</v>
      </c>
      <c r="AX43" s="210">
        <v>-4.9174063382842297</v>
      </c>
      <c r="AY43" s="217">
        <v>-3.61483412705249</v>
      </c>
      <c r="AZ43" s="210"/>
      <c r="BA43" s="218">
        <v>-1.5743436363641199</v>
      </c>
      <c r="BB43" s="219">
        <v>0.51995163289934998</v>
      </c>
      <c r="BC43" s="220">
        <v>-0.52380476975179902</v>
      </c>
      <c r="BD43" s="210"/>
      <c r="BE43" s="221">
        <v>-2.3971415444594202</v>
      </c>
      <c r="BF43" s="39"/>
      <c r="BG43" s="39"/>
      <c r="BH43" s="39"/>
      <c r="BI43" s="39"/>
      <c r="BJ43" s="39"/>
      <c r="BK43" s="39"/>
      <c r="BL43" s="39"/>
    </row>
    <row r="44" spans="1:64">
      <c r="A44" s="20" t="s">
        <v>104</v>
      </c>
      <c r="B44" s="2" t="s">
        <v>16</v>
      </c>
      <c r="D44" s="24" t="s">
        <v>89</v>
      </c>
      <c r="E44" s="27" t="s">
        <v>90</v>
      </c>
      <c r="G44" s="237">
        <v>277.85381215469602</v>
      </c>
      <c r="H44" s="232">
        <v>282.335773918342</v>
      </c>
      <c r="I44" s="232">
        <v>287.54067863151897</v>
      </c>
      <c r="J44" s="232">
        <v>283.22897564022401</v>
      </c>
      <c r="K44" s="232">
        <v>264.62160316319103</v>
      </c>
      <c r="L44" s="238">
        <v>279.78355525185401</v>
      </c>
      <c r="M44" s="232"/>
      <c r="N44" s="239">
        <v>320.55920716889398</v>
      </c>
      <c r="O44" s="240">
        <v>334.588737486095</v>
      </c>
      <c r="P44" s="241">
        <v>327.88356707317001</v>
      </c>
      <c r="Q44" s="232"/>
      <c r="R44" s="242">
        <v>294.67134537611201</v>
      </c>
      <c r="S44" s="215"/>
      <c r="T44" s="216">
        <v>2.1541781800513902</v>
      </c>
      <c r="U44" s="210">
        <v>7.7147443317780199E-3</v>
      </c>
      <c r="V44" s="210">
        <v>1.2439808909952901</v>
      </c>
      <c r="W44" s="210">
        <v>1.5526985024592099</v>
      </c>
      <c r="X44" s="210">
        <v>-6.04294255755687</v>
      </c>
      <c r="Y44" s="217">
        <v>-0.136545698135908</v>
      </c>
      <c r="Z44" s="210"/>
      <c r="AA44" s="218">
        <v>-4.0071213481709904</v>
      </c>
      <c r="AB44" s="219">
        <v>-2.1876242298581001</v>
      </c>
      <c r="AC44" s="220">
        <v>-3.0320639598266599</v>
      </c>
      <c r="AD44" s="210"/>
      <c r="AE44" s="221">
        <v>-1.7795845212282599</v>
      </c>
      <c r="AG44" s="237">
        <v>271.68448645749498</v>
      </c>
      <c r="AH44" s="232">
        <v>277.95846980363001</v>
      </c>
      <c r="AI44" s="232">
        <v>284.54579910856398</v>
      </c>
      <c r="AJ44" s="232">
        <v>279.69017071287601</v>
      </c>
      <c r="AK44" s="232">
        <v>269.146596068002</v>
      </c>
      <c r="AL44" s="238">
        <v>277.267541883631</v>
      </c>
      <c r="AM44" s="232"/>
      <c r="AN44" s="239">
        <v>320.98977899648003</v>
      </c>
      <c r="AO44" s="240">
        <v>326.03077077386001</v>
      </c>
      <c r="AP44" s="241">
        <v>323.58475454761998</v>
      </c>
      <c r="AQ44" s="232"/>
      <c r="AR44" s="242">
        <v>292.18369624721799</v>
      </c>
      <c r="AS44" s="215"/>
      <c r="AT44" s="216">
        <v>3.2856469114877398</v>
      </c>
      <c r="AU44" s="210">
        <v>1.7379092244095999</v>
      </c>
      <c r="AV44" s="210">
        <v>2.69193675636952</v>
      </c>
      <c r="AW44" s="210">
        <v>2.56493208866894</v>
      </c>
      <c r="AX44" s="210">
        <v>-0.50218054405179502</v>
      </c>
      <c r="AY44" s="217">
        <v>2.0005869486083401</v>
      </c>
      <c r="AZ44" s="210"/>
      <c r="BA44" s="218">
        <v>0.78936628385446295</v>
      </c>
      <c r="BB44" s="219">
        <v>-0.15852289005386</v>
      </c>
      <c r="BC44" s="220">
        <v>0.29156026309260002</v>
      </c>
      <c r="BD44" s="210"/>
      <c r="BE44" s="221">
        <v>1.31013416372626</v>
      </c>
    </row>
    <row r="45" spans="1:64">
      <c r="A45" s="20" t="s">
        <v>105</v>
      </c>
      <c r="B45" s="2" t="s">
        <v>17</v>
      </c>
      <c r="D45" s="24" t="s">
        <v>89</v>
      </c>
      <c r="E45" s="27" t="s">
        <v>90</v>
      </c>
      <c r="G45" s="237">
        <v>184.36192216421401</v>
      </c>
      <c r="H45" s="232">
        <v>219.30766562132399</v>
      </c>
      <c r="I45" s="232">
        <v>236.22944885420799</v>
      </c>
      <c r="J45" s="232">
        <v>226.24760885969101</v>
      </c>
      <c r="K45" s="232">
        <v>197.817701844872</v>
      </c>
      <c r="L45" s="238">
        <v>215.163344916075</v>
      </c>
      <c r="M45" s="232"/>
      <c r="N45" s="239">
        <v>196.05813551793901</v>
      </c>
      <c r="O45" s="240">
        <v>202.57445185760599</v>
      </c>
      <c r="P45" s="241">
        <v>199.441530157073</v>
      </c>
      <c r="Q45" s="232"/>
      <c r="R45" s="242">
        <v>210.50673994166999</v>
      </c>
      <c r="S45" s="215"/>
      <c r="T45" s="216">
        <v>4.8665772324668604</v>
      </c>
      <c r="U45" s="210">
        <v>4.6977608108776403</v>
      </c>
      <c r="V45" s="210">
        <v>8.81643901144996</v>
      </c>
      <c r="W45" s="210">
        <v>6.7274523540653304</v>
      </c>
      <c r="X45" s="210">
        <v>3.24196834625387</v>
      </c>
      <c r="Y45" s="217">
        <v>5.9460890976287404</v>
      </c>
      <c r="Z45" s="210"/>
      <c r="AA45" s="218">
        <v>0.53025903794165297</v>
      </c>
      <c r="AB45" s="219">
        <v>1.46602885925346</v>
      </c>
      <c r="AC45" s="220">
        <v>1.01240277141045</v>
      </c>
      <c r="AD45" s="210"/>
      <c r="AE45" s="221">
        <v>4.62266852410262</v>
      </c>
      <c r="AG45" s="237">
        <v>181.191585129011</v>
      </c>
      <c r="AH45" s="232">
        <v>210.339431443379</v>
      </c>
      <c r="AI45" s="232">
        <v>224.16975601498899</v>
      </c>
      <c r="AJ45" s="232">
        <v>216.687101431966</v>
      </c>
      <c r="AK45" s="232">
        <v>192.71609528376001</v>
      </c>
      <c r="AL45" s="238">
        <v>207.18470398088201</v>
      </c>
      <c r="AM45" s="232"/>
      <c r="AN45" s="239">
        <v>190.50224411103099</v>
      </c>
      <c r="AO45" s="240">
        <v>199.29529852643799</v>
      </c>
      <c r="AP45" s="241">
        <v>194.94381136737499</v>
      </c>
      <c r="AQ45" s="232"/>
      <c r="AR45" s="242">
        <v>203.46766200818999</v>
      </c>
      <c r="AS45" s="215"/>
      <c r="AT45" s="216">
        <v>1.7118232457501801</v>
      </c>
      <c r="AU45" s="210">
        <v>2.2602295315660199</v>
      </c>
      <c r="AV45" s="210">
        <v>4.1556065083535403</v>
      </c>
      <c r="AW45" s="210">
        <v>3.4494255474164102</v>
      </c>
      <c r="AX45" s="210">
        <v>1.4828797213299401</v>
      </c>
      <c r="AY45" s="217">
        <v>2.83280622387784</v>
      </c>
      <c r="AZ45" s="210"/>
      <c r="BA45" s="218">
        <v>1.5723035746666101</v>
      </c>
      <c r="BB45" s="219">
        <v>3.80887789854527</v>
      </c>
      <c r="BC45" s="220">
        <v>2.7034454550000699</v>
      </c>
      <c r="BD45" s="210"/>
      <c r="BE45" s="221">
        <v>2.8452344505540599</v>
      </c>
    </row>
    <row r="46" spans="1:64">
      <c r="A46" s="20" t="s">
        <v>106</v>
      </c>
      <c r="B46" s="2" t="s">
        <v>18</v>
      </c>
      <c r="D46" s="24" t="s">
        <v>89</v>
      </c>
      <c r="E46" s="27" t="s">
        <v>90</v>
      </c>
      <c r="G46" s="237">
        <v>145.76003644422499</v>
      </c>
      <c r="H46" s="232">
        <v>160.300709655145</v>
      </c>
      <c r="I46" s="232">
        <v>169.79201592256101</v>
      </c>
      <c r="J46" s="232">
        <v>167.59536120471699</v>
      </c>
      <c r="K46" s="232">
        <v>156.43678056709399</v>
      </c>
      <c r="L46" s="238">
        <v>160.882232641538</v>
      </c>
      <c r="M46" s="232"/>
      <c r="N46" s="239">
        <v>166.47673063950299</v>
      </c>
      <c r="O46" s="240">
        <v>168.78403915857601</v>
      </c>
      <c r="P46" s="241">
        <v>167.65423994186401</v>
      </c>
      <c r="Q46" s="232"/>
      <c r="R46" s="242">
        <v>163.02218242453301</v>
      </c>
      <c r="S46" s="215"/>
      <c r="T46" s="216">
        <v>6.76148764661112</v>
      </c>
      <c r="U46" s="210">
        <v>4.7621477065315201</v>
      </c>
      <c r="V46" s="210">
        <v>3.9980604482828301</v>
      </c>
      <c r="W46" s="210">
        <v>7.2715068164736998</v>
      </c>
      <c r="X46" s="210">
        <v>3.7821064878928898</v>
      </c>
      <c r="Y46" s="217">
        <v>5.1141215762808603</v>
      </c>
      <c r="Z46" s="210"/>
      <c r="AA46" s="218">
        <v>4.6222052061758898</v>
      </c>
      <c r="AB46" s="219">
        <v>4.3058669184105698</v>
      </c>
      <c r="AC46" s="220">
        <v>4.4546348596191798</v>
      </c>
      <c r="AD46" s="210"/>
      <c r="AE46" s="221">
        <v>4.7689955694927804</v>
      </c>
      <c r="AG46" s="237">
        <v>142.75339183840501</v>
      </c>
      <c r="AH46" s="232">
        <v>156.55770249992301</v>
      </c>
      <c r="AI46" s="232">
        <v>164.75085762693101</v>
      </c>
      <c r="AJ46" s="232">
        <v>162.53918098046401</v>
      </c>
      <c r="AK46" s="232">
        <v>152.450594265295</v>
      </c>
      <c r="AL46" s="238">
        <v>156.77526103132899</v>
      </c>
      <c r="AM46" s="232"/>
      <c r="AN46" s="239">
        <v>163.75442065381699</v>
      </c>
      <c r="AO46" s="240">
        <v>164.489861403025</v>
      </c>
      <c r="AP46" s="241">
        <v>164.12375399056901</v>
      </c>
      <c r="AQ46" s="232"/>
      <c r="AR46" s="242">
        <v>159.12825182767801</v>
      </c>
      <c r="AS46" s="215"/>
      <c r="AT46" s="216">
        <v>5.0954562348093502</v>
      </c>
      <c r="AU46" s="210">
        <v>2.8296054995035602</v>
      </c>
      <c r="AV46" s="210">
        <v>2.10751891986905</v>
      </c>
      <c r="AW46" s="210">
        <v>3.5188398218931898</v>
      </c>
      <c r="AX46" s="210">
        <v>3.55512143274361</v>
      </c>
      <c r="AY46" s="217">
        <v>3.2211432661304</v>
      </c>
      <c r="AZ46" s="210"/>
      <c r="BA46" s="218">
        <v>6.06101438195111</v>
      </c>
      <c r="BB46" s="219">
        <v>6.2401849807281602</v>
      </c>
      <c r="BC46" s="220">
        <v>6.1500933443329098</v>
      </c>
      <c r="BD46" s="210"/>
      <c r="BE46" s="221">
        <v>4.1583486144450399</v>
      </c>
    </row>
    <row r="47" spans="1:64">
      <c r="A47" s="20" t="s">
        <v>107</v>
      </c>
      <c r="B47" s="2" t="s">
        <v>19</v>
      </c>
      <c r="D47" s="24" t="s">
        <v>89</v>
      </c>
      <c r="E47" s="27" t="s">
        <v>90</v>
      </c>
      <c r="G47" s="237">
        <v>114.649979122182</v>
      </c>
      <c r="H47" s="232">
        <v>122.970895582037</v>
      </c>
      <c r="I47" s="232">
        <v>127.049973687761</v>
      </c>
      <c r="J47" s="232">
        <v>126.381293029402</v>
      </c>
      <c r="K47" s="232">
        <v>127.431538615713</v>
      </c>
      <c r="L47" s="238">
        <v>124.287795072553</v>
      </c>
      <c r="M47" s="232"/>
      <c r="N47" s="239">
        <v>146.75828393695599</v>
      </c>
      <c r="O47" s="240">
        <v>149.884535842551</v>
      </c>
      <c r="P47" s="241">
        <v>148.352744790598</v>
      </c>
      <c r="Q47" s="232"/>
      <c r="R47" s="242">
        <v>132.233183592899</v>
      </c>
      <c r="S47" s="215"/>
      <c r="T47" s="216">
        <v>6.5132230500950499</v>
      </c>
      <c r="U47" s="210">
        <v>6.6940323872343797</v>
      </c>
      <c r="V47" s="210">
        <v>6.3105937791124997</v>
      </c>
      <c r="W47" s="210">
        <v>6.19738806696623</v>
      </c>
      <c r="X47" s="210">
        <v>3.1903158743253601</v>
      </c>
      <c r="Y47" s="217">
        <v>5.5744548338030802</v>
      </c>
      <c r="Z47" s="210"/>
      <c r="AA47" s="218">
        <v>3.03770001449631</v>
      </c>
      <c r="AB47" s="219">
        <v>3.53564059602266</v>
      </c>
      <c r="AC47" s="220">
        <v>3.2923788390164899</v>
      </c>
      <c r="AD47" s="210"/>
      <c r="AE47" s="221">
        <v>4.4641654057068703</v>
      </c>
      <c r="AG47" s="237">
        <v>111.322579052888</v>
      </c>
      <c r="AH47" s="232">
        <v>118.940984897663</v>
      </c>
      <c r="AI47" s="232">
        <v>122.92287157008801</v>
      </c>
      <c r="AJ47" s="232">
        <v>122.590819686388</v>
      </c>
      <c r="AK47" s="232">
        <v>122.28218242137299</v>
      </c>
      <c r="AL47" s="238">
        <v>120.17976769625299</v>
      </c>
      <c r="AM47" s="232"/>
      <c r="AN47" s="239">
        <v>142.642815291007</v>
      </c>
      <c r="AO47" s="240">
        <v>143.52761809060701</v>
      </c>
      <c r="AP47" s="241">
        <v>143.08780502027301</v>
      </c>
      <c r="AQ47" s="232"/>
      <c r="AR47" s="242">
        <v>127.70679247909899</v>
      </c>
      <c r="AS47" s="215"/>
      <c r="AT47" s="216">
        <v>3.4209945860159299</v>
      </c>
      <c r="AU47" s="210">
        <v>3.4657080591843998</v>
      </c>
      <c r="AV47" s="210">
        <v>3.4166641504600102</v>
      </c>
      <c r="AW47" s="210">
        <v>3.5465989853813902</v>
      </c>
      <c r="AX47" s="210">
        <v>3.2225209535251902</v>
      </c>
      <c r="AY47" s="217">
        <v>3.4071409456128698</v>
      </c>
      <c r="AZ47" s="210"/>
      <c r="BA47" s="218">
        <v>3.9796735157179901</v>
      </c>
      <c r="BB47" s="219">
        <v>4.1538459525760896</v>
      </c>
      <c r="BC47" s="220">
        <v>4.0660978100455303</v>
      </c>
      <c r="BD47" s="210"/>
      <c r="BE47" s="221">
        <v>3.5882629475318502</v>
      </c>
    </row>
    <row r="48" spans="1:64">
      <c r="A48" s="20" t="s">
        <v>108</v>
      </c>
      <c r="B48" s="2" t="s">
        <v>20</v>
      </c>
      <c r="D48" s="24" t="s">
        <v>89</v>
      </c>
      <c r="E48" s="27" t="s">
        <v>90</v>
      </c>
      <c r="G48" s="237">
        <v>82.304911023024303</v>
      </c>
      <c r="H48" s="232">
        <v>85.925223227528903</v>
      </c>
      <c r="I48" s="232">
        <v>89.277732502396901</v>
      </c>
      <c r="J48" s="232">
        <v>89.184266488115099</v>
      </c>
      <c r="K48" s="232">
        <v>91.171321416964503</v>
      </c>
      <c r="L48" s="238">
        <v>87.852444245192999</v>
      </c>
      <c r="M48" s="232"/>
      <c r="N48" s="239">
        <v>106.153023388476</v>
      </c>
      <c r="O48" s="240">
        <v>107.84061697497199</v>
      </c>
      <c r="P48" s="241">
        <v>107.016793093845</v>
      </c>
      <c r="Q48" s="232"/>
      <c r="R48" s="242">
        <v>94.334240626147803</v>
      </c>
      <c r="S48" s="215"/>
      <c r="T48" s="216">
        <v>3.69678354037665</v>
      </c>
      <c r="U48" s="210">
        <v>4.3594300370751604</v>
      </c>
      <c r="V48" s="210">
        <v>6.68363014918061</v>
      </c>
      <c r="W48" s="210">
        <v>5.4035327492388703</v>
      </c>
      <c r="X48" s="210">
        <v>4.5055719999162003</v>
      </c>
      <c r="Y48" s="217">
        <v>4.97244789627754</v>
      </c>
      <c r="Z48" s="210"/>
      <c r="AA48" s="218">
        <v>5.6724023360012099</v>
      </c>
      <c r="AB48" s="219">
        <v>4.2655866912407303</v>
      </c>
      <c r="AC48" s="220">
        <v>4.9396594578936401</v>
      </c>
      <c r="AD48" s="210"/>
      <c r="AE48" s="221">
        <v>4.9385967995798499</v>
      </c>
      <c r="AG48" s="237">
        <v>81.1408272630363</v>
      </c>
      <c r="AH48" s="232">
        <v>84.498914365120697</v>
      </c>
      <c r="AI48" s="232">
        <v>86.505982116999704</v>
      </c>
      <c r="AJ48" s="232">
        <v>86.705901699926002</v>
      </c>
      <c r="AK48" s="232">
        <v>87.535382972813395</v>
      </c>
      <c r="AL48" s="238">
        <v>85.474459865599499</v>
      </c>
      <c r="AM48" s="232"/>
      <c r="AN48" s="239">
        <v>101.509320023927</v>
      </c>
      <c r="AO48" s="240">
        <v>101.946097622286</v>
      </c>
      <c r="AP48" s="241">
        <v>101.728939612484</v>
      </c>
      <c r="AQ48" s="232"/>
      <c r="AR48" s="242">
        <v>90.926113836140701</v>
      </c>
      <c r="AS48" s="215"/>
      <c r="AT48" s="216">
        <v>2.20361937731797</v>
      </c>
      <c r="AU48" s="210">
        <v>2.4728598382376599</v>
      </c>
      <c r="AV48" s="210">
        <v>2.5847941645453201</v>
      </c>
      <c r="AW48" s="210">
        <v>2.2243840715316701</v>
      </c>
      <c r="AX48" s="210">
        <v>2.2298543068200498</v>
      </c>
      <c r="AY48" s="217">
        <v>2.3687195075196499</v>
      </c>
      <c r="AZ48" s="210"/>
      <c r="BA48" s="218">
        <v>4.18958614568285</v>
      </c>
      <c r="BB48" s="219">
        <v>3.60139385952569</v>
      </c>
      <c r="BC48" s="220">
        <v>3.8905897138144399</v>
      </c>
      <c r="BD48" s="210"/>
      <c r="BE48" s="221">
        <v>3.0983803124560398</v>
      </c>
    </row>
    <row r="49" spans="1:57">
      <c r="A49" s="21" t="s">
        <v>109</v>
      </c>
      <c r="B49" s="2" t="s">
        <v>21</v>
      </c>
      <c r="D49" s="24" t="s">
        <v>89</v>
      </c>
      <c r="E49" s="27" t="s">
        <v>90</v>
      </c>
      <c r="G49" s="237">
        <v>62.6572278010715</v>
      </c>
      <c r="H49" s="232">
        <v>63.025156315410499</v>
      </c>
      <c r="I49" s="232">
        <v>63.668614560008599</v>
      </c>
      <c r="J49" s="232">
        <v>64.178313206851101</v>
      </c>
      <c r="K49" s="232">
        <v>65.108982164790106</v>
      </c>
      <c r="L49" s="238">
        <v>63.764332768471803</v>
      </c>
      <c r="M49" s="232"/>
      <c r="N49" s="239">
        <v>71.823673997698904</v>
      </c>
      <c r="O49" s="240">
        <v>73.931773199106999</v>
      </c>
      <c r="P49" s="241">
        <v>72.893709358929598</v>
      </c>
      <c r="Q49" s="232"/>
      <c r="R49" s="242">
        <v>66.797522155697195</v>
      </c>
      <c r="S49" s="215"/>
      <c r="T49" s="216">
        <v>3.0759309988524501</v>
      </c>
      <c r="U49" s="210">
        <v>2.4968747994220202</v>
      </c>
      <c r="V49" s="210">
        <v>3.1897516457197401</v>
      </c>
      <c r="W49" s="210">
        <v>3.139189571872</v>
      </c>
      <c r="X49" s="210">
        <v>2.8467816687970302</v>
      </c>
      <c r="Y49" s="217">
        <v>2.9284628051011401</v>
      </c>
      <c r="Z49" s="210"/>
      <c r="AA49" s="218">
        <v>0.55727160060472003</v>
      </c>
      <c r="AB49" s="219">
        <v>0.114923320048681</v>
      </c>
      <c r="AC49" s="220">
        <v>0.31630493027675499</v>
      </c>
      <c r="AD49" s="210"/>
      <c r="AE49" s="221">
        <v>1.85433229208623</v>
      </c>
      <c r="AG49" s="237">
        <v>61.813377474438198</v>
      </c>
      <c r="AH49" s="232">
        <v>62.452210288146702</v>
      </c>
      <c r="AI49" s="232">
        <v>62.646802979262098</v>
      </c>
      <c r="AJ49" s="232">
        <v>62.933397208647499</v>
      </c>
      <c r="AK49" s="232">
        <v>63.459421148135398</v>
      </c>
      <c r="AL49" s="238">
        <v>62.683040035667503</v>
      </c>
      <c r="AM49" s="232"/>
      <c r="AN49" s="239">
        <v>70.016293539705401</v>
      </c>
      <c r="AO49" s="240">
        <v>71.539195117044599</v>
      </c>
      <c r="AP49" s="241">
        <v>70.785019671705498</v>
      </c>
      <c r="AQ49" s="232"/>
      <c r="AR49" s="242">
        <v>65.310563243474803</v>
      </c>
      <c r="AS49" s="215"/>
      <c r="AT49" s="216">
        <v>1.1201162366648401</v>
      </c>
      <c r="AU49" s="210">
        <v>1.1825323248167099</v>
      </c>
      <c r="AV49" s="210">
        <v>1.09251205193832</v>
      </c>
      <c r="AW49" s="210">
        <v>1.61295311499893</v>
      </c>
      <c r="AX49" s="210">
        <v>1.5393212897506401</v>
      </c>
      <c r="AY49" s="217">
        <v>1.3166109288730099</v>
      </c>
      <c r="AZ49" s="210"/>
      <c r="BA49" s="218">
        <v>0.57545862104983203</v>
      </c>
      <c r="BB49" s="219">
        <v>1.32956481439564</v>
      </c>
      <c r="BC49" s="220">
        <v>0.95682872200900804</v>
      </c>
      <c r="BD49" s="210"/>
      <c r="BE49" s="221">
        <v>1.16443164718838</v>
      </c>
    </row>
    <row r="50" spans="1:57">
      <c r="A50" s="33" t="s">
        <v>47</v>
      </c>
      <c r="B50" t="s">
        <v>47</v>
      </c>
      <c r="D50" s="24" t="s">
        <v>89</v>
      </c>
      <c r="E50" s="27" t="s">
        <v>90</v>
      </c>
      <c r="G50" s="237">
        <v>118.5755755627</v>
      </c>
      <c r="H50" s="232">
        <v>122.976809269162</v>
      </c>
      <c r="I50" s="232">
        <v>126.593118997912</v>
      </c>
      <c r="J50" s="232">
        <v>128.26840315221801</v>
      </c>
      <c r="K50" s="232">
        <v>136.38465851602001</v>
      </c>
      <c r="L50" s="238">
        <v>127.20187938416601</v>
      </c>
      <c r="M50" s="232"/>
      <c r="N50" s="239">
        <v>162.36328524319799</v>
      </c>
      <c r="O50" s="240">
        <v>177.70610928961699</v>
      </c>
      <c r="P50" s="241">
        <v>170.50794817249999</v>
      </c>
      <c r="Q50" s="232"/>
      <c r="R50" s="242">
        <v>141.069583230121</v>
      </c>
      <c r="S50" s="215"/>
      <c r="T50" s="216">
        <v>10.5546823287624</v>
      </c>
      <c r="U50" s="210">
        <v>0.92445533416403203</v>
      </c>
      <c r="V50" s="210">
        <v>-0.29333486800457098</v>
      </c>
      <c r="W50" s="210">
        <v>-0.91449706940145103</v>
      </c>
      <c r="X50" s="210">
        <v>-3.1412271583230198</v>
      </c>
      <c r="Y50" s="217">
        <v>0.480775770941193</v>
      </c>
      <c r="Z50" s="210"/>
      <c r="AA50" s="218">
        <v>-7.2011363174376504</v>
      </c>
      <c r="AB50" s="219">
        <v>-5.5175015562181304</v>
      </c>
      <c r="AC50" s="220">
        <v>-6.2112021897905398</v>
      </c>
      <c r="AD50" s="210"/>
      <c r="AE50" s="221">
        <v>-2.56870265389137</v>
      </c>
      <c r="AG50" s="237">
        <v>111.347484979973</v>
      </c>
      <c r="AH50" s="232">
        <v>118.72029252182099</v>
      </c>
      <c r="AI50" s="232">
        <v>120.31868197649101</v>
      </c>
      <c r="AJ50" s="232">
        <v>121.597182884448</v>
      </c>
      <c r="AK50" s="232">
        <v>124.193981302018</v>
      </c>
      <c r="AL50" s="238">
        <v>119.801260657588</v>
      </c>
      <c r="AM50" s="232"/>
      <c r="AN50" s="239">
        <v>143.428621520929</v>
      </c>
      <c r="AO50" s="240">
        <v>146.30329388560099</v>
      </c>
      <c r="AP50" s="241">
        <v>144.865957703265</v>
      </c>
      <c r="AQ50" s="232"/>
      <c r="AR50" s="242">
        <v>127.440073302275</v>
      </c>
      <c r="AS50" s="215"/>
      <c r="AT50" s="216">
        <v>-0.45198889606110099</v>
      </c>
      <c r="AU50" s="210">
        <v>-0.64698983456778802</v>
      </c>
      <c r="AV50" s="210">
        <v>-1.5961672444519299</v>
      </c>
      <c r="AW50" s="210">
        <v>0.132899501253535</v>
      </c>
      <c r="AX50" s="210">
        <v>0.33300584773176301</v>
      </c>
      <c r="AY50" s="217">
        <v>-0.41558580284469399</v>
      </c>
      <c r="AZ50" s="210"/>
      <c r="BA50" s="218">
        <v>0.58889073263786396</v>
      </c>
      <c r="BB50" s="219">
        <v>-1.04532787973708</v>
      </c>
      <c r="BC50" s="220">
        <v>-0.258625346497034</v>
      </c>
      <c r="BD50" s="210"/>
      <c r="BE50" s="221">
        <v>-0.32682421374493098</v>
      </c>
    </row>
    <row r="51" spans="1:57">
      <c r="A51" s="109" t="s">
        <v>52</v>
      </c>
      <c r="B51" t="s">
        <v>52</v>
      </c>
      <c r="D51" s="24" t="s">
        <v>89</v>
      </c>
      <c r="E51" s="27" t="s">
        <v>90</v>
      </c>
      <c r="G51" s="237">
        <v>86.779343811394796</v>
      </c>
      <c r="H51" s="232">
        <v>91.680723081780798</v>
      </c>
      <c r="I51" s="232">
        <v>97.674771817453902</v>
      </c>
      <c r="J51" s="232">
        <v>96.561923680083595</v>
      </c>
      <c r="K51" s="232">
        <v>98.688696616749795</v>
      </c>
      <c r="L51" s="238">
        <v>94.873661121307194</v>
      </c>
      <c r="M51" s="232"/>
      <c r="N51" s="239">
        <v>112.28106616838799</v>
      </c>
      <c r="O51" s="240">
        <v>113.76258125</v>
      </c>
      <c r="P51" s="241">
        <v>113.04171141298499</v>
      </c>
      <c r="Q51" s="232"/>
      <c r="R51" s="242">
        <v>101.34672141768201</v>
      </c>
      <c r="S51" s="215"/>
      <c r="T51" s="216">
        <v>0.39531386124252099</v>
      </c>
      <c r="U51" s="210">
        <v>0.10575505407628701</v>
      </c>
      <c r="V51" s="210">
        <v>5.2546635301275</v>
      </c>
      <c r="W51" s="210">
        <v>4.1213223588272498</v>
      </c>
      <c r="X51" s="210">
        <v>3.34566163562857</v>
      </c>
      <c r="Y51" s="217">
        <v>2.9639190513401998</v>
      </c>
      <c r="Z51" s="210"/>
      <c r="AA51" s="218">
        <v>-0.233084441917562</v>
      </c>
      <c r="AB51" s="219">
        <v>5.2969692745216097</v>
      </c>
      <c r="AC51" s="220">
        <v>2.53996623023014</v>
      </c>
      <c r="AD51" s="210"/>
      <c r="AE51" s="221">
        <v>2.7745043492386099</v>
      </c>
      <c r="AG51" s="237">
        <v>86.403471040491993</v>
      </c>
      <c r="AH51" s="232">
        <v>92.366853886520104</v>
      </c>
      <c r="AI51" s="232">
        <v>94.341728971962596</v>
      </c>
      <c r="AJ51" s="232">
        <v>94.239341548511604</v>
      </c>
      <c r="AK51" s="232">
        <v>94.838866048237406</v>
      </c>
      <c r="AL51" s="238">
        <v>92.794176144132507</v>
      </c>
      <c r="AM51" s="232"/>
      <c r="AN51" s="239">
        <v>107.09476199628401</v>
      </c>
      <c r="AO51" s="240">
        <v>106.338817258883</v>
      </c>
      <c r="AP51" s="241">
        <v>106.71497019350301</v>
      </c>
      <c r="AQ51" s="232"/>
      <c r="AR51" s="242">
        <v>97.462867620330499</v>
      </c>
      <c r="AS51" s="215"/>
      <c r="AT51" s="216">
        <v>-0.50992326267344501</v>
      </c>
      <c r="AU51" s="210">
        <v>1.6276747073007899E-3</v>
      </c>
      <c r="AV51" s="210">
        <v>0.89086041206246303</v>
      </c>
      <c r="AW51" s="210">
        <v>1.7302502987624999</v>
      </c>
      <c r="AX51" s="210">
        <v>1.6488620344409699</v>
      </c>
      <c r="AY51" s="217">
        <v>0.86682504629007395</v>
      </c>
      <c r="AZ51" s="210"/>
      <c r="BA51" s="218">
        <v>1.3722010857908999</v>
      </c>
      <c r="BB51" s="219">
        <v>2.0762451462350402</v>
      </c>
      <c r="BC51" s="220">
        <v>1.72459692195909</v>
      </c>
      <c r="BD51" s="210"/>
      <c r="BE51" s="221">
        <v>1.1992534659962899</v>
      </c>
    </row>
    <row r="52" spans="1:57">
      <c r="A52" s="110" t="s">
        <v>59</v>
      </c>
      <c r="B52" t="s">
        <v>59</v>
      </c>
      <c r="D52" s="24" t="s">
        <v>89</v>
      </c>
      <c r="E52" s="27" t="s">
        <v>90</v>
      </c>
      <c r="G52" s="243">
        <v>103.744951040391</v>
      </c>
      <c r="H52" s="244">
        <v>109.475686567164</v>
      </c>
      <c r="I52" s="244">
        <v>112.941565656565</v>
      </c>
      <c r="J52" s="244">
        <v>111.020223336371</v>
      </c>
      <c r="K52" s="244">
        <v>125.75604641350201</v>
      </c>
      <c r="L52" s="245">
        <v>113.342221259387</v>
      </c>
      <c r="M52" s="232"/>
      <c r="N52" s="246">
        <v>136.93518849591899</v>
      </c>
      <c r="O52" s="247">
        <v>141.99369757174301</v>
      </c>
      <c r="P52" s="248">
        <v>139.53375732375699</v>
      </c>
      <c r="Q52" s="232"/>
      <c r="R52" s="249">
        <v>122.18188556484</v>
      </c>
      <c r="S52" s="215"/>
      <c r="T52" s="222">
        <v>3.4780285051911801</v>
      </c>
      <c r="U52" s="223">
        <v>3.04588977766339</v>
      </c>
      <c r="V52" s="223">
        <v>2.5037674084059498</v>
      </c>
      <c r="W52" s="223">
        <v>0.85912536034905795</v>
      </c>
      <c r="X52" s="223">
        <v>1.2798097048132799</v>
      </c>
      <c r="Y52" s="224">
        <v>1.9995908541474601</v>
      </c>
      <c r="Z52" s="210"/>
      <c r="AA52" s="225">
        <v>1.3949138188785299</v>
      </c>
      <c r="AB52" s="226">
        <v>4.5421016502151597</v>
      </c>
      <c r="AC52" s="227">
        <v>3.0233490926068902</v>
      </c>
      <c r="AD52" s="210"/>
      <c r="AE52" s="228">
        <v>2.3544263341873601</v>
      </c>
      <c r="AG52" s="243">
        <v>103.535686678282</v>
      </c>
      <c r="AH52" s="244">
        <v>109.608394831656</v>
      </c>
      <c r="AI52" s="244">
        <v>113.039814311594</v>
      </c>
      <c r="AJ52" s="244">
        <v>114.647544034562</v>
      </c>
      <c r="AK52" s="244">
        <v>121.090535675558</v>
      </c>
      <c r="AL52" s="245">
        <v>113.067265883261</v>
      </c>
      <c r="AM52" s="232"/>
      <c r="AN52" s="246">
        <v>138.42933081906901</v>
      </c>
      <c r="AO52" s="247">
        <v>141.12550493910001</v>
      </c>
      <c r="AP52" s="248">
        <v>139.78300028890601</v>
      </c>
      <c r="AQ52" s="232"/>
      <c r="AR52" s="249">
        <v>121.98582324669199</v>
      </c>
      <c r="AS52" s="215"/>
      <c r="AT52" s="222">
        <v>3.4076235657296299</v>
      </c>
      <c r="AU52" s="223">
        <v>1.48428061654893</v>
      </c>
      <c r="AV52" s="223">
        <v>2.0950129420512602</v>
      </c>
      <c r="AW52" s="223">
        <v>1.4820924815988099</v>
      </c>
      <c r="AX52" s="223">
        <v>2.4495312469154702</v>
      </c>
      <c r="AY52" s="224">
        <v>2.14231738225154</v>
      </c>
      <c r="AZ52" s="210"/>
      <c r="BA52" s="225">
        <v>5.0706097631696601</v>
      </c>
      <c r="BB52" s="226">
        <v>6.6259179926427301</v>
      </c>
      <c r="BC52" s="227">
        <v>5.8536127800395699</v>
      </c>
      <c r="BD52" s="210"/>
      <c r="BE52" s="228">
        <v>3.5941449115866502</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BR52"/>
  <sheetViews>
    <sheetView zoomScale="85" zoomScaleNormal="85" workbookViewId="0">
      <pane xSplit="2" ySplit="5" topLeftCell="C6" activePane="bottomRight" state="frozen"/>
      <selection activeCell="S21" sqref="S21"/>
      <selection pane="topRight" activeCell="S21" sqref="S21"/>
      <selection pane="bottomLeft" activeCell="S21" sqref="S21"/>
      <selection pane="bottomRight" activeCell="S21" sqref="S21"/>
    </sheetView>
  </sheetViews>
  <sheetFormatPr defaultColWidth="9.140625" defaultRowHeight="12.75"/>
  <cols>
    <col min="1" max="1" width="20.5703125" customWidth="1"/>
    <col min="2" max="2" width="25.42578125" customWidth="1"/>
    <col min="3" max="3" width="4.140625" customWidth="1"/>
    <col min="4" max="4" width="5.7109375" customWidth="1"/>
    <col min="6" max="6" width="3.5703125" customWidth="1"/>
    <col min="13" max="13" width="5.42578125" customWidth="1"/>
    <col min="17" max="17" width="5.42578125" customWidth="1"/>
    <col min="19" max="19" width="4.5703125" customWidth="1"/>
    <col min="26" max="26" width="3.85546875" customWidth="1"/>
    <col min="30" max="30" width="3.85546875" customWidth="1"/>
    <col min="32" max="32" width="4.5703125" customWidth="1"/>
  </cols>
  <sheetData>
    <row r="1" spans="1:57">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c r="C2" s="2"/>
      <c r="D2" s="278" t="s">
        <v>77</v>
      </c>
      <c r="E2" s="279"/>
      <c r="G2" s="272" t="s">
        <v>114</v>
      </c>
      <c r="H2" s="273"/>
      <c r="I2" s="273"/>
      <c r="J2" s="273"/>
      <c r="K2" s="273"/>
      <c r="L2" s="273"/>
      <c r="M2" s="273"/>
      <c r="N2" s="273"/>
      <c r="O2" s="273"/>
      <c r="P2" s="273"/>
      <c r="Q2" s="273"/>
      <c r="R2" s="273"/>
      <c r="T2" s="272" t="s">
        <v>115</v>
      </c>
      <c r="U2" s="273"/>
      <c r="V2" s="273"/>
      <c r="W2" s="273"/>
      <c r="X2" s="273"/>
      <c r="Y2" s="273"/>
      <c r="Z2" s="273"/>
      <c r="AA2" s="273"/>
      <c r="AB2" s="273"/>
      <c r="AC2" s="273"/>
      <c r="AD2" s="273"/>
      <c r="AE2" s="273"/>
      <c r="AF2" s="3"/>
      <c r="AG2" s="272" t="s">
        <v>116</v>
      </c>
      <c r="AH2" s="273"/>
      <c r="AI2" s="273"/>
      <c r="AJ2" s="273"/>
      <c r="AK2" s="273"/>
      <c r="AL2" s="273"/>
      <c r="AM2" s="273"/>
      <c r="AN2" s="273"/>
      <c r="AO2" s="273"/>
      <c r="AP2" s="273"/>
      <c r="AQ2" s="273"/>
      <c r="AR2" s="273"/>
      <c r="AT2" s="272" t="s">
        <v>117</v>
      </c>
      <c r="AU2" s="273"/>
      <c r="AV2" s="273"/>
      <c r="AW2" s="273"/>
      <c r="AX2" s="273"/>
      <c r="AY2" s="273"/>
      <c r="AZ2" s="273"/>
      <c r="BA2" s="273"/>
      <c r="BB2" s="273"/>
      <c r="BC2" s="273"/>
      <c r="BD2" s="273"/>
      <c r="BE2" s="273"/>
    </row>
    <row r="3" spans="1:57">
      <c r="A3" s="31"/>
      <c r="B3" s="31"/>
      <c r="C3" s="2"/>
      <c r="D3" s="280" t="s">
        <v>82</v>
      </c>
      <c r="E3" s="282" t="s">
        <v>83</v>
      </c>
      <c r="F3" s="4"/>
      <c r="G3" s="270" t="s">
        <v>63</v>
      </c>
      <c r="H3" s="266" t="s">
        <v>64</v>
      </c>
      <c r="I3" s="266" t="s">
        <v>84</v>
      </c>
      <c r="J3" s="266" t="s">
        <v>66</v>
      </c>
      <c r="K3" s="266" t="s">
        <v>85</v>
      </c>
      <c r="L3" s="268" t="s">
        <v>86</v>
      </c>
      <c r="M3" s="4"/>
      <c r="N3" s="270" t="s">
        <v>68</v>
      </c>
      <c r="O3" s="266" t="s">
        <v>69</v>
      </c>
      <c r="P3" s="268" t="s">
        <v>87</v>
      </c>
      <c r="Q3" s="2"/>
      <c r="R3" s="274" t="s">
        <v>88</v>
      </c>
      <c r="S3" s="2"/>
      <c r="T3" s="270" t="s">
        <v>63</v>
      </c>
      <c r="U3" s="266" t="s">
        <v>64</v>
      </c>
      <c r="V3" s="266" t="s">
        <v>84</v>
      </c>
      <c r="W3" s="266" t="s">
        <v>66</v>
      </c>
      <c r="X3" s="266" t="s">
        <v>85</v>
      </c>
      <c r="Y3" s="268" t="s">
        <v>86</v>
      </c>
      <c r="Z3" s="2"/>
      <c r="AA3" s="270" t="s">
        <v>68</v>
      </c>
      <c r="AB3" s="266" t="s">
        <v>69</v>
      </c>
      <c r="AC3" s="268" t="s">
        <v>87</v>
      </c>
      <c r="AD3" s="1"/>
      <c r="AE3" s="276" t="s">
        <v>88</v>
      </c>
      <c r="AF3" s="36"/>
      <c r="AG3" s="270" t="s">
        <v>63</v>
      </c>
      <c r="AH3" s="266" t="s">
        <v>64</v>
      </c>
      <c r="AI3" s="266" t="s">
        <v>84</v>
      </c>
      <c r="AJ3" s="266" t="s">
        <v>66</v>
      </c>
      <c r="AK3" s="266" t="s">
        <v>85</v>
      </c>
      <c r="AL3" s="268" t="s">
        <v>86</v>
      </c>
      <c r="AM3" s="4"/>
      <c r="AN3" s="270" t="s">
        <v>68</v>
      </c>
      <c r="AO3" s="266" t="s">
        <v>69</v>
      </c>
      <c r="AP3" s="268" t="s">
        <v>87</v>
      </c>
      <c r="AQ3" s="2"/>
      <c r="AR3" s="274" t="s">
        <v>88</v>
      </c>
      <c r="AS3" s="2"/>
      <c r="AT3" s="270" t="s">
        <v>63</v>
      </c>
      <c r="AU3" s="266" t="s">
        <v>64</v>
      </c>
      <c r="AV3" s="266" t="s">
        <v>84</v>
      </c>
      <c r="AW3" s="266" t="s">
        <v>66</v>
      </c>
      <c r="AX3" s="266" t="s">
        <v>85</v>
      </c>
      <c r="AY3" s="268" t="s">
        <v>86</v>
      </c>
      <c r="AZ3" s="2"/>
      <c r="BA3" s="270" t="s">
        <v>68</v>
      </c>
      <c r="BB3" s="266" t="s">
        <v>69</v>
      </c>
      <c r="BC3" s="268" t="s">
        <v>87</v>
      </c>
      <c r="BD3" s="1"/>
      <c r="BE3" s="276" t="s">
        <v>88</v>
      </c>
    </row>
    <row r="4" spans="1:57">
      <c r="A4" s="31"/>
      <c r="B4" s="31"/>
      <c r="C4" s="2"/>
      <c r="D4" s="281"/>
      <c r="E4" s="283"/>
      <c r="F4" s="4"/>
      <c r="G4" s="287"/>
      <c r="H4" s="285"/>
      <c r="I4" s="285"/>
      <c r="J4" s="285"/>
      <c r="K4" s="285"/>
      <c r="L4" s="286"/>
      <c r="M4" s="4"/>
      <c r="N4" s="287"/>
      <c r="O4" s="285"/>
      <c r="P4" s="286"/>
      <c r="Q4" s="2"/>
      <c r="R4" s="288"/>
      <c r="S4" s="2"/>
      <c r="T4" s="287"/>
      <c r="U4" s="285"/>
      <c r="V4" s="285"/>
      <c r="W4" s="285"/>
      <c r="X4" s="285"/>
      <c r="Y4" s="286"/>
      <c r="Z4" s="2"/>
      <c r="AA4" s="287"/>
      <c r="AB4" s="285"/>
      <c r="AC4" s="286"/>
      <c r="AD4" s="1"/>
      <c r="AE4" s="284"/>
      <c r="AF4" s="37"/>
      <c r="AG4" s="287"/>
      <c r="AH4" s="285"/>
      <c r="AI4" s="285"/>
      <c r="AJ4" s="285"/>
      <c r="AK4" s="285"/>
      <c r="AL4" s="286"/>
      <c r="AM4" s="4"/>
      <c r="AN4" s="287"/>
      <c r="AO4" s="285"/>
      <c r="AP4" s="286"/>
      <c r="AQ4" s="2"/>
      <c r="AR4" s="288"/>
      <c r="AS4" s="2"/>
      <c r="AT4" s="287"/>
      <c r="AU4" s="285"/>
      <c r="AV4" s="285"/>
      <c r="AW4" s="285"/>
      <c r="AX4" s="285"/>
      <c r="AY4" s="286"/>
      <c r="AZ4" s="2"/>
      <c r="BA4" s="287"/>
      <c r="BB4" s="285"/>
      <c r="BC4" s="286"/>
      <c r="BD4" s="1"/>
      <c r="BE4" s="284"/>
    </row>
    <row r="5" spans="1:57" ht="14.25">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c r="A6" s="18" t="s">
        <v>13</v>
      </c>
      <c r="B6" s="2" t="str">
        <f>TRIM(A6)</f>
        <v>United States</v>
      </c>
      <c r="C6" s="8"/>
      <c r="D6" s="22" t="s">
        <v>89</v>
      </c>
      <c r="E6" s="25" t="s">
        <v>90</v>
      </c>
      <c r="F6" s="2"/>
      <c r="G6" s="229">
        <v>80.539427681145796</v>
      </c>
      <c r="H6" s="230">
        <v>106.03772768531699</v>
      </c>
      <c r="I6" s="230">
        <v>120.17314811662099</v>
      </c>
      <c r="J6" s="230">
        <v>118.070778079847</v>
      </c>
      <c r="K6" s="230">
        <v>109.207742449303</v>
      </c>
      <c r="L6" s="231">
        <v>106.806175468989</v>
      </c>
      <c r="M6" s="232"/>
      <c r="N6" s="233">
        <v>129.04331569285901</v>
      </c>
      <c r="O6" s="234">
        <v>133.592026922993</v>
      </c>
      <c r="P6" s="235">
        <v>131.31765985674599</v>
      </c>
      <c r="Q6" s="232"/>
      <c r="R6" s="236">
        <v>113.809946786273</v>
      </c>
      <c r="S6" s="215"/>
      <c r="T6" s="207">
        <v>5.4086853667291699</v>
      </c>
      <c r="U6" s="208">
        <v>8.1545661363744202</v>
      </c>
      <c r="V6" s="208">
        <v>10.069236454890699</v>
      </c>
      <c r="W6" s="208">
        <v>8.8171133244153008</v>
      </c>
      <c r="X6" s="208">
        <v>7.2874888119635202</v>
      </c>
      <c r="Y6" s="209">
        <v>8.1202381645953299</v>
      </c>
      <c r="Z6" s="210"/>
      <c r="AA6" s="211">
        <v>7.58386411815159</v>
      </c>
      <c r="AB6" s="212">
        <v>9.9197790198287308</v>
      </c>
      <c r="AC6" s="213">
        <v>8.7594984822141395</v>
      </c>
      <c r="AD6" s="210"/>
      <c r="AE6" s="214">
        <v>8.32996046454595</v>
      </c>
      <c r="AG6" s="229">
        <v>80.439429759805293</v>
      </c>
      <c r="AH6" s="230">
        <v>103.48655302956401</v>
      </c>
      <c r="AI6" s="230">
        <v>116.520566111647</v>
      </c>
      <c r="AJ6" s="230">
        <v>114.95745210940601</v>
      </c>
      <c r="AK6" s="230">
        <v>107.30490889094401</v>
      </c>
      <c r="AL6" s="231">
        <v>104.541854874538</v>
      </c>
      <c r="AM6" s="232"/>
      <c r="AN6" s="233">
        <v>125.176019339105</v>
      </c>
      <c r="AO6" s="234">
        <v>128.80586161762699</v>
      </c>
      <c r="AP6" s="235">
        <v>126.990942642755</v>
      </c>
      <c r="AQ6" s="232"/>
      <c r="AR6" s="236">
        <v>110.956371876188</v>
      </c>
      <c r="AS6" s="215"/>
      <c r="AT6" s="207">
        <v>3.1180148110793899</v>
      </c>
      <c r="AU6" s="208">
        <v>4.8728333028606396</v>
      </c>
      <c r="AV6" s="208">
        <v>6.4012787976149399</v>
      </c>
      <c r="AW6" s="208">
        <v>7.0663242892022602</v>
      </c>
      <c r="AX6" s="208">
        <v>6.4397620272604597</v>
      </c>
      <c r="AY6" s="209">
        <v>5.7305704050882396</v>
      </c>
      <c r="AZ6" s="210"/>
      <c r="BA6" s="211">
        <v>6.6882088168695102</v>
      </c>
      <c r="BB6" s="212">
        <v>6.4303784190759004</v>
      </c>
      <c r="BC6" s="213">
        <v>6.5572827399897404</v>
      </c>
      <c r="BD6" s="210"/>
      <c r="BE6" s="214">
        <v>5.9994661339067097</v>
      </c>
    </row>
    <row r="7" spans="1:57">
      <c r="A7" s="19" t="s">
        <v>91</v>
      </c>
      <c r="B7" s="2" t="str">
        <f>TRIM(A7)</f>
        <v>Virginia</v>
      </c>
      <c r="C7" s="9"/>
      <c r="D7" s="23" t="s">
        <v>89</v>
      </c>
      <c r="E7" s="26" t="s">
        <v>90</v>
      </c>
      <c r="F7" s="2"/>
      <c r="G7" s="237">
        <v>66.449763899911801</v>
      </c>
      <c r="H7" s="232">
        <v>93.465694125391906</v>
      </c>
      <c r="I7" s="232">
        <v>106.44107739687399</v>
      </c>
      <c r="J7" s="232">
        <v>105.047278948045</v>
      </c>
      <c r="K7" s="232">
        <v>95.199003903953496</v>
      </c>
      <c r="L7" s="238">
        <v>93.320563654835297</v>
      </c>
      <c r="M7" s="232"/>
      <c r="N7" s="239">
        <v>112.40201624657</v>
      </c>
      <c r="O7" s="240">
        <v>121.084124380878</v>
      </c>
      <c r="P7" s="241">
        <v>116.743070313724</v>
      </c>
      <c r="Q7" s="232"/>
      <c r="R7" s="242">
        <v>100.012708414518</v>
      </c>
      <c r="S7" s="215"/>
      <c r="T7" s="216">
        <v>19.080855667112999</v>
      </c>
      <c r="U7" s="210">
        <v>16.818111514148001</v>
      </c>
      <c r="V7" s="210">
        <v>17.325938125253799</v>
      </c>
      <c r="W7" s="210">
        <v>17.030746493489399</v>
      </c>
      <c r="X7" s="210">
        <v>7.9849822451604702</v>
      </c>
      <c r="Y7" s="217">
        <v>15.3660302491352</v>
      </c>
      <c r="Z7" s="210"/>
      <c r="AA7" s="218">
        <v>2.4571439538345499</v>
      </c>
      <c r="AB7" s="219">
        <v>1.81300786105579</v>
      </c>
      <c r="AC7" s="220">
        <v>2.1220858378409</v>
      </c>
      <c r="AD7" s="210"/>
      <c r="AE7" s="221">
        <v>10.583097216203999</v>
      </c>
      <c r="AG7" s="237">
        <v>59.494179593482897</v>
      </c>
      <c r="AH7" s="232">
        <v>85.245214258096496</v>
      </c>
      <c r="AI7" s="232">
        <v>97.999232389875402</v>
      </c>
      <c r="AJ7" s="232">
        <v>96.004400647229303</v>
      </c>
      <c r="AK7" s="232">
        <v>86.663573247250199</v>
      </c>
      <c r="AL7" s="238">
        <v>85.081089834861402</v>
      </c>
      <c r="AM7" s="232"/>
      <c r="AN7" s="239">
        <v>105.95885906068899</v>
      </c>
      <c r="AO7" s="240">
        <v>109.45783663464699</v>
      </c>
      <c r="AP7" s="241">
        <v>107.70834784766799</v>
      </c>
      <c r="AQ7" s="232"/>
      <c r="AR7" s="242">
        <v>91.545760565868605</v>
      </c>
      <c r="AS7" s="215"/>
      <c r="AT7" s="216">
        <v>8.9212964953265601</v>
      </c>
      <c r="AU7" s="210">
        <v>9.0896936759817208</v>
      </c>
      <c r="AV7" s="210">
        <v>9.7033896532973003</v>
      </c>
      <c r="AW7" s="210">
        <v>9.8078315711669699</v>
      </c>
      <c r="AX7" s="210">
        <v>7.3089814420002899</v>
      </c>
      <c r="AY7" s="217">
        <v>8.9986966818112002</v>
      </c>
      <c r="AZ7" s="210"/>
      <c r="BA7" s="218">
        <v>8.1825011509777301</v>
      </c>
      <c r="BB7" s="219">
        <v>7.3867625283820004</v>
      </c>
      <c r="BC7" s="220">
        <v>7.7767011207283598</v>
      </c>
      <c r="BD7" s="210"/>
      <c r="BE7" s="221">
        <v>8.5845241557980003</v>
      </c>
    </row>
    <row r="8" spans="1:57">
      <c r="A8" s="20" t="s">
        <v>40</v>
      </c>
      <c r="B8" s="2" t="str">
        <f t="shared" ref="B8:B43" si="0">TRIM(A8)</f>
        <v>Norfolk/Virginia Beach, VA</v>
      </c>
      <c r="C8" s="2"/>
      <c r="D8" s="23" t="s">
        <v>89</v>
      </c>
      <c r="E8" s="26" t="s">
        <v>90</v>
      </c>
      <c r="F8" s="2"/>
      <c r="G8" s="237">
        <v>58.032244045383202</v>
      </c>
      <c r="H8" s="232">
        <v>59.9036582855231</v>
      </c>
      <c r="I8" s="232">
        <v>64.619442211016406</v>
      </c>
      <c r="J8" s="232">
        <v>74.8159516915794</v>
      </c>
      <c r="K8" s="232">
        <v>85.389705858138797</v>
      </c>
      <c r="L8" s="238">
        <v>68.552200418328198</v>
      </c>
      <c r="M8" s="232"/>
      <c r="N8" s="239">
        <v>110.578251424013</v>
      </c>
      <c r="O8" s="240">
        <v>120.99792571200599</v>
      </c>
      <c r="P8" s="241">
        <v>115.78808856801</v>
      </c>
      <c r="Q8" s="232"/>
      <c r="R8" s="242">
        <v>82.048168461094505</v>
      </c>
      <c r="S8" s="215"/>
      <c r="T8" s="216">
        <v>27.315281391968799</v>
      </c>
      <c r="U8" s="210">
        <v>10.625798564443899</v>
      </c>
      <c r="V8" s="210">
        <v>9.1919865083723504</v>
      </c>
      <c r="W8" s="210">
        <v>20.169871783473099</v>
      </c>
      <c r="X8" s="210">
        <v>18.8033338691437</v>
      </c>
      <c r="Y8" s="217">
        <v>16.965584271738201</v>
      </c>
      <c r="Z8" s="210"/>
      <c r="AA8" s="218">
        <v>12.869905365954001</v>
      </c>
      <c r="AB8" s="219">
        <v>13.0310645583618</v>
      </c>
      <c r="AC8" s="220">
        <v>12.954053236295399</v>
      </c>
      <c r="AD8" s="210"/>
      <c r="AE8" s="221">
        <v>15.3143127116541</v>
      </c>
      <c r="AG8" s="237">
        <v>49.665082620692303</v>
      </c>
      <c r="AH8" s="232">
        <v>58.251117346505602</v>
      </c>
      <c r="AI8" s="232">
        <v>63.428106856918603</v>
      </c>
      <c r="AJ8" s="232">
        <v>67.300779442107498</v>
      </c>
      <c r="AK8" s="232">
        <v>73.500306801649103</v>
      </c>
      <c r="AL8" s="238">
        <v>62.429064372019603</v>
      </c>
      <c r="AM8" s="232"/>
      <c r="AN8" s="239">
        <v>110.751547217273</v>
      </c>
      <c r="AO8" s="240">
        <v>119.914382294487</v>
      </c>
      <c r="AP8" s="241">
        <v>115.33296475588</v>
      </c>
      <c r="AQ8" s="232"/>
      <c r="AR8" s="242">
        <v>77.544408927883893</v>
      </c>
      <c r="AS8" s="215"/>
      <c r="AT8" s="216">
        <v>8.9907208602193691</v>
      </c>
      <c r="AU8" s="210">
        <v>6.1735791261945101</v>
      </c>
      <c r="AV8" s="210">
        <v>6.7288881818249298</v>
      </c>
      <c r="AW8" s="210">
        <v>8.9670397919302207</v>
      </c>
      <c r="AX8" s="210">
        <v>11.6095502072807</v>
      </c>
      <c r="AY8" s="217">
        <v>8.5803053297554897</v>
      </c>
      <c r="AZ8" s="210"/>
      <c r="BA8" s="218">
        <v>11.3641954213102</v>
      </c>
      <c r="BB8" s="219">
        <v>12.4548997747263</v>
      </c>
      <c r="BC8" s="220">
        <v>11.928556936923499</v>
      </c>
      <c r="BD8" s="210"/>
      <c r="BE8" s="221">
        <v>9.9782645052564298</v>
      </c>
    </row>
    <row r="9" spans="1:57">
      <c r="A9" s="20" t="s">
        <v>92</v>
      </c>
      <c r="B9" s="2" t="s">
        <v>56</v>
      </c>
      <c r="C9" s="2"/>
      <c r="D9" s="23" t="s">
        <v>89</v>
      </c>
      <c r="E9" s="26" t="s">
        <v>90</v>
      </c>
      <c r="F9" s="2"/>
      <c r="G9" s="237">
        <v>51.714184126191299</v>
      </c>
      <c r="H9" s="232">
        <v>75.446155325258999</v>
      </c>
      <c r="I9" s="232">
        <v>88.9622272984559</v>
      </c>
      <c r="J9" s="232">
        <v>86.754919748616103</v>
      </c>
      <c r="K9" s="232">
        <v>95.389014629375197</v>
      </c>
      <c r="L9" s="238">
        <v>79.6533002255795</v>
      </c>
      <c r="M9" s="232"/>
      <c r="N9" s="239">
        <v>128.81244226911301</v>
      </c>
      <c r="O9" s="240">
        <v>136.37701462521301</v>
      </c>
      <c r="P9" s="241">
        <v>132.59472844716299</v>
      </c>
      <c r="Q9" s="232"/>
      <c r="R9" s="242">
        <v>94.779422574603501</v>
      </c>
      <c r="S9" s="215"/>
      <c r="T9" s="216">
        <v>7.4411323082656597</v>
      </c>
      <c r="U9" s="210">
        <v>7.4036448475528998</v>
      </c>
      <c r="V9" s="210">
        <v>9.7090953243871407</v>
      </c>
      <c r="W9" s="210">
        <v>7.1588826999833701</v>
      </c>
      <c r="X9" s="210">
        <v>-8.5703628083322503</v>
      </c>
      <c r="Y9" s="217">
        <v>3.5112108718550501</v>
      </c>
      <c r="Z9" s="210"/>
      <c r="AA9" s="218">
        <v>-5.4379127478073803</v>
      </c>
      <c r="AB9" s="219">
        <v>-2.0238552287078</v>
      </c>
      <c r="AC9" s="220">
        <v>-3.7124501559090999</v>
      </c>
      <c r="AD9" s="210"/>
      <c r="AE9" s="221">
        <v>0.49760071053449301</v>
      </c>
      <c r="AG9" s="237">
        <v>49.2712542951679</v>
      </c>
      <c r="AH9" s="232">
        <v>70.581329268114999</v>
      </c>
      <c r="AI9" s="232">
        <v>84.446127250592994</v>
      </c>
      <c r="AJ9" s="232">
        <v>83.942265046614196</v>
      </c>
      <c r="AK9" s="232">
        <v>91.587745612227906</v>
      </c>
      <c r="AL9" s="238">
        <v>75.965744294543597</v>
      </c>
      <c r="AM9" s="232"/>
      <c r="AN9" s="239">
        <v>130.661919095184</v>
      </c>
      <c r="AO9" s="240">
        <v>133.58243430723701</v>
      </c>
      <c r="AP9" s="241">
        <v>132.122176701211</v>
      </c>
      <c r="AQ9" s="232"/>
      <c r="AR9" s="242">
        <v>92.010439267877203</v>
      </c>
      <c r="AS9" s="215"/>
      <c r="AT9" s="216">
        <v>2.1296574261719798</v>
      </c>
      <c r="AU9" s="210">
        <v>1.5523771456094899</v>
      </c>
      <c r="AV9" s="210">
        <v>4.4038383635778597</v>
      </c>
      <c r="AW9" s="210">
        <v>3.0143478647897801</v>
      </c>
      <c r="AX9" s="210">
        <v>-0.50979010588058304</v>
      </c>
      <c r="AY9" s="217">
        <v>2.05700353503086</v>
      </c>
      <c r="AZ9" s="210"/>
      <c r="BA9" s="218">
        <v>3.8769529169027601</v>
      </c>
      <c r="BB9" s="219">
        <v>3.8429354254941002</v>
      </c>
      <c r="BC9" s="220">
        <v>3.8597533998535898</v>
      </c>
      <c r="BD9" s="210"/>
      <c r="BE9" s="221">
        <v>2.78907420294194</v>
      </c>
    </row>
    <row r="10" spans="1:57">
      <c r="A10" s="20" t="s">
        <v>93</v>
      </c>
      <c r="B10" s="2" t="str">
        <f t="shared" si="0"/>
        <v>Virginia Area</v>
      </c>
      <c r="C10" s="2"/>
      <c r="D10" s="23" t="s">
        <v>89</v>
      </c>
      <c r="E10" s="26" t="s">
        <v>90</v>
      </c>
      <c r="F10" s="2"/>
      <c r="G10" s="237">
        <v>44.634278371251</v>
      </c>
      <c r="H10" s="232">
        <v>60.356816698699298</v>
      </c>
      <c r="I10" s="232">
        <v>64.892967863049194</v>
      </c>
      <c r="J10" s="232">
        <v>64.773144191659497</v>
      </c>
      <c r="K10" s="232">
        <v>66.420779734501394</v>
      </c>
      <c r="L10" s="238">
        <v>60.215597371832096</v>
      </c>
      <c r="M10" s="232"/>
      <c r="N10" s="239">
        <v>100.61192777008</v>
      </c>
      <c r="O10" s="240">
        <v>108.30847695883401</v>
      </c>
      <c r="P10" s="241">
        <v>104.460202364457</v>
      </c>
      <c r="Q10" s="232"/>
      <c r="R10" s="242">
        <v>72.856913084010699</v>
      </c>
      <c r="S10" s="215"/>
      <c r="T10" s="216">
        <v>3.8906365499475402</v>
      </c>
      <c r="U10" s="210">
        <v>6.4106536358408102</v>
      </c>
      <c r="V10" s="210">
        <v>8.6872746312185996</v>
      </c>
      <c r="W10" s="210">
        <v>3.51383391358226</v>
      </c>
      <c r="X10" s="210">
        <v>-0.35016837780968202</v>
      </c>
      <c r="Y10" s="217">
        <v>4.3170829281965304</v>
      </c>
      <c r="Z10" s="210"/>
      <c r="AA10" s="218">
        <v>0.97369041095317099</v>
      </c>
      <c r="AB10" s="219">
        <v>3.1159615029277798</v>
      </c>
      <c r="AC10" s="220">
        <v>2.0730536978985299</v>
      </c>
      <c r="AD10" s="210"/>
      <c r="AE10" s="221">
        <v>3.3859940015113299</v>
      </c>
      <c r="AG10" s="237">
        <v>41.114852668394903</v>
      </c>
      <c r="AH10" s="232">
        <v>56.304635777499598</v>
      </c>
      <c r="AI10" s="232">
        <v>61.252466868546897</v>
      </c>
      <c r="AJ10" s="232">
        <v>61.222769912394398</v>
      </c>
      <c r="AK10" s="232">
        <v>61.323308787377599</v>
      </c>
      <c r="AL10" s="238">
        <v>56.243606802842699</v>
      </c>
      <c r="AM10" s="232"/>
      <c r="AN10" s="239">
        <v>87.537679345639802</v>
      </c>
      <c r="AO10" s="240">
        <v>85.741828599204297</v>
      </c>
      <c r="AP10" s="241">
        <v>86.639753972422099</v>
      </c>
      <c r="AQ10" s="232"/>
      <c r="AR10" s="242">
        <v>64.9282202798653</v>
      </c>
      <c r="AS10" s="215"/>
      <c r="AT10" s="216">
        <v>1.98748466420935</v>
      </c>
      <c r="AU10" s="210">
        <v>1.1583415770711301</v>
      </c>
      <c r="AV10" s="210">
        <v>1.8375413165742001</v>
      </c>
      <c r="AW10" s="210">
        <v>-0.766720506393196</v>
      </c>
      <c r="AX10" s="210">
        <v>-0.72402786129718899</v>
      </c>
      <c r="AY10" s="217">
        <v>0.58331934955028097</v>
      </c>
      <c r="AZ10" s="210"/>
      <c r="BA10" s="218">
        <v>4.2950265585169696</v>
      </c>
      <c r="BB10" s="219">
        <v>3.4624253192876102</v>
      </c>
      <c r="BC10" s="220">
        <v>3.8813721937263801</v>
      </c>
      <c r="BD10" s="210"/>
      <c r="BE10" s="221">
        <v>1.8156753645094099</v>
      </c>
    </row>
    <row r="11" spans="1:57">
      <c r="A11" s="33" t="s">
        <v>94</v>
      </c>
      <c r="B11" s="2" t="str">
        <f t="shared" si="0"/>
        <v>Washington, DC</v>
      </c>
      <c r="C11" s="2"/>
      <c r="D11" s="23" t="s">
        <v>89</v>
      </c>
      <c r="E11" s="26" t="s">
        <v>90</v>
      </c>
      <c r="F11" s="2"/>
      <c r="G11" s="237">
        <v>125.83728682034899</v>
      </c>
      <c r="H11" s="232">
        <v>209.33112024845801</v>
      </c>
      <c r="I11" s="232">
        <v>244.64080958838099</v>
      </c>
      <c r="J11" s="232">
        <v>221.86986912208499</v>
      </c>
      <c r="K11" s="232">
        <v>159.34227006692601</v>
      </c>
      <c r="L11" s="238">
        <v>192.20427116924</v>
      </c>
      <c r="M11" s="232"/>
      <c r="N11" s="239">
        <v>148.01363658632599</v>
      </c>
      <c r="O11" s="240">
        <v>164.85689261187099</v>
      </c>
      <c r="P11" s="241">
        <v>156.43526459909799</v>
      </c>
      <c r="Q11" s="232"/>
      <c r="R11" s="242">
        <v>181.98455500634199</v>
      </c>
      <c r="S11" s="215"/>
      <c r="T11" s="216">
        <v>26.102845699451201</v>
      </c>
      <c r="U11" s="210">
        <v>30.5305724406292</v>
      </c>
      <c r="V11" s="210">
        <v>26.691013994295101</v>
      </c>
      <c r="W11" s="210">
        <v>21.896696669912799</v>
      </c>
      <c r="X11" s="210">
        <v>8.6906049006466795</v>
      </c>
      <c r="Y11" s="217">
        <v>22.912315761179201</v>
      </c>
      <c r="Z11" s="210"/>
      <c r="AA11" s="218">
        <v>-6.4449871127015097</v>
      </c>
      <c r="AB11" s="219">
        <v>-10.821908227732299</v>
      </c>
      <c r="AC11" s="220">
        <v>-8.8034624912285402</v>
      </c>
      <c r="AD11" s="210"/>
      <c r="AE11" s="221">
        <v>13.240030706926101</v>
      </c>
      <c r="AG11" s="237">
        <v>113.18965454585199</v>
      </c>
      <c r="AH11" s="232">
        <v>177.52778617658601</v>
      </c>
      <c r="AI11" s="232">
        <v>204.723723400533</v>
      </c>
      <c r="AJ11" s="232">
        <v>185.242103656403</v>
      </c>
      <c r="AK11" s="232">
        <v>137.56404360566799</v>
      </c>
      <c r="AL11" s="238">
        <v>163.649580167761</v>
      </c>
      <c r="AM11" s="232"/>
      <c r="AN11" s="239">
        <v>126.766034858292</v>
      </c>
      <c r="AO11" s="240">
        <v>136.727558673023</v>
      </c>
      <c r="AP11" s="241">
        <v>131.746796765657</v>
      </c>
      <c r="AQ11" s="232"/>
      <c r="AR11" s="242">
        <v>154.53501173644301</v>
      </c>
      <c r="AS11" s="215"/>
      <c r="AT11" s="216">
        <v>7.6997382232506704</v>
      </c>
      <c r="AU11" s="210">
        <v>9.9336479731828806</v>
      </c>
      <c r="AV11" s="210">
        <v>9.2278294455827403</v>
      </c>
      <c r="AW11" s="210">
        <v>9.6350034632821409</v>
      </c>
      <c r="AX11" s="210">
        <v>7.0034271321051502</v>
      </c>
      <c r="AY11" s="217">
        <v>8.8769063872246399</v>
      </c>
      <c r="AZ11" s="210"/>
      <c r="BA11" s="218">
        <v>2.2176232330505199</v>
      </c>
      <c r="BB11" s="219">
        <v>1.1378816044404301</v>
      </c>
      <c r="BC11" s="220">
        <v>1.6544804577991301</v>
      </c>
      <c r="BD11" s="210"/>
      <c r="BE11" s="221">
        <v>7.0250725148529796</v>
      </c>
    </row>
    <row r="12" spans="1:57">
      <c r="A12" s="20" t="s">
        <v>95</v>
      </c>
      <c r="B12" s="2" t="str">
        <f t="shared" si="0"/>
        <v>Arlington, VA</v>
      </c>
      <c r="C12" s="2"/>
      <c r="D12" s="23" t="s">
        <v>89</v>
      </c>
      <c r="E12" s="26" t="s">
        <v>90</v>
      </c>
      <c r="F12" s="2"/>
      <c r="G12" s="237">
        <v>164.99813473684199</v>
      </c>
      <c r="H12" s="232">
        <v>264.28056210526302</v>
      </c>
      <c r="I12" s="232">
        <v>291.37641684210502</v>
      </c>
      <c r="J12" s="232">
        <v>268.11720315789398</v>
      </c>
      <c r="K12" s="232">
        <v>208.87004631578901</v>
      </c>
      <c r="L12" s="238">
        <v>239.52847263157801</v>
      </c>
      <c r="M12" s="232"/>
      <c r="N12" s="239">
        <v>171.49976842105201</v>
      </c>
      <c r="O12" s="240">
        <v>178.43227684210501</v>
      </c>
      <c r="P12" s="241">
        <v>174.966022631578</v>
      </c>
      <c r="Q12" s="232"/>
      <c r="R12" s="242">
        <v>221.082058345864</v>
      </c>
      <c r="S12" s="215"/>
      <c r="T12" s="216">
        <v>25.236648898182501</v>
      </c>
      <c r="U12" s="210">
        <v>26.538176407302998</v>
      </c>
      <c r="V12" s="210">
        <v>23.459370323386398</v>
      </c>
      <c r="W12" s="210">
        <v>20.688694713309602</v>
      </c>
      <c r="X12" s="210">
        <v>18.5136187894812</v>
      </c>
      <c r="Y12" s="217">
        <v>22.8337451565314</v>
      </c>
      <c r="Z12" s="210"/>
      <c r="AA12" s="218">
        <v>1.52784517061694</v>
      </c>
      <c r="AB12" s="219">
        <v>-7.8849979873923699</v>
      </c>
      <c r="AC12" s="220">
        <v>-3.5002814435340999</v>
      </c>
      <c r="AD12" s="210"/>
      <c r="AE12" s="221">
        <v>15.694750563530899</v>
      </c>
      <c r="AG12" s="237">
        <v>143.167303421052</v>
      </c>
      <c r="AH12" s="232">
        <v>229.756447894736</v>
      </c>
      <c r="AI12" s="232">
        <v>262.19005763157799</v>
      </c>
      <c r="AJ12" s="232">
        <v>242.909800789473</v>
      </c>
      <c r="AK12" s="232">
        <v>184.933198157894</v>
      </c>
      <c r="AL12" s="238">
        <v>212.59136157894699</v>
      </c>
      <c r="AM12" s="232"/>
      <c r="AN12" s="239">
        <v>153.56551868420999</v>
      </c>
      <c r="AO12" s="240">
        <v>153.194496842105</v>
      </c>
      <c r="AP12" s="241">
        <v>153.38000776315701</v>
      </c>
      <c r="AQ12" s="232"/>
      <c r="AR12" s="242">
        <v>195.673831917293</v>
      </c>
      <c r="AS12" s="215"/>
      <c r="AT12" s="216">
        <v>13.005813761433901</v>
      </c>
      <c r="AU12" s="210">
        <v>14.773913813102601</v>
      </c>
      <c r="AV12" s="210">
        <v>13.836328941608301</v>
      </c>
      <c r="AW12" s="210">
        <v>19.8794325894971</v>
      </c>
      <c r="AX12" s="210">
        <v>21.436629847620001</v>
      </c>
      <c r="AY12" s="217">
        <v>16.538203276472899</v>
      </c>
      <c r="AZ12" s="210"/>
      <c r="BA12" s="218">
        <v>23.068940323490601</v>
      </c>
      <c r="BB12" s="219">
        <v>11.758966919029101</v>
      </c>
      <c r="BC12" s="220">
        <v>17.148417691741699</v>
      </c>
      <c r="BD12" s="210"/>
      <c r="BE12" s="221">
        <v>16.6743130305961</v>
      </c>
    </row>
    <row r="13" spans="1:57">
      <c r="A13" s="20" t="s">
        <v>37</v>
      </c>
      <c r="B13" s="2" t="str">
        <f t="shared" si="0"/>
        <v>Suburban Virginia Area</v>
      </c>
      <c r="C13" s="2"/>
      <c r="D13" s="23" t="s">
        <v>89</v>
      </c>
      <c r="E13" s="26" t="s">
        <v>90</v>
      </c>
      <c r="F13" s="2"/>
      <c r="G13" s="237">
        <v>88.307442907687303</v>
      </c>
      <c r="H13" s="232">
        <v>126.50121421678899</v>
      </c>
      <c r="I13" s="232">
        <v>141.41070119009299</v>
      </c>
      <c r="J13" s="232">
        <v>134.60238822772499</v>
      </c>
      <c r="K13" s="232">
        <v>109.075357027983</v>
      </c>
      <c r="L13" s="238">
        <v>119.979420714055</v>
      </c>
      <c r="M13" s="232"/>
      <c r="N13" s="239">
        <v>121.42211321968399</v>
      </c>
      <c r="O13" s="240">
        <v>125.64359118687599</v>
      </c>
      <c r="P13" s="241">
        <v>123.53285220328</v>
      </c>
      <c r="Q13" s="232"/>
      <c r="R13" s="242">
        <v>120.994686853834</v>
      </c>
      <c r="S13" s="215"/>
      <c r="T13" s="216">
        <v>36.5102314822552</v>
      </c>
      <c r="U13" s="210">
        <v>32.886876826024803</v>
      </c>
      <c r="V13" s="210">
        <v>24.384051806823202</v>
      </c>
      <c r="W13" s="210">
        <v>26.609410526728901</v>
      </c>
      <c r="X13" s="210">
        <v>19.616234114527501</v>
      </c>
      <c r="Y13" s="217">
        <v>27.346806238324699</v>
      </c>
      <c r="Z13" s="210"/>
      <c r="AA13" s="218">
        <v>9.9885968910813094</v>
      </c>
      <c r="AB13" s="219">
        <v>2.6068855645459399</v>
      </c>
      <c r="AC13" s="220">
        <v>6.1066375649338598</v>
      </c>
      <c r="AD13" s="210"/>
      <c r="AE13" s="221">
        <v>20.3208655239847</v>
      </c>
      <c r="AG13" s="237">
        <v>76.080955105633805</v>
      </c>
      <c r="AH13" s="232">
        <v>110.554783930857</v>
      </c>
      <c r="AI13" s="232">
        <v>125.173777608834</v>
      </c>
      <c r="AJ13" s="232">
        <v>116.57347384886801</v>
      </c>
      <c r="AK13" s="232">
        <v>96.674466549013303</v>
      </c>
      <c r="AL13" s="238">
        <v>105.00994144504899</v>
      </c>
      <c r="AM13" s="232"/>
      <c r="AN13" s="239">
        <v>104.545204155302</v>
      </c>
      <c r="AO13" s="240">
        <v>108.831866276271</v>
      </c>
      <c r="AP13" s="241">
        <v>106.688535215786</v>
      </c>
      <c r="AQ13" s="232"/>
      <c r="AR13" s="242">
        <v>105.48904552843599</v>
      </c>
      <c r="AS13" s="215"/>
      <c r="AT13" s="216">
        <v>10.188468116228</v>
      </c>
      <c r="AU13" s="210">
        <v>15.5289151340899</v>
      </c>
      <c r="AV13" s="210">
        <v>16.097318518485601</v>
      </c>
      <c r="AW13" s="210">
        <v>12.729276333852001</v>
      </c>
      <c r="AX13" s="210">
        <v>10.152980869225701</v>
      </c>
      <c r="AY13" s="217">
        <v>13.2225169719639</v>
      </c>
      <c r="AZ13" s="210"/>
      <c r="BA13" s="218">
        <v>16.811504618503498</v>
      </c>
      <c r="BB13" s="219">
        <v>8.6487518613588197</v>
      </c>
      <c r="BC13" s="220">
        <v>12.5005363887533</v>
      </c>
      <c r="BD13" s="210"/>
      <c r="BE13" s="221">
        <v>13.0124126219291</v>
      </c>
    </row>
    <row r="14" spans="1:57">
      <c r="A14" s="20" t="s">
        <v>96</v>
      </c>
      <c r="B14" s="2" t="str">
        <f t="shared" si="0"/>
        <v>Alexandria, VA</v>
      </c>
      <c r="C14" s="2"/>
      <c r="D14" s="23" t="s">
        <v>89</v>
      </c>
      <c r="E14" s="26" t="s">
        <v>90</v>
      </c>
      <c r="F14" s="2"/>
      <c r="G14" s="237">
        <v>105.709677718525</v>
      </c>
      <c r="H14" s="232">
        <v>166.44491537213</v>
      </c>
      <c r="I14" s="232">
        <v>188.449064456294</v>
      </c>
      <c r="J14" s="232">
        <v>180.80901228843001</v>
      </c>
      <c r="K14" s="232">
        <v>135.676263621609</v>
      </c>
      <c r="L14" s="238">
        <v>155.41778669139799</v>
      </c>
      <c r="M14" s="232"/>
      <c r="N14" s="239">
        <v>119.69994435427699</v>
      </c>
      <c r="O14" s="240">
        <v>139.34361697194501</v>
      </c>
      <c r="P14" s="241">
        <v>129.521780663111</v>
      </c>
      <c r="Q14" s="232"/>
      <c r="R14" s="242">
        <v>148.01892782617301</v>
      </c>
      <c r="S14" s="215"/>
      <c r="T14" s="216">
        <v>31.854372857082101</v>
      </c>
      <c r="U14" s="210">
        <v>26.930346782466501</v>
      </c>
      <c r="V14" s="210">
        <v>25.6099087454045</v>
      </c>
      <c r="W14" s="210">
        <v>34.137050416238203</v>
      </c>
      <c r="X14" s="210">
        <v>17.406137325322199</v>
      </c>
      <c r="Y14" s="217">
        <v>27.040624882605002</v>
      </c>
      <c r="Z14" s="210"/>
      <c r="AA14" s="218">
        <v>-9.8178850229869994</v>
      </c>
      <c r="AB14" s="219">
        <v>-6.4163254046995002</v>
      </c>
      <c r="AC14" s="220">
        <v>-8.0194773640560602</v>
      </c>
      <c r="AD14" s="210"/>
      <c r="AE14" s="221">
        <v>15.987478523342</v>
      </c>
      <c r="AG14" s="237">
        <v>91.319367899373901</v>
      </c>
      <c r="AH14" s="232">
        <v>135.08570803385101</v>
      </c>
      <c r="AI14" s="232">
        <v>156.963083990261</v>
      </c>
      <c r="AJ14" s="232">
        <v>150.097781126825</v>
      </c>
      <c r="AK14" s="232">
        <v>117.008716090888</v>
      </c>
      <c r="AL14" s="238">
        <v>130.09493142823999</v>
      </c>
      <c r="AM14" s="232"/>
      <c r="AN14" s="239">
        <v>108.207755332715</v>
      </c>
      <c r="AO14" s="240">
        <v>118.760177370739</v>
      </c>
      <c r="AP14" s="241">
        <v>113.48396635172701</v>
      </c>
      <c r="AQ14" s="232"/>
      <c r="AR14" s="242">
        <v>125.348941406379</v>
      </c>
      <c r="AS14" s="215"/>
      <c r="AT14" s="216">
        <v>21.172304969205602</v>
      </c>
      <c r="AU14" s="210">
        <v>11.8159290712005</v>
      </c>
      <c r="AV14" s="210">
        <v>14.461692838253899</v>
      </c>
      <c r="AW14" s="210">
        <v>20.0016752772766</v>
      </c>
      <c r="AX14" s="210">
        <v>15.452052320009701</v>
      </c>
      <c r="AY14" s="217">
        <v>16.211467015138702</v>
      </c>
      <c r="AZ14" s="210"/>
      <c r="BA14" s="218">
        <v>7.5415765036470699</v>
      </c>
      <c r="BB14" s="219">
        <v>9.4391542016770291</v>
      </c>
      <c r="BC14" s="220">
        <v>8.5261944552277598</v>
      </c>
      <c r="BD14" s="210"/>
      <c r="BE14" s="221">
        <v>14.121034314173</v>
      </c>
    </row>
    <row r="15" spans="1:57">
      <c r="A15" s="20" t="s">
        <v>36</v>
      </c>
      <c r="B15" s="2" t="str">
        <f t="shared" si="0"/>
        <v>Fairfax/Tysons Corner, VA</v>
      </c>
      <c r="C15" s="2"/>
      <c r="D15" s="23" t="s">
        <v>89</v>
      </c>
      <c r="E15" s="26" t="s">
        <v>90</v>
      </c>
      <c r="F15" s="2"/>
      <c r="G15" s="237">
        <v>93.801711460151196</v>
      </c>
      <c r="H15" s="232">
        <v>153.022563118091</v>
      </c>
      <c r="I15" s="232">
        <v>199.178215241419</v>
      </c>
      <c r="J15" s="232">
        <v>185.18837230948199</v>
      </c>
      <c r="K15" s="232">
        <v>117.030465386852</v>
      </c>
      <c r="L15" s="238">
        <v>149.64426550319899</v>
      </c>
      <c r="M15" s="232"/>
      <c r="N15" s="239">
        <v>100.248333915066</v>
      </c>
      <c r="O15" s="240">
        <v>115.085057591623</v>
      </c>
      <c r="P15" s="241">
        <v>107.666695753344</v>
      </c>
      <c r="Q15" s="232"/>
      <c r="R15" s="242">
        <v>137.650674146098</v>
      </c>
      <c r="S15" s="215"/>
      <c r="T15" s="216">
        <v>30.875302838449599</v>
      </c>
      <c r="U15" s="210">
        <v>13.5207844317548</v>
      </c>
      <c r="V15" s="210">
        <v>15.466670931445901</v>
      </c>
      <c r="W15" s="210">
        <v>14.374036129925599</v>
      </c>
      <c r="X15" s="210">
        <v>-2.89165453321925</v>
      </c>
      <c r="Y15" s="217">
        <v>13.1272372906393</v>
      </c>
      <c r="Z15" s="210"/>
      <c r="AA15" s="218">
        <v>-11.380772139663399</v>
      </c>
      <c r="AB15" s="219">
        <v>-13.1414974422577</v>
      </c>
      <c r="AC15" s="220">
        <v>-12.3305782697552</v>
      </c>
      <c r="AD15" s="210"/>
      <c r="AE15" s="221">
        <v>6.2332800915659403</v>
      </c>
      <c r="AG15" s="237">
        <v>84.079396451425197</v>
      </c>
      <c r="AH15" s="232">
        <v>144.87995840605001</v>
      </c>
      <c r="AI15" s="232">
        <v>187.381703315881</v>
      </c>
      <c r="AJ15" s="232">
        <v>176.05395200698001</v>
      </c>
      <c r="AK15" s="232">
        <v>114.98863554392</v>
      </c>
      <c r="AL15" s="238">
        <v>141.47672914485099</v>
      </c>
      <c r="AM15" s="232"/>
      <c r="AN15" s="239">
        <v>94.034706224549097</v>
      </c>
      <c r="AO15" s="240">
        <v>102.89055148342</v>
      </c>
      <c r="AP15" s="241">
        <v>98.462628853984796</v>
      </c>
      <c r="AQ15" s="232"/>
      <c r="AR15" s="242">
        <v>129.18698620460401</v>
      </c>
      <c r="AS15" s="215"/>
      <c r="AT15" s="216">
        <v>14.914131978575901</v>
      </c>
      <c r="AU15" s="210">
        <v>13.4295213148526</v>
      </c>
      <c r="AV15" s="210">
        <v>14.171476304654201</v>
      </c>
      <c r="AW15" s="210">
        <v>15.0044802350747</v>
      </c>
      <c r="AX15" s="210">
        <v>5.9534744393477599</v>
      </c>
      <c r="AY15" s="217">
        <v>12.887161773685801</v>
      </c>
      <c r="AZ15" s="210"/>
      <c r="BA15" s="218">
        <v>1.7167808758024301</v>
      </c>
      <c r="BB15" s="219">
        <v>4.6049010546769402</v>
      </c>
      <c r="BC15" s="220">
        <v>3.2055952161527101</v>
      </c>
      <c r="BD15" s="210"/>
      <c r="BE15" s="221">
        <v>10.627262033322801</v>
      </c>
    </row>
    <row r="16" spans="1:57">
      <c r="A16" s="20" t="s">
        <v>38</v>
      </c>
      <c r="B16" s="2" t="str">
        <f t="shared" si="0"/>
        <v>I-95 Fredericksburg, VA</v>
      </c>
      <c r="C16" s="2"/>
      <c r="D16" s="23" t="s">
        <v>89</v>
      </c>
      <c r="E16" s="26" t="s">
        <v>90</v>
      </c>
      <c r="F16" s="2"/>
      <c r="G16" s="237">
        <v>53.324736961708801</v>
      </c>
      <c r="H16" s="232">
        <v>71.502249744347196</v>
      </c>
      <c r="I16" s="232">
        <v>81.234016589023895</v>
      </c>
      <c r="J16" s="232">
        <v>82.568595614134694</v>
      </c>
      <c r="K16" s="232">
        <v>78.748338825133501</v>
      </c>
      <c r="L16" s="238">
        <v>73.475587546869605</v>
      </c>
      <c r="M16" s="232"/>
      <c r="N16" s="239">
        <v>104.16192364504001</v>
      </c>
      <c r="O16" s="240">
        <v>110.99956254971001</v>
      </c>
      <c r="P16" s="241">
        <v>107.58074309737501</v>
      </c>
      <c r="Q16" s="232"/>
      <c r="R16" s="242">
        <v>83.219917704156899</v>
      </c>
      <c r="S16" s="215"/>
      <c r="T16" s="216">
        <v>10.5146314582242</v>
      </c>
      <c r="U16" s="210">
        <v>26.589461897425998</v>
      </c>
      <c r="V16" s="210">
        <v>32.6352165608238</v>
      </c>
      <c r="W16" s="210">
        <v>24.119389998123999</v>
      </c>
      <c r="X16" s="210">
        <v>19.1179906524013</v>
      </c>
      <c r="Y16" s="217">
        <v>23.027656927236599</v>
      </c>
      <c r="Z16" s="210"/>
      <c r="AA16" s="218">
        <v>10.065744303584699</v>
      </c>
      <c r="AB16" s="219">
        <v>3.6023948334770401</v>
      </c>
      <c r="AC16" s="220">
        <v>6.6338058891724403</v>
      </c>
      <c r="AD16" s="210"/>
      <c r="AE16" s="221">
        <v>16.417042167979499</v>
      </c>
      <c r="AG16" s="237">
        <v>51.1655155664129</v>
      </c>
      <c r="AH16" s="232">
        <v>65.3418509260311</v>
      </c>
      <c r="AI16" s="232">
        <v>75.182145210771495</v>
      </c>
      <c r="AJ16" s="232">
        <v>75.453091410067003</v>
      </c>
      <c r="AK16" s="232">
        <v>72.481104988069504</v>
      </c>
      <c r="AL16" s="238">
        <v>67.924741620270396</v>
      </c>
      <c r="AM16" s="232"/>
      <c r="AN16" s="239">
        <v>100.21490057947901</v>
      </c>
      <c r="AO16" s="240">
        <v>106.460670378366</v>
      </c>
      <c r="AP16" s="241">
        <v>103.337785478922</v>
      </c>
      <c r="AQ16" s="232"/>
      <c r="AR16" s="242">
        <v>78.0427541513139</v>
      </c>
      <c r="AS16" s="215"/>
      <c r="AT16" s="216">
        <v>6.0433145122211798</v>
      </c>
      <c r="AU16" s="210">
        <v>11.9142933077898</v>
      </c>
      <c r="AV16" s="210">
        <v>14.101816116956501</v>
      </c>
      <c r="AW16" s="210">
        <v>7.9580844875384198</v>
      </c>
      <c r="AX16" s="210">
        <v>4.71823761548234</v>
      </c>
      <c r="AY16" s="217">
        <v>8.9822552909885491</v>
      </c>
      <c r="AZ16" s="210"/>
      <c r="BA16" s="218">
        <v>5.3085398979302303</v>
      </c>
      <c r="BB16" s="219">
        <v>6.3566187733530697</v>
      </c>
      <c r="BC16" s="220">
        <v>5.8458230476064497</v>
      </c>
      <c r="BD16" s="210"/>
      <c r="BE16" s="221">
        <v>7.7740660271570601</v>
      </c>
    </row>
    <row r="17" spans="1:70">
      <c r="A17" s="20" t="s">
        <v>97</v>
      </c>
      <c r="B17" s="2" t="str">
        <f t="shared" si="0"/>
        <v>Dulles Airport Area, VA</v>
      </c>
      <c r="C17" s="2"/>
      <c r="D17" s="23" t="s">
        <v>89</v>
      </c>
      <c r="E17" s="26" t="s">
        <v>90</v>
      </c>
      <c r="F17" s="2"/>
      <c r="G17" s="237">
        <v>81.633927465723104</v>
      </c>
      <c r="H17" s="232">
        <v>139.93402653692999</v>
      </c>
      <c r="I17" s="232">
        <v>172.18763998230801</v>
      </c>
      <c r="J17" s="232">
        <v>161.254320212295</v>
      </c>
      <c r="K17" s="232">
        <v>111.561351614329</v>
      </c>
      <c r="L17" s="238">
        <v>133.31425316231699</v>
      </c>
      <c r="M17" s="232"/>
      <c r="N17" s="239">
        <v>92.492541353383402</v>
      </c>
      <c r="O17" s="240">
        <v>94.590215833701905</v>
      </c>
      <c r="P17" s="241">
        <v>93.541378593542603</v>
      </c>
      <c r="Q17" s="232"/>
      <c r="R17" s="242">
        <v>121.95057471409601</v>
      </c>
      <c r="S17" s="215"/>
      <c r="T17" s="216">
        <v>25.108896299458198</v>
      </c>
      <c r="U17" s="210">
        <v>28.9937559864801</v>
      </c>
      <c r="V17" s="210">
        <v>32.517376249358499</v>
      </c>
      <c r="W17" s="210">
        <v>29.188552738747799</v>
      </c>
      <c r="X17" s="210">
        <v>16.688550007763201</v>
      </c>
      <c r="Y17" s="217">
        <v>27.185338855967402</v>
      </c>
      <c r="Z17" s="210"/>
      <c r="AA17" s="218">
        <v>18.252485063937002</v>
      </c>
      <c r="AB17" s="219">
        <v>4.41719303902868</v>
      </c>
      <c r="AC17" s="220">
        <v>10.8278088721593</v>
      </c>
      <c r="AD17" s="210"/>
      <c r="AE17" s="221">
        <v>23.2002995246974</v>
      </c>
      <c r="AG17" s="237">
        <v>74.761027421494902</v>
      </c>
      <c r="AH17" s="232">
        <v>126.975109464838</v>
      </c>
      <c r="AI17" s="232">
        <v>151.199082043343</v>
      </c>
      <c r="AJ17" s="232">
        <v>144.80126979212699</v>
      </c>
      <c r="AK17" s="232">
        <v>106.131464617425</v>
      </c>
      <c r="AL17" s="238">
        <v>120.77359066784599</v>
      </c>
      <c r="AM17" s="232"/>
      <c r="AN17" s="239">
        <v>89.503403582485603</v>
      </c>
      <c r="AO17" s="240">
        <v>86.504075409110996</v>
      </c>
      <c r="AP17" s="241">
        <v>88.0037394957983</v>
      </c>
      <c r="AQ17" s="232"/>
      <c r="AR17" s="242">
        <v>111.410776047261</v>
      </c>
      <c r="AS17" s="215"/>
      <c r="AT17" s="216">
        <v>17.571828374445499</v>
      </c>
      <c r="AU17" s="210">
        <v>22.072632297498998</v>
      </c>
      <c r="AV17" s="210">
        <v>17.186428252907099</v>
      </c>
      <c r="AW17" s="210">
        <v>14.819654699847501</v>
      </c>
      <c r="AX17" s="210">
        <v>10.475679285677099</v>
      </c>
      <c r="AY17" s="217">
        <v>16.395355626098102</v>
      </c>
      <c r="AZ17" s="210"/>
      <c r="BA17" s="218">
        <v>13.979597203573</v>
      </c>
      <c r="BB17" s="219">
        <v>9.5271315798560803</v>
      </c>
      <c r="BC17" s="220">
        <v>11.746950589428099</v>
      </c>
      <c r="BD17" s="210"/>
      <c r="BE17" s="221">
        <v>15.3127963902534</v>
      </c>
    </row>
    <row r="18" spans="1:70">
      <c r="A18" s="20" t="s">
        <v>45</v>
      </c>
      <c r="B18" s="2" t="str">
        <f t="shared" si="0"/>
        <v>Williamsburg, VA</v>
      </c>
      <c r="C18" s="2"/>
      <c r="D18" s="23" t="s">
        <v>89</v>
      </c>
      <c r="E18" s="26" t="s">
        <v>90</v>
      </c>
      <c r="F18" s="2"/>
      <c r="G18" s="237">
        <v>49.151415132374602</v>
      </c>
      <c r="H18" s="232">
        <v>48.9539524257492</v>
      </c>
      <c r="I18" s="232">
        <v>51.868451820991801</v>
      </c>
      <c r="J18" s="232">
        <v>58.5113035882273</v>
      </c>
      <c r="K18" s="232">
        <v>68.604421448729994</v>
      </c>
      <c r="L18" s="238">
        <v>55.417908883214601</v>
      </c>
      <c r="M18" s="232"/>
      <c r="N18" s="239">
        <v>111.987719392554</v>
      </c>
      <c r="O18" s="240">
        <v>146.80490794248001</v>
      </c>
      <c r="P18" s="241">
        <v>129.39631366751701</v>
      </c>
      <c r="Q18" s="232"/>
      <c r="R18" s="242">
        <v>76.554595964444104</v>
      </c>
      <c r="S18" s="215"/>
      <c r="T18" s="216">
        <v>-0.28110776382398101</v>
      </c>
      <c r="U18" s="210">
        <v>-20.969954246794401</v>
      </c>
      <c r="V18" s="210">
        <v>-14.218269551343999</v>
      </c>
      <c r="W18" s="210">
        <v>-6.3665775388478698</v>
      </c>
      <c r="X18" s="210">
        <v>-5.3835498210248396</v>
      </c>
      <c r="Y18" s="217">
        <v>-9.6535745537750408</v>
      </c>
      <c r="Z18" s="210"/>
      <c r="AA18" s="218">
        <v>-5.9132210388685502</v>
      </c>
      <c r="AB18" s="219">
        <v>16.0779165501711</v>
      </c>
      <c r="AC18" s="220">
        <v>5.4158026970450699</v>
      </c>
      <c r="AD18" s="210"/>
      <c r="AE18" s="221">
        <v>-2.9539570616514399</v>
      </c>
      <c r="AG18" s="237">
        <v>45.920096761187999</v>
      </c>
      <c r="AH18" s="232">
        <v>48.209829659991897</v>
      </c>
      <c r="AI18" s="232">
        <v>49.462785243918802</v>
      </c>
      <c r="AJ18" s="232">
        <v>51.829988576804098</v>
      </c>
      <c r="AK18" s="232">
        <v>62.735350423330097</v>
      </c>
      <c r="AL18" s="238">
        <v>51.6316101330466</v>
      </c>
      <c r="AM18" s="232"/>
      <c r="AN18" s="239">
        <v>105.751270326569</v>
      </c>
      <c r="AO18" s="240">
        <v>126.420026542131</v>
      </c>
      <c r="AP18" s="241">
        <v>116.08564843435001</v>
      </c>
      <c r="AQ18" s="232"/>
      <c r="AR18" s="242">
        <v>70.047049647704796</v>
      </c>
      <c r="AS18" s="215"/>
      <c r="AT18" s="216">
        <v>6.9629361478576302</v>
      </c>
      <c r="AU18" s="210">
        <v>-7.5090363755179199</v>
      </c>
      <c r="AV18" s="210">
        <v>-7.4733275294353803</v>
      </c>
      <c r="AW18" s="210">
        <v>-1.4869945417720201</v>
      </c>
      <c r="AX18" s="210">
        <v>6.9587520859232903</v>
      </c>
      <c r="AY18" s="217">
        <v>-0.62383969902427405</v>
      </c>
      <c r="AZ18" s="210"/>
      <c r="BA18" s="218">
        <v>2.6031325118887301</v>
      </c>
      <c r="BB18" s="219">
        <v>6.9982450338296003</v>
      </c>
      <c r="BC18" s="220">
        <v>4.9505227802979999</v>
      </c>
      <c r="BD18" s="210"/>
      <c r="BE18" s="221">
        <v>1.93990916767999</v>
      </c>
    </row>
    <row r="19" spans="1:70">
      <c r="A19" s="20" t="s">
        <v>98</v>
      </c>
      <c r="B19" s="2" t="str">
        <f t="shared" si="0"/>
        <v>Virginia Beach, VA</v>
      </c>
      <c r="C19" s="2"/>
      <c r="D19" s="23" t="s">
        <v>89</v>
      </c>
      <c r="E19" s="26" t="s">
        <v>90</v>
      </c>
      <c r="F19" s="2"/>
      <c r="G19" s="237">
        <v>67.848647896389295</v>
      </c>
      <c r="H19" s="232">
        <v>59.519396954473997</v>
      </c>
      <c r="I19" s="232">
        <v>64.750532629513302</v>
      </c>
      <c r="J19" s="232">
        <v>80.133193320251095</v>
      </c>
      <c r="K19" s="232">
        <v>108.176778351648</v>
      </c>
      <c r="L19" s="238">
        <v>76.085709830455201</v>
      </c>
      <c r="M19" s="232"/>
      <c r="N19" s="239">
        <v>141.63126277079999</v>
      </c>
      <c r="O19" s="240">
        <v>148.57382826530599</v>
      </c>
      <c r="P19" s="241">
        <v>145.10254551805301</v>
      </c>
      <c r="Q19" s="232"/>
      <c r="R19" s="242">
        <v>95.804805741197498</v>
      </c>
      <c r="S19" s="215"/>
      <c r="T19" s="216">
        <v>62.171570025755798</v>
      </c>
      <c r="U19" s="210">
        <v>28.612902465747599</v>
      </c>
      <c r="V19" s="210">
        <v>18.650438254936901</v>
      </c>
      <c r="W19" s="210">
        <v>27.032545876875901</v>
      </c>
      <c r="X19" s="210">
        <v>20.856579370290699</v>
      </c>
      <c r="Y19" s="217">
        <v>28.837742702103199</v>
      </c>
      <c r="Z19" s="210"/>
      <c r="AA19" s="218">
        <v>13.1088971977635</v>
      </c>
      <c r="AB19" s="219">
        <v>5.8966458455508297</v>
      </c>
      <c r="AC19" s="220">
        <v>9.2979074244960902</v>
      </c>
      <c r="AD19" s="210"/>
      <c r="AE19" s="221">
        <v>19.5862859812752</v>
      </c>
      <c r="AG19" s="237">
        <v>51.924862331240099</v>
      </c>
      <c r="AH19" s="232">
        <v>59.013566981946603</v>
      </c>
      <c r="AI19" s="232">
        <v>64.292665714285704</v>
      </c>
      <c r="AJ19" s="232">
        <v>68.0743229238618</v>
      </c>
      <c r="AK19" s="232">
        <v>79.864211613029795</v>
      </c>
      <c r="AL19" s="238">
        <v>64.633925912872797</v>
      </c>
      <c r="AM19" s="232"/>
      <c r="AN19" s="239">
        <v>142.74273713696999</v>
      </c>
      <c r="AO19" s="240">
        <v>156.473915345368</v>
      </c>
      <c r="AP19" s="241">
        <v>149.60832624116901</v>
      </c>
      <c r="AQ19" s="232"/>
      <c r="AR19" s="242">
        <v>88.912326006671805</v>
      </c>
      <c r="AS19" s="215"/>
      <c r="AT19" s="216">
        <v>16.229325284090802</v>
      </c>
      <c r="AU19" s="210">
        <v>14.975673701010299</v>
      </c>
      <c r="AV19" s="210">
        <v>13.672755748186599</v>
      </c>
      <c r="AW19" s="210">
        <v>8.7985478164863693</v>
      </c>
      <c r="AX19" s="210">
        <v>10.0421730615458</v>
      </c>
      <c r="AY19" s="217">
        <v>12.3263125566417</v>
      </c>
      <c r="AZ19" s="210"/>
      <c r="BA19" s="218">
        <v>12.864350262429999</v>
      </c>
      <c r="BB19" s="219">
        <v>14.5360111937034</v>
      </c>
      <c r="BC19" s="220">
        <v>13.7324038706218</v>
      </c>
      <c r="BD19" s="210"/>
      <c r="BE19" s="221">
        <v>12.9979355624215</v>
      </c>
    </row>
    <row r="20" spans="1:70">
      <c r="A20" s="33" t="s">
        <v>99</v>
      </c>
      <c r="B20" s="2" t="str">
        <f t="shared" si="0"/>
        <v>Norfolk/Portsmouth, VA</v>
      </c>
      <c r="C20" s="2"/>
      <c r="D20" s="23" t="s">
        <v>89</v>
      </c>
      <c r="E20" s="26" t="s">
        <v>90</v>
      </c>
      <c r="F20" s="2"/>
      <c r="G20" s="237">
        <v>63.108088994143898</v>
      </c>
      <c r="H20" s="232">
        <v>73.624215914571096</v>
      </c>
      <c r="I20" s="232">
        <v>81.078045435756096</v>
      </c>
      <c r="J20" s="232">
        <v>105.02785969686499</v>
      </c>
      <c r="K20" s="232">
        <v>103.768071047192</v>
      </c>
      <c r="L20" s="238">
        <v>85.321256217705795</v>
      </c>
      <c r="M20" s="232"/>
      <c r="N20" s="239">
        <v>101.566991147089</v>
      </c>
      <c r="O20" s="240">
        <v>107.41733933861499</v>
      </c>
      <c r="P20" s="241">
        <v>104.492165242852</v>
      </c>
      <c r="Q20" s="232"/>
      <c r="R20" s="242">
        <v>90.798658796319003</v>
      </c>
      <c r="S20" s="215"/>
      <c r="T20" s="216">
        <v>23.434013875132599</v>
      </c>
      <c r="U20" s="210">
        <v>22.0350814762574</v>
      </c>
      <c r="V20" s="210">
        <v>19.355697802693701</v>
      </c>
      <c r="W20" s="210">
        <v>42.564861319291403</v>
      </c>
      <c r="X20" s="210">
        <v>40.792898309568699</v>
      </c>
      <c r="Y20" s="217">
        <v>30.556465686658498</v>
      </c>
      <c r="Z20" s="210"/>
      <c r="AA20" s="218">
        <v>25.5289356076829</v>
      </c>
      <c r="AB20" s="219">
        <v>24.005176572547199</v>
      </c>
      <c r="AC20" s="220">
        <v>24.741079973371999</v>
      </c>
      <c r="AD20" s="210"/>
      <c r="AE20" s="221">
        <v>28.585418600889401</v>
      </c>
      <c r="AG20" s="237">
        <v>55.288799965555803</v>
      </c>
      <c r="AH20" s="232">
        <v>70.777883496943005</v>
      </c>
      <c r="AI20" s="232">
        <v>83.3064795875312</v>
      </c>
      <c r="AJ20" s="232">
        <v>95.029990183415094</v>
      </c>
      <c r="AK20" s="232">
        <v>98.606860843918099</v>
      </c>
      <c r="AL20" s="238">
        <v>80.601847773596603</v>
      </c>
      <c r="AM20" s="232"/>
      <c r="AN20" s="239">
        <v>111.76639246070999</v>
      </c>
      <c r="AO20" s="240">
        <v>110.352065705059</v>
      </c>
      <c r="AP20" s="241">
        <v>111.059229082884</v>
      </c>
      <c r="AQ20" s="232"/>
      <c r="AR20" s="242">
        <v>89.303742617435205</v>
      </c>
      <c r="AS20" s="215"/>
      <c r="AT20" s="216">
        <v>0.84053134043806699</v>
      </c>
      <c r="AU20" s="210">
        <v>6.9742990247690404</v>
      </c>
      <c r="AV20" s="210">
        <v>11.1518541241075</v>
      </c>
      <c r="AW20" s="210">
        <v>20.3520784318561</v>
      </c>
      <c r="AX20" s="210">
        <v>24.304195197059801</v>
      </c>
      <c r="AY20" s="217">
        <v>13.7715273322477</v>
      </c>
      <c r="AZ20" s="210"/>
      <c r="BA20" s="218">
        <v>18.499901502693401</v>
      </c>
      <c r="BB20" s="219">
        <v>19.899841677042001</v>
      </c>
      <c r="BC20" s="220">
        <v>19.191304498781498</v>
      </c>
      <c r="BD20" s="210"/>
      <c r="BE20" s="221">
        <v>15.639609505091601</v>
      </c>
    </row>
    <row r="21" spans="1:70">
      <c r="A21" s="34" t="s">
        <v>42</v>
      </c>
      <c r="B21" s="2" t="str">
        <f t="shared" si="0"/>
        <v>Newport News/Hampton, VA</v>
      </c>
      <c r="C21" s="2"/>
      <c r="D21" s="23" t="s">
        <v>89</v>
      </c>
      <c r="E21" s="26" t="s">
        <v>90</v>
      </c>
      <c r="F21" s="2"/>
      <c r="G21" s="237">
        <v>45.896399813459603</v>
      </c>
      <c r="H21" s="232">
        <v>52.149685995121203</v>
      </c>
      <c r="I21" s="232">
        <v>55.461029889510598</v>
      </c>
      <c r="J21" s="232">
        <v>56.630302381977302</v>
      </c>
      <c r="K21" s="232">
        <v>55.789917003874301</v>
      </c>
      <c r="L21" s="238">
        <v>53.1854670167886</v>
      </c>
      <c r="M21" s="232"/>
      <c r="N21" s="239">
        <v>79.6763535083943</v>
      </c>
      <c r="O21" s="240">
        <v>82.098958717176004</v>
      </c>
      <c r="P21" s="241">
        <v>80.887656112785095</v>
      </c>
      <c r="Q21" s="232"/>
      <c r="R21" s="242">
        <v>61.100378187073296</v>
      </c>
      <c r="S21" s="215"/>
      <c r="T21" s="216">
        <v>8.1485215002615305</v>
      </c>
      <c r="U21" s="210">
        <v>8.6565591595837699</v>
      </c>
      <c r="V21" s="210">
        <v>6.7642139038991598</v>
      </c>
      <c r="W21" s="210">
        <v>17.0530263469593</v>
      </c>
      <c r="X21" s="210">
        <v>17.478804234561299</v>
      </c>
      <c r="Y21" s="217">
        <v>11.6169878726057</v>
      </c>
      <c r="Z21" s="210"/>
      <c r="AA21" s="218">
        <v>22.494571465105</v>
      </c>
      <c r="AB21" s="219">
        <v>16.661214266542199</v>
      </c>
      <c r="AC21" s="220">
        <v>19.4631151390758</v>
      </c>
      <c r="AD21" s="210"/>
      <c r="AE21" s="221">
        <v>14.460448805372</v>
      </c>
      <c r="AG21" s="237">
        <v>43.0183984179939</v>
      </c>
      <c r="AH21" s="232">
        <v>50.520508476825903</v>
      </c>
      <c r="AI21" s="232">
        <v>54.035546929258103</v>
      </c>
      <c r="AJ21" s="232">
        <v>55.265065217391303</v>
      </c>
      <c r="AK21" s="232">
        <v>55.643112899985603</v>
      </c>
      <c r="AL21" s="238">
        <v>51.696526388290998</v>
      </c>
      <c r="AM21" s="232"/>
      <c r="AN21" s="239">
        <v>77.271714528626703</v>
      </c>
      <c r="AO21" s="240">
        <v>80.0741092014636</v>
      </c>
      <c r="AP21" s="241">
        <v>78.672911865045194</v>
      </c>
      <c r="AQ21" s="232"/>
      <c r="AR21" s="242">
        <v>59.404065095935003</v>
      </c>
      <c r="AS21" s="215"/>
      <c r="AT21" s="216">
        <v>8.6274081413260006</v>
      </c>
      <c r="AU21" s="210">
        <v>6.15649245441847</v>
      </c>
      <c r="AV21" s="210">
        <v>6.5166452825224699</v>
      </c>
      <c r="AW21" s="210">
        <v>8.0010792307224197</v>
      </c>
      <c r="AX21" s="210">
        <v>7.8980755756021699</v>
      </c>
      <c r="AY21" s="217">
        <v>7.4044025099033997</v>
      </c>
      <c r="AZ21" s="210"/>
      <c r="BA21" s="218">
        <v>12.7614360826433</v>
      </c>
      <c r="BB21" s="219">
        <v>8.9762616925078902</v>
      </c>
      <c r="BC21" s="220">
        <v>10.802853767415799</v>
      </c>
      <c r="BD21" s="210"/>
      <c r="BE21" s="221">
        <v>8.6655415299886407</v>
      </c>
    </row>
    <row r="22" spans="1:70">
      <c r="A22" s="35" t="s">
        <v>100</v>
      </c>
      <c r="B22" s="2" t="str">
        <f t="shared" si="0"/>
        <v>Chesapeake/Suffolk, VA</v>
      </c>
      <c r="C22" s="2"/>
      <c r="D22" s="24" t="s">
        <v>89</v>
      </c>
      <c r="E22" s="27" t="s">
        <v>90</v>
      </c>
      <c r="F22" s="2"/>
      <c r="G22" s="243">
        <v>57.3770107559614</v>
      </c>
      <c r="H22" s="244">
        <v>70.177313952308396</v>
      </c>
      <c r="I22" s="244">
        <v>75.016254777608594</v>
      </c>
      <c r="J22" s="244">
        <v>75.645764028411904</v>
      </c>
      <c r="K22" s="244">
        <v>74.256294385252801</v>
      </c>
      <c r="L22" s="245">
        <v>70.494527579908606</v>
      </c>
      <c r="M22" s="232"/>
      <c r="N22" s="246">
        <v>87.1673750549636</v>
      </c>
      <c r="O22" s="247">
        <v>88.288477405716193</v>
      </c>
      <c r="P22" s="248">
        <v>87.727926230339904</v>
      </c>
      <c r="Q22" s="232"/>
      <c r="R22" s="249">
        <v>75.418355765746099</v>
      </c>
      <c r="S22" s="215"/>
      <c r="T22" s="222">
        <v>21.894502256649002</v>
      </c>
      <c r="U22" s="223">
        <v>13.231902177063599</v>
      </c>
      <c r="V22" s="223">
        <v>11.2380319906487</v>
      </c>
      <c r="W22" s="223">
        <v>15.032634079137701</v>
      </c>
      <c r="X22" s="223">
        <v>21.837016389699901</v>
      </c>
      <c r="Y22" s="224">
        <v>16.253644220010301</v>
      </c>
      <c r="Z22" s="210"/>
      <c r="AA22" s="225">
        <v>27.8007460651468</v>
      </c>
      <c r="AB22" s="226">
        <v>18.679595101055199</v>
      </c>
      <c r="AC22" s="227">
        <v>23.042310068246501</v>
      </c>
      <c r="AD22" s="210"/>
      <c r="AE22" s="228">
        <v>18.425178875239698</v>
      </c>
      <c r="AG22" s="243">
        <v>51.820244757314299</v>
      </c>
      <c r="AH22" s="244">
        <v>66.054526593945496</v>
      </c>
      <c r="AI22" s="244">
        <v>70.689134618636899</v>
      </c>
      <c r="AJ22" s="244">
        <v>72.058168438186996</v>
      </c>
      <c r="AK22" s="244">
        <v>69.728574687130006</v>
      </c>
      <c r="AL22" s="245">
        <v>66.070129819042705</v>
      </c>
      <c r="AM22" s="232"/>
      <c r="AN22" s="246">
        <v>86.5790137451378</v>
      </c>
      <c r="AO22" s="247">
        <v>89.302360303568406</v>
      </c>
      <c r="AP22" s="248">
        <v>87.940687024353096</v>
      </c>
      <c r="AQ22" s="232"/>
      <c r="AR22" s="249">
        <v>72.318860449131407</v>
      </c>
      <c r="AS22" s="215"/>
      <c r="AT22" s="222">
        <v>5.48396644479124</v>
      </c>
      <c r="AU22" s="223">
        <v>3.6356586337675001</v>
      </c>
      <c r="AV22" s="223">
        <v>2.7827352860524401</v>
      </c>
      <c r="AW22" s="223">
        <v>5.7531191875576697</v>
      </c>
      <c r="AX22" s="223">
        <v>7.06673811706015</v>
      </c>
      <c r="AY22" s="224">
        <v>4.9054885828461803</v>
      </c>
      <c r="AZ22" s="210"/>
      <c r="BA22" s="225">
        <v>9.3401224566937309</v>
      </c>
      <c r="BB22" s="226">
        <v>9.6066468496318098</v>
      </c>
      <c r="BC22" s="227">
        <v>9.4752858999956295</v>
      </c>
      <c r="BD22" s="210"/>
      <c r="BE22" s="228">
        <v>6.44929872824346</v>
      </c>
    </row>
    <row r="23" spans="1:70">
      <c r="A23" s="34" t="s">
        <v>58</v>
      </c>
      <c r="B23" s="2" t="s">
        <v>58</v>
      </c>
      <c r="C23" s="8"/>
      <c r="D23" s="22" t="s">
        <v>89</v>
      </c>
      <c r="E23" s="25" t="s">
        <v>90</v>
      </c>
      <c r="F23" s="2"/>
      <c r="G23" s="229">
        <v>73.778197596795707</v>
      </c>
      <c r="H23" s="230">
        <v>114.543117489986</v>
      </c>
      <c r="I23" s="230">
        <v>163.695430574098</v>
      </c>
      <c r="J23" s="230">
        <v>159.866361815754</v>
      </c>
      <c r="K23" s="230">
        <v>115.486698931909</v>
      </c>
      <c r="L23" s="231">
        <v>125.473961281708</v>
      </c>
      <c r="M23" s="232"/>
      <c r="N23" s="233">
        <v>187.86129172229599</v>
      </c>
      <c r="O23" s="234">
        <v>206.57155540720899</v>
      </c>
      <c r="P23" s="235">
        <v>197.216423564753</v>
      </c>
      <c r="Q23" s="232"/>
      <c r="R23" s="236">
        <v>145.97180764829201</v>
      </c>
      <c r="S23" s="215"/>
      <c r="T23" s="207">
        <v>6.2908419337400199</v>
      </c>
      <c r="U23" s="208">
        <v>11.1426531143721</v>
      </c>
      <c r="V23" s="208">
        <v>24.041016393152301</v>
      </c>
      <c r="W23" s="208">
        <v>15.0423435952149</v>
      </c>
      <c r="X23" s="208">
        <v>-32.409184171951303</v>
      </c>
      <c r="Y23" s="209">
        <v>2.1334874399253199</v>
      </c>
      <c r="Z23" s="210"/>
      <c r="AA23" s="211">
        <v>-16.3148320469437</v>
      </c>
      <c r="AB23" s="212">
        <v>-10.366089202376701</v>
      </c>
      <c r="AC23" s="213">
        <v>-13.3013929756421</v>
      </c>
      <c r="AD23" s="210"/>
      <c r="AE23" s="214">
        <v>-4.4340191770057604</v>
      </c>
      <c r="AF23" s="38"/>
      <c r="AG23" s="229">
        <v>62.7045627503337</v>
      </c>
      <c r="AH23" s="230">
        <v>104.692513351134</v>
      </c>
      <c r="AI23" s="230">
        <v>148.94831525367101</v>
      </c>
      <c r="AJ23" s="230">
        <v>144.94210864485899</v>
      </c>
      <c r="AK23" s="230">
        <v>140.555878671562</v>
      </c>
      <c r="AL23" s="231">
        <v>120.36867573431201</v>
      </c>
      <c r="AM23" s="232"/>
      <c r="AN23" s="233">
        <v>207.48249749666201</v>
      </c>
      <c r="AO23" s="234">
        <v>216.15438417890499</v>
      </c>
      <c r="AP23" s="235">
        <v>211.81844083778299</v>
      </c>
      <c r="AQ23" s="232"/>
      <c r="AR23" s="236">
        <v>146.49718004958899</v>
      </c>
      <c r="AS23" s="215"/>
      <c r="AT23" s="207">
        <v>1.5407750235562101</v>
      </c>
      <c r="AU23" s="208">
        <v>4.20350553349079</v>
      </c>
      <c r="AV23" s="208">
        <v>9.7967799219014307</v>
      </c>
      <c r="AW23" s="208">
        <v>6.7125391692493803</v>
      </c>
      <c r="AX23" s="208">
        <v>-7.4694776525785</v>
      </c>
      <c r="AY23" s="209">
        <v>2.77247728810572</v>
      </c>
      <c r="AZ23" s="210"/>
      <c r="BA23" s="211">
        <v>4.9761569338398104</v>
      </c>
      <c r="BB23" s="212">
        <v>6.01727397900149</v>
      </c>
      <c r="BC23" s="213">
        <v>5.5048035332123</v>
      </c>
      <c r="BD23" s="210"/>
      <c r="BE23" s="214">
        <v>3.8838890226775198</v>
      </c>
      <c r="BF23" s="38"/>
      <c r="BG23" s="39"/>
      <c r="BH23" s="39"/>
      <c r="BI23" s="39"/>
      <c r="BJ23" s="39"/>
      <c r="BK23" s="39"/>
      <c r="BL23" s="39"/>
      <c r="BM23" s="39"/>
      <c r="BN23" s="39"/>
      <c r="BO23" s="39"/>
      <c r="BP23" s="39"/>
      <c r="BQ23" s="39"/>
      <c r="BR23" s="39"/>
    </row>
    <row r="24" spans="1:70">
      <c r="A24" s="34" t="s">
        <v>101</v>
      </c>
      <c r="B24" s="2" t="str">
        <f t="shared" si="0"/>
        <v>Richmond North/Glen Allen, VA</v>
      </c>
      <c r="C24" s="9"/>
      <c r="D24" s="23" t="s">
        <v>89</v>
      </c>
      <c r="E24" s="26" t="s">
        <v>90</v>
      </c>
      <c r="F24" s="2"/>
      <c r="G24" s="237">
        <v>42.696398593466398</v>
      </c>
      <c r="H24" s="232">
        <v>74.964740245008997</v>
      </c>
      <c r="I24" s="232">
        <v>89.288358666061697</v>
      </c>
      <c r="J24" s="232">
        <v>85.9445235934664</v>
      </c>
      <c r="K24" s="232">
        <v>98.621754764065301</v>
      </c>
      <c r="L24" s="238">
        <v>78.303155172413696</v>
      </c>
      <c r="M24" s="232"/>
      <c r="N24" s="239">
        <v>134.28530172413701</v>
      </c>
      <c r="O24" s="240">
        <v>141.55052291288499</v>
      </c>
      <c r="P24" s="241">
        <v>137.91791231851099</v>
      </c>
      <c r="Q24" s="232"/>
      <c r="R24" s="242">
        <v>95.335942928441696</v>
      </c>
      <c r="S24" s="215"/>
      <c r="T24" s="216">
        <v>4.5036292322196498</v>
      </c>
      <c r="U24" s="210">
        <v>9.6522781902060295</v>
      </c>
      <c r="V24" s="210">
        <v>9.9836873436408702</v>
      </c>
      <c r="W24" s="210">
        <v>9.9074246815874893</v>
      </c>
      <c r="X24" s="210">
        <v>-2.2635130819649301</v>
      </c>
      <c r="Y24" s="217">
        <v>5.9558256131437899</v>
      </c>
      <c r="Z24" s="210"/>
      <c r="AA24" s="218">
        <v>-3.6310659086774399</v>
      </c>
      <c r="AB24" s="219">
        <v>0.28196261963526997</v>
      </c>
      <c r="AC24" s="220">
        <v>-1.66194394668874</v>
      </c>
      <c r="AD24" s="210"/>
      <c r="AE24" s="221">
        <v>2.6685244286811001</v>
      </c>
      <c r="AF24" s="38"/>
      <c r="AG24" s="237">
        <v>42.325263157894703</v>
      </c>
      <c r="AH24" s="232">
        <v>67.151702302631506</v>
      </c>
      <c r="AI24" s="232">
        <v>82.394495235934599</v>
      </c>
      <c r="AJ24" s="232">
        <v>79.484852540834794</v>
      </c>
      <c r="AK24" s="232">
        <v>87.459463191923703</v>
      </c>
      <c r="AL24" s="238">
        <v>71.763155285843894</v>
      </c>
      <c r="AM24" s="232"/>
      <c r="AN24" s="239">
        <v>134.346493591197</v>
      </c>
      <c r="AO24" s="240">
        <v>136.925645417422</v>
      </c>
      <c r="AP24" s="241">
        <v>135.63606950431</v>
      </c>
      <c r="AQ24" s="232"/>
      <c r="AR24" s="242">
        <v>90.012559348262798</v>
      </c>
      <c r="AS24" s="215"/>
      <c r="AT24" s="216">
        <v>2.0948166018884198</v>
      </c>
      <c r="AU24" s="210">
        <v>3.6060838483466302</v>
      </c>
      <c r="AV24" s="210">
        <v>6.8711534811133399</v>
      </c>
      <c r="AW24" s="210">
        <v>3.3188558073529699</v>
      </c>
      <c r="AX24" s="210">
        <v>0.74906997532434705</v>
      </c>
      <c r="AY24" s="217">
        <v>3.3728337173863099</v>
      </c>
      <c r="AZ24" s="210"/>
      <c r="BA24" s="218">
        <v>3.3632176098190198</v>
      </c>
      <c r="BB24" s="219">
        <v>2.82533917519185</v>
      </c>
      <c r="BC24" s="220">
        <v>3.0910199276622299</v>
      </c>
      <c r="BD24" s="210"/>
      <c r="BE24" s="221">
        <v>3.2515743729374602</v>
      </c>
      <c r="BF24" s="38"/>
      <c r="BG24" s="39"/>
      <c r="BH24" s="39"/>
      <c r="BI24" s="39"/>
      <c r="BJ24" s="39"/>
      <c r="BK24" s="39"/>
      <c r="BL24" s="39"/>
      <c r="BM24" s="39"/>
      <c r="BN24" s="39"/>
      <c r="BO24" s="39"/>
      <c r="BP24" s="39"/>
      <c r="BQ24" s="39"/>
      <c r="BR24" s="39"/>
    </row>
    <row r="25" spans="1:70">
      <c r="A25" s="34" t="s">
        <v>61</v>
      </c>
      <c r="B25" s="2" t="str">
        <f t="shared" si="0"/>
        <v>Richmond West/Midlothian, VA</v>
      </c>
      <c r="C25" s="2"/>
      <c r="D25" s="23" t="s">
        <v>89</v>
      </c>
      <c r="E25" s="26" t="s">
        <v>90</v>
      </c>
      <c r="F25" s="2"/>
      <c r="G25" s="237">
        <v>43.430877241576198</v>
      </c>
      <c r="H25" s="232">
        <v>51.901699800114201</v>
      </c>
      <c r="I25" s="232">
        <v>54.876869874357503</v>
      </c>
      <c r="J25" s="232">
        <v>49.832684951456301</v>
      </c>
      <c r="K25" s="232">
        <v>85.592169531696101</v>
      </c>
      <c r="L25" s="238">
        <v>57.126860279840002</v>
      </c>
      <c r="M25" s="232"/>
      <c r="N25" s="239">
        <v>118.631799971444</v>
      </c>
      <c r="O25" s="240">
        <v>122.892943003997</v>
      </c>
      <c r="P25" s="241">
        <v>120.762371487721</v>
      </c>
      <c r="Q25" s="232"/>
      <c r="R25" s="242">
        <v>75.308434910663195</v>
      </c>
      <c r="S25" s="215"/>
      <c r="T25" s="216">
        <v>17.643155717375802</v>
      </c>
      <c r="U25" s="210">
        <v>4.7092897546219801</v>
      </c>
      <c r="V25" s="210">
        <v>-1.2661073337634501</v>
      </c>
      <c r="W25" s="210">
        <v>-7.9837413978396503</v>
      </c>
      <c r="X25" s="210">
        <v>-6.2012183961806304</v>
      </c>
      <c r="Y25" s="217">
        <v>-0.63950383472938399</v>
      </c>
      <c r="Z25" s="210"/>
      <c r="AA25" s="218">
        <v>-2.7137160538776199</v>
      </c>
      <c r="AB25" s="219">
        <v>-9.3121834294813702E-2</v>
      </c>
      <c r="AC25" s="220">
        <v>-1.39771362251056</v>
      </c>
      <c r="AD25" s="210"/>
      <c r="AE25" s="221">
        <v>-0.98832975958475999</v>
      </c>
      <c r="AF25" s="38"/>
      <c r="AG25" s="237">
        <v>42.931621637635601</v>
      </c>
      <c r="AH25" s="232">
        <v>53.652263006853197</v>
      </c>
      <c r="AI25" s="232">
        <v>57.048910101370602</v>
      </c>
      <c r="AJ25" s="232">
        <v>59.947830818103903</v>
      </c>
      <c r="AK25" s="232">
        <v>80.583298986293499</v>
      </c>
      <c r="AL25" s="238">
        <v>58.832784910051302</v>
      </c>
      <c r="AM25" s="232"/>
      <c r="AN25" s="239">
        <v>116.79308129640199</v>
      </c>
      <c r="AO25" s="240">
        <v>116.649436264991</v>
      </c>
      <c r="AP25" s="241">
        <v>116.721258780696</v>
      </c>
      <c r="AQ25" s="232"/>
      <c r="AR25" s="242">
        <v>75.372348873092903</v>
      </c>
      <c r="AS25" s="215"/>
      <c r="AT25" s="216">
        <v>5.8376796641465303</v>
      </c>
      <c r="AU25" s="210">
        <v>0.16760400782792201</v>
      </c>
      <c r="AV25" s="210">
        <v>-7.5691778965665604E-2</v>
      </c>
      <c r="AW25" s="210">
        <v>2.5488186403467901</v>
      </c>
      <c r="AX25" s="210">
        <v>3.91481391589517</v>
      </c>
      <c r="AY25" s="217">
        <v>2.4163608410653299</v>
      </c>
      <c r="AZ25" s="210"/>
      <c r="BA25" s="218">
        <v>1.9434268129026899</v>
      </c>
      <c r="BB25" s="219">
        <v>2.3485987885091801</v>
      </c>
      <c r="BC25" s="220">
        <v>2.1454863549832499</v>
      </c>
      <c r="BD25" s="210"/>
      <c r="BE25" s="221">
        <v>2.2963338668868798</v>
      </c>
      <c r="BF25" s="38"/>
      <c r="BG25" s="39"/>
      <c r="BH25" s="39"/>
      <c r="BI25" s="39"/>
      <c r="BJ25" s="39"/>
      <c r="BK25" s="39"/>
      <c r="BL25" s="39"/>
      <c r="BM25" s="39"/>
      <c r="BN25" s="39"/>
      <c r="BO25" s="39"/>
      <c r="BP25" s="39"/>
      <c r="BQ25" s="39"/>
      <c r="BR25" s="39"/>
    </row>
    <row r="26" spans="1:70">
      <c r="A26" s="20" t="s">
        <v>57</v>
      </c>
      <c r="B26" s="2" t="str">
        <f t="shared" si="0"/>
        <v>Petersburg/Chester, VA</v>
      </c>
      <c r="C26" s="2"/>
      <c r="D26" s="23" t="s">
        <v>89</v>
      </c>
      <c r="E26" s="26" t="s">
        <v>90</v>
      </c>
      <c r="F26" s="2"/>
      <c r="G26" s="237">
        <v>55.915573016421703</v>
      </c>
      <c r="H26" s="232">
        <v>70.333372739844407</v>
      </c>
      <c r="I26" s="232">
        <v>72.900989974070797</v>
      </c>
      <c r="J26" s="232">
        <v>74.282019723422593</v>
      </c>
      <c r="K26" s="232">
        <v>82.744806707000805</v>
      </c>
      <c r="L26" s="238">
        <v>71.235352432152098</v>
      </c>
      <c r="M26" s="232"/>
      <c r="N26" s="239">
        <v>100.346084165946</v>
      </c>
      <c r="O26" s="240">
        <v>102.61413725151201</v>
      </c>
      <c r="P26" s="241">
        <v>101.480110708729</v>
      </c>
      <c r="Q26" s="232"/>
      <c r="R26" s="242">
        <v>79.876711939745604</v>
      </c>
      <c r="S26" s="215"/>
      <c r="T26" s="216">
        <v>9.6939184917326902</v>
      </c>
      <c r="U26" s="210">
        <v>7.3806772585359903</v>
      </c>
      <c r="V26" s="210">
        <v>7.3570394993769597</v>
      </c>
      <c r="W26" s="210">
        <v>8.1243664400597595</v>
      </c>
      <c r="X26" s="210">
        <v>3.9344552045086498</v>
      </c>
      <c r="Y26" s="217">
        <v>7.0591781126484898</v>
      </c>
      <c r="Z26" s="210"/>
      <c r="AA26" s="218">
        <v>5.6850353259103104</v>
      </c>
      <c r="AB26" s="219">
        <v>2.4203851364112099</v>
      </c>
      <c r="AC26" s="220">
        <v>4.0088698322332297</v>
      </c>
      <c r="AD26" s="210"/>
      <c r="AE26" s="221">
        <v>5.9314844922214798</v>
      </c>
      <c r="AF26" s="38"/>
      <c r="AG26" s="237">
        <v>53.428919701814998</v>
      </c>
      <c r="AH26" s="232">
        <v>65.9878484485738</v>
      </c>
      <c r="AI26" s="232">
        <v>70.349331681071703</v>
      </c>
      <c r="AJ26" s="232">
        <v>71.430879213483095</v>
      </c>
      <c r="AK26" s="232">
        <v>77.278095207432997</v>
      </c>
      <c r="AL26" s="238">
        <v>67.695014850475303</v>
      </c>
      <c r="AM26" s="232"/>
      <c r="AN26" s="239">
        <v>97.928069472774396</v>
      </c>
      <c r="AO26" s="240">
        <v>99.993930561797697</v>
      </c>
      <c r="AP26" s="241">
        <v>98.961000017285997</v>
      </c>
      <c r="AQ26" s="232"/>
      <c r="AR26" s="242">
        <v>76.628153469564097</v>
      </c>
      <c r="AS26" s="215"/>
      <c r="AT26" s="216">
        <v>2.6634526317084801</v>
      </c>
      <c r="AU26" s="210">
        <v>0.47435208561977599</v>
      </c>
      <c r="AV26" s="210">
        <v>1.73969059898414</v>
      </c>
      <c r="AW26" s="210">
        <v>3.3774889829177099</v>
      </c>
      <c r="AX26" s="210">
        <v>5.6741052338417299</v>
      </c>
      <c r="AY26" s="217">
        <v>2.8514129076886499</v>
      </c>
      <c r="AZ26" s="210"/>
      <c r="BA26" s="218">
        <v>11.277648863046601</v>
      </c>
      <c r="BB26" s="219">
        <v>9.2842505528636607</v>
      </c>
      <c r="BC26" s="220">
        <v>10.2615402530491</v>
      </c>
      <c r="BD26" s="210"/>
      <c r="BE26" s="221">
        <v>5.4667325686366697</v>
      </c>
      <c r="BF26" s="38"/>
      <c r="BG26" s="39"/>
      <c r="BH26" s="39"/>
      <c r="BI26" s="39"/>
      <c r="BJ26" s="39"/>
      <c r="BK26" s="39"/>
      <c r="BL26" s="39"/>
      <c r="BM26" s="39"/>
      <c r="BN26" s="39"/>
      <c r="BO26" s="39"/>
      <c r="BP26" s="39"/>
      <c r="BQ26" s="39"/>
      <c r="BR26" s="39"/>
    </row>
    <row r="27" spans="1:70">
      <c r="A27" s="20" t="s">
        <v>102</v>
      </c>
      <c r="B27" s="41" t="s">
        <v>48</v>
      </c>
      <c r="C27" s="2"/>
      <c r="D27" s="23" t="s">
        <v>89</v>
      </c>
      <c r="E27" s="26" t="s">
        <v>90</v>
      </c>
      <c r="F27" s="2"/>
      <c r="G27" s="237">
        <v>45.353412401165201</v>
      </c>
      <c r="H27" s="232">
        <v>60.162080732417799</v>
      </c>
      <c r="I27" s="232">
        <v>61.144942779858503</v>
      </c>
      <c r="J27" s="232">
        <v>55.9548033707865</v>
      </c>
      <c r="K27" s="232">
        <v>55.015816687473901</v>
      </c>
      <c r="L27" s="238">
        <v>55.526211194340398</v>
      </c>
      <c r="M27" s="232"/>
      <c r="N27" s="239">
        <v>79.039309196837195</v>
      </c>
      <c r="O27" s="240">
        <v>86.554983354140603</v>
      </c>
      <c r="P27" s="241">
        <v>82.797146275488899</v>
      </c>
      <c r="Q27" s="232"/>
      <c r="R27" s="242">
        <v>63.3179069318114</v>
      </c>
      <c r="S27" s="215"/>
      <c r="T27" s="216">
        <v>-5.2252517788362098</v>
      </c>
      <c r="U27" s="210">
        <v>1.7110338141496999</v>
      </c>
      <c r="V27" s="210">
        <v>15.789659977167201</v>
      </c>
      <c r="W27" s="210">
        <v>6.1597621607516704</v>
      </c>
      <c r="X27" s="210">
        <v>-3.2667737013966298</v>
      </c>
      <c r="Y27" s="217">
        <v>3.05813023364695</v>
      </c>
      <c r="Z27" s="210"/>
      <c r="AA27" s="218">
        <v>6.2741005472740303</v>
      </c>
      <c r="AB27" s="219">
        <v>10.177828195598</v>
      </c>
      <c r="AC27" s="220">
        <v>8.2793935152110105</v>
      </c>
      <c r="AD27" s="210"/>
      <c r="AE27" s="221">
        <v>4.9488547522354498</v>
      </c>
      <c r="AF27" s="38"/>
      <c r="AG27" s="237">
        <v>38.536709061589598</v>
      </c>
      <c r="AH27" s="232">
        <v>52.154330784436098</v>
      </c>
      <c r="AI27" s="232">
        <v>54.732866208905499</v>
      </c>
      <c r="AJ27" s="232">
        <v>53.049698813982502</v>
      </c>
      <c r="AK27" s="232">
        <v>52.561371982937899</v>
      </c>
      <c r="AL27" s="238">
        <v>50.206995370370301</v>
      </c>
      <c r="AM27" s="232"/>
      <c r="AN27" s="239">
        <v>69.690580264253001</v>
      </c>
      <c r="AO27" s="240">
        <v>72.107171244277893</v>
      </c>
      <c r="AP27" s="241">
        <v>70.898875754265504</v>
      </c>
      <c r="AQ27" s="232"/>
      <c r="AR27" s="242">
        <v>56.1189611943404</v>
      </c>
      <c r="AS27" s="215"/>
      <c r="AT27" s="216">
        <v>-0.71416150655046895</v>
      </c>
      <c r="AU27" s="210">
        <v>2.6744132754355898</v>
      </c>
      <c r="AV27" s="210">
        <v>6.9279143076022498</v>
      </c>
      <c r="AW27" s="210">
        <v>-4.3506495474829601</v>
      </c>
      <c r="AX27" s="210">
        <v>-4.8405682878093703</v>
      </c>
      <c r="AY27" s="217">
        <v>-0.182593037161875</v>
      </c>
      <c r="AZ27" s="210"/>
      <c r="BA27" s="218">
        <v>1.2192136332038801</v>
      </c>
      <c r="BB27" s="219">
        <v>4.2359775718217403</v>
      </c>
      <c r="BC27" s="220">
        <v>2.7311550703817802</v>
      </c>
      <c r="BD27" s="210"/>
      <c r="BE27" s="221">
        <v>0.84989965068069595</v>
      </c>
      <c r="BF27" s="38"/>
      <c r="BG27" s="39"/>
      <c r="BH27" s="39"/>
      <c r="BI27" s="39"/>
      <c r="BJ27" s="39"/>
      <c r="BK27" s="39"/>
      <c r="BL27" s="39"/>
      <c r="BM27" s="39"/>
      <c r="BN27" s="39"/>
      <c r="BO27" s="39"/>
      <c r="BP27" s="39"/>
      <c r="BQ27" s="39"/>
      <c r="BR27" s="39"/>
    </row>
    <row r="28" spans="1:70">
      <c r="A28" s="20" t="s">
        <v>53</v>
      </c>
      <c r="B28" s="2" t="str">
        <f t="shared" si="0"/>
        <v>Roanoke, VA</v>
      </c>
      <c r="C28" s="2"/>
      <c r="D28" s="23" t="s">
        <v>89</v>
      </c>
      <c r="E28" s="26" t="s">
        <v>90</v>
      </c>
      <c r="F28" s="2"/>
      <c r="G28" s="237">
        <v>40.696547945205403</v>
      </c>
      <c r="H28" s="232">
        <v>58.663825342465699</v>
      </c>
      <c r="I28" s="232">
        <v>63.286104452054701</v>
      </c>
      <c r="J28" s="232">
        <v>67.795297945205405</v>
      </c>
      <c r="K28" s="232">
        <v>64.933690068493107</v>
      </c>
      <c r="L28" s="238">
        <v>59.0750931506849</v>
      </c>
      <c r="M28" s="232"/>
      <c r="N28" s="239">
        <v>88.149179794520506</v>
      </c>
      <c r="O28" s="240">
        <v>91.578178082191698</v>
      </c>
      <c r="P28" s="241">
        <v>89.863678938356102</v>
      </c>
      <c r="Q28" s="232"/>
      <c r="R28" s="242">
        <v>67.871831947162406</v>
      </c>
      <c r="S28" s="215"/>
      <c r="T28" s="216">
        <v>13.3470390280345</v>
      </c>
      <c r="U28" s="210">
        <v>13.676985737489799</v>
      </c>
      <c r="V28" s="210">
        <v>5.1746616701656203</v>
      </c>
      <c r="W28" s="210">
        <v>6.93083314227259</v>
      </c>
      <c r="X28" s="210">
        <v>1.0246582707019001</v>
      </c>
      <c r="Y28" s="217">
        <v>7.2693624584161203</v>
      </c>
      <c r="Z28" s="210"/>
      <c r="AA28" s="218">
        <v>1.02202554932465</v>
      </c>
      <c r="AB28" s="219">
        <v>10.4712671402113</v>
      </c>
      <c r="AC28" s="220">
        <v>5.6255938417710798</v>
      </c>
      <c r="AD28" s="210"/>
      <c r="AE28" s="221">
        <v>6.6415577340502896</v>
      </c>
      <c r="AF28" s="38"/>
      <c r="AG28" s="237">
        <v>42.232853167808202</v>
      </c>
      <c r="AH28" s="232">
        <v>59.098794948630101</v>
      </c>
      <c r="AI28" s="232">
        <v>68.315029109589005</v>
      </c>
      <c r="AJ28" s="232">
        <v>66.030013270547897</v>
      </c>
      <c r="AK28" s="232">
        <v>62.6788334760273</v>
      </c>
      <c r="AL28" s="238">
        <v>59.671104794520502</v>
      </c>
      <c r="AM28" s="232"/>
      <c r="AN28" s="239">
        <v>83.703175085616394</v>
      </c>
      <c r="AO28" s="240">
        <v>85.672169948630099</v>
      </c>
      <c r="AP28" s="241">
        <v>84.687672517123204</v>
      </c>
      <c r="AQ28" s="232"/>
      <c r="AR28" s="242">
        <v>66.818695572406995</v>
      </c>
      <c r="AS28" s="215"/>
      <c r="AT28" s="216">
        <v>4.9955370904790302</v>
      </c>
      <c r="AU28" s="210">
        <v>-0.91839300081605002</v>
      </c>
      <c r="AV28" s="210">
        <v>1.7398343130032701</v>
      </c>
      <c r="AW28" s="210">
        <v>1.74213492496412</v>
      </c>
      <c r="AX28" s="210">
        <v>3.4104909369846599</v>
      </c>
      <c r="AY28" s="217">
        <v>1.9921593221566201</v>
      </c>
      <c r="AZ28" s="210"/>
      <c r="BA28" s="218">
        <v>1.1199932849552701</v>
      </c>
      <c r="BB28" s="219">
        <v>6.0597108701528901</v>
      </c>
      <c r="BC28" s="220">
        <v>3.5596678829166302</v>
      </c>
      <c r="BD28" s="210"/>
      <c r="BE28" s="221">
        <v>2.5542769556076501</v>
      </c>
      <c r="BF28" s="38"/>
      <c r="BG28" s="39"/>
      <c r="BH28" s="39"/>
      <c r="BI28" s="39"/>
      <c r="BJ28" s="39"/>
      <c r="BK28" s="39"/>
      <c r="BL28" s="39"/>
      <c r="BM28" s="39"/>
      <c r="BN28" s="39"/>
      <c r="BO28" s="39"/>
      <c r="BP28" s="39"/>
      <c r="BQ28" s="39"/>
      <c r="BR28" s="39"/>
    </row>
    <row r="29" spans="1:70">
      <c r="A29" s="20" t="s">
        <v>54</v>
      </c>
      <c r="B29" s="2" t="str">
        <f t="shared" si="0"/>
        <v>Charlottesville, VA</v>
      </c>
      <c r="C29" s="2"/>
      <c r="D29" s="23" t="s">
        <v>89</v>
      </c>
      <c r="E29" s="26" t="s">
        <v>90</v>
      </c>
      <c r="F29" s="2"/>
      <c r="G29" s="237">
        <v>70.953287884690198</v>
      </c>
      <c r="H29" s="232">
        <v>99.394682508765001</v>
      </c>
      <c r="I29" s="232">
        <v>99.837438644331897</v>
      </c>
      <c r="J29" s="232">
        <v>93.297576938059905</v>
      </c>
      <c r="K29" s="232">
        <v>105.109898714452</v>
      </c>
      <c r="L29" s="238">
        <v>93.718576938059897</v>
      </c>
      <c r="M29" s="232"/>
      <c r="N29" s="239">
        <v>181.93208414491599</v>
      </c>
      <c r="O29" s="240">
        <v>194.992126996493</v>
      </c>
      <c r="P29" s="241">
        <v>188.46210557070501</v>
      </c>
      <c r="Q29" s="232"/>
      <c r="R29" s="242">
        <v>120.788156547387</v>
      </c>
      <c r="S29" s="215"/>
      <c r="T29" s="216">
        <v>8.0030523326796299</v>
      </c>
      <c r="U29" s="210">
        <v>22.051458864991201</v>
      </c>
      <c r="V29" s="210">
        <v>10.0590476528065</v>
      </c>
      <c r="W29" s="210">
        <v>2.5826101203256702</v>
      </c>
      <c r="X29" s="210">
        <v>-1.1180565711077599</v>
      </c>
      <c r="Y29" s="217">
        <v>7.6997124670369104</v>
      </c>
      <c r="Z29" s="210"/>
      <c r="AA29" s="218">
        <v>-2.9749382582398098</v>
      </c>
      <c r="AB29" s="219">
        <v>-10.630191807752601</v>
      </c>
      <c r="AC29" s="220">
        <v>-7.0919775515048196</v>
      </c>
      <c r="AD29" s="210"/>
      <c r="AE29" s="221">
        <v>0.56244386509239497</v>
      </c>
      <c r="AF29" s="38"/>
      <c r="AG29" s="237">
        <v>63.569736073237202</v>
      </c>
      <c r="AH29" s="232">
        <v>85.388971562134699</v>
      </c>
      <c r="AI29" s="232">
        <v>93.031305999220805</v>
      </c>
      <c r="AJ29" s="232">
        <v>89.165928613167097</v>
      </c>
      <c r="AK29" s="232">
        <v>96.213279119594802</v>
      </c>
      <c r="AL29" s="238">
        <v>85.473844273470903</v>
      </c>
      <c r="AM29" s="232"/>
      <c r="AN29" s="239">
        <v>149.14900418776699</v>
      </c>
      <c r="AO29" s="240">
        <v>143.096074211141</v>
      </c>
      <c r="AP29" s="241">
        <v>146.122539199454</v>
      </c>
      <c r="AQ29" s="232"/>
      <c r="AR29" s="242">
        <v>102.802042823752</v>
      </c>
      <c r="AS29" s="215"/>
      <c r="AT29" s="216">
        <v>9.3267604445803602</v>
      </c>
      <c r="AU29" s="210">
        <v>14.5518338533006</v>
      </c>
      <c r="AV29" s="210">
        <v>7.3233608449182803</v>
      </c>
      <c r="AW29" s="210">
        <v>-0.69616032815208295</v>
      </c>
      <c r="AX29" s="210">
        <v>-1.6303593832744601</v>
      </c>
      <c r="AY29" s="217">
        <v>5.0123537150350899</v>
      </c>
      <c r="AZ29" s="210"/>
      <c r="BA29" s="218">
        <v>0.85331079676465005</v>
      </c>
      <c r="BB29" s="219">
        <v>-1.31779658540116</v>
      </c>
      <c r="BC29" s="220">
        <v>-0.22156838669308199</v>
      </c>
      <c r="BD29" s="210"/>
      <c r="BE29" s="221">
        <v>2.8219516232020401</v>
      </c>
      <c r="BF29" s="38"/>
      <c r="BG29" s="39"/>
      <c r="BH29" s="39"/>
      <c r="BI29" s="39"/>
      <c r="BJ29" s="39"/>
      <c r="BK29" s="39"/>
      <c r="BL29" s="39"/>
      <c r="BM29" s="39"/>
      <c r="BN29" s="39"/>
      <c r="BO29" s="39"/>
      <c r="BP29" s="39"/>
      <c r="BQ29" s="39"/>
      <c r="BR29" s="39"/>
    </row>
    <row r="30" spans="1:70">
      <c r="A30" s="20" t="s">
        <v>103</v>
      </c>
      <c r="B30" t="s">
        <v>55</v>
      </c>
      <c r="C30" s="2"/>
      <c r="D30" s="23" t="s">
        <v>89</v>
      </c>
      <c r="E30" s="26" t="s">
        <v>90</v>
      </c>
      <c r="F30" s="2"/>
      <c r="G30" s="237">
        <v>41.304985519238699</v>
      </c>
      <c r="H30" s="232">
        <v>59.573711212246501</v>
      </c>
      <c r="I30" s="232">
        <v>66.895760584746895</v>
      </c>
      <c r="J30" s="232">
        <v>64.062154185629495</v>
      </c>
      <c r="K30" s="232">
        <v>59.555430975037901</v>
      </c>
      <c r="L30" s="238">
        <v>58.2784084953799</v>
      </c>
      <c r="M30" s="232"/>
      <c r="N30" s="239">
        <v>73.460613708454005</v>
      </c>
      <c r="O30" s="240">
        <v>73.278074748310502</v>
      </c>
      <c r="P30" s="241">
        <v>73.369344228382204</v>
      </c>
      <c r="Q30" s="232"/>
      <c r="R30" s="242">
        <v>62.590104419094899</v>
      </c>
      <c r="S30" s="215"/>
      <c r="T30" s="216">
        <v>-16.2775223281138</v>
      </c>
      <c r="U30" s="210">
        <v>-8.9863864500537503</v>
      </c>
      <c r="V30" s="210">
        <v>-9.1071212765388996</v>
      </c>
      <c r="W30" s="210">
        <v>-13.9415272541035</v>
      </c>
      <c r="X30" s="210">
        <v>-17.213435538897802</v>
      </c>
      <c r="Y30" s="217">
        <v>-12.957194676142599</v>
      </c>
      <c r="Z30" s="210"/>
      <c r="AA30" s="218">
        <v>-16.0107429301463</v>
      </c>
      <c r="AB30" s="219">
        <v>-6.9560232549558396</v>
      </c>
      <c r="AC30" s="220">
        <v>-11.720560810946701</v>
      </c>
      <c r="AD30" s="210"/>
      <c r="AE30" s="221">
        <v>-12.5468982782588</v>
      </c>
      <c r="AF30" s="38"/>
      <c r="AG30" s="237">
        <v>40.785559922769203</v>
      </c>
      <c r="AH30" s="232">
        <v>54.6717556199144</v>
      </c>
      <c r="AI30" s="232">
        <v>62.387495862639597</v>
      </c>
      <c r="AJ30" s="232">
        <v>63.464247345193698</v>
      </c>
      <c r="AK30" s="232">
        <v>60.059997586539701</v>
      </c>
      <c r="AL30" s="238">
        <v>56.273811267411297</v>
      </c>
      <c r="AM30" s="232"/>
      <c r="AN30" s="239">
        <v>69.463136119155905</v>
      </c>
      <c r="AO30" s="240">
        <v>70.529635567507896</v>
      </c>
      <c r="AP30" s="241">
        <v>69.996385843331893</v>
      </c>
      <c r="AQ30" s="232"/>
      <c r="AR30" s="242">
        <v>60.194546860531503</v>
      </c>
      <c r="AS30" s="215"/>
      <c r="AT30" s="216">
        <v>-16.559272071558699</v>
      </c>
      <c r="AU30" s="210">
        <v>-15.648838243034399</v>
      </c>
      <c r="AV30" s="210">
        <v>-14.3182323235909</v>
      </c>
      <c r="AW30" s="210">
        <v>-13.905856618950001</v>
      </c>
      <c r="AX30" s="210">
        <v>-16.0373433231367</v>
      </c>
      <c r="AY30" s="217">
        <v>-15.1874207433458</v>
      </c>
      <c r="AZ30" s="210"/>
      <c r="BA30" s="218">
        <v>-17.450378375862499</v>
      </c>
      <c r="BB30" s="219">
        <v>-11.6741106284365</v>
      </c>
      <c r="BC30" s="220">
        <v>-14.637891809282401</v>
      </c>
      <c r="BD30" s="210"/>
      <c r="BE30" s="221">
        <v>-15.0056324128649</v>
      </c>
      <c r="BF30" s="38"/>
      <c r="BG30" s="39"/>
      <c r="BH30" s="39"/>
      <c r="BI30" s="39"/>
      <c r="BJ30" s="39"/>
      <c r="BK30" s="39"/>
      <c r="BL30" s="39"/>
      <c r="BM30" s="39"/>
      <c r="BN30" s="39"/>
      <c r="BO30" s="39"/>
      <c r="BP30" s="39"/>
      <c r="BQ30" s="39"/>
      <c r="BR30" s="39"/>
    </row>
    <row r="31" spans="1:70">
      <c r="A31" s="20" t="s">
        <v>51</v>
      </c>
      <c r="B31" s="2" t="str">
        <f t="shared" si="0"/>
        <v>Staunton &amp; Harrisonburg, VA</v>
      </c>
      <c r="C31" s="2"/>
      <c r="D31" s="23" t="s">
        <v>89</v>
      </c>
      <c r="E31" s="26" t="s">
        <v>90</v>
      </c>
      <c r="F31" s="2"/>
      <c r="G31" s="237">
        <v>42.079719081272003</v>
      </c>
      <c r="H31" s="232">
        <v>46.054252650176601</v>
      </c>
      <c r="I31" s="232">
        <v>50.615862190812699</v>
      </c>
      <c r="J31" s="232">
        <v>55.278883392226099</v>
      </c>
      <c r="K31" s="232">
        <v>56.943611307420397</v>
      </c>
      <c r="L31" s="238">
        <v>50.194465724381601</v>
      </c>
      <c r="M31" s="232"/>
      <c r="N31" s="239">
        <v>86.873475265017603</v>
      </c>
      <c r="O31" s="240">
        <v>100.383651943462</v>
      </c>
      <c r="P31" s="241">
        <v>93.628563604240199</v>
      </c>
      <c r="Q31" s="232"/>
      <c r="R31" s="242">
        <v>62.604207975769803</v>
      </c>
      <c r="S31" s="215"/>
      <c r="T31" s="216">
        <v>16.265668862205999</v>
      </c>
      <c r="U31" s="210">
        <v>-1.09452873835387</v>
      </c>
      <c r="V31" s="210">
        <v>1.24618657536482</v>
      </c>
      <c r="W31" s="210">
        <v>1.0297943941319201</v>
      </c>
      <c r="X31" s="210">
        <v>8.1144543143768892</v>
      </c>
      <c r="Y31" s="217">
        <v>4.5131581830774303</v>
      </c>
      <c r="Z31" s="210"/>
      <c r="AA31" s="218">
        <v>18.509642212980399</v>
      </c>
      <c r="AB31" s="219">
        <v>26.6709727267178</v>
      </c>
      <c r="AC31" s="220">
        <v>22.7492667987554</v>
      </c>
      <c r="AD31" s="210"/>
      <c r="AE31" s="221">
        <v>11.597587308288301</v>
      </c>
      <c r="AF31" s="38"/>
      <c r="AG31" s="237">
        <v>36.965655035335601</v>
      </c>
      <c r="AH31" s="232">
        <v>46.349159452296803</v>
      </c>
      <c r="AI31" s="232">
        <v>49.351402385158998</v>
      </c>
      <c r="AJ31" s="232">
        <v>52.693992932862102</v>
      </c>
      <c r="AK31" s="232">
        <v>52.504053445229601</v>
      </c>
      <c r="AL31" s="238">
        <v>47.5728526501766</v>
      </c>
      <c r="AM31" s="232"/>
      <c r="AN31" s="239">
        <v>79.818406802120094</v>
      </c>
      <c r="AO31" s="240">
        <v>73.674669169611306</v>
      </c>
      <c r="AP31" s="241">
        <v>76.7465379858657</v>
      </c>
      <c r="AQ31" s="232"/>
      <c r="AR31" s="242">
        <v>55.908191317516398</v>
      </c>
      <c r="AS31" s="215"/>
      <c r="AT31" s="216">
        <v>7.8692307093646701</v>
      </c>
      <c r="AU31" s="210">
        <v>0.23769469879653499</v>
      </c>
      <c r="AV31" s="210">
        <v>-1.6263855443914199</v>
      </c>
      <c r="AW31" s="210">
        <v>1.0426536607247401</v>
      </c>
      <c r="AX31" s="210">
        <v>2.1500286737664598</v>
      </c>
      <c r="AY31" s="217">
        <v>1.5538649868068699</v>
      </c>
      <c r="AZ31" s="210"/>
      <c r="BA31" s="218">
        <v>25.5428846473778</v>
      </c>
      <c r="BB31" s="219">
        <v>12.5262068068813</v>
      </c>
      <c r="BC31" s="220">
        <v>18.938990115779902</v>
      </c>
      <c r="BD31" s="210"/>
      <c r="BE31" s="221">
        <v>7.7298304272715699</v>
      </c>
      <c r="BF31" s="38"/>
      <c r="BG31" s="39"/>
      <c r="BH31" s="39"/>
      <c r="BI31" s="39"/>
      <c r="BJ31" s="39"/>
      <c r="BK31" s="39"/>
      <c r="BL31" s="39"/>
      <c r="BM31" s="39"/>
      <c r="BN31" s="39"/>
      <c r="BO31" s="39"/>
      <c r="BP31" s="39"/>
      <c r="BQ31" s="39"/>
      <c r="BR31" s="39"/>
    </row>
    <row r="32" spans="1:70">
      <c r="A32" s="20" t="s">
        <v>50</v>
      </c>
      <c r="B32" s="2" t="str">
        <f t="shared" si="0"/>
        <v>Blacksburg &amp; Wytheville, VA</v>
      </c>
      <c r="C32" s="2"/>
      <c r="D32" s="23" t="s">
        <v>89</v>
      </c>
      <c r="E32" s="26" t="s">
        <v>90</v>
      </c>
      <c r="F32" s="2"/>
      <c r="G32" s="237">
        <v>36.087534947824302</v>
      </c>
      <c r="H32" s="232">
        <v>46.302575310100401</v>
      </c>
      <c r="I32" s="232">
        <v>48.778166962000299</v>
      </c>
      <c r="J32" s="232">
        <v>55.016477653081303</v>
      </c>
      <c r="K32" s="232">
        <v>58.804601299468302</v>
      </c>
      <c r="L32" s="238">
        <v>48.997871234494902</v>
      </c>
      <c r="M32" s="232"/>
      <c r="N32" s="239">
        <v>118.18456389052901</v>
      </c>
      <c r="O32" s="240">
        <v>115.88208308722101</v>
      </c>
      <c r="P32" s="241">
        <v>117.033323488875</v>
      </c>
      <c r="Q32" s="232"/>
      <c r="R32" s="242">
        <v>68.436571878603701</v>
      </c>
      <c r="S32" s="215"/>
      <c r="T32" s="216">
        <v>-10.6147711082649</v>
      </c>
      <c r="U32" s="210">
        <v>-2.6498119263917599</v>
      </c>
      <c r="V32" s="210">
        <v>-7.6045263119720197</v>
      </c>
      <c r="W32" s="210">
        <v>-5.8186579071583804</v>
      </c>
      <c r="X32" s="210">
        <v>-16.135833017803598</v>
      </c>
      <c r="Y32" s="217">
        <v>-9.0148767627962894</v>
      </c>
      <c r="Z32" s="210"/>
      <c r="AA32" s="218">
        <v>-3.04920813945904</v>
      </c>
      <c r="AB32" s="219">
        <v>-6.1745606787198399</v>
      </c>
      <c r="AC32" s="220">
        <v>-4.6221144541747403</v>
      </c>
      <c r="AD32" s="210"/>
      <c r="AE32" s="221">
        <v>-6.9202903545567702</v>
      </c>
      <c r="AF32" s="38"/>
      <c r="AG32" s="237">
        <v>35.407151998424801</v>
      </c>
      <c r="AH32" s="232">
        <v>44.246845343571501</v>
      </c>
      <c r="AI32" s="232">
        <v>47.015386394959599</v>
      </c>
      <c r="AJ32" s="232">
        <v>49.088712344949698</v>
      </c>
      <c r="AK32" s="232">
        <v>51.358143827525097</v>
      </c>
      <c r="AL32" s="238">
        <v>45.423247981886099</v>
      </c>
      <c r="AM32" s="232"/>
      <c r="AN32" s="239">
        <v>93.389088403228897</v>
      </c>
      <c r="AO32" s="240">
        <v>92.415763929907399</v>
      </c>
      <c r="AP32" s="241">
        <v>92.902426166568205</v>
      </c>
      <c r="AQ32" s="232"/>
      <c r="AR32" s="242">
        <v>58.988727463223903</v>
      </c>
      <c r="AS32" s="215"/>
      <c r="AT32" s="216">
        <v>-3.8808363292713501</v>
      </c>
      <c r="AU32" s="210">
        <v>-3.9371804839317401</v>
      </c>
      <c r="AV32" s="210">
        <v>-5.5131525571803301</v>
      </c>
      <c r="AW32" s="210">
        <v>-4.2168435079615598</v>
      </c>
      <c r="AX32" s="210">
        <v>-5.6011150711760198</v>
      </c>
      <c r="AY32" s="217">
        <v>-4.6975420491677804</v>
      </c>
      <c r="AZ32" s="210"/>
      <c r="BA32" s="218">
        <v>8.4836881527527392</v>
      </c>
      <c r="BB32" s="219">
        <v>6.6311339531230997</v>
      </c>
      <c r="BC32" s="220">
        <v>7.5542861082240096</v>
      </c>
      <c r="BD32" s="210"/>
      <c r="BE32" s="221">
        <v>0.45141435708747102</v>
      </c>
      <c r="BF32" s="38"/>
      <c r="BG32" s="39"/>
      <c r="BH32" s="39"/>
      <c r="BI32" s="39"/>
      <c r="BJ32" s="39"/>
      <c r="BK32" s="39"/>
      <c r="BL32" s="39"/>
      <c r="BM32" s="39"/>
      <c r="BN32" s="39"/>
      <c r="BO32" s="39"/>
      <c r="BP32" s="39"/>
      <c r="BQ32" s="39"/>
      <c r="BR32" s="39"/>
    </row>
    <row r="33" spans="1:70">
      <c r="A33" s="20" t="s">
        <v>49</v>
      </c>
      <c r="B33" s="2" t="str">
        <f t="shared" si="0"/>
        <v>Lynchburg, VA</v>
      </c>
      <c r="C33" s="2"/>
      <c r="D33" s="23" t="s">
        <v>89</v>
      </c>
      <c r="E33" s="26" t="s">
        <v>90</v>
      </c>
      <c r="F33" s="2"/>
      <c r="G33" s="237">
        <v>39.7566396882494</v>
      </c>
      <c r="H33" s="232">
        <v>62.1728117505995</v>
      </c>
      <c r="I33" s="232">
        <v>69.068138489208593</v>
      </c>
      <c r="J33" s="232">
        <v>64.322251199040707</v>
      </c>
      <c r="K33" s="232">
        <v>67.164253597122297</v>
      </c>
      <c r="L33" s="238">
        <v>60.496818944844101</v>
      </c>
      <c r="M33" s="232"/>
      <c r="N33" s="239">
        <v>88.969358513189405</v>
      </c>
      <c r="O33" s="240">
        <v>86.300431654676203</v>
      </c>
      <c r="P33" s="241">
        <v>87.634895083932804</v>
      </c>
      <c r="Q33" s="232"/>
      <c r="R33" s="242">
        <v>68.250554984583701</v>
      </c>
      <c r="S33" s="215"/>
      <c r="T33" s="216">
        <v>9.6135310913747691</v>
      </c>
      <c r="U33" s="210">
        <v>4.3721159641753999</v>
      </c>
      <c r="V33" s="210">
        <v>15.247735783108199</v>
      </c>
      <c r="W33" s="210">
        <v>3.7239529635736401</v>
      </c>
      <c r="X33" s="210">
        <v>12.043905586797701</v>
      </c>
      <c r="Y33" s="217">
        <v>8.9146182303670791</v>
      </c>
      <c r="Z33" s="210"/>
      <c r="AA33" s="218">
        <v>-3.9414985064437298</v>
      </c>
      <c r="AB33" s="219">
        <v>12.081724525640601</v>
      </c>
      <c r="AC33" s="220">
        <v>3.3322244072922702</v>
      </c>
      <c r="AD33" s="210"/>
      <c r="AE33" s="221">
        <v>6.7979611943703802</v>
      </c>
      <c r="AF33" s="38"/>
      <c r="AG33" s="237">
        <v>38.887869454436398</v>
      </c>
      <c r="AH33" s="232">
        <v>64.225328237409997</v>
      </c>
      <c r="AI33" s="232">
        <v>69.1560146882494</v>
      </c>
      <c r="AJ33" s="232">
        <v>72.334045263788894</v>
      </c>
      <c r="AK33" s="232">
        <v>68.619234862110304</v>
      </c>
      <c r="AL33" s="238">
        <v>62.644498501199003</v>
      </c>
      <c r="AM33" s="232"/>
      <c r="AN33" s="239">
        <v>96.312744304556304</v>
      </c>
      <c r="AO33" s="240">
        <v>80.750844574340505</v>
      </c>
      <c r="AP33" s="241">
        <v>88.531794439448404</v>
      </c>
      <c r="AQ33" s="232"/>
      <c r="AR33" s="242">
        <v>70.040868769270205</v>
      </c>
      <c r="AS33" s="215"/>
      <c r="AT33" s="216">
        <v>1.42907201944218</v>
      </c>
      <c r="AU33" s="210">
        <v>0.84077341222690305</v>
      </c>
      <c r="AV33" s="210">
        <v>3.8449012909679601</v>
      </c>
      <c r="AW33" s="210">
        <v>4.1620661071819303</v>
      </c>
      <c r="AX33" s="210">
        <v>0.65679826451215095</v>
      </c>
      <c r="AY33" s="217">
        <v>2.2797256485887498</v>
      </c>
      <c r="AZ33" s="210"/>
      <c r="BA33" s="218">
        <v>2.3318898717023302</v>
      </c>
      <c r="BB33" s="219">
        <v>4.3975496872515798</v>
      </c>
      <c r="BC33" s="220">
        <v>3.26371420661116</v>
      </c>
      <c r="BD33" s="210"/>
      <c r="BE33" s="221">
        <v>2.6324712401005299</v>
      </c>
      <c r="BF33" s="38"/>
      <c r="BG33" s="39"/>
      <c r="BH33" s="39"/>
      <c r="BI33" s="39"/>
      <c r="BJ33" s="39"/>
      <c r="BK33" s="39"/>
      <c r="BL33" s="39"/>
      <c r="BM33" s="39"/>
      <c r="BN33" s="39"/>
      <c r="BO33" s="39"/>
      <c r="BP33" s="39"/>
      <c r="BQ33" s="39"/>
      <c r="BR33" s="39"/>
    </row>
    <row r="34" spans="1:70">
      <c r="A34" s="20" t="s">
        <v>23</v>
      </c>
      <c r="B34" s="2" t="str">
        <f t="shared" si="0"/>
        <v>Central Virginia</v>
      </c>
      <c r="C34" s="2"/>
      <c r="D34" s="23" t="s">
        <v>89</v>
      </c>
      <c r="E34" s="26" t="s">
        <v>90</v>
      </c>
      <c r="F34" s="2"/>
      <c r="G34" s="237">
        <v>53.477912609901402</v>
      </c>
      <c r="H34" s="232">
        <v>77.5702962176196</v>
      </c>
      <c r="I34" s="232">
        <v>87.973991856965796</v>
      </c>
      <c r="J34" s="232">
        <v>84.642521980291406</v>
      </c>
      <c r="K34" s="232">
        <v>92.990633150410105</v>
      </c>
      <c r="L34" s="238">
        <v>79.331071163037706</v>
      </c>
      <c r="M34" s="232"/>
      <c r="N34" s="239">
        <v>131.91645010916301</v>
      </c>
      <c r="O34" s="240">
        <v>139.49187584823201</v>
      </c>
      <c r="P34" s="241">
        <v>135.70416297869801</v>
      </c>
      <c r="Q34" s="232"/>
      <c r="R34" s="242">
        <v>95.437668824655006</v>
      </c>
      <c r="S34" s="215"/>
      <c r="T34" s="216">
        <v>6.8507869496223401</v>
      </c>
      <c r="U34" s="210">
        <v>9.0311013573165209</v>
      </c>
      <c r="V34" s="210">
        <v>10.353391639658801</v>
      </c>
      <c r="W34" s="210">
        <v>6.0472590325322004</v>
      </c>
      <c r="X34" s="210">
        <v>-5.5811729468975502</v>
      </c>
      <c r="Y34" s="217">
        <v>4.5983124848705303</v>
      </c>
      <c r="Z34" s="210"/>
      <c r="AA34" s="218">
        <v>-3.8287580537017001</v>
      </c>
      <c r="AB34" s="219">
        <v>-2.24412500125581</v>
      </c>
      <c r="AC34" s="220">
        <v>-3.0207974223286902</v>
      </c>
      <c r="AD34" s="210"/>
      <c r="AE34" s="221">
        <v>1.3630421931988399</v>
      </c>
      <c r="AF34" s="38"/>
      <c r="AG34" s="237">
        <v>50.195990440785899</v>
      </c>
      <c r="AH34" s="232">
        <v>71.9083008054522</v>
      </c>
      <c r="AI34" s="232">
        <v>83.584111420900399</v>
      </c>
      <c r="AJ34" s="232">
        <v>82.773273883283096</v>
      </c>
      <c r="AK34" s="232">
        <v>88.957479716173907</v>
      </c>
      <c r="AL34" s="238">
        <v>75.483831253319096</v>
      </c>
      <c r="AM34" s="232"/>
      <c r="AN34" s="239">
        <v>128.27604170354601</v>
      </c>
      <c r="AO34" s="240">
        <v>128.01429714698699</v>
      </c>
      <c r="AP34" s="241">
        <v>128.145169425267</v>
      </c>
      <c r="AQ34" s="232"/>
      <c r="AR34" s="242">
        <v>90.529927873875593</v>
      </c>
      <c r="AS34" s="215"/>
      <c r="AT34" s="216">
        <v>2.9887757963961801</v>
      </c>
      <c r="AU34" s="210">
        <v>3.5394585601043498</v>
      </c>
      <c r="AV34" s="210">
        <v>5.1115122337437198</v>
      </c>
      <c r="AW34" s="210">
        <v>2.2278504858398902</v>
      </c>
      <c r="AX34" s="210">
        <v>-0.58284697059396795</v>
      </c>
      <c r="AY34" s="217">
        <v>2.5157515128233601</v>
      </c>
      <c r="AZ34" s="210"/>
      <c r="BA34" s="218">
        <v>3.5400454860080401</v>
      </c>
      <c r="BB34" s="219">
        <v>3.4697869565471402</v>
      </c>
      <c r="BC34" s="220">
        <v>3.5049401753812899</v>
      </c>
      <c r="BD34" s="210"/>
      <c r="BE34" s="221">
        <v>2.91350375103077</v>
      </c>
      <c r="BF34" s="38"/>
      <c r="BG34" s="39"/>
      <c r="BH34" s="39"/>
      <c r="BI34" s="39"/>
      <c r="BJ34" s="39"/>
      <c r="BK34" s="39"/>
      <c r="BL34" s="39"/>
      <c r="BM34" s="39"/>
      <c r="BN34" s="39"/>
      <c r="BO34" s="39"/>
      <c r="BP34" s="39"/>
      <c r="BQ34" s="39"/>
      <c r="BR34" s="39"/>
    </row>
    <row r="35" spans="1:70">
      <c r="A35" s="20" t="s">
        <v>24</v>
      </c>
      <c r="B35" s="2" t="str">
        <f t="shared" si="0"/>
        <v>Chesapeake Bay</v>
      </c>
      <c r="C35" s="2"/>
      <c r="D35" s="23" t="s">
        <v>89</v>
      </c>
      <c r="E35" s="26" t="s">
        <v>90</v>
      </c>
      <c r="F35" s="2"/>
      <c r="G35" s="237">
        <v>41.390500390930399</v>
      </c>
      <c r="H35" s="232">
        <v>61.554143862392401</v>
      </c>
      <c r="I35" s="232">
        <v>64.621696637998397</v>
      </c>
      <c r="J35" s="232">
        <v>63.022955433932701</v>
      </c>
      <c r="K35" s="232">
        <v>54.939741985926503</v>
      </c>
      <c r="L35" s="238">
        <v>57.105807662236103</v>
      </c>
      <c r="M35" s="232"/>
      <c r="N35" s="239">
        <v>91.757677873338494</v>
      </c>
      <c r="O35" s="240">
        <v>89.599937451133599</v>
      </c>
      <c r="P35" s="241">
        <v>90.678807662236096</v>
      </c>
      <c r="Q35" s="232"/>
      <c r="R35" s="242">
        <v>66.698093376521797</v>
      </c>
      <c r="S35" s="215"/>
      <c r="T35" s="216">
        <v>2.2934776433706099</v>
      </c>
      <c r="U35" s="210">
        <v>17.0879703358749</v>
      </c>
      <c r="V35" s="210">
        <v>9.8645567648242594</v>
      </c>
      <c r="W35" s="210">
        <v>11.320636416542699</v>
      </c>
      <c r="X35" s="210">
        <v>7.1266229162899704</v>
      </c>
      <c r="Y35" s="217">
        <v>9.9239057519993601</v>
      </c>
      <c r="Z35" s="210"/>
      <c r="AA35" s="218">
        <v>25.177495028709899</v>
      </c>
      <c r="AB35" s="219">
        <v>15.0235390190456</v>
      </c>
      <c r="AC35" s="220">
        <v>19.946226064095899</v>
      </c>
      <c r="AD35" s="210"/>
      <c r="AE35" s="221">
        <v>13.6113700556654</v>
      </c>
      <c r="AF35" s="38"/>
      <c r="AG35" s="237">
        <v>36.498835027365097</v>
      </c>
      <c r="AH35" s="232">
        <v>57.115420250195399</v>
      </c>
      <c r="AI35" s="232">
        <v>59.930367474589502</v>
      </c>
      <c r="AJ35" s="232">
        <v>59.759171227521499</v>
      </c>
      <c r="AK35" s="232">
        <v>54.968801798279898</v>
      </c>
      <c r="AL35" s="238">
        <v>53.6545191555903</v>
      </c>
      <c r="AM35" s="232"/>
      <c r="AN35" s="239">
        <v>73.806118060985099</v>
      </c>
      <c r="AO35" s="240">
        <v>74.327378811571506</v>
      </c>
      <c r="AP35" s="241">
        <v>74.066748436278303</v>
      </c>
      <c r="AQ35" s="232"/>
      <c r="AR35" s="242">
        <v>59.486584664358297</v>
      </c>
      <c r="AS35" s="215"/>
      <c r="AT35" s="216">
        <v>-2.4158357144753402</v>
      </c>
      <c r="AU35" s="210">
        <v>3.6111364640649999</v>
      </c>
      <c r="AV35" s="210">
        <v>0.66758932119751002</v>
      </c>
      <c r="AW35" s="210">
        <v>2.7384608394871002</v>
      </c>
      <c r="AX35" s="210">
        <v>3.7780899669399202</v>
      </c>
      <c r="AY35" s="217">
        <v>1.9295694062387301</v>
      </c>
      <c r="AZ35" s="210"/>
      <c r="BA35" s="218">
        <v>13.6237757428986</v>
      </c>
      <c r="BB35" s="219">
        <v>7.4596600476733901</v>
      </c>
      <c r="BC35" s="220">
        <v>10.4449499776173</v>
      </c>
      <c r="BD35" s="210"/>
      <c r="BE35" s="221">
        <v>4.8041390424731496</v>
      </c>
      <c r="BF35" s="38"/>
      <c r="BG35" s="39"/>
      <c r="BH35" s="39"/>
      <c r="BI35" s="39"/>
      <c r="BJ35" s="39"/>
      <c r="BK35" s="39"/>
      <c r="BL35" s="39"/>
      <c r="BM35" s="39"/>
      <c r="BN35" s="39"/>
      <c r="BO35" s="39"/>
      <c r="BP35" s="39"/>
      <c r="BQ35" s="39"/>
      <c r="BR35" s="39"/>
    </row>
    <row r="36" spans="1:70">
      <c r="A36" s="20" t="s">
        <v>25</v>
      </c>
      <c r="B36" s="2" t="str">
        <f t="shared" si="0"/>
        <v>Coastal Virginia - Eastern Shore</v>
      </c>
      <c r="C36" s="2"/>
      <c r="D36" s="23" t="s">
        <v>89</v>
      </c>
      <c r="E36" s="26" t="s">
        <v>90</v>
      </c>
      <c r="F36" s="2"/>
      <c r="G36" s="237">
        <v>35.160768683274</v>
      </c>
      <c r="H36" s="232">
        <v>47.905992882562202</v>
      </c>
      <c r="I36" s="232">
        <v>51.174384341637001</v>
      </c>
      <c r="J36" s="232">
        <v>52.025224199288203</v>
      </c>
      <c r="K36" s="232">
        <v>47.552277580071099</v>
      </c>
      <c r="L36" s="238">
        <v>46.763729537366501</v>
      </c>
      <c r="M36" s="232"/>
      <c r="N36" s="239">
        <v>64.308483985765093</v>
      </c>
      <c r="O36" s="240">
        <v>71.016056939501695</v>
      </c>
      <c r="P36" s="241">
        <v>67.662270462633401</v>
      </c>
      <c r="Q36" s="232"/>
      <c r="R36" s="242">
        <v>52.734741230299903</v>
      </c>
      <c r="S36" s="215"/>
      <c r="T36" s="216">
        <v>0.678856879198529</v>
      </c>
      <c r="U36" s="210">
        <v>9.0050756702577903</v>
      </c>
      <c r="V36" s="210">
        <v>3.8830586115648198</v>
      </c>
      <c r="W36" s="210">
        <v>8.7551740042552506</v>
      </c>
      <c r="X36" s="210">
        <v>4.3770888595562996</v>
      </c>
      <c r="Y36" s="217">
        <v>5.5477473827538404</v>
      </c>
      <c r="Z36" s="210"/>
      <c r="AA36" s="218">
        <v>-4.19213272752393</v>
      </c>
      <c r="AB36" s="219">
        <v>-2.7615972397573798</v>
      </c>
      <c r="AC36" s="220">
        <v>-3.4467009035631802</v>
      </c>
      <c r="AD36" s="210"/>
      <c r="AE36" s="221">
        <v>2.0623315474540398</v>
      </c>
      <c r="AF36" s="38"/>
      <c r="AG36" s="237">
        <v>36.388873665480403</v>
      </c>
      <c r="AH36" s="232">
        <v>49.737510676156504</v>
      </c>
      <c r="AI36" s="232">
        <v>53.485074733095999</v>
      </c>
      <c r="AJ36" s="232">
        <v>54.508407473309603</v>
      </c>
      <c r="AK36" s="232">
        <v>50.670281138790003</v>
      </c>
      <c r="AL36" s="238">
        <v>48.9580295373665</v>
      </c>
      <c r="AM36" s="232"/>
      <c r="AN36" s="239">
        <v>59.9841992882562</v>
      </c>
      <c r="AO36" s="240">
        <v>62.417471530249102</v>
      </c>
      <c r="AP36" s="241">
        <v>61.200835409252598</v>
      </c>
      <c r="AQ36" s="232"/>
      <c r="AR36" s="242">
        <v>52.455974072191097</v>
      </c>
      <c r="AS36" s="215"/>
      <c r="AT36" s="216">
        <v>17.3466267534316</v>
      </c>
      <c r="AU36" s="210">
        <v>18.131334917321901</v>
      </c>
      <c r="AV36" s="210">
        <v>16.869662885438299</v>
      </c>
      <c r="AW36" s="210">
        <v>17.147591534949299</v>
      </c>
      <c r="AX36" s="210">
        <v>14.530884533529299</v>
      </c>
      <c r="AY36" s="217">
        <v>16.7617306668851</v>
      </c>
      <c r="AZ36" s="210"/>
      <c r="BA36" s="218">
        <v>2.1223320669797201</v>
      </c>
      <c r="BB36" s="219">
        <v>3.5624554904521801</v>
      </c>
      <c r="BC36" s="220">
        <v>2.8516678801634598</v>
      </c>
      <c r="BD36" s="210"/>
      <c r="BE36" s="221">
        <v>11.7248475569563</v>
      </c>
      <c r="BF36" s="38"/>
      <c r="BG36" s="39"/>
      <c r="BH36" s="39"/>
      <c r="BI36" s="39"/>
      <c r="BJ36" s="39"/>
      <c r="BK36" s="39"/>
      <c r="BL36" s="39"/>
      <c r="BM36" s="39"/>
      <c r="BN36" s="39"/>
      <c r="BO36" s="39"/>
      <c r="BP36" s="39"/>
      <c r="BQ36" s="39"/>
      <c r="BR36" s="39"/>
    </row>
    <row r="37" spans="1:70">
      <c r="A37" s="20" t="s">
        <v>26</v>
      </c>
      <c r="B37" s="2" t="str">
        <f t="shared" si="0"/>
        <v>Coastal Virginia - Hampton Roads</v>
      </c>
      <c r="C37" s="2"/>
      <c r="D37" s="23" t="s">
        <v>89</v>
      </c>
      <c r="E37" s="26" t="s">
        <v>90</v>
      </c>
      <c r="F37" s="2"/>
      <c r="G37" s="237">
        <v>57.879865780423899</v>
      </c>
      <c r="H37" s="232">
        <v>59.79923369091</v>
      </c>
      <c r="I37" s="232">
        <v>64.481876251090597</v>
      </c>
      <c r="J37" s="232">
        <v>74.5640419853205</v>
      </c>
      <c r="K37" s="232">
        <v>85.180868706051399</v>
      </c>
      <c r="L37" s="238">
        <v>68.381177282759296</v>
      </c>
      <c r="M37" s="232"/>
      <c r="N37" s="239">
        <v>109.839297336139</v>
      </c>
      <c r="O37" s="240">
        <v>120.489698968331</v>
      </c>
      <c r="P37" s="241">
        <v>115.164498152235</v>
      </c>
      <c r="Q37" s="232"/>
      <c r="R37" s="242">
        <v>81.747840388323795</v>
      </c>
      <c r="S37" s="215"/>
      <c r="T37" s="216">
        <v>27.092889323302899</v>
      </c>
      <c r="U37" s="210">
        <v>10.713864404048101</v>
      </c>
      <c r="V37" s="210">
        <v>9.2896320534107009</v>
      </c>
      <c r="W37" s="210">
        <v>20.042808139972301</v>
      </c>
      <c r="X37" s="210">
        <v>18.653280110026799</v>
      </c>
      <c r="Y37" s="217">
        <v>16.9072938937943</v>
      </c>
      <c r="Z37" s="210"/>
      <c r="AA37" s="218">
        <v>12.419109508824199</v>
      </c>
      <c r="AB37" s="219">
        <v>12.764848811806299</v>
      </c>
      <c r="AC37" s="220">
        <v>12.599707775511799</v>
      </c>
      <c r="AD37" s="210"/>
      <c r="AE37" s="221">
        <v>15.134426735298399</v>
      </c>
      <c r="AF37" s="38"/>
      <c r="AG37" s="237">
        <v>49.584295997844301</v>
      </c>
      <c r="AH37" s="232">
        <v>58.165177267652901</v>
      </c>
      <c r="AI37" s="232">
        <v>63.3050934777308</v>
      </c>
      <c r="AJ37" s="232">
        <v>67.1520974426751</v>
      </c>
      <c r="AK37" s="232">
        <v>73.343994995669306</v>
      </c>
      <c r="AL37" s="238">
        <v>62.310117678156402</v>
      </c>
      <c r="AM37" s="232"/>
      <c r="AN37" s="239">
        <v>110.374520707022</v>
      </c>
      <c r="AO37" s="240">
        <v>119.56999159529001</v>
      </c>
      <c r="AP37" s="241">
        <v>114.972256151156</v>
      </c>
      <c r="AQ37" s="232"/>
      <c r="AR37" s="242">
        <v>77.356387793877303</v>
      </c>
      <c r="AS37" s="215"/>
      <c r="AT37" s="216">
        <v>8.8415963480658792</v>
      </c>
      <c r="AU37" s="210">
        <v>6.2754110965643699</v>
      </c>
      <c r="AV37" s="210">
        <v>6.8088929578983004</v>
      </c>
      <c r="AW37" s="210">
        <v>9.0939898668351198</v>
      </c>
      <c r="AX37" s="210">
        <v>11.632774344885499</v>
      </c>
      <c r="AY37" s="217">
        <v>8.6253787597912694</v>
      </c>
      <c r="AZ37" s="210"/>
      <c r="BA37" s="218">
        <v>11.1509205076356</v>
      </c>
      <c r="BB37" s="219">
        <v>12.2858045232443</v>
      </c>
      <c r="BC37" s="220">
        <v>11.738176358689</v>
      </c>
      <c r="BD37" s="210"/>
      <c r="BE37" s="221">
        <v>9.9257016202392894</v>
      </c>
      <c r="BF37" s="38"/>
      <c r="BG37" s="39"/>
      <c r="BH37" s="39"/>
      <c r="BI37" s="39"/>
      <c r="BJ37" s="39"/>
      <c r="BK37" s="39"/>
      <c r="BL37" s="39"/>
      <c r="BM37" s="39"/>
      <c r="BN37" s="39"/>
      <c r="BO37" s="39"/>
      <c r="BP37" s="39"/>
      <c r="BQ37" s="39"/>
      <c r="BR37" s="39"/>
    </row>
    <row r="38" spans="1:70">
      <c r="A38" s="19" t="s">
        <v>27</v>
      </c>
      <c r="B38" s="2" t="str">
        <f t="shared" si="0"/>
        <v>Northern Virginia</v>
      </c>
      <c r="C38" s="2"/>
      <c r="D38" s="23" t="s">
        <v>89</v>
      </c>
      <c r="E38" s="26" t="s">
        <v>90</v>
      </c>
      <c r="F38" s="2"/>
      <c r="G38" s="237">
        <v>97.8885047741839</v>
      </c>
      <c r="H38" s="232">
        <v>154.54108320720499</v>
      </c>
      <c r="I38" s="232">
        <v>180.473085748453</v>
      </c>
      <c r="J38" s="232">
        <v>169.988221125997</v>
      </c>
      <c r="K38" s="232">
        <v>127.138932115028</v>
      </c>
      <c r="L38" s="238">
        <v>146.00596539417299</v>
      </c>
      <c r="M38" s="232"/>
      <c r="N38" s="239">
        <v>116.95061363678801</v>
      </c>
      <c r="O38" s="240">
        <v>125.79080441728701</v>
      </c>
      <c r="P38" s="241">
        <v>121.370709027038</v>
      </c>
      <c r="Q38" s="232"/>
      <c r="R38" s="242">
        <v>138.96732071784899</v>
      </c>
      <c r="S38" s="215"/>
      <c r="T38" s="216">
        <v>26.589491223637101</v>
      </c>
      <c r="U38" s="210">
        <v>25.232323984438001</v>
      </c>
      <c r="V38" s="210">
        <v>24.636311689129599</v>
      </c>
      <c r="W38" s="210">
        <v>23.9622603196302</v>
      </c>
      <c r="X38" s="210">
        <v>14.166026500505399</v>
      </c>
      <c r="Y38" s="217">
        <v>22.895887702875498</v>
      </c>
      <c r="Z38" s="210"/>
      <c r="AA38" s="218">
        <v>1.56927562347452</v>
      </c>
      <c r="AB38" s="219">
        <v>-4.2935159319471001</v>
      </c>
      <c r="AC38" s="220">
        <v>-1.5557839877837401</v>
      </c>
      <c r="AD38" s="210"/>
      <c r="AE38" s="221">
        <v>15.7233551485182</v>
      </c>
      <c r="AF38" s="38"/>
      <c r="AG38" s="237">
        <v>86.864021887313896</v>
      </c>
      <c r="AH38" s="232">
        <v>136.43386380189301</v>
      </c>
      <c r="AI38" s="232">
        <v>160.97731903748101</v>
      </c>
      <c r="AJ38" s="232">
        <v>152.33823988455501</v>
      </c>
      <c r="AK38" s="232">
        <v>115.941280122169</v>
      </c>
      <c r="AL38" s="238">
        <v>130.51053828841401</v>
      </c>
      <c r="AM38" s="232"/>
      <c r="AN38" s="239">
        <v>107.703278039303</v>
      </c>
      <c r="AO38" s="240">
        <v>111.61333865725101</v>
      </c>
      <c r="AP38" s="241">
        <v>109.658308348277</v>
      </c>
      <c r="AQ38" s="232"/>
      <c r="AR38" s="242">
        <v>124.55347367978599</v>
      </c>
      <c r="AS38" s="215"/>
      <c r="AT38" s="216">
        <v>14.2410753221154</v>
      </c>
      <c r="AU38" s="210">
        <v>15.141880016406899</v>
      </c>
      <c r="AV38" s="210">
        <v>14.786420350127599</v>
      </c>
      <c r="AW38" s="210">
        <v>16.207190785311401</v>
      </c>
      <c r="AX38" s="210">
        <v>12.607502265919599</v>
      </c>
      <c r="AY38" s="217">
        <v>14.720246702306399</v>
      </c>
      <c r="AZ38" s="210"/>
      <c r="BA38" s="218">
        <v>11.826082756998201</v>
      </c>
      <c r="BB38" s="219">
        <v>8.4440233897308197</v>
      </c>
      <c r="BC38" s="220">
        <v>10.0789557880861</v>
      </c>
      <c r="BD38" s="210"/>
      <c r="BE38" s="221">
        <v>13.516936616308</v>
      </c>
      <c r="BF38" s="38"/>
      <c r="BG38" s="39"/>
      <c r="BH38" s="39"/>
      <c r="BI38" s="39"/>
      <c r="BJ38" s="39"/>
      <c r="BK38" s="39"/>
      <c r="BL38" s="39"/>
      <c r="BM38" s="39"/>
      <c r="BN38" s="39"/>
      <c r="BO38" s="39"/>
      <c r="BP38" s="39"/>
      <c r="BQ38" s="39"/>
      <c r="BR38" s="39"/>
    </row>
    <row r="39" spans="1:70">
      <c r="A39" s="21" t="s">
        <v>28</v>
      </c>
      <c r="B39" s="2" t="str">
        <f t="shared" si="0"/>
        <v>Shenandoah Valley</v>
      </c>
      <c r="C39" s="2"/>
      <c r="D39" s="24" t="s">
        <v>89</v>
      </c>
      <c r="E39" s="27" t="s">
        <v>90</v>
      </c>
      <c r="F39" s="2"/>
      <c r="G39" s="243">
        <v>37.804697743370099</v>
      </c>
      <c r="H39" s="244">
        <v>45.381314445725501</v>
      </c>
      <c r="I39" s="244">
        <v>53.736876132432798</v>
      </c>
      <c r="J39" s="244">
        <v>56.195387909734798</v>
      </c>
      <c r="K39" s="244">
        <v>55.853424477021903</v>
      </c>
      <c r="L39" s="245">
        <v>49.794340141657003</v>
      </c>
      <c r="M39" s="232"/>
      <c r="N39" s="246">
        <v>82.562217097677404</v>
      </c>
      <c r="O39" s="247">
        <v>91.766748476363006</v>
      </c>
      <c r="P39" s="248">
        <v>87.164482787020205</v>
      </c>
      <c r="Q39" s="232"/>
      <c r="R39" s="249">
        <v>60.471523754617898</v>
      </c>
      <c r="S39" s="215"/>
      <c r="T39" s="222">
        <v>11.4158624973049</v>
      </c>
      <c r="U39" s="223">
        <v>3.6033438310950499</v>
      </c>
      <c r="V39" s="223">
        <v>13.466174566879101</v>
      </c>
      <c r="W39" s="223">
        <v>9.5500201483130596</v>
      </c>
      <c r="X39" s="223">
        <v>9.7357876253029207</v>
      </c>
      <c r="Y39" s="224">
        <v>9.5401213727974099</v>
      </c>
      <c r="Z39" s="210"/>
      <c r="AA39" s="225">
        <v>13.925446495820699</v>
      </c>
      <c r="AB39" s="226">
        <v>21.735079716096202</v>
      </c>
      <c r="AC39" s="227">
        <v>17.907168108884999</v>
      </c>
      <c r="AD39" s="210"/>
      <c r="AE39" s="228">
        <v>12.837791145179301</v>
      </c>
      <c r="AF39" s="38"/>
      <c r="AG39" s="243">
        <v>34.585906152198902</v>
      </c>
      <c r="AH39" s="244">
        <v>44.8000971833305</v>
      </c>
      <c r="AI39" s="244">
        <v>48.777833347059698</v>
      </c>
      <c r="AJ39" s="244">
        <v>50.701905987481403</v>
      </c>
      <c r="AK39" s="244">
        <v>50.7874627326634</v>
      </c>
      <c r="AL39" s="245">
        <v>45.930641080546799</v>
      </c>
      <c r="AM39" s="232"/>
      <c r="AN39" s="246">
        <v>71.625985628397203</v>
      </c>
      <c r="AO39" s="247">
        <v>68.849742011200703</v>
      </c>
      <c r="AP39" s="248">
        <v>70.237863819799003</v>
      </c>
      <c r="AQ39" s="232"/>
      <c r="AR39" s="249">
        <v>52.875561863190299</v>
      </c>
      <c r="AS39" s="215"/>
      <c r="AT39" s="222">
        <v>5.7073485148644902</v>
      </c>
      <c r="AU39" s="223">
        <v>0.69808926375844904</v>
      </c>
      <c r="AV39" s="223">
        <v>2.0793133797323802</v>
      </c>
      <c r="AW39" s="223">
        <v>3.97129409427906</v>
      </c>
      <c r="AX39" s="223">
        <v>5.4647140547874598</v>
      </c>
      <c r="AY39" s="224">
        <v>3.4877179803182798</v>
      </c>
      <c r="AZ39" s="210"/>
      <c r="BA39" s="225">
        <v>15.748591651607899</v>
      </c>
      <c r="BB39" s="226">
        <v>9.7583582024789894</v>
      </c>
      <c r="BC39" s="227">
        <v>12.7330966738276</v>
      </c>
      <c r="BD39" s="210"/>
      <c r="BE39" s="228">
        <v>6.8123453367566897</v>
      </c>
      <c r="BF39" s="38"/>
      <c r="BG39" s="39"/>
      <c r="BH39" s="39"/>
      <c r="BI39" s="39"/>
      <c r="BJ39" s="39"/>
      <c r="BK39" s="39"/>
      <c r="BL39" s="39"/>
      <c r="BM39" s="39"/>
      <c r="BN39" s="39"/>
      <c r="BO39" s="39"/>
      <c r="BP39" s="39"/>
      <c r="BQ39" s="39"/>
      <c r="BR39" s="39"/>
    </row>
    <row r="40" spans="1:70">
      <c r="A40" s="18" t="s">
        <v>29</v>
      </c>
      <c r="B40" s="2" t="str">
        <f t="shared" si="0"/>
        <v>Southern Virginia</v>
      </c>
      <c r="C40" s="8"/>
      <c r="D40" s="22" t="s">
        <v>89</v>
      </c>
      <c r="E40" s="25" t="s">
        <v>90</v>
      </c>
      <c r="F40" s="2"/>
      <c r="G40" s="229">
        <v>41.9560507166482</v>
      </c>
      <c r="H40" s="230">
        <v>64.846509371554504</v>
      </c>
      <c r="I40" s="230">
        <v>70.962749724366006</v>
      </c>
      <c r="J40" s="230">
        <v>74.121203969128899</v>
      </c>
      <c r="K40" s="230">
        <v>76.072650496141094</v>
      </c>
      <c r="L40" s="231">
        <v>65.591832855567802</v>
      </c>
      <c r="M40" s="232"/>
      <c r="N40" s="233">
        <v>90.471065049614097</v>
      </c>
      <c r="O40" s="234">
        <v>112.216703417861</v>
      </c>
      <c r="P40" s="235">
        <v>101.343884233737</v>
      </c>
      <c r="Q40" s="232"/>
      <c r="R40" s="236">
        <v>75.806704677902005</v>
      </c>
      <c r="S40" s="215"/>
      <c r="T40" s="207">
        <v>-1.6101734734818201</v>
      </c>
      <c r="U40" s="208">
        <v>0.59203917982776399</v>
      </c>
      <c r="V40" s="208">
        <v>2.5437590886650199</v>
      </c>
      <c r="W40" s="208">
        <v>-2.2446597151180701</v>
      </c>
      <c r="X40" s="208">
        <v>-2.0921126598032398</v>
      </c>
      <c r="Y40" s="209">
        <v>-0.56760142808581404</v>
      </c>
      <c r="Z40" s="210"/>
      <c r="AA40" s="211">
        <v>-13.580778612045901</v>
      </c>
      <c r="AB40" s="212">
        <v>-8.3119611317053899</v>
      </c>
      <c r="AC40" s="213">
        <v>-10.7410137188406</v>
      </c>
      <c r="AD40" s="210"/>
      <c r="AE40" s="214">
        <v>-4.7157810745948003</v>
      </c>
      <c r="AF40" s="38"/>
      <c r="AG40" s="229">
        <v>41.362450937155401</v>
      </c>
      <c r="AH40" s="230">
        <v>61.398118522601898</v>
      </c>
      <c r="AI40" s="230">
        <v>66.654162072767306</v>
      </c>
      <c r="AJ40" s="230">
        <v>68.031113009922805</v>
      </c>
      <c r="AK40" s="230">
        <v>65.450692392502702</v>
      </c>
      <c r="AL40" s="231">
        <v>60.579307386990003</v>
      </c>
      <c r="AM40" s="232"/>
      <c r="AN40" s="233">
        <v>75.274584895258997</v>
      </c>
      <c r="AO40" s="234">
        <v>77.853683572215999</v>
      </c>
      <c r="AP40" s="235">
        <v>76.564134233737505</v>
      </c>
      <c r="AQ40" s="232"/>
      <c r="AR40" s="236">
        <v>65.146400771775006</v>
      </c>
      <c r="AS40" s="215"/>
      <c r="AT40" s="207">
        <v>-4.2810261606419404</v>
      </c>
      <c r="AU40" s="208">
        <v>-7.6929274946858897</v>
      </c>
      <c r="AV40" s="208">
        <v>-8.5078666358627597</v>
      </c>
      <c r="AW40" s="208">
        <v>-5.1415059166258201</v>
      </c>
      <c r="AX40" s="208">
        <v>-2.5841007155790998</v>
      </c>
      <c r="AY40" s="209">
        <v>-5.7821196492222402</v>
      </c>
      <c r="AZ40" s="210"/>
      <c r="BA40" s="211">
        <v>-3.9776553796476799</v>
      </c>
      <c r="BB40" s="212">
        <v>-6.68746225498536</v>
      </c>
      <c r="BC40" s="213">
        <v>-5.37476062976988</v>
      </c>
      <c r="BD40" s="210"/>
      <c r="BE40" s="214">
        <v>-5.64572452849439</v>
      </c>
      <c r="BF40" s="38"/>
    </row>
    <row r="41" spans="1:70">
      <c r="A41" s="19" t="s">
        <v>30</v>
      </c>
      <c r="B41" s="2" t="str">
        <f t="shared" si="0"/>
        <v>Southwest Virginia - Blue Ridge Highlands</v>
      </c>
      <c r="C41" s="9"/>
      <c r="D41" s="23" t="s">
        <v>89</v>
      </c>
      <c r="E41" s="26" t="s">
        <v>90</v>
      </c>
      <c r="F41" s="2"/>
      <c r="G41" s="237">
        <v>42.8818401172623</v>
      </c>
      <c r="H41" s="232">
        <v>53.573761416168601</v>
      </c>
      <c r="I41" s="232">
        <v>57.392618108016599</v>
      </c>
      <c r="J41" s="232">
        <v>60.8169861314691</v>
      </c>
      <c r="K41" s="232">
        <v>62.864138008794598</v>
      </c>
      <c r="L41" s="238">
        <v>55.505868756342302</v>
      </c>
      <c r="M41" s="232"/>
      <c r="N41" s="239">
        <v>108.728465441425</v>
      </c>
      <c r="O41" s="240">
        <v>108.979901905513</v>
      </c>
      <c r="P41" s="241">
        <v>108.854183673469</v>
      </c>
      <c r="Q41" s="232"/>
      <c r="R41" s="242">
        <v>70.748244446949997</v>
      </c>
      <c r="S41" s="215"/>
      <c r="T41" s="216">
        <v>-3.5945205820222599</v>
      </c>
      <c r="U41" s="210">
        <v>1.8308776656938199</v>
      </c>
      <c r="V41" s="210">
        <v>-3.1334556778087701</v>
      </c>
      <c r="W41" s="210">
        <v>-4.9859545062914901</v>
      </c>
      <c r="X41" s="210">
        <v>-14.022357877217701</v>
      </c>
      <c r="Y41" s="217">
        <v>-5.4303853245011897</v>
      </c>
      <c r="Z41" s="210"/>
      <c r="AA41" s="218">
        <v>-5.3723919175236103</v>
      </c>
      <c r="AB41" s="219">
        <v>-4.3806609890074899</v>
      </c>
      <c r="AC41" s="220">
        <v>-4.8785386566440598</v>
      </c>
      <c r="AD41" s="210"/>
      <c r="AE41" s="221">
        <v>-5.1885821683477102</v>
      </c>
      <c r="AF41" s="38"/>
      <c r="AG41" s="237">
        <v>40.154803247265697</v>
      </c>
      <c r="AH41" s="232">
        <v>49.841103844852803</v>
      </c>
      <c r="AI41" s="232">
        <v>52.951523283346397</v>
      </c>
      <c r="AJ41" s="232">
        <v>54.619653286728997</v>
      </c>
      <c r="AK41" s="232">
        <v>55.943049103619302</v>
      </c>
      <c r="AL41" s="238">
        <v>50.702026553162703</v>
      </c>
      <c r="AM41" s="232"/>
      <c r="AN41" s="239">
        <v>88.4870346149509</v>
      </c>
      <c r="AO41" s="240">
        <v>89.651007159769904</v>
      </c>
      <c r="AP41" s="241">
        <v>89.069020887360395</v>
      </c>
      <c r="AQ41" s="232"/>
      <c r="AR41" s="242">
        <v>61.664024934361997</v>
      </c>
      <c r="AS41" s="215"/>
      <c r="AT41" s="216">
        <v>-5.8383817638495996</v>
      </c>
      <c r="AU41" s="210">
        <v>-3.3871868247816201</v>
      </c>
      <c r="AV41" s="210">
        <v>-4.7219544271734097</v>
      </c>
      <c r="AW41" s="210">
        <v>-4.4974176023586097</v>
      </c>
      <c r="AX41" s="210">
        <v>-7.58966030077229</v>
      </c>
      <c r="AY41" s="217">
        <v>-5.2434251627262203</v>
      </c>
      <c r="AZ41" s="210"/>
      <c r="BA41" s="218">
        <v>-0.65424659033104504</v>
      </c>
      <c r="BB41" s="219">
        <v>0.43796104301834599</v>
      </c>
      <c r="BC41" s="220">
        <v>-0.1075599759535</v>
      </c>
      <c r="BD41" s="210"/>
      <c r="BE41" s="221">
        <v>-3.1892796234135501</v>
      </c>
      <c r="BF41" s="38"/>
    </row>
    <row r="42" spans="1:70">
      <c r="A42" s="20" t="s">
        <v>31</v>
      </c>
      <c r="B42" s="2" t="str">
        <f t="shared" si="0"/>
        <v>Southwest Virginia - Heart of Appalachia</v>
      </c>
      <c r="C42" s="2"/>
      <c r="D42" s="23" t="s">
        <v>89</v>
      </c>
      <c r="E42" s="26" t="s">
        <v>90</v>
      </c>
      <c r="F42" s="2"/>
      <c r="G42" s="237">
        <v>38.763062808750803</v>
      </c>
      <c r="H42" s="232">
        <v>54.6306210303458</v>
      </c>
      <c r="I42" s="232">
        <v>55.4550811573747</v>
      </c>
      <c r="J42" s="232">
        <v>55.847028934368304</v>
      </c>
      <c r="K42" s="232">
        <v>45.757148906139697</v>
      </c>
      <c r="L42" s="238">
        <v>50.090588567395898</v>
      </c>
      <c r="M42" s="232"/>
      <c r="N42" s="239">
        <v>52.588743824982302</v>
      </c>
      <c r="O42" s="240">
        <v>46.786245589273101</v>
      </c>
      <c r="P42" s="241">
        <v>49.687494707127698</v>
      </c>
      <c r="Q42" s="232"/>
      <c r="R42" s="242">
        <v>49.975418893033499</v>
      </c>
      <c r="S42" s="215"/>
      <c r="T42" s="216">
        <v>10.172632458961999</v>
      </c>
      <c r="U42" s="210">
        <v>9.1734564317160903</v>
      </c>
      <c r="V42" s="210">
        <v>4.0118498022606204</v>
      </c>
      <c r="W42" s="210">
        <v>5.7393716453389096</v>
      </c>
      <c r="X42" s="210">
        <v>-8.5263714791588701</v>
      </c>
      <c r="Y42" s="217">
        <v>3.7595443292684001</v>
      </c>
      <c r="Z42" s="210"/>
      <c r="AA42" s="218">
        <v>-2.0876887618807798</v>
      </c>
      <c r="AB42" s="219">
        <v>-5.2035576346856898</v>
      </c>
      <c r="AC42" s="220">
        <v>-3.57978329027276</v>
      </c>
      <c r="AD42" s="210"/>
      <c r="AE42" s="221">
        <v>1.5634636704623199</v>
      </c>
      <c r="AF42" s="38"/>
      <c r="AG42" s="237">
        <v>33.711801340860902</v>
      </c>
      <c r="AH42" s="232">
        <v>49.579841213831997</v>
      </c>
      <c r="AI42" s="232">
        <v>53.087671136203198</v>
      </c>
      <c r="AJ42" s="232">
        <v>51.391725476358502</v>
      </c>
      <c r="AK42" s="232">
        <v>45.021404375441001</v>
      </c>
      <c r="AL42" s="238">
        <v>46.558488708539102</v>
      </c>
      <c r="AM42" s="232"/>
      <c r="AN42" s="239">
        <v>44.727824629498897</v>
      </c>
      <c r="AO42" s="240">
        <v>40.329535991531401</v>
      </c>
      <c r="AP42" s="241">
        <v>42.528680310515099</v>
      </c>
      <c r="AQ42" s="232"/>
      <c r="AR42" s="242">
        <v>45.407114880532298</v>
      </c>
      <c r="AS42" s="215"/>
      <c r="AT42" s="216">
        <v>4.0058517633833999</v>
      </c>
      <c r="AU42" s="210">
        <v>2.66045839583122</v>
      </c>
      <c r="AV42" s="210">
        <v>3.66273533806367</v>
      </c>
      <c r="AW42" s="210">
        <v>3.0342889106952802</v>
      </c>
      <c r="AX42" s="210">
        <v>0.114987655569658</v>
      </c>
      <c r="AY42" s="217">
        <v>2.6565523475586401</v>
      </c>
      <c r="AZ42" s="210"/>
      <c r="BA42" s="218">
        <v>-3.07887636518991</v>
      </c>
      <c r="BB42" s="219">
        <v>-5.9998719457530196</v>
      </c>
      <c r="BC42" s="220">
        <v>-4.4861550377896702</v>
      </c>
      <c r="BD42" s="210"/>
      <c r="BE42" s="221">
        <v>0.64251297259815698</v>
      </c>
      <c r="BF42" s="38"/>
    </row>
    <row r="43" spans="1:70">
      <c r="A43" s="21" t="s">
        <v>32</v>
      </c>
      <c r="B43" s="2" t="str">
        <f t="shared" si="0"/>
        <v>Virginia Mountains</v>
      </c>
      <c r="C43" s="2"/>
      <c r="D43" s="24" t="s">
        <v>89</v>
      </c>
      <c r="E43" s="27" t="s">
        <v>90</v>
      </c>
      <c r="F43" s="2"/>
      <c r="G43" s="237">
        <v>48.431461425324201</v>
      </c>
      <c r="H43" s="232">
        <v>66.501131167268298</v>
      </c>
      <c r="I43" s="232">
        <v>69.583032490974702</v>
      </c>
      <c r="J43" s="232">
        <v>66.718511833132695</v>
      </c>
      <c r="K43" s="232">
        <v>66.072236930070801</v>
      </c>
      <c r="L43" s="238">
        <v>63.461274769354098</v>
      </c>
      <c r="M43" s="232"/>
      <c r="N43" s="239">
        <v>94.734201096403197</v>
      </c>
      <c r="O43" s="240">
        <v>102.894626286936</v>
      </c>
      <c r="P43" s="241">
        <v>98.814413691669998</v>
      </c>
      <c r="Q43" s="232"/>
      <c r="R43" s="242">
        <v>73.562171604301497</v>
      </c>
      <c r="S43" s="215"/>
      <c r="T43" s="216">
        <v>-1.0220962368663999</v>
      </c>
      <c r="U43" s="210">
        <v>3.9231101362152101</v>
      </c>
      <c r="V43" s="210">
        <v>14.3489998297566</v>
      </c>
      <c r="W43" s="210">
        <v>6.5507466886009196</v>
      </c>
      <c r="X43" s="210">
        <v>-3.19385712656549</v>
      </c>
      <c r="Y43" s="217">
        <v>4.1569564603332099</v>
      </c>
      <c r="Z43" s="210"/>
      <c r="AA43" s="218">
        <v>2.3804085830305701</v>
      </c>
      <c r="AB43" s="219">
        <v>15.4841665798993</v>
      </c>
      <c r="AC43" s="220">
        <v>8.8084464934896491</v>
      </c>
      <c r="AD43" s="210"/>
      <c r="AE43" s="221">
        <v>5.8943572558469803</v>
      </c>
      <c r="AF43" s="38"/>
      <c r="AG43" s="237">
        <v>43.886336742879998</v>
      </c>
      <c r="AH43" s="232">
        <v>59.297648749832803</v>
      </c>
      <c r="AI43" s="232">
        <v>67.320109640326194</v>
      </c>
      <c r="AJ43" s="232">
        <v>63.487210188527797</v>
      </c>
      <c r="AK43" s="232">
        <v>62.138676962160702</v>
      </c>
      <c r="AL43" s="238">
        <v>59.225996456745499</v>
      </c>
      <c r="AM43" s="232"/>
      <c r="AN43" s="239">
        <v>89.131978874181002</v>
      </c>
      <c r="AO43" s="240">
        <v>92.262434148950305</v>
      </c>
      <c r="AP43" s="241">
        <v>90.697206511565696</v>
      </c>
      <c r="AQ43" s="232"/>
      <c r="AR43" s="242">
        <v>68.217770758122697</v>
      </c>
      <c r="AS43" s="215"/>
      <c r="AT43" s="216">
        <v>0.11546920305719099</v>
      </c>
      <c r="AU43" s="210">
        <v>-3.1645496500033299</v>
      </c>
      <c r="AV43" s="210">
        <v>3.2666495681451102</v>
      </c>
      <c r="AW43" s="210">
        <v>-6.7756487410781201</v>
      </c>
      <c r="AX43" s="210">
        <v>-5.68637051826272</v>
      </c>
      <c r="AY43" s="217">
        <v>-2.6683644976953298</v>
      </c>
      <c r="AZ43" s="210"/>
      <c r="BA43" s="218">
        <v>-0.72647593339346295</v>
      </c>
      <c r="BB43" s="219">
        <v>5.6702870675602597</v>
      </c>
      <c r="BC43" s="220">
        <v>2.4272495387122799</v>
      </c>
      <c r="BD43" s="210"/>
      <c r="BE43" s="221">
        <v>-0.79358976026241301</v>
      </c>
      <c r="BF43" s="38"/>
    </row>
    <row r="44" spans="1:70">
      <c r="A44" s="20" t="s">
        <v>104</v>
      </c>
      <c r="B44" s="2" t="s">
        <v>16</v>
      </c>
      <c r="D44" s="24" t="s">
        <v>89</v>
      </c>
      <c r="E44" s="27" t="s">
        <v>90</v>
      </c>
      <c r="G44" s="237">
        <v>152.66295750216801</v>
      </c>
      <c r="H44" s="232">
        <v>200.916307458803</v>
      </c>
      <c r="I44" s="232">
        <v>222.32655247181199</v>
      </c>
      <c r="J44" s="232">
        <v>196.639024284475</v>
      </c>
      <c r="K44" s="232">
        <v>159.62213790112699</v>
      </c>
      <c r="L44" s="238">
        <v>186.43339592367701</v>
      </c>
      <c r="M44" s="232"/>
      <c r="N44" s="239">
        <v>228.811992627927</v>
      </c>
      <c r="O44" s="240">
        <v>260.88055073720699</v>
      </c>
      <c r="P44" s="241">
        <v>244.84627168256699</v>
      </c>
      <c r="Q44" s="232"/>
      <c r="R44" s="242">
        <v>203.12278899764499</v>
      </c>
      <c r="S44" s="215"/>
      <c r="T44" s="216">
        <v>15.638163435776599</v>
      </c>
      <c r="U44" s="210">
        <v>12.706146032496999</v>
      </c>
      <c r="V44" s="210">
        <v>23.292531172575401</v>
      </c>
      <c r="W44" s="210">
        <v>19.620580279883601</v>
      </c>
      <c r="X44" s="210">
        <v>-8.9381507550226296</v>
      </c>
      <c r="Y44" s="217">
        <v>12.27095875387</v>
      </c>
      <c r="Z44" s="210"/>
      <c r="AA44" s="218">
        <v>-8.2296069633101503</v>
      </c>
      <c r="AB44" s="219">
        <v>-4.1738338373723396</v>
      </c>
      <c r="AC44" s="220">
        <v>-6.1126360180236796</v>
      </c>
      <c r="AD44" s="210"/>
      <c r="AE44" s="221">
        <v>5.17819023651876</v>
      </c>
      <c r="AF44" s="38"/>
      <c r="AG44" s="237">
        <v>109.83428555941001</v>
      </c>
      <c r="AH44" s="232">
        <v>162.66476799653</v>
      </c>
      <c r="AI44" s="232">
        <v>193.78975607111801</v>
      </c>
      <c r="AJ44" s="232">
        <v>176.73180398959201</v>
      </c>
      <c r="AK44" s="232">
        <v>153.61256016912401</v>
      </c>
      <c r="AL44" s="238">
        <v>159.32663475715501</v>
      </c>
      <c r="AM44" s="232"/>
      <c r="AN44" s="239">
        <v>212.572209995663</v>
      </c>
      <c r="AO44" s="240">
        <v>229.05923785776201</v>
      </c>
      <c r="AP44" s="241">
        <v>220.815723926712</v>
      </c>
      <c r="AQ44" s="232"/>
      <c r="AR44" s="242">
        <v>176.89494594845701</v>
      </c>
      <c r="AS44" s="215"/>
      <c r="AT44" s="216">
        <v>0.488430385455282</v>
      </c>
      <c r="AU44" s="210">
        <v>9.4787653235320999</v>
      </c>
      <c r="AV44" s="210">
        <v>16.681231285253201</v>
      </c>
      <c r="AW44" s="210">
        <v>9.61046735551297</v>
      </c>
      <c r="AX44" s="210">
        <v>-1.4503922137512599</v>
      </c>
      <c r="AY44" s="217">
        <v>7.4968405906223898</v>
      </c>
      <c r="AZ44" s="210"/>
      <c r="BA44" s="218">
        <v>4.5607721252641804</v>
      </c>
      <c r="BB44" s="219">
        <v>2.9295632261957398</v>
      </c>
      <c r="BC44" s="220">
        <v>3.7083182993394299</v>
      </c>
      <c r="BD44" s="210"/>
      <c r="BE44" s="221">
        <v>6.1143037583161703</v>
      </c>
    </row>
    <row r="45" spans="1:70">
      <c r="A45" s="20" t="s">
        <v>105</v>
      </c>
      <c r="B45" s="2" t="s">
        <v>17</v>
      </c>
      <c r="D45" s="24" t="s">
        <v>89</v>
      </c>
      <c r="E45" s="27" t="s">
        <v>90</v>
      </c>
      <c r="G45" s="237">
        <v>105.499883215643</v>
      </c>
      <c r="H45" s="232">
        <v>173.64905874136701</v>
      </c>
      <c r="I45" s="232">
        <v>204.37962597966899</v>
      </c>
      <c r="J45" s="232">
        <v>197.762566151936</v>
      </c>
      <c r="K45" s="232">
        <v>154.760461705594</v>
      </c>
      <c r="L45" s="238">
        <v>167.210319158842</v>
      </c>
      <c r="M45" s="232"/>
      <c r="N45" s="239">
        <v>154.13695972685599</v>
      </c>
      <c r="O45" s="240">
        <v>171.992578955536</v>
      </c>
      <c r="P45" s="241">
        <v>163.06476934119601</v>
      </c>
      <c r="Q45" s="232"/>
      <c r="R45" s="242">
        <v>166.02587635379999</v>
      </c>
      <c r="S45" s="215"/>
      <c r="T45" s="216">
        <v>17.898738694736299</v>
      </c>
      <c r="U45" s="210">
        <v>19.181171995086501</v>
      </c>
      <c r="V45" s="210">
        <v>20.685674312162998</v>
      </c>
      <c r="W45" s="210">
        <v>19.8556854747156</v>
      </c>
      <c r="X45" s="210">
        <v>10.3875278189971</v>
      </c>
      <c r="Y45" s="217">
        <v>17.7982242622512</v>
      </c>
      <c r="Z45" s="210"/>
      <c r="AA45" s="218">
        <v>-5.1738288766177902</v>
      </c>
      <c r="AB45" s="219">
        <v>-5.7705351219602798</v>
      </c>
      <c r="AC45" s="220">
        <v>-5.4894555485783796</v>
      </c>
      <c r="AD45" s="210"/>
      <c r="AE45" s="221">
        <v>10.179814827394299</v>
      </c>
      <c r="AF45" s="38"/>
      <c r="AG45" s="237">
        <v>95.019428978815796</v>
      </c>
      <c r="AH45" s="232">
        <v>155.88164351672199</v>
      </c>
      <c r="AI45" s="232">
        <v>186.25946176379199</v>
      </c>
      <c r="AJ45" s="232">
        <v>175.98575783735501</v>
      </c>
      <c r="AK45" s="232">
        <v>140.34799749747799</v>
      </c>
      <c r="AL45" s="238">
        <v>150.698857918832</v>
      </c>
      <c r="AM45" s="232"/>
      <c r="AN45" s="239">
        <v>149.51403138821999</v>
      </c>
      <c r="AO45" s="240">
        <v>159.65313309924699</v>
      </c>
      <c r="AP45" s="241">
        <v>154.58358224373299</v>
      </c>
      <c r="AQ45" s="232"/>
      <c r="AR45" s="242">
        <v>151.80877915451799</v>
      </c>
      <c r="AS45" s="215"/>
      <c r="AT45" s="216">
        <v>7.3922411093546003</v>
      </c>
      <c r="AU45" s="210">
        <v>10.5520290542601</v>
      </c>
      <c r="AV45" s="210">
        <v>12.024451654495699</v>
      </c>
      <c r="AW45" s="210">
        <v>12.4605815316943</v>
      </c>
      <c r="AX45" s="210">
        <v>8.5203156034717793</v>
      </c>
      <c r="AY45" s="217">
        <v>10.553708210640901</v>
      </c>
      <c r="AZ45" s="210"/>
      <c r="BA45" s="218">
        <v>6.0849631896188798</v>
      </c>
      <c r="BB45" s="219">
        <v>6.33295739068594</v>
      </c>
      <c r="BC45" s="220">
        <v>6.2128821465624604</v>
      </c>
      <c r="BD45" s="210"/>
      <c r="BE45" s="221">
        <v>9.2546353871578209</v>
      </c>
    </row>
    <row r="46" spans="1:70">
      <c r="A46" s="20" t="s">
        <v>106</v>
      </c>
      <c r="B46" s="2" t="s">
        <v>18</v>
      </c>
      <c r="D46" s="24" t="s">
        <v>89</v>
      </c>
      <c r="E46" s="27" t="s">
        <v>90</v>
      </c>
      <c r="G46" s="237">
        <v>84.107463696041293</v>
      </c>
      <c r="H46" s="232">
        <v>118.75527011281901</v>
      </c>
      <c r="I46" s="232">
        <v>137.57935008099099</v>
      </c>
      <c r="J46" s="232">
        <v>135.68037312796599</v>
      </c>
      <c r="K46" s="232">
        <v>123.07687828582699</v>
      </c>
      <c r="L46" s="238">
        <v>119.83986706072901</v>
      </c>
      <c r="M46" s="232"/>
      <c r="N46" s="239">
        <v>140.26264201881199</v>
      </c>
      <c r="O46" s="240">
        <v>148.21185057830499</v>
      </c>
      <c r="P46" s="241">
        <v>144.237246298559</v>
      </c>
      <c r="Q46" s="232"/>
      <c r="R46" s="242">
        <v>126.810546842966</v>
      </c>
      <c r="S46" s="215"/>
      <c r="T46" s="216">
        <v>27.4192873900599</v>
      </c>
      <c r="U46" s="210">
        <v>18.6861328546583</v>
      </c>
      <c r="V46" s="210">
        <v>16.1600228511106</v>
      </c>
      <c r="W46" s="210">
        <v>18.8770173213804</v>
      </c>
      <c r="X46" s="210">
        <v>10.5410135721794</v>
      </c>
      <c r="Y46" s="217">
        <v>17.494277988489099</v>
      </c>
      <c r="Z46" s="210"/>
      <c r="AA46" s="218">
        <v>4.5941229227917297</v>
      </c>
      <c r="AB46" s="219">
        <v>3.1410287698000299</v>
      </c>
      <c r="AC46" s="220">
        <v>3.8424777885491701</v>
      </c>
      <c r="AD46" s="210"/>
      <c r="AE46" s="221">
        <v>12.680164157666599</v>
      </c>
      <c r="AF46" s="38"/>
      <c r="AG46" s="237">
        <v>74.309734718235802</v>
      </c>
      <c r="AH46" s="232">
        <v>108.96062839239499</v>
      </c>
      <c r="AI46" s="232">
        <v>127.11552360112501</v>
      </c>
      <c r="AJ46" s="232">
        <v>125.314387450623</v>
      </c>
      <c r="AK46" s="232">
        <v>110.939227599533</v>
      </c>
      <c r="AL46" s="238">
        <v>109.327900352382</v>
      </c>
      <c r="AM46" s="232"/>
      <c r="AN46" s="239">
        <v>133.88083790389001</v>
      </c>
      <c r="AO46" s="240">
        <v>135.66709049702999</v>
      </c>
      <c r="AP46" s="241">
        <v>134.77396420046</v>
      </c>
      <c r="AQ46" s="232"/>
      <c r="AR46" s="242">
        <v>116.59820430897599</v>
      </c>
      <c r="AS46" s="215"/>
      <c r="AT46" s="216">
        <v>15.2566350817056</v>
      </c>
      <c r="AU46" s="210">
        <v>9.9419425222260909</v>
      </c>
      <c r="AV46" s="210">
        <v>8.0097643331416695</v>
      </c>
      <c r="AW46" s="210">
        <v>9.8683747879884596</v>
      </c>
      <c r="AX46" s="210">
        <v>8.0859556931732399</v>
      </c>
      <c r="AY46" s="217">
        <v>9.7740010834315694</v>
      </c>
      <c r="AZ46" s="210"/>
      <c r="BA46" s="218">
        <v>10.2744385050069</v>
      </c>
      <c r="BB46" s="219">
        <v>8.9445360239548801</v>
      </c>
      <c r="BC46" s="220">
        <v>9.6010471155997497</v>
      </c>
      <c r="BD46" s="210"/>
      <c r="BE46" s="221">
        <v>9.7168222693679205</v>
      </c>
    </row>
    <row r="47" spans="1:70">
      <c r="A47" s="20" t="s">
        <v>107</v>
      </c>
      <c r="B47" s="2" t="s">
        <v>19</v>
      </c>
      <c r="D47" s="24" t="s">
        <v>89</v>
      </c>
      <c r="E47" s="27" t="s">
        <v>90</v>
      </c>
      <c r="G47" s="237">
        <v>59.784449475455197</v>
      </c>
      <c r="H47" s="232">
        <v>83.745321902216901</v>
      </c>
      <c r="I47" s="232">
        <v>93.187584619952403</v>
      </c>
      <c r="J47" s="232">
        <v>94.654635292953202</v>
      </c>
      <c r="K47" s="232">
        <v>94.388126979413997</v>
      </c>
      <c r="L47" s="238">
        <v>85.152023653998398</v>
      </c>
      <c r="M47" s="232"/>
      <c r="N47" s="239">
        <v>121.41619012272299</v>
      </c>
      <c r="O47" s="240">
        <v>129.07589246832899</v>
      </c>
      <c r="P47" s="241">
        <v>125.246041295526</v>
      </c>
      <c r="Q47" s="232"/>
      <c r="R47" s="242">
        <v>96.607457265863502</v>
      </c>
      <c r="S47" s="215"/>
      <c r="T47" s="216">
        <v>19.3468859604404</v>
      </c>
      <c r="U47" s="210">
        <v>16.809888113014999</v>
      </c>
      <c r="V47" s="210">
        <v>14.6427858009055</v>
      </c>
      <c r="W47" s="210">
        <v>14.8236237621795</v>
      </c>
      <c r="X47" s="210">
        <v>6.71670127804183</v>
      </c>
      <c r="Y47" s="217">
        <v>13.8535873705653</v>
      </c>
      <c r="Z47" s="210"/>
      <c r="AA47" s="218">
        <v>5.5501884822860097</v>
      </c>
      <c r="AB47" s="219">
        <v>5.73088661162899</v>
      </c>
      <c r="AC47" s="220">
        <v>5.6432230959238199</v>
      </c>
      <c r="AD47" s="210"/>
      <c r="AE47" s="221">
        <v>10.6677245200414</v>
      </c>
      <c r="AF47" s="38"/>
      <c r="AG47" s="237">
        <v>54.226631537957502</v>
      </c>
      <c r="AH47" s="232">
        <v>77.011027221143905</v>
      </c>
      <c r="AI47" s="232">
        <v>86.668883339720296</v>
      </c>
      <c r="AJ47" s="232">
        <v>87.158899744011407</v>
      </c>
      <c r="AK47" s="232">
        <v>85.467098407790999</v>
      </c>
      <c r="AL47" s="238">
        <v>78.105281382872803</v>
      </c>
      <c r="AM47" s="232"/>
      <c r="AN47" s="239">
        <v>112.778891451538</v>
      </c>
      <c r="AO47" s="240">
        <v>114.814107157211</v>
      </c>
      <c r="AP47" s="241">
        <v>113.796499304374</v>
      </c>
      <c r="AQ47" s="232"/>
      <c r="AR47" s="242">
        <v>88.301115054064397</v>
      </c>
      <c r="AS47" s="215"/>
      <c r="AT47" s="216">
        <v>8.8955379344699299</v>
      </c>
      <c r="AU47" s="210">
        <v>8.6594851310854697</v>
      </c>
      <c r="AV47" s="210">
        <v>8.9879170502272903</v>
      </c>
      <c r="AW47" s="210">
        <v>8.5880378711025003</v>
      </c>
      <c r="AX47" s="210">
        <v>7.38775809974089</v>
      </c>
      <c r="AY47" s="217">
        <v>8.4659278102941897</v>
      </c>
      <c r="AZ47" s="210"/>
      <c r="BA47" s="218">
        <v>8.0695348534618496</v>
      </c>
      <c r="BB47" s="219">
        <v>6.9958828241550899</v>
      </c>
      <c r="BC47" s="220">
        <v>7.5252287389613999</v>
      </c>
      <c r="BD47" s="210"/>
      <c r="BE47" s="221">
        <v>8.1156228508363792</v>
      </c>
    </row>
    <row r="48" spans="1:70">
      <c r="A48" s="20" t="s">
        <v>108</v>
      </c>
      <c r="B48" s="2" t="s">
        <v>20</v>
      </c>
      <c r="D48" s="24" t="s">
        <v>89</v>
      </c>
      <c r="E48" s="27" t="s">
        <v>90</v>
      </c>
      <c r="G48" s="237">
        <v>41.899846721909697</v>
      </c>
      <c r="H48" s="232">
        <v>49.745211025718</v>
      </c>
      <c r="I48" s="232">
        <v>55.971553389721301</v>
      </c>
      <c r="J48" s="232">
        <v>57.188056330771502</v>
      </c>
      <c r="K48" s="232">
        <v>60.223725044008397</v>
      </c>
      <c r="L48" s="238">
        <v>53.005678502425802</v>
      </c>
      <c r="M48" s="232"/>
      <c r="N48" s="239">
        <v>79.896204542527101</v>
      </c>
      <c r="O48" s="240">
        <v>85.101993903224397</v>
      </c>
      <c r="P48" s="241">
        <v>82.499099222875699</v>
      </c>
      <c r="Q48" s="232"/>
      <c r="R48" s="242">
        <v>61.432370136840099</v>
      </c>
      <c r="S48" s="215"/>
      <c r="T48" s="216">
        <v>9.4431121527445594</v>
      </c>
      <c r="U48" s="210">
        <v>8.7981981808997602</v>
      </c>
      <c r="V48" s="210">
        <v>14.6855536544111</v>
      </c>
      <c r="W48" s="210">
        <v>10.415900809195</v>
      </c>
      <c r="X48" s="210">
        <v>7.6547270494439301</v>
      </c>
      <c r="Y48" s="217">
        <v>10.177714559549999</v>
      </c>
      <c r="Z48" s="210"/>
      <c r="AA48" s="218">
        <v>10.600490394103799</v>
      </c>
      <c r="AB48" s="219">
        <v>8.7812088251375506</v>
      </c>
      <c r="AC48" s="220">
        <v>9.65461595262272</v>
      </c>
      <c r="AD48" s="210"/>
      <c r="AE48" s="221">
        <v>9.9764162629830402</v>
      </c>
      <c r="AF48" s="38"/>
      <c r="AG48" s="237">
        <v>39.2169633120089</v>
      </c>
      <c r="AH48" s="232">
        <v>46.993927375380999</v>
      </c>
      <c r="AI48" s="232">
        <v>51.2996704735734</v>
      </c>
      <c r="AJ48" s="232">
        <v>52.8868400884461</v>
      </c>
      <c r="AK48" s="232">
        <v>54.121904705680301</v>
      </c>
      <c r="AL48" s="238">
        <v>48.903861191017903</v>
      </c>
      <c r="AM48" s="232"/>
      <c r="AN48" s="239">
        <v>72.859991305654503</v>
      </c>
      <c r="AO48" s="240">
        <v>74.002948456485299</v>
      </c>
      <c r="AP48" s="241">
        <v>73.431469881069901</v>
      </c>
      <c r="AQ48" s="232"/>
      <c r="AR48" s="242">
        <v>55.9117493881756</v>
      </c>
      <c r="AS48" s="215"/>
      <c r="AT48" s="216">
        <v>3.2014878566834502</v>
      </c>
      <c r="AU48" s="210">
        <v>2.66557820730619</v>
      </c>
      <c r="AV48" s="210">
        <v>4.4077418468678999</v>
      </c>
      <c r="AW48" s="210">
        <v>5.20711488048285</v>
      </c>
      <c r="AX48" s="210">
        <v>5.7032046377224601</v>
      </c>
      <c r="AY48" s="217">
        <v>4.3263581944005196</v>
      </c>
      <c r="AZ48" s="210"/>
      <c r="BA48" s="218">
        <v>11.3434602635033</v>
      </c>
      <c r="BB48" s="219">
        <v>9.9556279261630198</v>
      </c>
      <c r="BC48" s="220">
        <v>10.639792431090701</v>
      </c>
      <c r="BD48" s="210"/>
      <c r="BE48" s="221">
        <v>6.6090445114819802</v>
      </c>
    </row>
    <row r="49" spans="1:57">
      <c r="A49" s="21" t="s">
        <v>109</v>
      </c>
      <c r="B49" s="2" t="s">
        <v>21</v>
      </c>
      <c r="D49" s="24" t="s">
        <v>89</v>
      </c>
      <c r="E49" s="27" t="s">
        <v>90</v>
      </c>
      <c r="G49" s="237">
        <v>31.6325605868171</v>
      </c>
      <c r="H49" s="232">
        <v>33.461848000823103</v>
      </c>
      <c r="I49" s="232">
        <v>34.6083675721761</v>
      </c>
      <c r="J49" s="232">
        <v>35.802419389074998</v>
      </c>
      <c r="K49" s="232">
        <v>37.4031137619803</v>
      </c>
      <c r="L49" s="238">
        <v>34.5816618621743</v>
      </c>
      <c r="M49" s="232"/>
      <c r="N49" s="239">
        <v>47.7177451931557</v>
      </c>
      <c r="O49" s="240">
        <v>50.631114391133003</v>
      </c>
      <c r="P49" s="241">
        <v>49.174429792144402</v>
      </c>
      <c r="Q49" s="232"/>
      <c r="R49" s="242">
        <v>38.7510241278801</v>
      </c>
      <c r="S49" s="215"/>
      <c r="T49" s="216">
        <v>8.6643600416622704</v>
      </c>
      <c r="U49" s="210">
        <v>8.2493733884366094</v>
      </c>
      <c r="V49" s="210">
        <v>9.2547568368897792</v>
      </c>
      <c r="W49" s="210">
        <v>7.19473169159735</v>
      </c>
      <c r="X49" s="210">
        <v>4.24906620915971</v>
      </c>
      <c r="Y49" s="217">
        <v>7.4118485772734903</v>
      </c>
      <c r="Z49" s="210"/>
      <c r="AA49" s="218">
        <v>2.6296302158268801</v>
      </c>
      <c r="AB49" s="219">
        <v>0.63024123837278501</v>
      </c>
      <c r="AC49" s="220">
        <v>1.5904998530443299</v>
      </c>
      <c r="AD49" s="210"/>
      <c r="AE49" s="221">
        <v>5.2256961949329304</v>
      </c>
      <c r="AG49" s="237">
        <v>30.570489677044701</v>
      </c>
      <c r="AH49" s="232">
        <v>32.672472188657601</v>
      </c>
      <c r="AI49" s="232">
        <v>33.460343723907798</v>
      </c>
      <c r="AJ49" s="232">
        <v>34.169408076086299</v>
      </c>
      <c r="AK49" s="232">
        <v>35.497462117804403</v>
      </c>
      <c r="AL49" s="238">
        <v>33.274035156700101</v>
      </c>
      <c r="AM49" s="232"/>
      <c r="AN49" s="239">
        <v>44.170330651349403</v>
      </c>
      <c r="AO49" s="240">
        <v>46.001801481742802</v>
      </c>
      <c r="AP49" s="241">
        <v>45.086066066546103</v>
      </c>
      <c r="AQ49" s="232"/>
      <c r="AR49" s="242">
        <v>36.648901130941802</v>
      </c>
      <c r="AS49" s="215"/>
      <c r="AT49" s="216">
        <v>4.5770455175785001</v>
      </c>
      <c r="AU49" s="210">
        <v>4.6759361798749</v>
      </c>
      <c r="AV49" s="210">
        <v>5.2002165086016801</v>
      </c>
      <c r="AW49" s="210">
        <v>4.3274086602796098</v>
      </c>
      <c r="AX49" s="210">
        <v>4.8078613093962099</v>
      </c>
      <c r="AY49" s="217">
        <v>4.7189904264859202</v>
      </c>
      <c r="AZ49" s="210"/>
      <c r="BA49" s="218">
        <v>3.3092402932814098</v>
      </c>
      <c r="BB49" s="219">
        <v>3.5176762352818498</v>
      </c>
      <c r="BC49" s="220">
        <v>3.41547003019096</v>
      </c>
      <c r="BD49" s="210"/>
      <c r="BE49" s="221">
        <v>4.2571184280701102</v>
      </c>
    </row>
    <row r="50" spans="1:57">
      <c r="A50" s="33" t="s">
        <v>47</v>
      </c>
      <c r="B50" t="s">
        <v>47</v>
      </c>
      <c r="D50" s="24" t="s">
        <v>89</v>
      </c>
      <c r="E50" s="27" t="s">
        <v>90</v>
      </c>
      <c r="G50" s="237">
        <v>51.175414932001097</v>
      </c>
      <c r="H50" s="232">
        <v>76.591718012767103</v>
      </c>
      <c r="I50" s="232">
        <v>84.149464335276093</v>
      </c>
      <c r="J50" s="232">
        <v>85.832672772689406</v>
      </c>
      <c r="K50" s="232">
        <v>89.787513183458202</v>
      </c>
      <c r="L50" s="238">
        <v>77.507356647238396</v>
      </c>
      <c r="M50" s="232"/>
      <c r="N50" s="239">
        <v>109.323710796558</v>
      </c>
      <c r="O50" s="240">
        <v>135.38808492922499</v>
      </c>
      <c r="P50" s="241">
        <v>122.35589786289199</v>
      </c>
      <c r="Q50" s="232"/>
      <c r="R50" s="242">
        <v>90.3212255659965</v>
      </c>
      <c r="S50" s="215"/>
      <c r="T50" s="216">
        <v>3.88670175550515</v>
      </c>
      <c r="U50" s="210">
        <v>-0.61468014324572895</v>
      </c>
      <c r="V50" s="210">
        <v>-0.763779860300969</v>
      </c>
      <c r="W50" s="210">
        <v>-6.7210784994345296</v>
      </c>
      <c r="X50" s="210">
        <v>-5.5883622395226604</v>
      </c>
      <c r="Y50" s="217">
        <v>-2.6882982272696401</v>
      </c>
      <c r="Z50" s="210"/>
      <c r="AA50" s="218">
        <v>-15.6371180755586</v>
      </c>
      <c r="AB50" s="219">
        <v>-10.6814018684681</v>
      </c>
      <c r="AC50" s="220">
        <v>-12.965454705971201</v>
      </c>
      <c r="AD50" s="210"/>
      <c r="AE50" s="221">
        <v>-6.9413914395268703</v>
      </c>
      <c r="AG50" s="237">
        <v>46.294347071884502</v>
      </c>
      <c r="AH50" s="232">
        <v>69.838373577574202</v>
      </c>
      <c r="AI50" s="232">
        <v>76.706081737440996</v>
      </c>
      <c r="AJ50" s="232">
        <v>77.689901470996304</v>
      </c>
      <c r="AK50" s="232">
        <v>75.583223008603895</v>
      </c>
      <c r="AL50" s="238">
        <v>69.2223853733</v>
      </c>
      <c r="AM50" s="232"/>
      <c r="AN50" s="239">
        <v>90.822203719122896</v>
      </c>
      <c r="AO50" s="240">
        <v>92.642510407993299</v>
      </c>
      <c r="AP50" s="241">
        <v>91.732357063558098</v>
      </c>
      <c r="AQ50" s="232"/>
      <c r="AR50" s="242">
        <v>75.653805856230903</v>
      </c>
      <c r="AS50" s="215"/>
      <c r="AT50" s="216">
        <v>-10.3206553463839</v>
      </c>
      <c r="AU50" s="210">
        <v>-11.9020035387303</v>
      </c>
      <c r="AV50" s="210">
        <v>-10.629809643085199</v>
      </c>
      <c r="AW50" s="210">
        <v>-8.1959420835598191</v>
      </c>
      <c r="AX50" s="210">
        <v>-6.0428448078777199</v>
      </c>
      <c r="AY50" s="217">
        <v>-9.3462128452520599</v>
      </c>
      <c r="AZ50" s="210"/>
      <c r="BA50" s="218">
        <v>-6.8566675532018504</v>
      </c>
      <c r="BB50" s="219">
        <v>-9.9399361798396502</v>
      </c>
      <c r="BC50" s="220">
        <v>-8.4395361537410096</v>
      </c>
      <c r="BD50" s="210"/>
      <c r="BE50" s="221">
        <v>-9.0341467459678793</v>
      </c>
    </row>
    <row r="51" spans="1:57">
      <c r="A51" s="109" t="s">
        <v>52</v>
      </c>
      <c r="B51" t="s">
        <v>52</v>
      </c>
      <c r="D51" s="24" t="s">
        <v>89</v>
      </c>
      <c r="E51" s="27" t="s">
        <v>90</v>
      </c>
      <c r="G51" s="237">
        <v>34.071803455723497</v>
      </c>
      <c r="H51" s="232">
        <v>44.793713360074001</v>
      </c>
      <c r="I51" s="232">
        <v>56.4621058315334</v>
      </c>
      <c r="J51" s="232">
        <v>56.995668003702498</v>
      </c>
      <c r="K51" s="232">
        <v>54.901487195309997</v>
      </c>
      <c r="L51" s="238">
        <v>49.4449555692687</v>
      </c>
      <c r="M51" s="232"/>
      <c r="N51" s="239">
        <v>78.797681271212497</v>
      </c>
      <c r="O51" s="240">
        <v>84.242577908052994</v>
      </c>
      <c r="P51" s="241">
        <v>81.520129589632802</v>
      </c>
      <c r="Q51" s="232"/>
      <c r="R51" s="242">
        <v>58.609291003658399</v>
      </c>
      <c r="S51" s="215"/>
      <c r="T51" s="216">
        <v>6.6481152203349199</v>
      </c>
      <c r="U51" s="210">
        <v>8.2452118314884402</v>
      </c>
      <c r="V51" s="210">
        <v>25.332258054699299</v>
      </c>
      <c r="W51" s="210">
        <v>18.007452876214501</v>
      </c>
      <c r="X51" s="210">
        <v>11.261762920721999</v>
      </c>
      <c r="Y51" s="217">
        <v>14.4440938157912</v>
      </c>
      <c r="Z51" s="210"/>
      <c r="AA51" s="218">
        <v>9.8401707426809395</v>
      </c>
      <c r="AB51" s="219">
        <v>17.015418878023301</v>
      </c>
      <c r="AC51" s="220">
        <v>13.4341404189973</v>
      </c>
      <c r="AD51" s="210"/>
      <c r="AE51" s="221">
        <v>14.0405902698449</v>
      </c>
      <c r="AG51" s="237">
        <v>32.507939679111303</v>
      </c>
      <c r="AH51" s="232">
        <v>43.447475701943802</v>
      </c>
      <c r="AI51" s="232">
        <v>48.277000154273303</v>
      </c>
      <c r="AJ51" s="232">
        <v>48.962440990434999</v>
      </c>
      <c r="AK51" s="232">
        <v>49.288557543967897</v>
      </c>
      <c r="AL51" s="238">
        <v>44.4966828139463</v>
      </c>
      <c r="AM51" s="232"/>
      <c r="AN51" s="239">
        <v>64.472467602591706</v>
      </c>
      <c r="AO51" s="240">
        <v>64.636676951558101</v>
      </c>
      <c r="AP51" s="241">
        <v>64.554572277074897</v>
      </c>
      <c r="AQ51" s="232"/>
      <c r="AR51" s="242">
        <v>50.227508374840198</v>
      </c>
      <c r="AS51" s="215"/>
      <c r="AT51" s="216">
        <v>3.6641306705564598</v>
      </c>
      <c r="AU51" s="210">
        <v>1.1462878228205999</v>
      </c>
      <c r="AV51" s="210">
        <v>5.6518783013672103</v>
      </c>
      <c r="AW51" s="210">
        <v>6.9122625881916102</v>
      </c>
      <c r="AX51" s="210">
        <v>8.77631091313736</v>
      </c>
      <c r="AY51" s="217">
        <v>5.3838934355524399</v>
      </c>
      <c r="AZ51" s="210"/>
      <c r="BA51" s="218">
        <v>6.7572825780891002</v>
      </c>
      <c r="BB51" s="219">
        <v>7.15390125779175</v>
      </c>
      <c r="BC51" s="220">
        <v>6.9554764494284598</v>
      </c>
      <c r="BD51" s="210"/>
      <c r="BE51" s="221">
        <v>5.95560312962591</v>
      </c>
    </row>
    <row r="52" spans="1:57">
      <c r="A52" s="110" t="s">
        <v>59</v>
      </c>
      <c r="B52" t="s">
        <v>59</v>
      </c>
      <c r="D52" s="24" t="s">
        <v>89</v>
      </c>
      <c r="E52" s="27" t="s">
        <v>90</v>
      </c>
      <c r="G52" s="243">
        <v>57.895918715846904</v>
      </c>
      <c r="H52" s="244">
        <v>75.152366803278596</v>
      </c>
      <c r="I52" s="244">
        <v>84.0118613387978</v>
      </c>
      <c r="J52" s="244">
        <v>83.189334016393403</v>
      </c>
      <c r="K52" s="244">
        <v>101.790242486338</v>
      </c>
      <c r="L52" s="245">
        <v>80.407944672131094</v>
      </c>
      <c r="M52" s="232"/>
      <c r="N52" s="246">
        <v>120.332732240437</v>
      </c>
      <c r="O52" s="247">
        <v>131.809723360655</v>
      </c>
      <c r="P52" s="248">
        <v>126.071227800546</v>
      </c>
      <c r="Q52" s="232"/>
      <c r="R52" s="249">
        <v>93.454596994535507</v>
      </c>
      <c r="S52" s="215"/>
      <c r="T52" s="222">
        <v>1.1337672991610701</v>
      </c>
      <c r="U52" s="223">
        <v>-1.3099325248748299</v>
      </c>
      <c r="V52" s="223">
        <v>0.98802478171485897</v>
      </c>
      <c r="W52" s="223">
        <v>-1.28844384106792</v>
      </c>
      <c r="X52" s="223">
        <v>-4.58117690593396</v>
      </c>
      <c r="Y52" s="224">
        <v>-1.34942701637021</v>
      </c>
      <c r="Z52" s="210"/>
      <c r="AA52" s="225">
        <v>-5.1141167441955604</v>
      </c>
      <c r="AB52" s="226">
        <v>2.7641320953672999</v>
      </c>
      <c r="AC52" s="227">
        <v>-1.1526630919741401</v>
      </c>
      <c r="AD52" s="210"/>
      <c r="AE52" s="228">
        <v>-1.2736808396041801</v>
      </c>
      <c r="AG52" s="243">
        <v>55.807786031420697</v>
      </c>
      <c r="AH52" s="244">
        <v>75.327695525956202</v>
      </c>
      <c r="AI52" s="244">
        <v>85.243138661202096</v>
      </c>
      <c r="AJ52" s="244">
        <v>88.364359631147494</v>
      </c>
      <c r="AK52" s="244">
        <v>95.3463900273224</v>
      </c>
      <c r="AL52" s="245">
        <v>80.017873975409799</v>
      </c>
      <c r="AM52" s="232"/>
      <c r="AN52" s="246">
        <v>122.224872780054</v>
      </c>
      <c r="AO52" s="247">
        <v>125.641704234972</v>
      </c>
      <c r="AP52" s="248">
        <v>123.933288507513</v>
      </c>
      <c r="AQ52" s="232"/>
      <c r="AR52" s="249">
        <v>92.565135270296594</v>
      </c>
      <c r="AS52" s="215"/>
      <c r="AT52" s="222">
        <v>-3.7082201166194402</v>
      </c>
      <c r="AU52" s="223">
        <v>-4.20226909278884</v>
      </c>
      <c r="AV52" s="223">
        <v>-1.11623106460279</v>
      </c>
      <c r="AW52" s="223">
        <v>-1.9361973638505501</v>
      </c>
      <c r="AX52" s="223">
        <v>-3.09505016471959</v>
      </c>
      <c r="AY52" s="224">
        <v>-2.7244946411595401</v>
      </c>
      <c r="AZ52" s="210"/>
      <c r="BA52" s="225">
        <v>1.4527896095822099</v>
      </c>
      <c r="BB52" s="226">
        <v>3.2443030370338999</v>
      </c>
      <c r="BC52" s="227">
        <v>2.35305515760786</v>
      </c>
      <c r="BD52" s="210"/>
      <c r="BE52" s="228">
        <v>-0.84279568636105395</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5" tint="-0.249977111117893"/>
    <outlinePr summaryBelow="0" summaryRight="0"/>
    <pageSetUpPr autoPageBreaks="0" fitToPage="1"/>
  </sheetPr>
  <dimension ref="A1:AX58"/>
  <sheetViews>
    <sheetView showGridLines="0" zoomScaleNormal="100" zoomScaleSheetLayoutView="100" workbookViewId="0">
      <selection activeCell="P13" sqref="P13"/>
    </sheetView>
  </sheetViews>
  <sheetFormatPr defaultRowHeight="12.75"/>
  <cols>
    <col min="1" max="1" width="1.7109375" customWidth="1"/>
    <col min="2" max="3" width="8.7109375" customWidth="1"/>
    <col min="4" max="4" width="5.7109375" customWidth="1"/>
    <col min="5" max="5" width="6" customWidth="1"/>
    <col min="6" max="6" width="5.42578125" customWidth="1"/>
    <col min="7" max="7" width="6.140625" customWidth="1"/>
    <col min="8" max="8" width="5.5703125" customWidth="1"/>
    <col min="9" max="9" width="4.140625" customWidth="1"/>
    <col min="10" max="10" width="4.85546875" customWidth="1"/>
    <col min="11" max="12" width="4.7109375" customWidth="1"/>
    <col min="13" max="13" width="6.7109375" customWidth="1"/>
    <col min="14" max="14" width="4.7109375" customWidth="1"/>
    <col min="16" max="16" width="5.7109375" customWidth="1"/>
    <col min="17" max="17" width="6" customWidth="1"/>
    <col min="18" max="18" width="5.42578125" customWidth="1"/>
    <col min="19" max="19" width="6.140625" customWidth="1"/>
    <col min="20" max="20" width="5.5703125" customWidth="1"/>
    <col min="21" max="21" width="4.140625" customWidth="1"/>
    <col min="22" max="22" width="4.85546875" customWidth="1"/>
    <col min="23" max="23" width="8.7109375" customWidth="1"/>
    <col min="24" max="24" width="4.7109375" customWidth="1"/>
    <col min="257" max="257" width="1.7109375" customWidth="1"/>
    <col min="258" max="259" width="8.7109375" customWidth="1"/>
    <col min="260" max="260" width="5.7109375" customWidth="1"/>
    <col min="261" max="261" width="6" customWidth="1"/>
    <col min="262" max="262" width="5.42578125" customWidth="1"/>
    <col min="263" max="263" width="6.140625" customWidth="1"/>
    <col min="264" max="264" width="5.5703125" customWidth="1"/>
    <col min="265" max="265" width="4.140625" customWidth="1"/>
    <col min="266" max="266" width="4.85546875" customWidth="1"/>
    <col min="267" max="268" width="4.7109375" customWidth="1"/>
    <col min="269" max="269" width="6.7109375" customWidth="1"/>
    <col min="270" max="270" width="4.7109375" customWidth="1"/>
    <col min="272" max="272" width="5.7109375" customWidth="1"/>
    <col min="273" max="273" width="6" customWidth="1"/>
    <col min="274" max="274" width="5.42578125" customWidth="1"/>
    <col min="275" max="275" width="6.140625" customWidth="1"/>
    <col min="276" max="276" width="5.5703125" customWidth="1"/>
    <col min="277" max="277" width="4.140625" customWidth="1"/>
    <col min="278" max="278" width="4.85546875" customWidth="1"/>
    <col min="279" max="279" width="8.7109375" customWidth="1"/>
    <col min="280" max="280" width="4.7109375" customWidth="1"/>
    <col min="513" max="513" width="1.7109375" customWidth="1"/>
    <col min="514" max="515" width="8.7109375" customWidth="1"/>
    <col min="516" max="516" width="5.7109375" customWidth="1"/>
    <col min="517" max="517" width="6" customWidth="1"/>
    <col min="518" max="518" width="5.42578125" customWidth="1"/>
    <col min="519" max="519" width="6.140625" customWidth="1"/>
    <col min="520" max="520" width="5.5703125" customWidth="1"/>
    <col min="521" max="521" width="4.140625" customWidth="1"/>
    <col min="522" max="522" width="4.85546875" customWidth="1"/>
    <col min="523" max="524" width="4.7109375" customWidth="1"/>
    <col min="525" max="525" width="6.7109375" customWidth="1"/>
    <col min="526" max="526" width="4.7109375" customWidth="1"/>
    <col min="528" max="528" width="5.7109375" customWidth="1"/>
    <col min="529" max="529" width="6" customWidth="1"/>
    <col min="530" max="530" width="5.42578125" customWidth="1"/>
    <col min="531" max="531" width="6.140625" customWidth="1"/>
    <col min="532" max="532" width="5.5703125" customWidth="1"/>
    <col min="533" max="533" width="4.140625" customWidth="1"/>
    <col min="534" max="534" width="4.85546875" customWidth="1"/>
    <col min="535" max="535" width="8.7109375" customWidth="1"/>
    <col min="536" max="536" width="4.7109375" customWidth="1"/>
    <col min="769" max="769" width="1.7109375" customWidth="1"/>
    <col min="770" max="771" width="8.7109375" customWidth="1"/>
    <col min="772" max="772" width="5.7109375" customWidth="1"/>
    <col min="773" max="773" width="6" customWidth="1"/>
    <col min="774" max="774" width="5.42578125" customWidth="1"/>
    <col min="775" max="775" width="6.140625" customWidth="1"/>
    <col min="776" max="776" width="5.5703125" customWidth="1"/>
    <col min="777" max="777" width="4.140625" customWidth="1"/>
    <col min="778" max="778" width="4.85546875" customWidth="1"/>
    <col min="779" max="780" width="4.7109375" customWidth="1"/>
    <col min="781" max="781" width="6.7109375" customWidth="1"/>
    <col min="782" max="782" width="4.7109375" customWidth="1"/>
    <col min="784" max="784" width="5.7109375" customWidth="1"/>
    <col min="785" max="785" width="6" customWidth="1"/>
    <col min="786" max="786" width="5.42578125" customWidth="1"/>
    <col min="787" max="787" width="6.140625" customWidth="1"/>
    <col min="788" max="788" width="5.5703125" customWidth="1"/>
    <col min="789" max="789" width="4.140625" customWidth="1"/>
    <col min="790" max="790" width="4.85546875" customWidth="1"/>
    <col min="791" max="791" width="8.7109375" customWidth="1"/>
    <col min="792" max="792" width="4.7109375" customWidth="1"/>
    <col min="1025" max="1025" width="1.7109375" customWidth="1"/>
    <col min="1026" max="1027" width="8.7109375" customWidth="1"/>
    <col min="1028" max="1028" width="5.7109375" customWidth="1"/>
    <col min="1029" max="1029" width="6" customWidth="1"/>
    <col min="1030" max="1030" width="5.42578125" customWidth="1"/>
    <col min="1031" max="1031" width="6.140625" customWidth="1"/>
    <col min="1032" max="1032" width="5.5703125" customWidth="1"/>
    <col min="1033" max="1033" width="4.140625" customWidth="1"/>
    <col min="1034" max="1034" width="4.85546875" customWidth="1"/>
    <col min="1035" max="1036" width="4.7109375" customWidth="1"/>
    <col min="1037" max="1037" width="6.7109375" customWidth="1"/>
    <col min="1038" max="1038" width="4.7109375" customWidth="1"/>
    <col min="1040" max="1040" width="5.7109375" customWidth="1"/>
    <col min="1041" max="1041" width="6" customWidth="1"/>
    <col min="1042" max="1042" width="5.42578125" customWidth="1"/>
    <col min="1043" max="1043" width="6.140625" customWidth="1"/>
    <col min="1044" max="1044" width="5.5703125" customWidth="1"/>
    <col min="1045" max="1045" width="4.140625" customWidth="1"/>
    <col min="1046" max="1046" width="4.85546875" customWidth="1"/>
    <col min="1047" max="1047" width="8.7109375" customWidth="1"/>
    <col min="1048" max="1048" width="4.7109375" customWidth="1"/>
    <col min="1281" max="1281" width="1.7109375" customWidth="1"/>
    <col min="1282" max="1283" width="8.7109375" customWidth="1"/>
    <col min="1284" max="1284" width="5.7109375" customWidth="1"/>
    <col min="1285" max="1285" width="6" customWidth="1"/>
    <col min="1286" max="1286" width="5.42578125" customWidth="1"/>
    <col min="1287" max="1287" width="6.140625" customWidth="1"/>
    <col min="1288" max="1288" width="5.5703125" customWidth="1"/>
    <col min="1289" max="1289" width="4.140625" customWidth="1"/>
    <col min="1290" max="1290" width="4.85546875" customWidth="1"/>
    <col min="1291" max="1292" width="4.7109375" customWidth="1"/>
    <col min="1293" max="1293" width="6.7109375" customWidth="1"/>
    <col min="1294" max="1294" width="4.7109375" customWidth="1"/>
    <col min="1296" max="1296" width="5.7109375" customWidth="1"/>
    <col min="1297" max="1297" width="6" customWidth="1"/>
    <col min="1298" max="1298" width="5.42578125" customWidth="1"/>
    <col min="1299" max="1299" width="6.140625" customWidth="1"/>
    <col min="1300" max="1300" width="5.5703125" customWidth="1"/>
    <col min="1301" max="1301" width="4.140625" customWidth="1"/>
    <col min="1302" max="1302" width="4.85546875" customWidth="1"/>
    <col min="1303" max="1303" width="8.7109375" customWidth="1"/>
    <col min="1304" max="1304" width="4.7109375" customWidth="1"/>
    <col min="1537" max="1537" width="1.7109375" customWidth="1"/>
    <col min="1538" max="1539" width="8.7109375" customWidth="1"/>
    <col min="1540" max="1540" width="5.7109375" customWidth="1"/>
    <col min="1541" max="1541" width="6" customWidth="1"/>
    <col min="1542" max="1542" width="5.42578125" customWidth="1"/>
    <col min="1543" max="1543" width="6.140625" customWidth="1"/>
    <col min="1544" max="1544" width="5.5703125" customWidth="1"/>
    <col min="1545" max="1545" width="4.140625" customWidth="1"/>
    <col min="1546" max="1546" width="4.85546875" customWidth="1"/>
    <col min="1547" max="1548" width="4.7109375" customWidth="1"/>
    <col min="1549" max="1549" width="6.7109375" customWidth="1"/>
    <col min="1550" max="1550" width="4.7109375" customWidth="1"/>
    <col min="1552" max="1552" width="5.7109375" customWidth="1"/>
    <col min="1553" max="1553" width="6" customWidth="1"/>
    <col min="1554" max="1554" width="5.42578125" customWidth="1"/>
    <col min="1555" max="1555" width="6.140625" customWidth="1"/>
    <col min="1556" max="1556" width="5.5703125" customWidth="1"/>
    <col min="1557" max="1557" width="4.140625" customWidth="1"/>
    <col min="1558" max="1558" width="4.85546875" customWidth="1"/>
    <col min="1559" max="1559" width="8.7109375" customWidth="1"/>
    <col min="1560" max="1560" width="4.7109375" customWidth="1"/>
    <col min="1793" max="1793" width="1.7109375" customWidth="1"/>
    <col min="1794" max="1795" width="8.7109375" customWidth="1"/>
    <col min="1796" max="1796" width="5.7109375" customWidth="1"/>
    <col min="1797" max="1797" width="6" customWidth="1"/>
    <col min="1798" max="1798" width="5.42578125" customWidth="1"/>
    <col min="1799" max="1799" width="6.140625" customWidth="1"/>
    <col min="1800" max="1800" width="5.5703125" customWidth="1"/>
    <col min="1801" max="1801" width="4.140625" customWidth="1"/>
    <col min="1802" max="1802" width="4.85546875" customWidth="1"/>
    <col min="1803" max="1804" width="4.7109375" customWidth="1"/>
    <col min="1805" max="1805" width="6.7109375" customWidth="1"/>
    <col min="1806" max="1806" width="4.7109375" customWidth="1"/>
    <col min="1808" max="1808" width="5.7109375" customWidth="1"/>
    <col min="1809" max="1809" width="6" customWidth="1"/>
    <col min="1810" max="1810" width="5.42578125" customWidth="1"/>
    <col min="1811" max="1811" width="6.140625" customWidth="1"/>
    <col min="1812" max="1812" width="5.5703125" customWidth="1"/>
    <col min="1813" max="1813" width="4.140625" customWidth="1"/>
    <col min="1814" max="1814" width="4.85546875" customWidth="1"/>
    <col min="1815" max="1815" width="8.7109375" customWidth="1"/>
    <col min="1816" max="1816" width="4.7109375" customWidth="1"/>
    <col min="2049" max="2049" width="1.7109375" customWidth="1"/>
    <col min="2050" max="2051" width="8.7109375" customWidth="1"/>
    <col min="2052" max="2052" width="5.7109375" customWidth="1"/>
    <col min="2053" max="2053" width="6" customWidth="1"/>
    <col min="2054" max="2054" width="5.42578125" customWidth="1"/>
    <col min="2055" max="2055" width="6.140625" customWidth="1"/>
    <col min="2056" max="2056" width="5.5703125" customWidth="1"/>
    <col min="2057" max="2057" width="4.140625" customWidth="1"/>
    <col min="2058" max="2058" width="4.85546875" customWidth="1"/>
    <col min="2059" max="2060" width="4.7109375" customWidth="1"/>
    <col min="2061" max="2061" width="6.7109375" customWidth="1"/>
    <col min="2062" max="2062" width="4.7109375" customWidth="1"/>
    <col min="2064" max="2064" width="5.7109375" customWidth="1"/>
    <col min="2065" max="2065" width="6" customWidth="1"/>
    <col min="2066" max="2066" width="5.42578125" customWidth="1"/>
    <col min="2067" max="2067" width="6.140625" customWidth="1"/>
    <col min="2068" max="2068" width="5.5703125" customWidth="1"/>
    <col min="2069" max="2069" width="4.140625" customWidth="1"/>
    <col min="2070" max="2070" width="4.85546875" customWidth="1"/>
    <col min="2071" max="2071" width="8.7109375" customWidth="1"/>
    <col min="2072" max="2072" width="4.7109375" customWidth="1"/>
    <col min="2305" max="2305" width="1.7109375" customWidth="1"/>
    <col min="2306" max="2307" width="8.7109375" customWidth="1"/>
    <col min="2308" max="2308" width="5.7109375" customWidth="1"/>
    <col min="2309" max="2309" width="6" customWidth="1"/>
    <col min="2310" max="2310" width="5.42578125" customWidth="1"/>
    <col min="2311" max="2311" width="6.140625" customWidth="1"/>
    <col min="2312" max="2312" width="5.5703125" customWidth="1"/>
    <col min="2313" max="2313" width="4.140625" customWidth="1"/>
    <col min="2314" max="2314" width="4.85546875" customWidth="1"/>
    <col min="2315" max="2316" width="4.7109375" customWidth="1"/>
    <col min="2317" max="2317" width="6.7109375" customWidth="1"/>
    <col min="2318" max="2318" width="4.7109375" customWidth="1"/>
    <col min="2320" max="2320" width="5.7109375" customWidth="1"/>
    <col min="2321" max="2321" width="6" customWidth="1"/>
    <col min="2322" max="2322" width="5.42578125" customWidth="1"/>
    <col min="2323" max="2323" width="6.140625" customWidth="1"/>
    <col min="2324" max="2324" width="5.5703125" customWidth="1"/>
    <col min="2325" max="2325" width="4.140625" customWidth="1"/>
    <col min="2326" max="2326" width="4.85546875" customWidth="1"/>
    <col min="2327" max="2327" width="8.7109375" customWidth="1"/>
    <col min="2328" max="2328" width="4.7109375" customWidth="1"/>
    <col min="2561" max="2561" width="1.7109375" customWidth="1"/>
    <col min="2562" max="2563" width="8.7109375" customWidth="1"/>
    <col min="2564" max="2564" width="5.7109375" customWidth="1"/>
    <col min="2565" max="2565" width="6" customWidth="1"/>
    <col min="2566" max="2566" width="5.42578125" customWidth="1"/>
    <col min="2567" max="2567" width="6.140625" customWidth="1"/>
    <col min="2568" max="2568" width="5.5703125" customWidth="1"/>
    <col min="2569" max="2569" width="4.140625" customWidth="1"/>
    <col min="2570" max="2570" width="4.85546875" customWidth="1"/>
    <col min="2571" max="2572" width="4.7109375" customWidth="1"/>
    <col min="2573" max="2573" width="6.7109375" customWidth="1"/>
    <col min="2574" max="2574" width="4.7109375" customWidth="1"/>
    <col min="2576" max="2576" width="5.7109375" customWidth="1"/>
    <col min="2577" max="2577" width="6" customWidth="1"/>
    <col min="2578" max="2578" width="5.42578125" customWidth="1"/>
    <col min="2579" max="2579" width="6.140625" customWidth="1"/>
    <col min="2580" max="2580" width="5.5703125" customWidth="1"/>
    <col min="2581" max="2581" width="4.140625" customWidth="1"/>
    <col min="2582" max="2582" width="4.85546875" customWidth="1"/>
    <col min="2583" max="2583" width="8.7109375" customWidth="1"/>
    <col min="2584" max="2584" width="4.7109375" customWidth="1"/>
    <col min="2817" max="2817" width="1.7109375" customWidth="1"/>
    <col min="2818" max="2819" width="8.7109375" customWidth="1"/>
    <col min="2820" max="2820" width="5.7109375" customWidth="1"/>
    <col min="2821" max="2821" width="6" customWidth="1"/>
    <col min="2822" max="2822" width="5.42578125" customWidth="1"/>
    <col min="2823" max="2823" width="6.140625" customWidth="1"/>
    <col min="2824" max="2824" width="5.5703125" customWidth="1"/>
    <col min="2825" max="2825" width="4.140625" customWidth="1"/>
    <col min="2826" max="2826" width="4.85546875" customWidth="1"/>
    <col min="2827" max="2828" width="4.7109375" customWidth="1"/>
    <col min="2829" max="2829" width="6.7109375" customWidth="1"/>
    <col min="2830" max="2830" width="4.7109375" customWidth="1"/>
    <col min="2832" max="2832" width="5.7109375" customWidth="1"/>
    <col min="2833" max="2833" width="6" customWidth="1"/>
    <col min="2834" max="2834" width="5.42578125" customWidth="1"/>
    <col min="2835" max="2835" width="6.140625" customWidth="1"/>
    <col min="2836" max="2836" width="5.5703125" customWidth="1"/>
    <col min="2837" max="2837" width="4.140625" customWidth="1"/>
    <col min="2838" max="2838" width="4.85546875" customWidth="1"/>
    <col min="2839" max="2839" width="8.7109375" customWidth="1"/>
    <col min="2840" max="2840" width="4.7109375" customWidth="1"/>
    <col min="3073" max="3073" width="1.7109375" customWidth="1"/>
    <col min="3074" max="3075" width="8.7109375" customWidth="1"/>
    <col min="3076" max="3076" width="5.7109375" customWidth="1"/>
    <col min="3077" max="3077" width="6" customWidth="1"/>
    <col min="3078" max="3078" width="5.42578125" customWidth="1"/>
    <col min="3079" max="3079" width="6.140625" customWidth="1"/>
    <col min="3080" max="3080" width="5.5703125" customWidth="1"/>
    <col min="3081" max="3081" width="4.140625" customWidth="1"/>
    <col min="3082" max="3082" width="4.85546875" customWidth="1"/>
    <col min="3083" max="3084" width="4.7109375" customWidth="1"/>
    <col min="3085" max="3085" width="6.7109375" customWidth="1"/>
    <col min="3086" max="3086" width="4.7109375" customWidth="1"/>
    <col min="3088" max="3088" width="5.7109375" customWidth="1"/>
    <col min="3089" max="3089" width="6" customWidth="1"/>
    <col min="3090" max="3090" width="5.42578125" customWidth="1"/>
    <col min="3091" max="3091" width="6.140625" customWidth="1"/>
    <col min="3092" max="3092" width="5.5703125" customWidth="1"/>
    <col min="3093" max="3093" width="4.140625" customWidth="1"/>
    <col min="3094" max="3094" width="4.85546875" customWidth="1"/>
    <col min="3095" max="3095" width="8.7109375" customWidth="1"/>
    <col min="3096" max="3096" width="4.7109375" customWidth="1"/>
    <col min="3329" max="3329" width="1.7109375" customWidth="1"/>
    <col min="3330" max="3331" width="8.7109375" customWidth="1"/>
    <col min="3332" max="3332" width="5.7109375" customWidth="1"/>
    <col min="3333" max="3333" width="6" customWidth="1"/>
    <col min="3334" max="3334" width="5.42578125" customWidth="1"/>
    <col min="3335" max="3335" width="6.140625" customWidth="1"/>
    <col min="3336" max="3336" width="5.5703125" customWidth="1"/>
    <col min="3337" max="3337" width="4.140625" customWidth="1"/>
    <col min="3338" max="3338" width="4.85546875" customWidth="1"/>
    <col min="3339" max="3340" width="4.7109375" customWidth="1"/>
    <col min="3341" max="3341" width="6.7109375" customWidth="1"/>
    <col min="3342" max="3342" width="4.7109375" customWidth="1"/>
    <col min="3344" max="3344" width="5.7109375" customWidth="1"/>
    <col min="3345" max="3345" width="6" customWidth="1"/>
    <col min="3346" max="3346" width="5.42578125" customWidth="1"/>
    <col min="3347" max="3347" width="6.140625" customWidth="1"/>
    <col min="3348" max="3348" width="5.5703125" customWidth="1"/>
    <col min="3349" max="3349" width="4.140625" customWidth="1"/>
    <col min="3350" max="3350" width="4.85546875" customWidth="1"/>
    <col min="3351" max="3351" width="8.7109375" customWidth="1"/>
    <col min="3352" max="3352" width="4.7109375" customWidth="1"/>
    <col min="3585" max="3585" width="1.7109375" customWidth="1"/>
    <col min="3586" max="3587" width="8.7109375" customWidth="1"/>
    <col min="3588" max="3588" width="5.7109375" customWidth="1"/>
    <col min="3589" max="3589" width="6" customWidth="1"/>
    <col min="3590" max="3590" width="5.42578125" customWidth="1"/>
    <col min="3591" max="3591" width="6.140625" customWidth="1"/>
    <col min="3592" max="3592" width="5.5703125" customWidth="1"/>
    <col min="3593" max="3593" width="4.140625" customWidth="1"/>
    <col min="3594" max="3594" width="4.85546875" customWidth="1"/>
    <col min="3595" max="3596" width="4.7109375" customWidth="1"/>
    <col min="3597" max="3597" width="6.7109375" customWidth="1"/>
    <col min="3598" max="3598" width="4.7109375" customWidth="1"/>
    <col min="3600" max="3600" width="5.7109375" customWidth="1"/>
    <col min="3601" max="3601" width="6" customWidth="1"/>
    <col min="3602" max="3602" width="5.42578125" customWidth="1"/>
    <col min="3603" max="3603" width="6.140625" customWidth="1"/>
    <col min="3604" max="3604" width="5.5703125" customWidth="1"/>
    <col min="3605" max="3605" width="4.140625" customWidth="1"/>
    <col min="3606" max="3606" width="4.85546875" customWidth="1"/>
    <col min="3607" max="3607" width="8.7109375" customWidth="1"/>
    <col min="3608" max="3608" width="4.7109375" customWidth="1"/>
    <col min="3841" max="3841" width="1.7109375" customWidth="1"/>
    <col min="3842" max="3843" width="8.7109375" customWidth="1"/>
    <col min="3844" max="3844" width="5.7109375" customWidth="1"/>
    <col min="3845" max="3845" width="6" customWidth="1"/>
    <col min="3846" max="3846" width="5.42578125" customWidth="1"/>
    <col min="3847" max="3847" width="6.140625" customWidth="1"/>
    <col min="3848" max="3848" width="5.5703125" customWidth="1"/>
    <col min="3849" max="3849" width="4.140625" customWidth="1"/>
    <col min="3850" max="3850" width="4.85546875" customWidth="1"/>
    <col min="3851" max="3852" width="4.7109375" customWidth="1"/>
    <col min="3853" max="3853" width="6.7109375" customWidth="1"/>
    <col min="3854" max="3854" width="4.7109375" customWidth="1"/>
    <col min="3856" max="3856" width="5.7109375" customWidth="1"/>
    <col min="3857" max="3857" width="6" customWidth="1"/>
    <col min="3858" max="3858" width="5.42578125" customWidth="1"/>
    <col min="3859" max="3859" width="6.140625" customWidth="1"/>
    <col min="3860" max="3860" width="5.5703125" customWidth="1"/>
    <col min="3861" max="3861" width="4.140625" customWidth="1"/>
    <col min="3862" max="3862" width="4.85546875" customWidth="1"/>
    <col min="3863" max="3863" width="8.7109375" customWidth="1"/>
    <col min="3864" max="3864" width="4.7109375" customWidth="1"/>
    <col min="4097" max="4097" width="1.7109375" customWidth="1"/>
    <col min="4098" max="4099" width="8.7109375" customWidth="1"/>
    <col min="4100" max="4100" width="5.7109375" customWidth="1"/>
    <col min="4101" max="4101" width="6" customWidth="1"/>
    <col min="4102" max="4102" width="5.42578125" customWidth="1"/>
    <col min="4103" max="4103" width="6.140625" customWidth="1"/>
    <col min="4104" max="4104" width="5.5703125" customWidth="1"/>
    <col min="4105" max="4105" width="4.140625" customWidth="1"/>
    <col min="4106" max="4106" width="4.85546875" customWidth="1"/>
    <col min="4107" max="4108" width="4.7109375" customWidth="1"/>
    <col min="4109" max="4109" width="6.7109375" customWidth="1"/>
    <col min="4110" max="4110" width="4.7109375" customWidth="1"/>
    <col min="4112" max="4112" width="5.7109375" customWidth="1"/>
    <col min="4113" max="4113" width="6" customWidth="1"/>
    <col min="4114" max="4114" width="5.42578125" customWidth="1"/>
    <col min="4115" max="4115" width="6.140625" customWidth="1"/>
    <col min="4116" max="4116" width="5.5703125" customWidth="1"/>
    <col min="4117" max="4117" width="4.140625" customWidth="1"/>
    <col min="4118" max="4118" width="4.85546875" customWidth="1"/>
    <col min="4119" max="4119" width="8.7109375" customWidth="1"/>
    <col min="4120" max="4120" width="4.7109375" customWidth="1"/>
    <col min="4353" max="4353" width="1.7109375" customWidth="1"/>
    <col min="4354" max="4355" width="8.7109375" customWidth="1"/>
    <col min="4356" max="4356" width="5.7109375" customWidth="1"/>
    <col min="4357" max="4357" width="6" customWidth="1"/>
    <col min="4358" max="4358" width="5.42578125" customWidth="1"/>
    <col min="4359" max="4359" width="6.140625" customWidth="1"/>
    <col min="4360" max="4360" width="5.5703125" customWidth="1"/>
    <col min="4361" max="4361" width="4.140625" customWidth="1"/>
    <col min="4362" max="4362" width="4.85546875" customWidth="1"/>
    <col min="4363" max="4364" width="4.7109375" customWidth="1"/>
    <col min="4365" max="4365" width="6.7109375" customWidth="1"/>
    <col min="4366" max="4366" width="4.7109375" customWidth="1"/>
    <col min="4368" max="4368" width="5.7109375" customWidth="1"/>
    <col min="4369" max="4369" width="6" customWidth="1"/>
    <col min="4370" max="4370" width="5.42578125" customWidth="1"/>
    <col min="4371" max="4371" width="6.140625" customWidth="1"/>
    <col min="4372" max="4372" width="5.5703125" customWidth="1"/>
    <col min="4373" max="4373" width="4.140625" customWidth="1"/>
    <col min="4374" max="4374" width="4.85546875" customWidth="1"/>
    <col min="4375" max="4375" width="8.7109375" customWidth="1"/>
    <col min="4376" max="4376" width="4.7109375" customWidth="1"/>
    <col min="4609" max="4609" width="1.7109375" customWidth="1"/>
    <col min="4610" max="4611" width="8.7109375" customWidth="1"/>
    <col min="4612" max="4612" width="5.7109375" customWidth="1"/>
    <col min="4613" max="4613" width="6" customWidth="1"/>
    <col min="4614" max="4614" width="5.42578125" customWidth="1"/>
    <col min="4615" max="4615" width="6.140625" customWidth="1"/>
    <col min="4616" max="4616" width="5.5703125" customWidth="1"/>
    <col min="4617" max="4617" width="4.140625" customWidth="1"/>
    <col min="4618" max="4618" width="4.85546875" customWidth="1"/>
    <col min="4619" max="4620" width="4.7109375" customWidth="1"/>
    <col min="4621" max="4621" width="6.7109375" customWidth="1"/>
    <col min="4622" max="4622" width="4.7109375" customWidth="1"/>
    <col min="4624" max="4624" width="5.7109375" customWidth="1"/>
    <col min="4625" max="4625" width="6" customWidth="1"/>
    <col min="4626" max="4626" width="5.42578125" customWidth="1"/>
    <col min="4627" max="4627" width="6.140625" customWidth="1"/>
    <col min="4628" max="4628" width="5.5703125" customWidth="1"/>
    <col min="4629" max="4629" width="4.140625" customWidth="1"/>
    <col min="4630" max="4630" width="4.85546875" customWidth="1"/>
    <col min="4631" max="4631" width="8.7109375" customWidth="1"/>
    <col min="4632" max="4632" width="4.7109375" customWidth="1"/>
    <col min="4865" max="4865" width="1.7109375" customWidth="1"/>
    <col min="4866" max="4867" width="8.7109375" customWidth="1"/>
    <col min="4868" max="4868" width="5.7109375" customWidth="1"/>
    <col min="4869" max="4869" width="6" customWidth="1"/>
    <col min="4870" max="4870" width="5.42578125" customWidth="1"/>
    <col min="4871" max="4871" width="6.140625" customWidth="1"/>
    <col min="4872" max="4872" width="5.5703125" customWidth="1"/>
    <col min="4873" max="4873" width="4.140625" customWidth="1"/>
    <col min="4874" max="4874" width="4.85546875" customWidth="1"/>
    <col min="4875" max="4876" width="4.7109375" customWidth="1"/>
    <col min="4877" max="4877" width="6.7109375" customWidth="1"/>
    <col min="4878" max="4878" width="4.7109375" customWidth="1"/>
    <col min="4880" max="4880" width="5.7109375" customWidth="1"/>
    <col min="4881" max="4881" width="6" customWidth="1"/>
    <col min="4882" max="4882" width="5.42578125" customWidth="1"/>
    <col min="4883" max="4883" width="6.140625" customWidth="1"/>
    <col min="4884" max="4884" width="5.5703125" customWidth="1"/>
    <col min="4885" max="4885" width="4.140625" customWidth="1"/>
    <col min="4886" max="4886" width="4.85546875" customWidth="1"/>
    <col min="4887" max="4887" width="8.7109375" customWidth="1"/>
    <col min="4888" max="4888" width="4.7109375" customWidth="1"/>
    <col min="5121" max="5121" width="1.7109375" customWidth="1"/>
    <col min="5122" max="5123" width="8.7109375" customWidth="1"/>
    <col min="5124" max="5124" width="5.7109375" customWidth="1"/>
    <col min="5125" max="5125" width="6" customWidth="1"/>
    <col min="5126" max="5126" width="5.42578125" customWidth="1"/>
    <col min="5127" max="5127" width="6.140625" customWidth="1"/>
    <col min="5128" max="5128" width="5.5703125" customWidth="1"/>
    <col min="5129" max="5129" width="4.140625" customWidth="1"/>
    <col min="5130" max="5130" width="4.85546875" customWidth="1"/>
    <col min="5131" max="5132" width="4.7109375" customWidth="1"/>
    <col min="5133" max="5133" width="6.7109375" customWidth="1"/>
    <col min="5134" max="5134" width="4.7109375" customWidth="1"/>
    <col min="5136" max="5136" width="5.7109375" customWidth="1"/>
    <col min="5137" max="5137" width="6" customWidth="1"/>
    <col min="5138" max="5138" width="5.42578125" customWidth="1"/>
    <col min="5139" max="5139" width="6.140625" customWidth="1"/>
    <col min="5140" max="5140" width="5.5703125" customWidth="1"/>
    <col min="5141" max="5141" width="4.140625" customWidth="1"/>
    <col min="5142" max="5142" width="4.85546875" customWidth="1"/>
    <col min="5143" max="5143" width="8.7109375" customWidth="1"/>
    <col min="5144" max="5144" width="4.7109375" customWidth="1"/>
    <col min="5377" max="5377" width="1.7109375" customWidth="1"/>
    <col min="5378" max="5379" width="8.7109375" customWidth="1"/>
    <col min="5380" max="5380" width="5.7109375" customWidth="1"/>
    <col min="5381" max="5381" width="6" customWidth="1"/>
    <col min="5382" max="5382" width="5.42578125" customWidth="1"/>
    <col min="5383" max="5383" width="6.140625" customWidth="1"/>
    <col min="5384" max="5384" width="5.5703125" customWidth="1"/>
    <col min="5385" max="5385" width="4.140625" customWidth="1"/>
    <col min="5386" max="5386" width="4.85546875" customWidth="1"/>
    <col min="5387" max="5388" width="4.7109375" customWidth="1"/>
    <col min="5389" max="5389" width="6.7109375" customWidth="1"/>
    <col min="5390" max="5390" width="4.7109375" customWidth="1"/>
    <col min="5392" max="5392" width="5.7109375" customWidth="1"/>
    <col min="5393" max="5393" width="6" customWidth="1"/>
    <col min="5394" max="5394" width="5.42578125" customWidth="1"/>
    <col min="5395" max="5395" width="6.140625" customWidth="1"/>
    <col min="5396" max="5396" width="5.5703125" customWidth="1"/>
    <col min="5397" max="5397" width="4.140625" customWidth="1"/>
    <col min="5398" max="5398" width="4.85546875" customWidth="1"/>
    <col min="5399" max="5399" width="8.7109375" customWidth="1"/>
    <col min="5400" max="5400" width="4.7109375" customWidth="1"/>
    <col min="5633" max="5633" width="1.7109375" customWidth="1"/>
    <col min="5634" max="5635" width="8.7109375" customWidth="1"/>
    <col min="5636" max="5636" width="5.7109375" customWidth="1"/>
    <col min="5637" max="5637" width="6" customWidth="1"/>
    <col min="5638" max="5638" width="5.42578125" customWidth="1"/>
    <col min="5639" max="5639" width="6.140625" customWidth="1"/>
    <col min="5640" max="5640" width="5.5703125" customWidth="1"/>
    <col min="5641" max="5641" width="4.140625" customWidth="1"/>
    <col min="5642" max="5642" width="4.85546875" customWidth="1"/>
    <col min="5643" max="5644" width="4.7109375" customWidth="1"/>
    <col min="5645" max="5645" width="6.7109375" customWidth="1"/>
    <col min="5646" max="5646" width="4.7109375" customWidth="1"/>
    <col min="5648" max="5648" width="5.7109375" customWidth="1"/>
    <col min="5649" max="5649" width="6" customWidth="1"/>
    <col min="5650" max="5650" width="5.42578125" customWidth="1"/>
    <col min="5651" max="5651" width="6.140625" customWidth="1"/>
    <col min="5652" max="5652" width="5.5703125" customWidth="1"/>
    <col min="5653" max="5653" width="4.140625" customWidth="1"/>
    <col min="5654" max="5654" width="4.85546875" customWidth="1"/>
    <col min="5655" max="5655" width="8.7109375" customWidth="1"/>
    <col min="5656" max="5656" width="4.7109375" customWidth="1"/>
    <col min="5889" max="5889" width="1.7109375" customWidth="1"/>
    <col min="5890" max="5891" width="8.7109375" customWidth="1"/>
    <col min="5892" max="5892" width="5.7109375" customWidth="1"/>
    <col min="5893" max="5893" width="6" customWidth="1"/>
    <col min="5894" max="5894" width="5.42578125" customWidth="1"/>
    <col min="5895" max="5895" width="6.140625" customWidth="1"/>
    <col min="5896" max="5896" width="5.5703125" customWidth="1"/>
    <col min="5897" max="5897" width="4.140625" customWidth="1"/>
    <col min="5898" max="5898" width="4.85546875" customWidth="1"/>
    <col min="5899" max="5900" width="4.7109375" customWidth="1"/>
    <col min="5901" max="5901" width="6.7109375" customWidth="1"/>
    <col min="5902" max="5902" width="4.7109375" customWidth="1"/>
    <col min="5904" max="5904" width="5.7109375" customWidth="1"/>
    <col min="5905" max="5905" width="6" customWidth="1"/>
    <col min="5906" max="5906" width="5.42578125" customWidth="1"/>
    <col min="5907" max="5907" width="6.140625" customWidth="1"/>
    <col min="5908" max="5908" width="5.5703125" customWidth="1"/>
    <col min="5909" max="5909" width="4.140625" customWidth="1"/>
    <col min="5910" max="5910" width="4.85546875" customWidth="1"/>
    <col min="5911" max="5911" width="8.7109375" customWidth="1"/>
    <col min="5912" max="5912" width="4.7109375" customWidth="1"/>
    <col min="6145" max="6145" width="1.7109375" customWidth="1"/>
    <col min="6146" max="6147" width="8.7109375" customWidth="1"/>
    <col min="6148" max="6148" width="5.7109375" customWidth="1"/>
    <col min="6149" max="6149" width="6" customWidth="1"/>
    <col min="6150" max="6150" width="5.42578125" customWidth="1"/>
    <col min="6151" max="6151" width="6.140625" customWidth="1"/>
    <col min="6152" max="6152" width="5.5703125" customWidth="1"/>
    <col min="6153" max="6153" width="4.140625" customWidth="1"/>
    <col min="6154" max="6154" width="4.85546875" customWidth="1"/>
    <col min="6155" max="6156" width="4.7109375" customWidth="1"/>
    <col min="6157" max="6157" width="6.7109375" customWidth="1"/>
    <col min="6158" max="6158" width="4.7109375" customWidth="1"/>
    <col min="6160" max="6160" width="5.7109375" customWidth="1"/>
    <col min="6161" max="6161" width="6" customWidth="1"/>
    <col min="6162" max="6162" width="5.42578125" customWidth="1"/>
    <col min="6163" max="6163" width="6.140625" customWidth="1"/>
    <col min="6164" max="6164" width="5.5703125" customWidth="1"/>
    <col min="6165" max="6165" width="4.140625" customWidth="1"/>
    <col min="6166" max="6166" width="4.85546875" customWidth="1"/>
    <col min="6167" max="6167" width="8.7109375" customWidth="1"/>
    <col min="6168" max="6168" width="4.7109375" customWidth="1"/>
    <col min="6401" max="6401" width="1.7109375" customWidth="1"/>
    <col min="6402" max="6403" width="8.7109375" customWidth="1"/>
    <col min="6404" max="6404" width="5.7109375" customWidth="1"/>
    <col min="6405" max="6405" width="6" customWidth="1"/>
    <col min="6406" max="6406" width="5.42578125" customWidth="1"/>
    <col min="6407" max="6407" width="6.140625" customWidth="1"/>
    <col min="6408" max="6408" width="5.5703125" customWidth="1"/>
    <col min="6409" max="6409" width="4.140625" customWidth="1"/>
    <col min="6410" max="6410" width="4.85546875" customWidth="1"/>
    <col min="6411" max="6412" width="4.7109375" customWidth="1"/>
    <col min="6413" max="6413" width="6.7109375" customWidth="1"/>
    <col min="6414" max="6414" width="4.7109375" customWidth="1"/>
    <col min="6416" max="6416" width="5.7109375" customWidth="1"/>
    <col min="6417" max="6417" width="6" customWidth="1"/>
    <col min="6418" max="6418" width="5.42578125" customWidth="1"/>
    <col min="6419" max="6419" width="6.140625" customWidth="1"/>
    <col min="6420" max="6420" width="5.5703125" customWidth="1"/>
    <col min="6421" max="6421" width="4.140625" customWidth="1"/>
    <col min="6422" max="6422" width="4.85546875" customWidth="1"/>
    <col min="6423" max="6423" width="8.7109375" customWidth="1"/>
    <col min="6424" max="6424" width="4.7109375" customWidth="1"/>
    <col min="6657" max="6657" width="1.7109375" customWidth="1"/>
    <col min="6658" max="6659" width="8.7109375" customWidth="1"/>
    <col min="6660" max="6660" width="5.7109375" customWidth="1"/>
    <col min="6661" max="6661" width="6" customWidth="1"/>
    <col min="6662" max="6662" width="5.42578125" customWidth="1"/>
    <col min="6663" max="6663" width="6.140625" customWidth="1"/>
    <col min="6664" max="6664" width="5.5703125" customWidth="1"/>
    <col min="6665" max="6665" width="4.140625" customWidth="1"/>
    <col min="6666" max="6666" width="4.85546875" customWidth="1"/>
    <col min="6667" max="6668" width="4.7109375" customWidth="1"/>
    <col min="6669" max="6669" width="6.7109375" customWidth="1"/>
    <col min="6670" max="6670" width="4.7109375" customWidth="1"/>
    <col min="6672" max="6672" width="5.7109375" customWidth="1"/>
    <col min="6673" max="6673" width="6" customWidth="1"/>
    <col min="6674" max="6674" width="5.42578125" customWidth="1"/>
    <col min="6675" max="6675" width="6.140625" customWidth="1"/>
    <col min="6676" max="6676" width="5.5703125" customWidth="1"/>
    <col min="6677" max="6677" width="4.140625" customWidth="1"/>
    <col min="6678" max="6678" width="4.85546875" customWidth="1"/>
    <col min="6679" max="6679" width="8.7109375" customWidth="1"/>
    <col min="6680" max="6680" width="4.7109375" customWidth="1"/>
    <col min="6913" max="6913" width="1.7109375" customWidth="1"/>
    <col min="6914" max="6915" width="8.7109375" customWidth="1"/>
    <col min="6916" max="6916" width="5.7109375" customWidth="1"/>
    <col min="6917" max="6917" width="6" customWidth="1"/>
    <col min="6918" max="6918" width="5.42578125" customWidth="1"/>
    <col min="6919" max="6919" width="6.140625" customWidth="1"/>
    <col min="6920" max="6920" width="5.5703125" customWidth="1"/>
    <col min="6921" max="6921" width="4.140625" customWidth="1"/>
    <col min="6922" max="6922" width="4.85546875" customWidth="1"/>
    <col min="6923" max="6924" width="4.7109375" customWidth="1"/>
    <col min="6925" max="6925" width="6.7109375" customWidth="1"/>
    <col min="6926" max="6926" width="4.7109375" customWidth="1"/>
    <col min="6928" max="6928" width="5.7109375" customWidth="1"/>
    <col min="6929" max="6929" width="6" customWidth="1"/>
    <col min="6930" max="6930" width="5.42578125" customWidth="1"/>
    <col min="6931" max="6931" width="6.140625" customWidth="1"/>
    <col min="6932" max="6932" width="5.5703125" customWidth="1"/>
    <col min="6933" max="6933" width="4.140625" customWidth="1"/>
    <col min="6934" max="6934" width="4.85546875" customWidth="1"/>
    <col min="6935" max="6935" width="8.7109375" customWidth="1"/>
    <col min="6936" max="6936" width="4.7109375" customWidth="1"/>
    <col min="7169" max="7169" width="1.7109375" customWidth="1"/>
    <col min="7170" max="7171" width="8.7109375" customWidth="1"/>
    <col min="7172" max="7172" width="5.7109375" customWidth="1"/>
    <col min="7173" max="7173" width="6" customWidth="1"/>
    <col min="7174" max="7174" width="5.42578125" customWidth="1"/>
    <col min="7175" max="7175" width="6.140625" customWidth="1"/>
    <col min="7176" max="7176" width="5.5703125" customWidth="1"/>
    <col min="7177" max="7177" width="4.140625" customWidth="1"/>
    <col min="7178" max="7178" width="4.85546875" customWidth="1"/>
    <col min="7179" max="7180" width="4.7109375" customWidth="1"/>
    <col min="7181" max="7181" width="6.7109375" customWidth="1"/>
    <col min="7182" max="7182" width="4.7109375" customWidth="1"/>
    <col min="7184" max="7184" width="5.7109375" customWidth="1"/>
    <col min="7185" max="7185" width="6" customWidth="1"/>
    <col min="7186" max="7186" width="5.42578125" customWidth="1"/>
    <col min="7187" max="7187" width="6.140625" customWidth="1"/>
    <col min="7188" max="7188" width="5.5703125" customWidth="1"/>
    <col min="7189" max="7189" width="4.140625" customWidth="1"/>
    <col min="7190" max="7190" width="4.85546875" customWidth="1"/>
    <col min="7191" max="7191" width="8.7109375" customWidth="1"/>
    <col min="7192" max="7192" width="4.7109375" customWidth="1"/>
    <col min="7425" max="7425" width="1.7109375" customWidth="1"/>
    <col min="7426" max="7427" width="8.7109375" customWidth="1"/>
    <col min="7428" max="7428" width="5.7109375" customWidth="1"/>
    <col min="7429" max="7429" width="6" customWidth="1"/>
    <col min="7430" max="7430" width="5.42578125" customWidth="1"/>
    <col min="7431" max="7431" width="6.140625" customWidth="1"/>
    <col min="7432" max="7432" width="5.5703125" customWidth="1"/>
    <col min="7433" max="7433" width="4.140625" customWidth="1"/>
    <col min="7434" max="7434" width="4.85546875" customWidth="1"/>
    <col min="7435" max="7436" width="4.7109375" customWidth="1"/>
    <col min="7437" max="7437" width="6.7109375" customWidth="1"/>
    <col min="7438" max="7438" width="4.7109375" customWidth="1"/>
    <col min="7440" max="7440" width="5.7109375" customWidth="1"/>
    <col min="7441" max="7441" width="6" customWidth="1"/>
    <col min="7442" max="7442" width="5.42578125" customWidth="1"/>
    <col min="7443" max="7443" width="6.140625" customWidth="1"/>
    <col min="7444" max="7444" width="5.5703125" customWidth="1"/>
    <col min="7445" max="7445" width="4.140625" customWidth="1"/>
    <col min="7446" max="7446" width="4.85546875" customWidth="1"/>
    <col min="7447" max="7447" width="8.7109375" customWidth="1"/>
    <col min="7448" max="7448" width="4.7109375" customWidth="1"/>
    <col min="7681" max="7681" width="1.7109375" customWidth="1"/>
    <col min="7682" max="7683" width="8.7109375" customWidth="1"/>
    <col min="7684" max="7684" width="5.7109375" customWidth="1"/>
    <col min="7685" max="7685" width="6" customWidth="1"/>
    <col min="7686" max="7686" width="5.42578125" customWidth="1"/>
    <col min="7687" max="7687" width="6.140625" customWidth="1"/>
    <col min="7688" max="7688" width="5.5703125" customWidth="1"/>
    <col min="7689" max="7689" width="4.140625" customWidth="1"/>
    <col min="7690" max="7690" width="4.85546875" customWidth="1"/>
    <col min="7691" max="7692" width="4.7109375" customWidth="1"/>
    <col min="7693" max="7693" width="6.7109375" customWidth="1"/>
    <col min="7694" max="7694" width="4.7109375" customWidth="1"/>
    <col min="7696" max="7696" width="5.7109375" customWidth="1"/>
    <col min="7697" max="7697" width="6" customWidth="1"/>
    <col min="7698" max="7698" width="5.42578125" customWidth="1"/>
    <col min="7699" max="7699" width="6.140625" customWidth="1"/>
    <col min="7700" max="7700" width="5.5703125" customWidth="1"/>
    <col min="7701" max="7701" width="4.140625" customWidth="1"/>
    <col min="7702" max="7702" width="4.85546875" customWidth="1"/>
    <col min="7703" max="7703" width="8.7109375" customWidth="1"/>
    <col min="7704" max="7704" width="4.7109375" customWidth="1"/>
    <col min="7937" max="7937" width="1.7109375" customWidth="1"/>
    <col min="7938" max="7939" width="8.7109375" customWidth="1"/>
    <col min="7940" max="7940" width="5.7109375" customWidth="1"/>
    <col min="7941" max="7941" width="6" customWidth="1"/>
    <col min="7942" max="7942" width="5.42578125" customWidth="1"/>
    <col min="7943" max="7943" width="6.140625" customWidth="1"/>
    <col min="7944" max="7944" width="5.5703125" customWidth="1"/>
    <col min="7945" max="7945" width="4.140625" customWidth="1"/>
    <col min="7946" max="7946" width="4.85546875" customWidth="1"/>
    <col min="7947" max="7948" width="4.7109375" customWidth="1"/>
    <col min="7949" max="7949" width="6.7109375" customWidth="1"/>
    <col min="7950" max="7950" width="4.7109375" customWidth="1"/>
    <col min="7952" max="7952" width="5.7109375" customWidth="1"/>
    <col min="7953" max="7953" width="6" customWidth="1"/>
    <col min="7954" max="7954" width="5.42578125" customWidth="1"/>
    <col min="7955" max="7955" width="6.140625" customWidth="1"/>
    <col min="7956" max="7956" width="5.5703125" customWidth="1"/>
    <col min="7957" max="7957" width="4.140625" customWidth="1"/>
    <col min="7958" max="7958" width="4.85546875" customWidth="1"/>
    <col min="7959" max="7959" width="8.7109375" customWidth="1"/>
    <col min="7960" max="7960" width="4.7109375" customWidth="1"/>
    <col min="8193" max="8193" width="1.7109375" customWidth="1"/>
    <col min="8194" max="8195" width="8.7109375" customWidth="1"/>
    <col min="8196" max="8196" width="5.7109375" customWidth="1"/>
    <col min="8197" max="8197" width="6" customWidth="1"/>
    <col min="8198" max="8198" width="5.42578125" customWidth="1"/>
    <col min="8199" max="8199" width="6.140625" customWidth="1"/>
    <col min="8200" max="8200" width="5.5703125" customWidth="1"/>
    <col min="8201" max="8201" width="4.140625" customWidth="1"/>
    <col min="8202" max="8202" width="4.85546875" customWidth="1"/>
    <col min="8203" max="8204" width="4.7109375" customWidth="1"/>
    <col min="8205" max="8205" width="6.7109375" customWidth="1"/>
    <col min="8206" max="8206" width="4.7109375" customWidth="1"/>
    <col min="8208" max="8208" width="5.7109375" customWidth="1"/>
    <col min="8209" max="8209" width="6" customWidth="1"/>
    <col min="8210" max="8210" width="5.42578125" customWidth="1"/>
    <col min="8211" max="8211" width="6.140625" customWidth="1"/>
    <col min="8212" max="8212" width="5.5703125" customWidth="1"/>
    <col min="8213" max="8213" width="4.140625" customWidth="1"/>
    <col min="8214" max="8214" width="4.85546875" customWidth="1"/>
    <col min="8215" max="8215" width="8.7109375" customWidth="1"/>
    <col min="8216" max="8216" width="4.7109375" customWidth="1"/>
    <col min="8449" max="8449" width="1.7109375" customWidth="1"/>
    <col min="8450" max="8451" width="8.7109375" customWidth="1"/>
    <col min="8452" max="8452" width="5.7109375" customWidth="1"/>
    <col min="8453" max="8453" width="6" customWidth="1"/>
    <col min="8454" max="8454" width="5.42578125" customWidth="1"/>
    <col min="8455" max="8455" width="6.140625" customWidth="1"/>
    <col min="8456" max="8456" width="5.5703125" customWidth="1"/>
    <col min="8457" max="8457" width="4.140625" customWidth="1"/>
    <col min="8458" max="8458" width="4.85546875" customWidth="1"/>
    <col min="8459" max="8460" width="4.7109375" customWidth="1"/>
    <col min="8461" max="8461" width="6.7109375" customWidth="1"/>
    <col min="8462" max="8462" width="4.7109375" customWidth="1"/>
    <col min="8464" max="8464" width="5.7109375" customWidth="1"/>
    <col min="8465" max="8465" width="6" customWidth="1"/>
    <col min="8466" max="8466" width="5.42578125" customWidth="1"/>
    <col min="8467" max="8467" width="6.140625" customWidth="1"/>
    <col min="8468" max="8468" width="5.5703125" customWidth="1"/>
    <col min="8469" max="8469" width="4.140625" customWidth="1"/>
    <col min="8470" max="8470" width="4.85546875" customWidth="1"/>
    <col min="8471" max="8471" width="8.7109375" customWidth="1"/>
    <col min="8472" max="8472" width="4.7109375" customWidth="1"/>
    <col min="8705" max="8705" width="1.7109375" customWidth="1"/>
    <col min="8706" max="8707" width="8.7109375" customWidth="1"/>
    <col min="8708" max="8708" width="5.7109375" customWidth="1"/>
    <col min="8709" max="8709" width="6" customWidth="1"/>
    <col min="8710" max="8710" width="5.42578125" customWidth="1"/>
    <col min="8711" max="8711" width="6.140625" customWidth="1"/>
    <col min="8712" max="8712" width="5.5703125" customWidth="1"/>
    <col min="8713" max="8713" width="4.140625" customWidth="1"/>
    <col min="8714" max="8714" width="4.85546875" customWidth="1"/>
    <col min="8715" max="8716" width="4.7109375" customWidth="1"/>
    <col min="8717" max="8717" width="6.7109375" customWidth="1"/>
    <col min="8718" max="8718" width="4.7109375" customWidth="1"/>
    <col min="8720" max="8720" width="5.7109375" customWidth="1"/>
    <col min="8721" max="8721" width="6" customWidth="1"/>
    <col min="8722" max="8722" width="5.42578125" customWidth="1"/>
    <col min="8723" max="8723" width="6.140625" customWidth="1"/>
    <col min="8724" max="8724" width="5.5703125" customWidth="1"/>
    <col min="8725" max="8725" width="4.140625" customWidth="1"/>
    <col min="8726" max="8726" width="4.85546875" customWidth="1"/>
    <col min="8727" max="8727" width="8.7109375" customWidth="1"/>
    <col min="8728" max="8728" width="4.7109375" customWidth="1"/>
    <col min="8961" max="8961" width="1.7109375" customWidth="1"/>
    <col min="8962" max="8963" width="8.7109375" customWidth="1"/>
    <col min="8964" max="8964" width="5.7109375" customWidth="1"/>
    <col min="8965" max="8965" width="6" customWidth="1"/>
    <col min="8966" max="8966" width="5.42578125" customWidth="1"/>
    <col min="8967" max="8967" width="6.140625" customWidth="1"/>
    <col min="8968" max="8968" width="5.5703125" customWidth="1"/>
    <col min="8969" max="8969" width="4.140625" customWidth="1"/>
    <col min="8970" max="8970" width="4.85546875" customWidth="1"/>
    <col min="8971" max="8972" width="4.7109375" customWidth="1"/>
    <col min="8973" max="8973" width="6.7109375" customWidth="1"/>
    <col min="8974" max="8974" width="4.7109375" customWidth="1"/>
    <col min="8976" max="8976" width="5.7109375" customWidth="1"/>
    <col min="8977" max="8977" width="6" customWidth="1"/>
    <col min="8978" max="8978" width="5.42578125" customWidth="1"/>
    <col min="8979" max="8979" width="6.140625" customWidth="1"/>
    <col min="8980" max="8980" width="5.5703125" customWidth="1"/>
    <col min="8981" max="8981" width="4.140625" customWidth="1"/>
    <col min="8982" max="8982" width="4.85546875" customWidth="1"/>
    <col min="8983" max="8983" width="8.7109375" customWidth="1"/>
    <col min="8984" max="8984" width="4.7109375" customWidth="1"/>
    <col min="9217" max="9217" width="1.7109375" customWidth="1"/>
    <col min="9218" max="9219" width="8.7109375" customWidth="1"/>
    <col min="9220" max="9220" width="5.7109375" customWidth="1"/>
    <col min="9221" max="9221" width="6" customWidth="1"/>
    <col min="9222" max="9222" width="5.42578125" customWidth="1"/>
    <col min="9223" max="9223" width="6.140625" customWidth="1"/>
    <col min="9224" max="9224" width="5.5703125" customWidth="1"/>
    <col min="9225" max="9225" width="4.140625" customWidth="1"/>
    <col min="9226" max="9226" width="4.85546875" customWidth="1"/>
    <col min="9227" max="9228" width="4.7109375" customWidth="1"/>
    <col min="9229" max="9229" width="6.7109375" customWidth="1"/>
    <col min="9230" max="9230" width="4.7109375" customWidth="1"/>
    <col min="9232" max="9232" width="5.7109375" customWidth="1"/>
    <col min="9233" max="9233" width="6" customWidth="1"/>
    <col min="9234" max="9234" width="5.42578125" customWidth="1"/>
    <col min="9235" max="9235" width="6.140625" customWidth="1"/>
    <col min="9236" max="9236" width="5.5703125" customWidth="1"/>
    <col min="9237" max="9237" width="4.140625" customWidth="1"/>
    <col min="9238" max="9238" width="4.85546875" customWidth="1"/>
    <col min="9239" max="9239" width="8.7109375" customWidth="1"/>
    <col min="9240" max="9240" width="4.7109375" customWidth="1"/>
    <col min="9473" max="9473" width="1.7109375" customWidth="1"/>
    <col min="9474" max="9475" width="8.7109375" customWidth="1"/>
    <col min="9476" max="9476" width="5.7109375" customWidth="1"/>
    <col min="9477" max="9477" width="6" customWidth="1"/>
    <col min="9478" max="9478" width="5.42578125" customWidth="1"/>
    <col min="9479" max="9479" width="6.140625" customWidth="1"/>
    <col min="9480" max="9480" width="5.5703125" customWidth="1"/>
    <col min="9481" max="9481" width="4.140625" customWidth="1"/>
    <col min="9482" max="9482" width="4.85546875" customWidth="1"/>
    <col min="9483" max="9484" width="4.7109375" customWidth="1"/>
    <col min="9485" max="9485" width="6.7109375" customWidth="1"/>
    <col min="9486" max="9486" width="4.7109375" customWidth="1"/>
    <col min="9488" max="9488" width="5.7109375" customWidth="1"/>
    <col min="9489" max="9489" width="6" customWidth="1"/>
    <col min="9490" max="9490" width="5.42578125" customWidth="1"/>
    <col min="9491" max="9491" width="6.140625" customWidth="1"/>
    <col min="9492" max="9492" width="5.5703125" customWidth="1"/>
    <col min="9493" max="9493" width="4.140625" customWidth="1"/>
    <col min="9494" max="9494" width="4.85546875" customWidth="1"/>
    <col min="9495" max="9495" width="8.7109375" customWidth="1"/>
    <col min="9496" max="9496" width="4.7109375" customWidth="1"/>
    <col min="9729" max="9729" width="1.7109375" customWidth="1"/>
    <col min="9730" max="9731" width="8.7109375" customWidth="1"/>
    <col min="9732" max="9732" width="5.7109375" customWidth="1"/>
    <col min="9733" max="9733" width="6" customWidth="1"/>
    <col min="9734" max="9734" width="5.42578125" customWidth="1"/>
    <col min="9735" max="9735" width="6.140625" customWidth="1"/>
    <col min="9736" max="9736" width="5.5703125" customWidth="1"/>
    <col min="9737" max="9737" width="4.140625" customWidth="1"/>
    <col min="9738" max="9738" width="4.85546875" customWidth="1"/>
    <col min="9739" max="9740" width="4.7109375" customWidth="1"/>
    <col min="9741" max="9741" width="6.7109375" customWidth="1"/>
    <col min="9742" max="9742" width="4.7109375" customWidth="1"/>
    <col min="9744" max="9744" width="5.7109375" customWidth="1"/>
    <col min="9745" max="9745" width="6" customWidth="1"/>
    <col min="9746" max="9746" width="5.42578125" customWidth="1"/>
    <col min="9747" max="9747" width="6.140625" customWidth="1"/>
    <col min="9748" max="9748" width="5.5703125" customWidth="1"/>
    <col min="9749" max="9749" width="4.140625" customWidth="1"/>
    <col min="9750" max="9750" width="4.85546875" customWidth="1"/>
    <col min="9751" max="9751" width="8.7109375" customWidth="1"/>
    <col min="9752" max="9752" width="4.7109375" customWidth="1"/>
    <col min="9985" max="9985" width="1.7109375" customWidth="1"/>
    <col min="9986" max="9987" width="8.7109375" customWidth="1"/>
    <col min="9988" max="9988" width="5.7109375" customWidth="1"/>
    <col min="9989" max="9989" width="6" customWidth="1"/>
    <col min="9990" max="9990" width="5.42578125" customWidth="1"/>
    <col min="9991" max="9991" width="6.140625" customWidth="1"/>
    <col min="9992" max="9992" width="5.5703125" customWidth="1"/>
    <col min="9993" max="9993" width="4.140625" customWidth="1"/>
    <col min="9994" max="9994" width="4.85546875" customWidth="1"/>
    <col min="9995" max="9996" width="4.7109375" customWidth="1"/>
    <col min="9997" max="9997" width="6.7109375" customWidth="1"/>
    <col min="9998" max="9998" width="4.7109375" customWidth="1"/>
    <col min="10000" max="10000" width="5.7109375" customWidth="1"/>
    <col min="10001" max="10001" width="6" customWidth="1"/>
    <col min="10002" max="10002" width="5.42578125" customWidth="1"/>
    <col min="10003" max="10003" width="6.140625" customWidth="1"/>
    <col min="10004" max="10004" width="5.5703125" customWidth="1"/>
    <col min="10005" max="10005" width="4.140625" customWidth="1"/>
    <col min="10006" max="10006" width="4.85546875" customWidth="1"/>
    <col min="10007" max="10007" width="8.7109375" customWidth="1"/>
    <col min="10008" max="10008" width="4.7109375" customWidth="1"/>
    <col min="10241" max="10241" width="1.7109375" customWidth="1"/>
    <col min="10242" max="10243" width="8.7109375" customWidth="1"/>
    <col min="10244" max="10244" width="5.7109375" customWidth="1"/>
    <col min="10245" max="10245" width="6" customWidth="1"/>
    <col min="10246" max="10246" width="5.42578125" customWidth="1"/>
    <col min="10247" max="10247" width="6.140625" customWidth="1"/>
    <col min="10248" max="10248" width="5.5703125" customWidth="1"/>
    <col min="10249" max="10249" width="4.140625" customWidth="1"/>
    <col min="10250" max="10250" width="4.85546875" customWidth="1"/>
    <col min="10251" max="10252" width="4.7109375" customWidth="1"/>
    <col min="10253" max="10253" width="6.7109375" customWidth="1"/>
    <col min="10254" max="10254" width="4.7109375" customWidth="1"/>
    <col min="10256" max="10256" width="5.7109375" customWidth="1"/>
    <col min="10257" max="10257" width="6" customWidth="1"/>
    <col min="10258" max="10258" width="5.42578125" customWidth="1"/>
    <col min="10259" max="10259" width="6.140625" customWidth="1"/>
    <col min="10260" max="10260" width="5.5703125" customWidth="1"/>
    <col min="10261" max="10261" width="4.140625" customWidth="1"/>
    <col min="10262" max="10262" width="4.85546875" customWidth="1"/>
    <col min="10263" max="10263" width="8.7109375" customWidth="1"/>
    <col min="10264" max="10264" width="4.7109375" customWidth="1"/>
    <col min="10497" max="10497" width="1.7109375" customWidth="1"/>
    <col min="10498" max="10499" width="8.7109375" customWidth="1"/>
    <col min="10500" max="10500" width="5.7109375" customWidth="1"/>
    <col min="10501" max="10501" width="6" customWidth="1"/>
    <col min="10502" max="10502" width="5.42578125" customWidth="1"/>
    <col min="10503" max="10503" width="6.140625" customWidth="1"/>
    <col min="10504" max="10504" width="5.5703125" customWidth="1"/>
    <col min="10505" max="10505" width="4.140625" customWidth="1"/>
    <col min="10506" max="10506" width="4.85546875" customWidth="1"/>
    <col min="10507" max="10508" width="4.7109375" customWidth="1"/>
    <col min="10509" max="10509" width="6.7109375" customWidth="1"/>
    <col min="10510" max="10510" width="4.7109375" customWidth="1"/>
    <col min="10512" max="10512" width="5.7109375" customWidth="1"/>
    <col min="10513" max="10513" width="6" customWidth="1"/>
    <col min="10514" max="10514" width="5.42578125" customWidth="1"/>
    <col min="10515" max="10515" width="6.140625" customWidth="1"/>
    <col min="10516" max="10516" width="5.5703125" customWidth="1"/>
    <col min="10517" max="10517" width="4.140625" customWidth="1"/>
    <col min="10518" max="10518" width="4.85546875" customWidth="1"/>
    <col min="10519" max="10519" width="8.7109375" customWidth="1"/>
    <col min="10520" max="10520" width="4.7109375" customWidth="1"/>
    <col min="10753" max="10753" width="1.7109375" customWidth="1"/>
    <col min="10754" max="10755" width="8.7109375" customWidth="1"/>
    <col min="10756" max="10756" width="5.7109375" customWidth="1"/>
    <col min="10757" max="10757" width="6" customWidth="1"/>
    <col min="10758" max="10758" width="5.42578125" customWidth="1"/>
    <col min="10759" max="10759" width="6.140625" customWidth="1"/>
    <col min="10760" max="10760" width="5.5703125" customWidth="1"/>
    <col min="10761" max="10761" width="4.140625" customWidth="1"/>
    <col min="10762" max="10762" width="4.85546875" customWidth="1"/>
    <col min="10763" max="10764" width="4.7109375" customWidth="1"/>
    <col min="10765" max="10765" width="6.7109375" customWidth="1"/>
    <col min="10766" max="10766" width="4.7109375" customWidth="1"/>
    <col min="10768" max="10768" width="5.7109375" customWidth="1"/>
    <col min="10769" max="10769" width="6" customWidth="1"/>
    <col min="10770" max="10770" width="5.42578125" customWidth="1"/>
    <col min="10771" max="10771" width="6.140625" customWidth="1"/>
    <col min="10772" max="10772" width="5.5703125" customWidth="1"/>
    <col min="10773" max="10773" width="4.140625" customWidth="1"/>
    <col min="10774" max="10774" width="4.85546875" customWidth="1"/>
    <col min="10775" max="10775" width="8.7109375" customWidth="1"/>
    <col min="10776" max="10776" width="4.7109375" customWidth="1"/>
    <col min="11009" max="11009" width="1.7109375" customWidth="1"/>
    <col min="11010" max="11011" width="8.7109375" customWidth="1"/>
    <col min="11012" max="11012" width="5.7109375" customWidth="1"/>
    <col min="11013" max="11013" width="6" customWidth="1"/>
    <col min="11014" max="11014" width="5.42578125" customWidth="1"/>
    <col min="11015" max="11015" width="6.140625" customWidth="1"/>
    <col min="11016" max="11016" width="5.5703125" customWidth="1"/>
    <col min="11017" max="11017" width="4.140625" customWidth="1"/>
    <col min="11018" max="11018" width="4.85546875" customWidth="1"/>
    <col min="11019" max="11020" width="4.7109375" customWidth="1"/>
    <col min="11021" max="11021" width="6.7109375" customWidth="1"/>
    <col min="11022" max="11022" width="4.7109375" customWidth="1"/>
    <col min="11024" max="11024" width="5.7109375" customWidth="1"/>
    <col min="11025" max="11025" width="6" customWidth="1"/>
    <col min="11026" max="11026" width="5.42578125" customWidth="1"/>
    <col min="11027" max="11027" width="6.140625" customWidth="1"/>
    <col min="11028" max="11028" width="5.5703125" customWidth="1"/>
    <col min="11029" max="11029" width="4.140625" customWidth="1"/>
    <col min="11030" max="11030" width="4.85546875" customWidth="1"/>
    <col min="11031" max="11031" width="8.7109375" customWidth="1"/>
    <col min="11032" max="11032" width="4.7109375" customWidth="1"/>
    <col min="11265" max="11265" width="1.7109375" customWidth="1"/>
    <col min="11266" max="11267" width="8.7109375" customWidth="1"/>
    <col min="11268" max="11268" width="5.7109375" customWidth="1"/>
    <col min="11269" max="11269" width="6" customWidth="1"/>
    <col min="11270" max="11270" width="5.42578125" customWidth="1"/>
    <col min="11271" max="11271" width="6.140625" customWidth="1"/>
    <col min="11272" max="11272" width="5.5703125" customWidth="1"/>
    <col min="11273" max="11273" width="4.140625" customWidth="1"/>
    <col min="11274" max="11274" width="4.85546875" customWidth="1"/>
    <col min="11275" max="11276" width="4.7109375" customWidth="1"/>
    <col min="11277" max="11277" width="6.7109375" customWidth="1"/>
    <col min="11278" max="11278" width="4.7109375" customWidth="1"/>
    <col min="11280" max="11280" width="5.7109375" customWidth="1"/>
    <col min="11281" max="11281" width="6" customWidth="1"/>
    <col min="11282" max="11282" width="5.42578125" customWidth="1"/>
    <col min="11283" max="11283" width="6.140625" customWidth="1"/>
    <col min="11284" max="11284" width="5.5703125" customWidth="1"/>
    <col min="11285" max="11285" width="4.140625" customWidth="1"/>
    <col min="11286" max="11286" width="4.85546875" customWidth="1"/>
    <col min="11287" max="11287" width="8.7109375" customWidth="1"/>
    <col min="11288" max="11288" width="4.7109375" customWidth="1"/>
    <col min="11521" max="11521" width="1.7109375" customWidth="1"/>
    <col min="11522" max="11523" width="8.7109375" customWidth="1"/>
    <col min="11524" max="11524" width="5.7109375" customWidth="1"/>
    <col min="11525" max="11525" width="6" customWidth="1"/>
    <col min="11526" max="11526" width="5.42578125" customWidth="1"/>
    <col min="11527" max="11527" width="6.140625" customWidth="1"/>
    <col min="11528" max="11528" width="5.5703125" customWidth="1"/>
    <col min="11529" max="11529" width="4.140625" customWidth="1"/>
    <col min="11530" max="11530" width="4.85546875" customWidth="1"/>
    <col min="11531" max="11532" width="4.7109375" customWidth="1"/>
    <col min="11533" max="11533" width="6.7109375" customWidth="1"/>
    <col min="11534" max="11534" width="4.7109375" customWidth="1"/>
    <col min="11536" max="11536" width="5.7109375" customWidth="1"/>
    <col min="11537" max="11537" width="6" customWidth="1"/>
    <col min="11538" max="11538" width="5.42578125" customWidth="1"/>
    <col min="11539" max="11539" width="6.140625" customWidth="1"/>
    <col min="11540" max="11540" width="5.5703125" customWidth="1"/>
    <col min="11541" max="11541" width="4.140625" customWidth="1"/>
    <col min="11542" max="11542" width="4.85546875" customWidth="1"/>
    <col min="11543" max="11543" width="8.7109375" customWidth="1"/>
    <col min="11544" max="11544" width="4.7109375" customWidth="1"/>
    <col min="11777" max="11777" width="1.7109375" customWidth="1"/>
    <col min="11778" max="11779" width="8.7109375" customWidth="1"/>
    <col min="11780" max="11780" width="5.7109375" customWidth="1"/>
    <col min="11781" max="11781" width="6" customWidth="1"/>
    <col min="11782" max="11782" width="5.42578125" customWidth="1"/>
    <col min="11783" max="11783" width="6.140625" customWidth="1"/>
    <col min="11784" max="11784" width="5.5703125" customWidth="1"/>
    <col min="11785" max="11785" width="4.140625" customWidth="1"/>
    <col min="11786" max="11786" width="4.85546875" customWidth="1"/>
    <col min="11787" max="11788" width="4.7109375" customWidth="1"/>
    <col min="11789" max="11789" width="6.7109375" customWidth="1"/>
    <col min="11790" max="11790" width="4.7109375" customWidth="1"/>
    <col min="11792" max="11792" width="5.7109375" customWidth="1"/>
    <col min="11793" max="11793" width="6" customWidth="1"/>
    <col min="11794" max="11794" width="5.42578125" customWidth="1"/>
    <col min="11795" max="11795" width="6.140625" customWidth="1"/>
    <col min="11796" max="11796" width="5.5703125" customWidth="1"/>
    <col min="11797" max="11797" width="4.140625" customWidth="1"/>
    <col min="11798" max="11798" width="4.85546875" customWidth="1"/>
    <col min="11799" max="11799" width="8.7109375" customWidth="1"/>
    <col min="11800" max="11800" width="4.7109375" customWidth="1"/>
    <col min="12033" max="12033" width="1.7109375" customWidth="1"/>
    <col min="12034" max="12035" width="8.7109375" customWidth="1"/>
    <col min="12036" max="12036" width="5.7109375" customWidth="1"/>
    <col min="12037" max="12037" width="6" customWidth="1"/>
    <col min="12038" max="12038" width="5.42578125" customWidth="1"/>
    <col min="12039" max="12039" width="6.140625" customWidth="1"/>
    <col min="12040" max="12040" width="5.5703125" customWidth="1"/>
    <col min="12041" max="12041" width="4.140625" customWidth="1"/>
    <col min="12042" max="12042" width="4.85546875" customWidth="1"/>
    <col min="12043" max="12044" width="4.7109375" customWidth="1"/>
    <col min="12045" max="12045" width="6.7109375" customWidth="1"/>
    <col min="12046" max="12046" width="4.7109375" customWidth="1"/>
    <col min="12048" max="12048" width="5.7109375" customWidth="1"/>
    <col min="12049" max="12049" width="6" customWidth="1"/>
    <col min="12050" max="12050" width="5.42578125" customWidth="1"/>
    <col min="12051" max="12051" width="6.140625" customWidth="1"/>
    <col min="12052" max="12052" width="5.5703125" customWidth="1"/>
    <col min="12053" max="12053" width="4.140625" customWidth="1"/>
    <col min="12054" max="12054" width="4.85546875" customWidth="1"/>
    <col min="12055" max="12055" width="8.7109375" customWidth="1"/>
    <col min="12056" max="12056" width="4.7109375" customWidth="1"/>
    <col min="12289" max="12289" width="1.7109375" customWidth="1"/>
    <col min="12290" max="12291" width="8.7109375" customWidth="1"/>
    <col min="12292" max="12292" width="5.7109375" customWidth="1"/>
    <col min="12293" max="12293" width="6" customWidth="1"/>
    <col min="12294" max="12294" width="5.42578125" customWidth="1"/>
    <col min="12295" max="12295" width="6.140625" customWidth="1"/>
    <col min="12296" max="12296" width="5.5703125" customWidth="1"/>
    <col min="12297" max="12297" width="4.140625" customWidth="1"/>
    <col min="12298" max="12298" width="4.85546875" customWidth="1"/>
    <col min="12299" max="12300" width="4.7109375" customWidth="1"/>
    <col min="12301" max="12301" width="6.7109375" customWidth="1"/>
    <col min="12302" max="12302" width="4.7109375" customWidth="1"/>
    <col min="12304" max="12304" width="5.7109375" customWidth="1"/>
    <col min="12305" max="12305" width="6" customWidth="1"/>
    <col min="12306" max="12306" width="5.42578125" customWidth="1"/>
    <col min="12307" max="12307" width="6.140625" customWidth="1"/>
    <col min="12308" max="12308" width="5.5703125" customWidth="1"/>
    <col min="12309" max="12309" width="4.140625" customWidth="1"/>
    <col min="12310" max="12310" width="4.85546875" customWidth="1"/>
    <col min="12311" max="12311" width="8.7109375" customWidth="1"/>
    <col min="12312" max="12312" width="4.7109375" customWidth="1"/>
    <col min="12545" max="12545" width="1.7109375" customWidth="1"/>
    <col min="12546" max="12547" width="8.7109375" customWidth="1"/>
    <col min="12548" max="12548" width="5.7109375" customWidth="1"/>
    <col min="12549" max="12549" width="6" customWidth="1"/>
    <col min="12550" max="12550" width="5.42578125" customWidth="1"/>
    <col min="12551" max="12551" width="6.140625" customWidth="1"/>
    <col min="12552" max="12552" width="5.5703125" customWidth="1"/>
    <col min="12553" max="12553" width="4.140625" customWidth="1"/>
    <col min="12554" max="12554" width="4.85546875" customWidth="1"/>
    <col min="12555" max="12556" width="4.7109375" customWidth="1"/>
    <col min="12557" max="12557" width="6.7109375" customWidth="1"/>
    <col min="12558" max="12558" width="4.7109375" customWidth="1"/>
    <col min="12560" max="12560" width="5.7109375" customWidth="1"/>
    <col min="12561" max="12561" width="6" customWidth="1"/>
    <col min="12562" max="12562" width="5.42578125" customWidth="1"/>
    <col min="12563" max="12563" width="6.140625" customWidth="1"/>
    <col min="12564" max="12564" width="5.5703125" customWidth="1"/>
    <col min="12565" max="12565" width="4.140625" customWidth="1"/>
    <col min="12566" max="12566" width="4.85546875" customWidth="1"/>
    <col min="12567" max="12567" width="8.7109375" customWidth="1"/>
    <col min="12568" max="12568" width="4.7109375" customWidth="1"/>
    <col min="12801" max="12801" width="1.7109375" customWidth="1"/>
    <col min="12802" max="12803" width="8.7109375" customWidth="1"/>
    <col min="12804" max="12804" width="5.7109375" customWidth="1"/>
    <col min="12805" max="12805" width="6" customWidth="1"/>
    <col min="12806" max="12806" width="5.42578125" customWidth="1"/>
    <col min="12807" max="12807" width="6.140625" customWidth="1"/>
    <col min="12808" max="12808" width="5.5703125" customWidth="1"/>
    <col min="12809" max="12809" width="4.140625" customWidth="1"/>
    <col min="12810" max="12810" width="4.85546875" customWidth="1"/>
    <col min="12811" max="12812" width="4.7109375" customWidth="1"/>
    <col min="12813" max="12813" width="6.7109375" customWidth="1"/>
    <col min="12814" max="12814" width="4.7109375" customWidth="1"/>
    <col min="12816" max="12816" width="5.7109375" customWidth="1"/>
    <col min="12817" max="12817" width="6" customWidth="1"/>
    <col min="12818" max="12818" width="5.42578125" customWidth="1"/>
    <col min="12819" max="12819" width="6.140625" customWidth="1"/>
    <col min="12820" max="12820" width="5.5703125" customWidth="1"/>
    <col min="12821" max="12821" width="4.140625" customWidth="1"/>
    <col min="12822" max="12822" width="4.85546875" customWidth="1"/>
    <col min="12823" max="12823" width="8.7109375" customWidth="1"/>
    <col min="12824" max="12824" width="4.7109375" customWidth="1"/>
    <col min="13057" max="13057" width="1.7109375" customWidth="1"/>
    <col min="13058" max="13059" width="8.7109375" customWidth="1"/>
    <col min="13060" max="13060" width="5.7109375" customWidth="1"/>
    <col min="13061" max="13061" width="6" customWidth="1"/>
    <col min="13062" max="13062" width="5.42578125" customWidth="1"/>
    <col min="13063" max="13063" width="6.140625" customWidth="1"/>
    <col min="13064" max="13064" width="5.5703125" customWidth="1"/>
    <col min="13065" max="13065" width="4.140625" customWidth="1"/>
    <col min="13066" max="13066" width="4.85546875" customWidth="1"/>
    <col min="13067" max="13068" width="4.7109375" customWidth="1"/>
    <col min="13069" max="13069" width="6.7109375" customWidth="1"/>
    <col min="13070" max="13070" width="4.7109375" customWidth="1"/>
    <col min="13072" max="13072" width="5.7109375" customWidth="1"/>
    <col min="13073" max="13073" width="6" customWidth="1"/>
    <col min="13074" max="13074" width="5.42578125" customWidth="1"/>
    <col min="13075" max="13075" width="6.140625" customWidth="1"/>
    <col min="13076" max="13076" width="5.5703125" customWidth="1"/>
    <col min="13077" max="13077" width="4.140625" customWidth="1"/>
    <col min="13078" max="13078" width="4.85546875" customWidth="1"/>
    <col min="13079" max="13079" width="8.7109375" customWidth="1"/>
    <col min="13080" max="13080" width="4.7109375" customWidth="1"/>
    <col min="13313" max="13313" width="1.7109375" customWidth="1"/>
    <col min="13314" max="13315" width="8.7109375" customWidth="1"/>
    <col min="13316" max="13316" width="5.7109375" customWidth="1"/>
    <col min="13317" max="13317" width="6" customWidth="1"/>
    <col min="13318" max="13318" width="5.42578125" customWidth="1"/>
    <col min="13319" max="13319" width="6.140625" customWidth="1"/>
    <col min="13320" max="13320" width="5.5703125" customWidth="1"/>
    <col min="13321" max="13321" width="4.140625" customWidth="1"/>
    <col min="13322" max="13322" width="4.85546875" customWidth="1"/>
    <col min="13323" max="13324" width="4.7109375" customWidth="1"/>
    <col min="13325" max="13325" width="6.7109375" customWidth="1"/>
    <col min="13326" max="13326" width="4.7109375" customWidth="1"/>
    <col min="13328" max="13328" width="5.7109375" customWidth="1"/>
    <col min="13329" max="13329" width="6" customWidth="1"/>
    <col min="13330" max="13330" width="5.42578125" customWidth="1"/>
    <col min="13331" max="13331" width="6.140625" customWidth="1"/>
    <col min="13332" max="13332" width="5.5703125" customWidth="1"/>
    <col min="13333" max="13333" width="4.140625" customWidth="1"/>
    <col min="13334" max="13334" width="4.85546875" customWidth="1"/>
    <col min="13335" max="13335" width="8.7109375" customWidth="1"/>
    <col min="13336" max="13336" width="4.7109375" customWidth="1"/>
    <col min="13569" max="13569" width="1.7109375" customWidth="1"/>
    <col min="13570" max="13571" width="8.7109375" customWidth="1"/>
    <col min="13572" max="13572" width="5.7109375" customWidth="1"/>
    <col min="13573" max="13573" width="6" customWidth="1"/>
    <col min="13574" max="13574" width="5.42578125" customWidth="1"/>
    <col min="13575" max="13575" width="6.140625" customWidth="1"/>
    <col min="13576" max="13576" width="5.5703125" customWidth="1"/>
    <col min="13577" max="13577" width="4.140625" customWidth="1"/>
    <col min="13578" max="13578" width="4.85546875" customWidth="1"/>
    <col min="13579" max="13580" width="4.7109375" customWidth="1"/>
    <col min="13581" max="13581" width="6.7109375" customWidth="1"/>
    <col min="13582" max="13582" width="4.7109375" customWidth="1"/>
    <col min="13584" max="13584" width="5.7109375" customWidth="1"/>
    <col min="13585" max="13585" width="6" customWidth="1"/>
    <col min="13586" max="13586" width="5.42578125" customWidth="1"/>
    <col min="13587" max="13587" width="6.140625" customWidth="1"/>
    <col min="13588" max="13588" width="5.5703125" customWidth="1"/>
    <col min="13589" max="13589" width="4.140625" customWidth="1"/>
    <col min="13590" max="13590" width="4.85546875" customWidth="1"/>
    <col min="13591" max="13591" width="8.7109375" customWidth="1"/>
    <col min="13592" max="13592" width="4.7109375" customWidth="1"/>
    <col min="13825" max="13825" width="1.7109375" customWidth="1"/>
    <col min="13826" max="13827" width="8.7109375" customWidth="1"/>
    <col min="13828" max="13828" width="5.7109375" customWidth="1"/>
    <col min="13829" max="13829" width="6" customWidth="1"/>
    <col min="13830" max="13830" width="5.42578125" customWidth="1"/>
    <col min="13831" max="13831" width="6.140625" customWidth="1"/>
    <col min="13832" max="13832" width="5.5703125" customWidth="1"/>
    <col min="13833" max="13833" width="4.140625" customWidth="1"/>
    <col min="13834" max="13834" width="4.85546875" customWidth="1"/>
    <col min="13835" max="13836" width="4.7109375" customWidth="1"/>
    <col min="13837" max="13837" width="6.7109375" customWidth="1"/>
    <col min="13838" max="13838" width="4.7109375" customWidth="1"/>
    <col min="13840" max="13840" width="5.7109375" customWidth="1"/>
    <col min="13841" max="13841" width="6" customWidth="1"/>
    <col min="13842" max="13842" width="5.42578125" customWidth="1"/>
    <col min="13843" max="13843" width="6.140625" customWidth="1"/>
    <col min="13844" max="13844" width="5.5703125" customWidth="1"/>
    <col min="13845" max="13845" width="4.140625" customWidth="1"/>
    <col min="13846" max="13846" width="4.85546875" customWidth="1"/>
    <col min="13847" max="13847" width="8.7109375" customWidth="1"/>
    <col min="13848" max="13848" width="4.7109375" customWidth="1"/>
    <col min="14081" max="14081" width="1.7109375" customWidth="1"/>
    <col min="14082" max="14083" width="8.7109375" customWidth="1"/>
    <col min="14084" max="14084" width="5.7109375" customWidth="1"/>
    <col min="14085" max="14085" width="6" customWidth="1"/>
    <col min="14086" max="14086" width="5.42578125" customWidth="1"/>
    <col min="14087" max="14087" width="6.140625" customWidth="1"/>
    <col min="14088" max="14088" width="5.5703125" customWidth="1"/>
    <col min="14089" max="14089" width="4.140625" customWidth="1"/>
    <col min="14090" max="14090" width="4.85546875" customWidth="1"/>
    <col min="14091" max="14092" width="4.7109375" customWidth="1"/>
    <col min="14093" max="14093" width="6.7109375" customWidth="1"/>
    <col min="14094" max="14094" width="4.7109375" customWidth="1"/>
    <col min="14096" max="14096" width="5.7109375" customWidth="1"/>
    <col min="14097" max="14097" width="6" customWidth="1"/>
    <col min="14098" max="14098" width="5.42578125" customWidth="1"/>
    <col min="14099" max="14099" width="6.140625" customWidth="1"/>
    <col min="14100" max="14100" width="5.5703125" customWidth="1"/>
    <col min="14101" max="14101" width="4.140625" customWidth="1"/>
    <col min="14102" max="14102" width="4.85546875" customWidth="1"/>
    <col min="14103" max="14103" width="8.7109375" customWidth="1"/>
    <col min="14104" max="14104" width="4.7109375" customWidth="1"/>
    <col min="14337" max="14337" width="1.7109375" customWidth="1"/>
    <col min="14338" max="14339" width="8.7109375" customWidth="1"/>
    <col min="14340" max="14340" width="5.7109375" customWidth="1"/>
    <col min="14341" max="14341" width="6" customWidth="1"/>
    <col min="14342" max="14342" width="5.42578125" customWidth="1"/>
    <col min="14343" max="14343" width="6.140625" customWidth="1"/>
    <col min="14344" max="14344" width="5.5703125" customWidth="1"/>
    <col min="14345" max="14345" width="4.140625" customWidth="1"/>
    <col min="14346" max="14346" width="4.85546875" customWidth="1"/>
    <col min="14347" max="14348" width="4.7109375" customWidth="1"/>
    <col min="14349" max="14349" width="6.7109375" customWidth="1"/>
    <col min="14350" max="14350" width="4.7109375" customWidth="1"/>
    <col min="14352" max="14352" width="5.7109375" customWidth="1"/>
    <col min="14353" max="14353" width="6" customWidth="1"/>
    <col min="14354" max="14354" width="5.42578125" customWidth="1"/>
    <col min="14355" max="14355" width="6.140625" customWidth="1"/>
    <col min="14356" max="14356" width="5.5703125" customWidth="1"/>
    <col min="14357" max="14357" width="4.140625" customWidth="1"/>
    <col min="14358" max="14358" width="4.85546875" customWidth="1"/>
    <col min="14359" max="14359" width="8.7109375" customWidth="1"/>
    <col min="14360" max="14360" width="4.7109375" customWidth="1"/>
    <col min="14593" max="14593" width="1.7109375" customWidth="1"/>
    <col min="14594" max="14595" width="8.7109375" customWidth="1"/>
    <col min="14596" max="14596" width="5.7109375" customWidth="1"/>
    <col min="14597" max="14597" width="6" customWidth="1"/>
    <col min="14598" max="14598" width="5.42578125" customWidth="1"/>
    <col min="14599" max="14599" width="6.140625" customWidth="1"/>
    <col min="14600" max="14600" width="5.5703125" customWidth="1"/>
    <col min="14601" max="14601" width="4.140625" customWidth="1"/>
    <col min="14602" max="14602" width="4.85546875" customWidth="1"/>
    <col min="14603" max="14604" width="4.7109375" customWidth="1"/>
    <col min="14605" max="14605" width="6.7109375" customWidth="1"/>
    <col min="14606" max="14606" width="4.7109375" customWidth="1"/>
    <col min="14608" max="14608" width="5.7109375" customWidth="1"/>
    <col min="14609" max="14609" width="6" customWidth="1"/>
    <col min="14610" max="14610" width="5.42578125" customWidth="1"/>
    <col min="14611" max="14611" width="6.140625" customWidth="1"/>
    <col min="14612" max="14612" width="5.5703125" customWidth="1"/>
    <col min="14613" max="14613" width="4.140625" customWidth="1"/>
    <col min="14614" max="14614" width="4.85546875" customWidth="1"/>
    <col min="14615" max="14615" width="8.7109375" customWidth="1"/>
    <col min="14616" max="14616" width="4.7109375" customWidth="1"/>
    <col min="14849" max="14849" width="1.7109375" customWidth="1"/>
    <col min="14850" max="14851" width="8.7109375" customWidth="1"/>
    <col min="14852" max="14852" width="5.7109375" customWidth="1"/>
    <col min="14853" max="14853" width="6" customWidth="1"/>
    <col min="14854" max="14854" width="5.42578125" customWidth="1"/>
    <col min="14855" max="14855" width="6.140625" customWidth="1"/>
    <col min="14856" max="14856" width="5.5703125" customWidth="1"/>
    <col min="14857" max="14857" width="4.140625" customWidth="1"/>
    <col min="14858" max="14858" width="4.85546875" customWidth="1"/>
    <col min="14859" max="14860" width="4.7109375" customWidth="1"/>
    <col min="14861" max="14861" width="6.7109375" customWidth="1"/>
    <col min="14862" max="14862" width="4.7109375" customWidth="1"/>
    <col min="14864" max="14864" width="5.7109375" customWidth="1"/>
    <col min="14865" max="14865" width="6" customWidth="1"/>
    <col min="14866" max="14866" width="5.42578125" customWidth="1"/>
    <col min="14867" max="14867" width="6.140625" customWidth="1"/>
    <col min="14868" max="14868" width="5.5703125" customWidth="1"/>
    <col min="14869" max="14869" width="4.140625" customWidth="1"/>
    <col min="14870" max="14870" width="4.85546875" customWidth="1"/>
    <col min="14871" max="14871" width="8.7109375" customWidth="1"/>
    <col min="14872" max="14872" width="4.7109375" customWidth="1"/>
    <col min="15105" max="15105" width="1.7109375" customWidth="1"/>
    <col min="15106" max="15107" width="8.7109375" customWidth="1"/>
    <col min="15108" max="15108" width="5.7109375" customWidth="1"/>
    <col min="15109" max="15109" width="6" customWidth="1"/>
    <col min="15110" max="15110" width="5.42578125" customWidth="1"/>
    <col min="15111" max="15111" width="6.140625" customWidth="1"/>
    <col min="15112" max="15112" width="5.5703125" customWidth="1"/>
    <col min="15113" max="15113" width="4.140625" customWidth="1"/>
    <col min="15114" max="15114" width="4.85546875" customWidth="1"/>
    <col min="15115" max="15116" width="4.7109375" customWidth="1"/>
    <col min="15117" max="15117" width="6.7109375" customWidth="1"/>
    <col min="15118" max="15118" width="4.7109375" customWidth="1"/>
    <col min="15120" max="15120" width="5.7109375" customWidth="1"/>
    <col min="15121" max="15121" width="6" customWidth="1"/>
    <col min="15122" max="15122" width="5.42578125" customWidth="1"/>
    <col min="15123" max="15123" width="6.140625" customWidth="1"/>
    <col min="15124" max="15124" width="5.5703125" customWidth="1"/>
    <col min="15125" max="15125" width="4.140625" customWidth="1"/>
    <col min="15126" max="15126" width="4.85546875" customWidth="1"/>
    <col min="15127" max="15127" width="8.7109375" customWidth="1"/>
    <col min="15128" max="15128" width="4.7109375" customWidth="1"/>
    <col min="15361" max="15361" width="1.7109375" customWidth="1"/>
    <col min="15362" max="15363" width="8.7109375" customWidth="1"/>
    <col min="15364" max="15364" width="5.7109375" customWidth="1"/>
    <col min="15365" max="15365" width="6" customWidth="1"/>
    <col min="15366" max="15366" width="5.42578125" customWidth="1"/>
    <col min="15367" max="15367" width="6.140625" customWidth="1"/>
    <col min="15368" max="15368" width="5.5703125" customWidth="1"/>
    <col min="15369" max="15369" width="4.140625" customWidth="1"/>
    <col min="15370" max="15370" width="4.85546875" customWidth="1"/>
    <col min="15371" max="15372" width="4.7109375" customWidth="1"/>
    <col min="15373" max="15373" width="6.7109375" customWidth="1"/>
    <col min="15374" max="15374" width="4.7109375" customWidth="1"/>
    <col min="15376" max="15376" width="5.7109375" customWidth="1"/>
    <col min="15377" max="15377" width="6" customWidth="1"/>
    <col min="15378" max="15378" width="5.42578125" customWidth="1"/>
    <col min="15379" max="15379" width="6.140625" customWidth="1"/>
    <col min="15380" max="15380" width="5.5703125" customWidth="1"/>
    <col min="15381" max="15381" width="4.140625" customWidth="1"/>
    <col min="15382" max="15382" width="4.85546875" customWidth="1"/>
    <col min="15383" max="15383" width="8.7109375" customWidth="1"/>
    <col min="15384" max="15384" width="4.7109375" customWidth="1"/>
    <col min="15617" max="15617" width="1.7109375" customWidth="1"/>
    <col min="15618" max="15619" width="8.7109375" customWidth="1"/>
    <col min="15620" max="15620" width="5.7109375" customWidth="1"/>
    <col min="15621" max="15621" width="6" customWidth="1"/>
    <col min="15622" max="15622" width="5.42578125" customWidth="1"/>
    <col min="15623" max="15623" width="6.140625" customWidth="1"/>
    <col min="15624" max="15624" width="5.5703125" customWidth="1"/>
    <col min="15625" max="15625" width="4.140625" customWidth="1"/>
    <col min="15626" max="15626" width="4.85546875" customWidth="1"/>
    <col min="15627" max="15628" width="4.7109375" customWidth="1"/>
    <col min="15629" max="15629" width="6.7109375" customWidth="1"/>
    <col min="15630" max="15630" width="4.7109375" customWidth="1"/>
    <col min="15632" max="15632" width="5.7109375" customWidth="1"/>
    <col min="15633" max="15633" width="6" customWidth="1"/>
    <col min="15634" max="15634" width="5.42578125" customWidth="1"/>
    <col min="15635" max="15635" width="6.140625" customWidth="1"/>
    <col min="15636" max="15636" width="5.5703125" customWidth="1"/>
    <col min="15637" max="15637" width="4.140625" customWidth="1"/>
    <col min="15638" max="15638" width="4.85546875" customWidth="1"/>
    <col min="15639" max="15639" width="8.7109375" customWidth="1"/>
    <col min="15640" max="15640" width="4.7109375" customWidth="1"/>
    <col min="15873" max="15873" width="1.7109375" customWidth="1"/>
    <col min="15874" max="15875" width="8.7109375" customWidth="1"/>
    <col min="15876" max="15876" width="5.7109375" customWidth="1"/>
    <col min="15877" max="15877" width="6" customWidth="1"/>
    <col min="15878" max="15878" width="5.42578125" customWidth="1"/>
    <col min="15879" max="15879" width="6.140625" customWidth="1"/>
    <col min="15880" max="15880" width="5.5703125" customWidth="1"/>
    <col min="15881" max="15881" width="4.140625" customWidth="1"/>
    <col min="15882" max="15882" width="4.85546875" customWidth="1"/>
    <col min="15883" max="15884" width="4.7109375" customWidth="1"/>
    <col min="15885" max="15885" width="6.7109375" customWidth="1"/>
    <col min="15886" max="15886" width="4.7109375" customWidth="1"/>
    <col min="15888" max="15888" width="5.7109375" customWidth="1"/>
    <col min="15889" max="15889" width="6" customWidth="1"/>
    <col min="15890" max="15890" width="5.42578125" customWidth="1"/>
    <col min="15891" max="15891" width="6.140625" customWidth="1"/>
    <col min="15892" max="15892" width="5.5703125" customWidth="1"/>
    <col min="15893" max="15893" width="4.140625" customWidth="1"/>
    <col min="15894" max="15894" width="4.85546875" customWidth="1"/>
    <col min="15895" max="15895" width="8.7109375" customWidth="1"/>
    <col min="15896" max="15896" width="4.7109375" customWidth="1"/>
    <col min="16129" max="16129" width="1.7109375" customWidth="1"/>
    <col min="16130" max="16131" width="8.7109375" customWidth="1"/>
    <col min="16132" max="16132" width="5.7109375" customWidth="1"/>
    <col min="16133" max="16133" width="6" customWidth="1"/>
    <col min="16134" max="16134" width="5.42578125" customWidth="1"/>
    <col min="16135" max="16135" width="6.140625" customWidth="1"/>
    <col min="16136" max="16136" width="5.5703125" customWidth="1"/>
    <col min="16137" max="16137" width="4.140625" customWidth="1"/>
    <col min="16138" max="16138" width="4.85546875" customWidth="1"/>
    <col min="16139" max="16140" width="4.7109375" customWidth="1"/>
    <col min="16141" max="16141" width="6.7109375" customWidth="1"/>
    <col min="16142" max="16142" width="4.7109375" customWidth="1"/>
    <col min="16144" max="16144" width="5.7109375" customWidth="1"/>
    <col min="16145" max="16145" width="6" customWidth="1"/>
    <col min="16146" max="16146" width="5.42578125" customWidth="1"/>
    <col min="16147" max="16147" width="6.140625" customWidth="1"/>
    <col min="16148" max="16148" width="5.5703125" customWidth="1"/>
    <col min="16149" max="16149" width="4.140625" customWidth="1"/>
    <col min="16150" max="16150" width="4.85546875" customWidth="1"/>
    <col min="16151" max="16151" width="8.7109375" customWidth="1"/>
    <col min="16152" max="16152" width="4.7109375" customWidth="1"/>
  </cols>
  <sheetData>
    <row r="1" spans="1:50" ht="30" customHeight="1">
      <c r="A1" s="111"/>
      <c r="B1" s="112" t="s">
        <v>62</v>
      </c>
      <c r="D1" s="203"/>
      <c r="E1" s="203"/>
      <c r="F1" s="203"/>
      <c r="G1" s="203"/>
      <c r="H1" s="203"/>
      <c r="I1" s="203"/>
      <c r="J1" s="203"/>
      <c r="K1" s="203"/>
      <c r="L1" s="203"/>
      <c r="M1" s="203"/>
      <c r="N1" s="203"/>
      <c r="O1" s="203"/>
      <c r="P1" s="203"/>
      <c r="Q1" s="203"/>
      <c r="R1" s="203"/>
      <c r="S1" s="203"/>
      <c r="T1" s="203"/>
      <c r="U1" s="203"/>
      <c r="V1" s="203"/>
      <c r="W1" s="203"/>
      <c r="X1" s="203"/>
      <c r="Y1" s="204"/>
      <c r="Z1" s="204"/>
      <c r="AA1" s="204"/>
      <c r="AB1" s="204"/>
      <c r="AC1" s="204"/>
      <c r="AD1" s="204"/>
      <c r="AE1" s="204"/>
      <c r="AF1" s="204"/>
      <c r="AG1" s="204"/>
      <c r="AH1" s="204"/>
      <c r="AI1" s="204"/>
      <c r="AJ1" s="204"/>
      <c r="AK1" s="204"/>
      <c r="AL1" s="204"/>
    </row>
    <row r="2" spans="1:50" ht="15" customHeight="1">
      <c r="A2" s="203"/>
      <c r="B2" t="s">
        <v>135</v>
      </c>
      <c r="C2" s="203"/>
      <c r="D2" s="203"/>
      <c r="E2" s="203"/>
      <c r="F2" s="203"/>
      <c r="G2" s="203"/>
      <c r="H2" s="203"/>
      <c r="I2" s="203"/>
      <c r="J2" s="203"/>
      <c r="K2" s="203"/>
      <c r="L2" s="203"/>
      <c r="M2" s="203"/>
      <c r="N2" s="203"/>
      <c r="O2" s="203"/>
      <c r="P2" s="203"/>
      <c r="Q2" s="203"/>
      <c r="R2" s="203"/>
      <c r="S2" s="203"/>
      <c r="T2" s="203"/>
      <c r="U2" s="203"/>
      <c r="V2" s="203"/>
      <c r="W2" s="203"/>
      <c r="X2" s="203"/>
      <c r="Y2" s="204"/>
      <c r="Z2" s="204"/>
      <c r="AA2" s="204"/>
      <c r="AB2" s="204"/>
      <c r="AC2" s="204"/>
      <c r="AD2" s="204"/>
      <c r="AE2" s="204"/>
      <c r="AF2" s="204"/>
      <c r="AG2" s="204"/>
      <c r="AH2" s="204"/>
      <c r="AI2" s="204"/>
      <c r="AJ2" s="204"/>
      <c r="AK2" s="204"/>
      <c r="AL2" s="204"/>
    </row>
    <row r="3" spans="1:50">
      <c r="A3" s="203"/>
      <c r="B3" s="203"/>
      <c r="C3" s="203"/>
      <c r="D3" s="203"/>
      <c r="E3" s="203"/>
      <c r="F3" s="203"/>
      <c r="G3" s="203"/>
      <c r="H3" s="203"/>
      <c r="I3" s="203"/>
      <c r="J3" s="203"/>
      <c r="K3" s="203"/>
      <c r="L3" s="203"/>
      <c r="M3" s="203"/>
      <c r="N3" s="203"/>
      <c r="O3" s="203"/>
      <c r="P3" s="203"/>
      <c r="Q3" s="203"/>
      <c r="R3" s="203"/>
      <c r="S3" s="203"/>
      <c r="T3" s="203"/>
      <c r="U3" s="203"/>
      <c r="V3" s="203"/>
      <c r="W3" s="203"/>
      <c r="X3" s="203"/>
      <c r="Y3" s="204"/>
      <c r="Z3" s="204"/>
      <c r="AA3" s="204"/>
      <c r="AB3" s="204"/>
      <c r="AC3" s="204"/>
      <c r="AD3" s="204"/>
      <c r="AE3" s="204"/>
      <c r="AF3" s="204"/>
      <c r="AG3" s="204"/>
      <c r="AH3" s="204"/>
      <c r="AI3" s="204"/>
      <c r="AJ3" s="204"/>
      <c r="AK3" s="204"/>
      <c r="AL3" s="204"/>
    </row>
    <row r="4" spans="1:50">
      <c r="A4" s="203"/>
      <c r="B4" s="203"/>
      <c r="C4" s="203"/>
      <c r="D4" s="203"/>
      <c r="E4" s="203"/>
      <c r="F4" s="203"/>
      <c r="G4" s="203"/>
      <c r="H4" s="203"/>
      <c r="I4" s="203"/>
      <c r="J4" s="203"/>
      <c r="K4" s="203"/>
      <c r="L4" s="203"/>
      <c r="M4" s="203"/>
      <c r="N4" s="203"/>
      <c r="O4" s="203"/>
      <c r="P4" s="203"/>
      <c r="Q4" s="203"/>
      <c r="R4" s="203"/>
      <c r="S4" s="203"/>
      <c r="T4" s="203"/>
      <c r="U4" s="203"/>
      <c r="V4" s="203"/>
      <c r="W4" s="203"/>
      <c r="X4" s="203"/>
      <c r="Y4" s="204"/>
      <c r="Z4" s="204"/>
      <c r="AA4" s="204"/>
      <c r="AB4" s="204"/>
      <c r="AC4" s="204"/>
      <c r="AD4" s="204"/>
      <c r="AE4" s="204"/>
      <c r="AF4" s="204"/>
      <c r="AG4" s="204"/>
      <c r="AH4" s="204"/>
      <c r="AI4" s="204"/>
      <c r="AJ4" s="204"/>
      <c r="AK4" s="204"/>
      <c r="AL4" s="204"/>
    </row>
    <row r="5" spans="1:50">
      <c r="A5" s="203"/>
      <c r="B5" s="203"/>
      <c r="C5" s="203"/>
      <c r="D5" s="203"/>
      <c r="E5" s="203"/>
      <c r="F5" s="203"/>
      <c r="G5" s="203"/>
      <c r="H5" s="203"/>
      <c r="I5" s="203"/>
      <c r="J5" s="203"/>
      <c r="K5" s="203"/>
      <c r="L5" s="203"/>
      <c r="M5" s="203"/>
      <c r="N5" s="203"/>
      <c r="O5" s="203"/>
      <c r="P5" s="203"/>
      <c r="Q5" s="203"/>
      <c r="R5" s="203"/>
      <c r="S5" s="203"/>
      <c r="T5" s="203"/>
      <c r="U5" s="203"/>
      <c r="V5" s="203"/>
      <c r="W5" s="203"/>
      <c r="X5" s="203"/>
      <c r="Y5" s="204"/>
      <c r="Z5" s="204"/>
      <c r="AA5" s="204"/>
      <c r="AB5" s="204"/>
      <c r="AC5" s="204"/>
      <c r="AD5" s="204"/>
      <c r="AE5" s="204"/>
      <c r="AF5" s="204"/>
      <c r="AG5" s="204"/>
      <c r="AH5" s="204"/>
      <c r="AI5" s="204"/>
      <c r="AJ5" s="204"/>
      <c r="AK5" s="204"/>
      <c r="AL5" s="204"/>
    </row>
    <row r="6" spans="1:50">
      <c r="A6" s="203"/>
      <c r="B6" s="203"/>
      <c r="C6" s="203"/>
      <c r="D6" s="203"/>
      <c r="E6" s="203"/>
      <c r="F6" s="203"/>
      <c r="G6" s="203"/>
      <c r="H6" s="203"/>
      <c r="I6" s="203"/>
      <c r="J6" s="203"/>
      <c r="K6" s="203"/>
      <c r="L6" s="203"/>
      <c r="M6" s="203"/>
      <c r="N6" s="203"/>
      <c r="O6" s="203"/>
      <c r="P6" s="203"/>
      <c r="Q6" s="203"/>
      <c r="R6" s="203"/>
      <c r="S6" s="203"/>
      <c r="T6" s="203"/>
      <c r="U6" s="203"/>
      <c r="V6" s="203"/>
      <c r="W6" s="203"/>
      <c r="X6" s="203"/>
      <c r="Y6" s="204"/>
      <c r="Z6" s="204"/>
      <c r="AA6" s="204"/>
      <c r="AB6" s="204"/>
      <c r="AC6" s="204"/>
      <c r="AD6" s="204"/>
      <c r="AE6" s="204"/>
      <c r="AF6" s="204"/>
      <c r="AG6" s="204"/>
      <c r="AH6" s="204"/>
      <c r="AI6" s="204"/>
      <c r="AJ6" s="204"/>
      <c r="AK6" s="204"/>
      <c r="AL6" s="204"/>
    </row>
    <row r="7" spans="1:50">
      <c r="A7" s="203"/>
      <c r="B7" s="203"/>
      <c r="C7" s="203"/>
      <c r="D7" s="203"/>
      <c r="E7" s="203"/>
      <c r="F7" s="203"/>
      <c r="G7" s="203"/>
      <c r="H7" s="203"/>
      <c r="I7" s="203"/>
      <c r="J7" s="203"/>
      <c r="K7" s="203"/>
      <c r="L7" s="203"/>
      <c r="M7" s="203"/>
      <c r="N7" s="203"/>
      <c r="O7" s="203"/>
      <c r="P7" s="203"/>
      <c r="Q7" s="203"/>
      <c r="R7" s="203"/>
      <c r="S7" s="203"/>
      <c r="T7" s="203"/>
      <c r="U7" s="203"/>
      <c r="V7" s="203"/>
      <c r="W7" s="203"/>
      <c r="X7" s="203"/>
      <c r="Y7" s="204"/>
      <c r="Z7" s="204"/>
      <c r="AA7" s="204"/>
      <c r="AB7" s="204"/>
      <c r="AC7" s="204"/>
      <c r="AD7" s="204"/>
      <c r="AE7" s="204"/>
      <c r="AF7" s="204"/>
      <c r="AG7" s="204"/>
      <c r="AH7" s="204"/>
      <c r="AI7" s="204"/>
      <c r="AJ7" s="204"/>
      <c r="AK7" s="204"/>
      <c r="AL7" s="204"/>
    </row>
    <row r="8" spans="1:50" ht="18" customHeight="1">
      <c r="A8" s="113"/>
      <c r="B8" s="203"/>
      <c r="C8" s="203"/>
      <c r="D8" s="294">
        <v>2026</v>
      </c>
      <c r="E8" s="294"/>
      <c r="F8" s="294"/>
      <c r="G8" s="294"/>
      <c r="H8" s="294"/>
      <c r="I8" s="294"/>
      <c r="J8" s="294"/>
      <c r="K8" s="113"/>
      <c r="L8" s="113"/>
      <c r="M8" s="113"/>
      <c r="N8" s="113"/>
      <c r="O8" s="203"/>
      <c r="P8" s="294">
        <v>2025</v>
      </c>
      <c r="Q8" s="294"/>
      <c r="R8" s="294"/>
      <c r="S8" s="294"/>
      <c r="T8" s="294"/>
      <c r="U8" s="294"/>
      <c r="V8" s="294"/>
      <c r="W8" s="113"/>
      <c r="X8" s="113"/>
      <c r="Y8" s="204"/>
      <c r="Z8" s="204"/>
      <c r="AA8" s="204"/>
      <c r="AB8" s="204"/>
      <c r="AC8" s="204"/>
      <c r="AD8" s="204"/>
      <c r="AE8" s="204"/>
      <c r="AF8" s="204"/>
      <c r="AG8" s="204"/>
      <c r="AH8" s="204"/>
      <c r="AI8" s="204"/>
      <c r="AJ8" s="204"/>
      <c r="AK8" s="204"/>
      <c r="AL8" s="204"/>
    </row>
    <row r="9" spans="1:50" ht="15.75" customHeight="1">
      <c r="A9" s="114"/>
      <c r="B9" s="115"/>
      <c r="C9" s="115"/>
      <c r="D9" s="116" t="s">
        <v>63</v>
      </c>
      <c r="E9" s="116" t="s">
        <v>64</v>
      </c>
      <c r="F9" s="116" t="s">
        <v>65</v>
      </c>
      <c r="G9" s="116" t="s">
        <v>66</v>
      </c>
      <c r="H9" s="116" t="s">
        <v>67</v>
      </c>
      <c r="I9" s="116" t="s">
        <v>68</v>
      </c>
      <c r="J9" s="116" t="s">
        <v>69</v>
      </c>
      <c r="K9" s="114"/>
      <c r="L9" s="114"/>
      <c r="M9" s="115"/>
      <c r="N9" s="115"/>
      <c r="O9" s="115"/>
      <c r="P9" s="116" t="s">
        <v>63</v>
      </c>
      <c r="Q9" s="116" t="s">
        <v>64</v>
      </c>
      <c r="R9" s="116" t="s">
        <v>65</v>
      </c>
      <c r="S9" s="116" t="s">
        <v>66</v>
      </c>
      <c r="T9" s="116" t="s">
        <v>67</v>
      </c>
      <c r="U9" s="116" t="s">
        <v>68</v>
      </c>
      <c r="V9" s="116" t="s">
        <v>69</v>
      </c>
      <c r="W9" s="114"/>
      <c r="X9" s="114"/>
      <c r="Y9" s="117"/>
      <c r="Z9" s="117"/>
      <c r="AA9" s="117"/>
      <c r="AB9" s="117"/>
      <c r="AC9" s="117"/>
      <c r="AD9" s="117"/>
      <c r="AE9" s="117"/>
      <c r="AF9" s="117"/>
      <c r="AG9" s="117"/>
      <c r="AH9" s="117"/>
      <c r="AI9" s="117"/>
      <c r="AJ9" s="117"/>
      <c r="AK9" s="117"/>
      <c r="AL9" s="117"/>
      <c r="AM9" s="118"/>
      <c r="AN9" s="118"/>
      <c r="AO9" s="118"/>
      <c r="AP9" s="118"/>
      <c r="AQ9" s="118"/>
      <c r="AR9" s="118"/>
      <c r="AS9" s="118"/>
      <c r="AT9" s="118"/>
      <c r="AU9" s="118"/>
      <c r="AV9" s="118"/>
      <c r="AW9" s="118"/>
      <c r="AX9" s="118"/>
    </row>
    <row r="10" spans="1:50" ht="20.100000000000001" customHeight="1">
      <c r="A10" s="205"/>
      <c r="B10" s="203"/>
      <c r="C10" s="119" t="s">
        <v>124</v>
      </c>
      <c r="D10" s="120">
        <v>22</v>
      </c>
      <c r="E10" s="121">
        <v>23</v>
      </c>
      <c r="F10" s="121">
        <v>24</v>
      </c>
      <c r="G10" s="121">
        <v>25</v>
      </c>
      <c r="H10" s="121">
        <v>26</v>
      </c>
      <c r="I10" s="121">
        <v>27</v>
      </c>
      <c r="J10" s="122">
        <v>28</v>
      </c>
      <c r="K10" s="205"/>
      <c r="L10" s="205"/>
      <c r="M10" s="289" t="s">
        <v>70</v>
      </c>
      <c r="N10" s="290"/>
      <c r="O10" s="119" t="s">
        <v>126</v>
      </c>
      <c r="P10" s="120">
        <v>23</v>
      </c>
      <c r="Q10" s="121">
        <v>24</v>
      </c>
      <c r="R10" s="121">
        <v>25</v>
      </c>
      <c r="S10" s="121">
        <v>26</v>
      </c>
      <c r="T10" s="121">
        <v>27</v>
      </c>
      <c r="U10" s="121">
        <v>28</v>
      </c>
      <c r="V10" s="122">
        <v>1</v>
      </c>
      <c r="W10" s="205"/>
      <c r="X10" s="205"/>
      <c r="Y10" s="204"/>
      <c r="Z10" s="204"/>
      <c r="AA10" s="204"/>
      <c r="AB10" s="204"/>
      <c r="AC10" s="204"/>
      <c r="AD10" s="204"/>
      <c r="AE10" s="204"/>
      <c r="AF10" s="204"/>
      <c r="AG10" s="204"/>
      <c r="AH10" s="204"/>
      <c r="AI10" s="204"/>
      <c r="AJ10" s="204"/>
      <c r="AK10" s="204"/>
      <c r="AL10" s="204"/>
    </row>
    <row r="11" spans="1:50" ht="20.100000000000001" customHeight="1">
      <c r="A11" s="205"/>
      <c r="B11" s="203"/>
      <c r="C11" s="119" t="s">
        <v>130</v>
      </c>
      <c r="D11" s="123">
        <v>1</v>
      </c>
      <c r="E11" s="124">
        <v>2</v>
      </c>
      <c r="F11" s="124">
        <v>3</v>
      </c>
      <c r="G11" s="124">
        <v>4</v>
      </c>
      <c r="H11" s="124">
        <v>5</v>
      </c>
      <c r="I11" s="124">
        <v>6</v>
      </c>
      <c r="J11" s="125">
        <v>7</v>
      </c>
      <c r="K11" s="205"/>
      <c r="L11" s="205"/>
      <c r="M11" s="289" t="s">
        <v>70</v>
      </c>
      <c r="N11" s="290"/>
      <c r="O11" s="119" t="s">
        <v>130</v>
      </c>
      <c r="P11" s="123">
        <v>2</v>
      </c>
      <c r="Q11" s="124">
        <v>3</v>
      </c>
      <c r="R11" s="124">
        <v>4</v>
      </c>
      <c r="S11" s="124">
        <v>5</v>
      </c>
      <c r="T11" s="124">
        <v>6</v>
      </c>
      <c r="U11" s="124">
        <v>7</v>
      </c>
      <c r="V11" s="125">
        <v>8</v>
      </c>
      <c r="W11" s="205"/>
      <c r="X11" s="205"/>
      <c r="Y11" s="204"/>
      <c r="Z11" s="204"/>
      <c r="AA11" s="204"/>
      <c r="AB11" s="204"/>
      <c r="AC11" s="204"/>
      <c r="AD11" s="204"/>
      <c r="AE11" s="204"/>
      <c r="AF11" s="204"/>
      <c r="AG11" s="204"/>
      <c r="AH11" s="204"/>
      <c r="AI11" s="204"/>
      <c r="AJ11" s="204"/>
      <c r="AK11" s="204"/>
      <c r="AL11" s="204"/>
    </row>
    <row r="12" spans="1:50" ht="20.100000000000001" customHeight="1">
      <c r="A12" s="205"/>
      <c r="B12" s="203"/>
      <c r="C12" s="119" t="s">
        <v>130</v>
      </c>
      <c r="D12" s="126">
        <v>8</v>
      </c>
      <c r="E12" s="127">
        <v>9</v>
      </c>
      <c r="F12" s="127">
        <v>10</v>
      </c>
      <c r="G12" s="127">
        <v>11</v>
      </c>
      <c r="H12" s="127">
        <v>12</v>
      </c>
      <c r="I12" s="127">
        <v>13</v>
      </c>
      <c r="J12" s="128">
        <v>14</v>
      </c>
      <c r="K12" s="205"/>
      <c r="L12" s="205"/>
      <c r="M12" s="289" t="s">
        <v>70</v>
      </c>
      <c r="N12" s="290"/>
      <c r="O12" s="119" t="s">
        <v>130</v>
      </c>
      <c r="P12" s="126">
        <v>9</v>
      </c>
      <c r="Q12" s="127">
        <v>10</v>
      </c>
      <c r="R12" s="127">
        <v>11</v>
      </c>
      <c r="S12" s="127">
        <v>12</v>
      </c>
      <c r="T12" s="127">
        <v>13</v>
      </c>
      <c r="U12" s="127">
        <v>14</v>
      </c>
      <c r="V12" s="128">
        <v>15</v>
      </c>
      <c r="W12" s="205"/>
      <c r="X12" s="205"/>
      <c r="Y12" s="204"/>
      <c r="Z12" s="204"/>
      <c r="AA12" s="204"/>
      <c r="AB12" s="204"/>
      <c r="AC12" s="204"/>
      <c r="AD12" s="204"/>
      <c r="AE12" s="204"/>
      <c r="AF12" s="204"/>
      <c r="AG12" s="204"/>
      <c r="AH12" s="204"/>
      <c r="AI12" s="204"/>
      <c r="AJ12" s="204"/>
      <c r="AK12" s="204"/>
      <c r="AL12" s="204"/>
    </row>
    <row r="13" spans="1:50" ht="20.100000000000001" customHeight="1">
      <c r="A13" s="205"/>
      <c r="B13" s="203"/>
      <c r="C13" s="119" t="s">
        <v>130</v>
      </c>
      <c r="D13" s="129">
        <v>15</v>
      </c>
      <c r="E13" s="130">
        <v>16</v>
      </c>
      <c r="F13" s="130">
        <v>17</v>
      </c>
      <c r="G13" s="130">
        <v>18</v>
      </c>
      <c r="H13" s="130">
        <v>19</v>
      </c>
      <c r="I13" s="130">
        <v>20</v>
      </c>
      <c r="J13" s="131">
        <v>21</v>
      </c>
      <c r="K13" s="205"/>
      <c r="L13" s="205"/>
      <c r="M13" s="289" t="s">
        <v>70</v>
      </c>
      <c r="N13" s="290"/>
      <c r="O13" s="119" t="s">
        <v>130</v>
      </c>
      <c r="P13" s="129">
        <v>16</v>
      </c>
      <c r="Q13" s="130">
        <v>17</v>
      </c>
      <c r="R13" s="130">
        <v>18</v>
      </c>
      <c r="S13" s="130">
        <v>19</v>
      </c>
      <c r="T13" s="130">
        <v>20</v>
      </c>
      <c r="U13" s="130">
        <v>21</v>
      </c>
      <c r="V13" s="131">
        <v>22</v>
      </c>
      <c r="W13" s="205"/>
      <c r="X13" s="205"/>
      <c r="Y13" s="204"/>
      <c r="Z13" s="204"/>
      <c r="AA13" s="204"/>
      <c r="AB13" s="204"/>
      <c r="AC13" s="204"/>
      <c r="AD13" s="204"/>
      <c r="AE13" s="204"/>
      <c r="AF13" s="204"/>
      <c r="AG13" s="204"/>
      <c r="AH13" s="204"/>
      <c r="AI13" s="204"/>
      <c r="AJ13" s="204"/>
      <c r="AK13" s="204"/>
      <c r="AL13" s="204"/>
    </row>
    <row r="14" spans="1:50" ht="20.100000000000001" customHeight="1">
      <c r="A14" s="205"/>
      <c r="B14" s="203"/>
      <c r="C14" s="119" t="s">
        <v>130</v>
      </c>
      <c r="D14" s="132">
        <v>22</v>
      </c>
      <c r="E14" s="133">
        <v>23</v>
      </c>
      <c r="F14" s="133">
        <v>24</v>
      </c>
      <c r="G14" s="133">
        <v>25</v>
      </c>
      <c r="H14" s="133">
        <v>26</v>
      </c>
      <c r="I14" s="133">
        <v>27</v>
      </c>
      <c r="J14" s="134">
        <v>28</v>
      </c>
      <c r="K14" s="205"/>
      <c r="L14" s="205"/>
      <c r="M14" s="289" t="s">
        <v>70</v>
      </c>
      <c r="N14" s="290"/>
      <c r="O14" s="119" t="s">
        <v>130</v>
      </c>
      <c r="P14" s="132">
        <v>23</v>
      </c>
      <c r="Q14" s="133">
        <v>24</v>
      </c>
      <c r="R14" s="133">
        <v>25</v>
      </c>
      <c r="S14" s="133">
        <v>26</v>
      </c>
      <c r="T14" s="133">
        <v>27</v>
      </c>
      <c r="U14" s="133">
        <v>28</v>
      </c>
      <c r="V14" s="134">
        <v>29</v>
      </c>
      <c r="W14" s="205"/>
      <c r="X14" s="205"/>
      <c r="Y14" s="204"/>
      <c r="Z14" s="204"/>
      <c r="AA14" s="204"/>
      <c r="AB14" s="204"/>
      <c r="AC14" s="204"/>
      <c r="AD14" s="204"/>
      <c r="AE14" s="204"/>
      <c r="AF14" s="204"/>
      <c r="AG14" s="204"/>
      <c r="AH14" s="204"/>
      <c r="AI14" s="204"/>
      <c r="AJ14" s="204"/>
      <c r="AK14" s="204"/>
      <c r="AL14" s="204"/>
    </row>
    <row r="15" spans="1:50" ht="20.100000000000001" customHeight="1">
      <c r="A15" s="205"/>
      <c r="B15" s="203"/>
      <c r="C15" s="119" t="s">
        <v>136</v>
      </c>
      <c r="D15" s="135">
        <v>29</v>
      </c>
      <c r="E15" s="136">
        <v>30</v>
      </c>
      <c r="F15" s="136">
        <v>31</v>
      </c>
      <c r="G15" s="136">
        <v>1</v>
      </c>
      <c r="H15" s="136">
        <v>2</v>
      </c>
      <c r="I15" s="136">
        <v>3</v>
      </c>
      <c r="J15" s="137">
        <v>4</v>
      </c>
      <c r="K15" s="205"/>
      <c r="L15" s="205"/>
      <c r="M15" s="289" t="s">
        <v>70</v>
      </c>
      <c r="N15" s="290"/>
      <c r="O15" s="119" t="s">
        <v>136</v>
      </c>
      <c r="P15" s="135">
        <v>30</v>
      </c>
      <c r="Q15" s="136">
        <v>31</v>
      </c>
      <c r="R15" s="136">
        <v>1</v>
      </c>
      <c r="S15" s="136">
        <v>2</v>
      </c>
      <c r="T15" s="136">
        <v>3</v>
      </c>
      <c r="U15" s="136">
        <v>4</v>
      </c>
      <c r="V15" s="137">
        <v>5</v>
      </c>
      <c r="W15" s="205"/>
      <c r="X15" s="205"/>
      <c r="Y15" s="204"/>
      <c r="Z15" s="204"/>
      <c r="AA15" s="204"/>
      <c r="AB15" s="204"/>
      <c r="AC15" s="204"/>
      <c r="AD15" s="204"/>
      <c r="AE15" s="204"/>
      <c r="AF15" s="204"/>
      <c r="AG15" s="204"/>
      <c r="AH15" s="204"/>
      <c r="AI15" s="204"/>
      <c r="AJ15" s="204"/>
      <c r="AK15" s="204"/>
      <c r="AL15" s="204"/>
    </row>
    <row r="16" spans="1:50">
      <c r="A16" s="203"/>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4"/>
      <c r="Z16" s="204"/>
      <c r="AA16" s="204"/>
      <c r="AB16" s="204"/>
      <c r="AC16" s="204"/>
      <c r="AD16" s="204"/>
      <c r="AE16" s="204"/>
      <c r="AF16" s="204"/>
      <c r="AG16" s="204"/>
      <c r="AH16" s="204"/>
      <c r="AI16" s="204"/>
      <c r="AJ16" s="204"/>
      <c r="AK16" s="204"/>
      <c r="AL16" s="204"/>
    </row>
    <row r="17" spans="1:50">
      <c r="A17" s="203"/>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4"/>
      <c r="Z17" s="204"/>
      <c r="AA17" s="204"/>
      <c r="AB17" s="204"/>
      <c r="AC17" s="204"/>
      <c r="AD17" s="204"/>
      <c r="AE17" s="204"/>
      <c r="AF17" s="204"/>
      <c r="AG17" s="204"/>
      <c r="AH17" s="204"/>
      <c r="AI17" s="204"/>
      <c r="AJ17" s="204"/>
      <c r="AK17" s="204"/>
      <c r="AL17" s="204"/>
    </row>
    <row r="18" spans="1:50">
      <c r="A18" s="203"/>
      <c r="B18" s="203"/>
      <c r="C18" s="203"/>
      <c r="D18" s="295" t="s">
        <v>71</v>
      </c>
      <c r="E18" s="295"/>
      <c r="F18" s="295"/>
      <c r="G18" s="295"/>
      <c r="H18" s="295"/>
      <c r="I18" s="295"/>
      <c r="J18" s="295"/>
      <c r="K18" s="203"/>
      <c r="L18" s="203"/>
      <c r="M18" s="203"/>
      <c r="N18" s="203"/>
      <c r="O18" s="203"/>
      <c r="P18" s="295" t="s">
        <v>72</v>
      </c>
      <c r="Q18" s="295"/>
      <c r="R18" s="295"/>
      <c r="S18" s="295"/>
      <c r="T18" s="295"/>
      <c r="U18" s="295"/>
      <c r="V18" s="295"/>
      <c r="W18" s="203"/>
      <c r="X18" s="203"/>
      <c r="Y18" s="204"/>
      <c r="Z18" s="204"/>
      <c r="AA18" s="204"/>
      <c r="AB18" s="204"/>
      <c r="AC18" s="204"/>
      <c r="AD18" s="204"/>
      <c r="AE18" s="204"/>
      <c r="AF18" s="204"/>
      <c r="AG18" s="204"/>
      <c r="AH18" s="204"/>
      <c r="AI18" s="204"/>
      <c r="AJ18" s="204"/>
      <c r="AK18" s="204"/>
      <c r="AL18" s="204"/>
    </row>
    <row r="19" spans="1:50" ht="13.15" customHeight="1">
      <c r="A19" s="203"/>
      <c r="B19" s="203"/>
      <c r="C19" s="291" t="s">
        <v>132</v>
      </c>
      <c r="D19" s="291"/>
      <c r="E19" s="291"/>
      <c r="F19" s="291"/>
      <c r="G19" s="203"/>
      <c r="H19" s="203" t="s">
        <v>133</v>
      </c>
      <c r="I19" s="203"/>
      <c r="J19" s="203"/>
      <c r="K19" s="203"/>
      <c r="L19" s="203"/>
      <c r="M19" s="203"/>
      <c r="N19" s="203"/>
      <c r="O19" s="291" t="s">
        <v>127</v>
      </c>
      <c r="P19" s="291"/>
      <c r="Q19" s="291"/>
      <c r="R19" s="291"/>
      <c r="S19" s="203"/>
      <c r="T19" s="203" t="s">
        <v>125</v>
      </c>
      <c r="U19" s="203"/>
      <c r="V19" s="203"/>
      <c r="W19" s="203"/>
      <c r="X19" s="203"/>
      <c r="Y19" s="204"/>
      <c r="Z19" s="204"/>
      <c r="AA19" s="204"/>
      <c r="AB19" s="204"/>
      <c r="AC19" s="204"/>
      <c r="AD19" s="204"/>
      <c r="AE19" s="204"/>
      <c r="AF19" s="204"/>
      <c r="AG19" s="204"/>
      <c r="AH19" s="204"/>
      <c r="AI19" s="204"/>
      <c r="AJ19" s="204"/>
      <c r="AK19" s="204"/>
      <c r="AL19" s="204"/>
    </row>
    <row r="20" spans="1:50">
      <c r="A20" s="138"/>
      <c r="B20" s="138"/>
      <c r="C20" s="291" t="s">
        <v>137</v>
      </c>
      <c r="D20" s="291"/>
      <c r="E20" s="291"/>
      <c r="F20" s="291"/>
      <c r="G20" s="6"/>
      <c r="H20" s="6" t="s">
        <v>138</v>
      </c>
      <c r="I20" s="6"/>
      <c r="J20" s="6"/>
      <c r="K20" s="138"/>
      <c r="L20" s="138"/>
      <c r="M20" s="138"/>
      <c r="N20" s="138"/>
      <c r="O20" s="291" t="s">
        <v>134</v>
      </c>
      <c r="P20" s="291"/>
      <c r="Q20" s="291"/>
      <c r="R20" s="291"/>
      <c r="S20" s="6"/>
      <c r="T20" s="6" t="s">
        <v>133</v>
      </c>
      <c r="U20" s="6"/>
      <c r="V20" s="6"/>
      <c r="W20" s="6"/>
      <c r="X20" s="6"/>
      <c r="Y20" s="139"/>
      <c r="Z20" s="139"/>
      <c r="AA20" s="139"/>
      <c r="AB20" s="139"/>
      <c r="AC20" s="139"/>
      <c r="AD20" s="139"/>
      <c r="AE20" s="139"/>
      <c r="AF20" s="139"/>
      <c r="AG20" s="139"/>
      <c r="AH20" s="139"/>
      <c r="AI20" s="139"/>
      <c r="AJ20" s="139"/>
      <c r="AK20" s="139"/>
      <c r="AL20" s="139"/>
      <c r="AM20" s="1"/>
      <c r="AN20" s="1"/>
      <c r="AO20" s="1"/>
      <c r="AP20" s="1"/>
      <c r="AQ20" s="1"/>
      <c r="AR20" s="1"/>
      <c r="AS20" s="1"/>
      <c r="AT20" s="1"/>
      <c r="AU20" s="1"/>
      <c r="AV20" s="1"/>
      <c r="AW20" s="1"/>
      <c r="AX20" s="1"/>
    </row>
    <row r="21" spans="1:50">
      <c r="A21" s="140"/>
      <c r="B21" s="140"/>
      <c r="C21" s="291" t="s">
        <v>139</v>
      </c>
      <c r="D21" s="291"/>
      <c r="E21" s="291"/>
      <c r="F21" s="291"/>
      <c r="G21" s="6"/>
      <c r="H21" s="6" t="s">
        <v>140</v>
      </c>
      <c r="I21" s="6"/>
      <c r="J21" s="6"/>
      <c r="K21" s="138"/>
      <c r="L21" s="138"/>
      <c r="M21" s="138"/>
      <c r="N21" s="138"/>
      <c r="O21" s="291"/>
      <c r="P21" s="291"/>
      <c r="Q21" s="291"/>
      <c r="R21" s="291"/>
      <c r="S21" s="141"/>
      <c r="T21" s="141"/>
      <c r="U21" s="141"/>
      <c r="V21" s="141"/>
      <c r="W21" s="141"/>
      <c r="X21" s="141"/>
      <c r="Y21" s="139"/>
      <c r="Z21" s="139"/>
      <c r="AA21" s="139"/>
      <c r="AB21" s="139"/>
      <c r="AC21" s="139"/>
      <c r="AD21" s="139"/>
      <c r="AE21" s="139"/>
      <c r="AF21" s="139"/>
      <c r="AG21" s="139"/>
      <c r="AH21" s="139"/>
      <c r="AI21" s="139"/>
      <c r="AJ21" s="139"/>
      <c r="AK21" s="139"/>
      <c r="AL21" s="139"/>
      <c r="AM21" s="1"/>
      <c r="AN21" s="1"/>
      <c r="AO21" s="1"/>
      <c r="AP21" s="1"/>
      <c r="AQ21" s="1"/>
      <c r="AR21" s="1"/>
      <c r="AS21" s="1"/>
      <c r="AT21" s="1"/>
      <c r="AU21" s="1"/>
      <c r="AV21" s="1"/>
      <c r="AW21" s="1"/>
      <c r="AX21" s="1"/>
    </row>
    <row r="22" spans="1:50">
      <c r="A22" s="138"/>
      <c r="B22" s="138"/>
      <c r="C22" s="291"/>
      <c r="D22" s="291"/>
      <c r="E22" s="291"/>
      <c r="F22" s="291"/>
      <c r="G22" s="6"/>
      <c r="H22" s="6"/>
      <c r="I22" s="6"/>
      <c r="J22" s="6"/>
      <c r="K22" s="138"/>
      <c r="L22" s="138"/>
      <c r="M22" s="138"/>
      <c r="N22" s="138"/>
      <c r="O22" s="291"/>
      <c r="P22" s="291"/>
      <c r="Q22" s="291"/>
      <c r="R22" s="291"/>
      <c r="S22" s="6"/>
      <c r="T22" s="6"/>
      <c r="U22" s="6"/>
      <c r="V22" s="6"/>
      <c r="W22" s="6"/>
      <c r="X22" s="6"/>
      <c r="Y22" s="139"/>
      <c r="Z22" s="139"/>
      <c r="AA22" s="139"/>
      <c r="AB22" s="139"/>
      <c r="AC22" s="139"/>
      <c r="AD22" s="139"/>
      <c r="AE22" s="139"/>
      <c r="AF22" s="139"/>
      <c r="AG22" s="139"/>
      <c r="AH22" s="139"/>
      <c r="AI22" s="139"/>
      <c r="AJ22" s="139"/>
      <c r="AK22" s="139"/>
      <c r="AL22" s="139"/>
      <c r="AM22" s="1"/>
      <c r="AN22" s="1"/>
      <c r="AO22" s="1"/>
      <c r="AP22" s="1"/>
      <c r="AQ22" s="1"/>
      <c r="AR22" s="1"/>
      <c r="AS22" s="1"/>
      <c r="AT22" s="1"/>
      <c r="AU22" s="1"/>
      <c r="AV22" s="1"/>
      <c r="AW22" s="1"/>
      <c r="AX22" s="1"/>
    </row>
    <row r="23" spans="1:50">
      <c r="A23" s="138"/>
      <c r="B23" s="138"/>
      <c r="C23" s="291"/>
      <c r="D23" s="291"/>
      <c r="E23" s="291"/>
      <c r="F23" s="291"/>
      <c r="G23" s="6"/>
      <c r="H23" s="6"/>
      <c r="I23" s="6"/>
      <c r="J23" s="138"/>
      <c r="K23" s="138"/>
      <c r="L23" s="138"/>
      <c r="M23" s="138"/>
      <c r="N23" s="138"/>
      <c r="O23" s="291"/>
      <c r="P23" s="291"/>
      <c r="Q23" s="291"/>
      <c r="R23" s="291"/>
      <c r="S23" s="6"/>
      <c r="T23" s="6"/>
      <c r="U23" s="6"/>
      <c r="V23" s="6"/>
      <c r="W23" s="6"/>
      <c r="X23" s="138"/>
      <c r="Y23" s="139"/>
      <c r="Z23" s="139"/>
      <c r="AA23" s="139"/>
      <c r="AB23" s="139"/>
      <c r="AC23" s="139"/>
      <c r="AD23" s="139"/>
      <c r="AE23" s="139"/>
      <c r="AF23" s="139"/>
      <c r="AG23" s="139"/>
      <c r="AH23" s="139"/>
      <c r="AI23" s="139"/>
      <c r="AJ23" s="139"/>
      <c r="AK23" s="139"/>
      <c r="AL23" s="139"/>
      <c r="AM23" s="1"/>
      <c r="AN23" s="1"/>
      <c r="AO23" s="1"/>
      <c r="AP23" s="1"/>
      <c r="AQ23" s="1"/>
      <c r="AR23" s="1"/>
      <c r="AS23" s="1"/>
      <c r="AT23" s="1"/>
      <c r="AU23" s="1"/>
      <c r="AV23" s="1"/>
      <c r="AW23" s="1"/>
      <c r="AX23" s="1"/>
    </row>
    <row r="24" spans="1:50">
      <c r="A24" s="203"/>
      <c r="B24" s="203"/>
      <c r="C24" s="291"/>
      <c r="D24" s="291"/>
      <c r="E24" s="291"/>
      <c r="F24" s="291"/>
      <c r="G24" s="6"/>
      <c r="H24" s="6"/>
      <c r="I24" s="6"/>
      <c r="J24" s="203"/>
      <c r="K24" s="203"/>
      <c r="L24" s="203"/>
      <c r="M24" s="203"/>
      <c r="N24" s="203"/>
      <c r="O24" s="291"/>
      <c r="P24" s="291"/>
      <c r="Q24" s="291"/>
      <c r="R24" s="291"/>
      <c r="S24" s="6"/>
      <c r="T24" s="6"/>
      <c r="U24" s="6"/>
      <c r="V24" s="6"/>
      <c r="W24" s="6"/>
      <c r="X24" s="203"/>
      <c r="Y24" s="204"/>
      <c r="Z24" s="204"/>
      <c r="AA24" s="204"/>
      <c r="AB24" s="204"/>
      <c r="AC24" s="204"/>
      <c r="AD24" s="204"/>
      <c r="AE24" s="204"/>
      <c r="AF24" s="204"/>
      <c r="AG24" s="204"/>
      <c r="AH24" s="204"/>
      <c r="AI24" s="204"/>
      <c r="AJ24" s="204"/>
      <c r="AK24" s="204"/>
      <c r="AL24" s="204"/>
    </row>
    <row r="25" spans="1:50" ht="12.75" customHeight="1">
      <c r="Y25" s="204"/>
      <c r="Z25" s="204"/>
      <c r="AA25" s="204"/>
      <c r="AB25" s="204"/>
      <c r="AC25" s="204"/>
      <c r="AD25" s="204"/>
      <c r="AE25" s="204"/>
      <c r="AF25" s="204"/>
      <c r="AG25" s="204"/>
      <c r="AH25" s="204"/>
      <c r="AI25" s="204"/>
      <c r="AJ25" s="204"/>
      <c r="AK25" s="204"/>
      <c r="AL25" s="204"/>
    </row>
    <row r="26" spans="1:50">
      <c r="A26" s="203"/>
      <c r="B26" s="203"/>
      <c r="C26" s="291"/>
      <c r="D26" s="291"/>
      <c r="E26" s="291"/>
      <c r="F26" s="291"/>
      <c r="G26" s="6"/>
      <c r="H26" s="6"/>
      <c r="I26" s="6"/>
      <c r="J26" s="203"/>
      <c r="K26" s="203"/>
      <c r="L26" s="203"/>
      <c r="M26" s="203"/>
      <c r="N26" s="203"/>
      <c r="O26" s="291"/>
      <c r="P26" s="291"/>
      <c r="Q26" s="291"/>
      <c r="R26" s="291"/>
      <c r="S26" s="6"/>
      <c r="T26" s="6"/>
      <c r="U26" s="6"/>
      <c r="V26" s="6"/>
      <c r="W26" s="6"/>
      <c r="X26" s="203"/>
      <c r="Y26" s="204"/>
      <c r="Z26" s="204"/>
      <c r="AA26" s="204"/>
      <c r="AB26" s="204"/>
      <c r="AC26" s="204"/>
      <c r="AD26" s="204"/>
      <c r="AE26" s="204"/>
      <c r="AF26" s="204"/>
      <c r="AG26" s="204"/>
      <c r="AH26" s="204"/>
      <c r="AI26" s="204"/>
      <c r="AJ26" s="204"/>
      <c r="AK26" s="204"/>
      <c r="AL26" s="204"/>
    </row>
    <row r="27" spans="1:50">
      <c r="A27" s="203"/>
      <c r="B27" s="203"/>
      <c r="C27" s="291"/>
      <c r="D27" s="292"/>
      <c r="E27" s="292"/>
      <c r="F27" s="6"/>
      <c r="G27" s="6"/>
      <c r="H27" s="6"/>
      <c r="I27" s="6"/>
      <c r="J27" s="203"/>
      <c r="K27" s="203"/>
      <c r="L27" s="203"/>
      <c r="M27" s="203"/>
      <c r="N27" s="203"/>
      <c r="O27" s="291"/>
      <c r="P27" s="292"/>
      <c r="Q27" s="292"/>
      <c r="R27" s="6"/>
      <c r="S27" s="6"/>
      <c r="T27" s="6"/>
      <c r="U27" s="6"/>
      <c r="V27" s="6"/>
      <c r="W27" s="6"/>
      <c r="X27" s="203"/>
      <c r="Y27" s="204"/>
      <c r="Z27" s="204"/>
      <c r="AA27" s="204"/>
      <c r="AB27" s="204"/>
      <c r="AC27" s="204"/>
      <c r="AD27" s="204"/>
      <c r="AE27" s="204"/>
      <c r="AF27" s="204"/>
      <c r="AG27" s="204"/>
      <c r="AH27" s="204"/>
      <c r="AI27" s="204"/>
      <c r="AJ27" s="204"/>
      <c r="AK27" s="204"/>
      <c r="AL27" s="204"/>
    </row>
    <row r="28" spans="1:50">
      <c r="A28" s="203"/>
      <c r="B28" s="203"/>
      <c r="C28" s="291"/>
      <c r="D28" s="292"/>
      <c r="E28" s="292"/>
      <c r="F28" s="203"/>
      <c r="G28" s="203"/>
      <c r="H28" s="203"/>
      <c r="I28" s="203"/>
      <c r="J28" s="203"/>
      <c r="K28" s="203"/>
      <c r="L28" s="203"/>
      <c r="M28" s="203"/>
      <c r="N28" s="203"/>
      <c r="O28" s="291"/>
      <c r="P28" s="292"/>
      <c r="Q28" s="292"/>
      <c r="R28" s="203"/>
      <c r="S28" s="203"/>
      <c r="T28" s="203"/>
      <c r="U28" s="203"/>
      <c r="V28" s="203"/>
      <c r="W28" s="203"/>
      <c r="X28" s="203"/>
      <c r="Y28" s="204"/>
      <c r="Z28" s="204"/>
      <c r="AA28" s="204"/>
      <c r="AB28" s="204"/>
      <c r="AC28" s="204"/>
      <c r="AD28" s="204"/>
      <c r="AE28" s="204"/>
      <c r="AF28" s="204"/>
      <c r="AG28" s="204"/>
      <c r="AH28" s="204"/>
      <c r="AI28" s="204"/>
      <c r="AJ28" s="204"/>
      <c r="AK28" s="204"/>
      <c r="AL28" s="204"/>
    </row>
    <row r="29" spans="1:50">
      <c r="A29" s="203"/>
      <c r="B29" s="203"/>
      <c r="C29" s="291"/>
      <c r="D29" s="292"/>
      <c r="E29" s="292"/>
      <c r="F29" s="203"/>
      <c r="G29" s="203"/>
      <c r="H29" s="203"/>
      <c r="I29" s="203"/>
      <c r="J29" s="203"/>
      <c r="K29" s="203"/>
      <c r="L29" s="203"/>
      <c r="M29" s="203"/>
      <c r="N29" s="203"/>
      <c r="O29" s="291"/>
      <c r="P29" s="292"/>
      <c r="Q29" s="292"/>
      <c r="R29" s="203"/>
      <c r="T29" s="203"/>
      <c r="U29" s="203"/>
      <c r="V29" s="203"/>
      <c r="W29" s="203"/>
      <c r="X29" s="203"/>
      <c r="Y29" s="204"/>
      <c r="Z29" s="204"/>
      <c r="AA29" s="204"/>
      <c r="AB29" s="204"/>
      <c r="AC29" s="204"/>
      <c r="AD29" s="204"/>
      <c r="AE29" s="204"/>
      <c r="AF29" s="204"/>
      <c r="AG29" s="204"/>
      <c r="AH29" s="204"/>
      <c r="AI29" s="204"/>
      <c r="AJ29" s="204"/>
      <c r="AK29" s="204"/>
      <c r="AL29" s="204"/>
    </row>
    <row r="30" spans="1:50">
      <c r="A30" s="203"/>
      <c r="B30" s="203"/>
      <c r="C30" s="206"/>
      <c r="D30" s="203"/>
      <c r="E30" s="203"/>
      <c r="F30" s="203"/>
      <c r="G30" s="142" t="s">
        <v>73</v>
      </c>
      <c r="H30" s="203">
        <v>30</v>
      </c>
      <c r="I30" s="203"/>
      <c r="J30" s="203"/>
      <c r="K30" s="203"/>
      <c r="L30" s="203"/>
      <c r="M30" s="203"/>
      <c r="N30" s="203"/>
      <c r="O30" s="206"/>
      <c r="P30" s="203"/>
      <c r="Q30" s="203"/>
      <c r="R30" s="203"/>
      <c r="S30" s="142" t="s">
        <v>73</v>
      </c>
      <c r="T30" s="203">
        <v>30</v>
      </c>
      <c r="U30" s="203"/>
      <c r="V30" s="203"/>
      <c r="W30" s="203"/>
      <c r="X30" s="203"/>
      <c r="Y30" s="204"/>
      <c r="Z30" s="204"/>
      <c r="AA30" s="204"/>
      <c r="AB30" s="204"/>
      <c r="AC30" s="204"/>
      <c r="AD30" s="204"/>
      <c r="AE30" s="204"/>
      <c r="AF30" s="204"/>
      <c r="AG30" s="204"/>
      <c r="AH30" s="204"/>
      <c r="AI30" s="204"/>
      <c r="AJ30" s="204"/>
      <c r="AK30" s="204"/>
      <c r="AL30" s="204"/>
    </row>
    <row r="31" spans="1:50">
      <c r="A31" s="203"/>
      <c r="B31" s="203"/>
      <c r="C31" s="206"/>
      <c r="D31" s="203"/>
      <c r="E31" s="203"/>
      <c r="F31" s="203"/>
      <c r="G31" s="142" t="s">
        <v>74</v>
      </c>
      <c r="H31" s="203">
        <v>12</v>
      </c>
      <c r="I31" s="203"/>
      <c r="J31" s="203"/>
      <c r="K31" s="203"/>
      <c r="L31" s="203"/>
      <c r="M31" s="203"/>
      <c r="N31" s="203"/>
      <c r="O31" s="206"/>
      <c r="P31" s="203"/>
      <c r="Q31" s="203"/>
      <c r="R31" s="203"/>
      <c r="S31" s="142" t="s">
        <v>74</v>
      </c>
      <c r="T31" s="203">
        <v>12</v>
      </c>
      <c r="U31" s="203"/>
      <c r="V31" s="203"/>
      <c r="W31" s="203"/>
      <c r="X31" s="203"/>
      <c r="Y31" s="204"/>
      <c r="Z31" s="204"/>
      <c r="AA31" s="204"/>
      <c r="AB31" s="204"/>
      <c r="AC31" s="204"/>
      <c r="AD31" s="204"/>
      <c r="AE31" s="204"/>
      <c r="AF31" s="204"/>
      <c r="AG31" s="204"/>
      <c r="AH31" s="204"/>
      <c r="AI31" s="204"/>
      <c r="AJ31" s="204"/>
      <c r="AK31" s="204"/>
      <c r="AL31" s="204"/>
    </row>
    <row r="32" spans="1:50">
      <c r="A32" s="203"/>
      <c r="B32" s="203"/>
      <c r="C32" s="206"/>
      <c r="D32" s="203"/>
      <c r="E32" s="203"/>
      <c r="F32" s="203"/>
      <c r="G32" s="203"/>
      <c r="H32" s="203"/>
      <c r="I32" s="203"/>
      <c r="J32" s="203"/>
      <c r="K32" s="203"/>
      <c r="L32" s="203"/>
      <c r="M32" s="203"/>
      <c r="N32" s="203"/>
      <c r="O32" s="206"/>
      <c r="P32" s="203"/>
      <c r="Q32" s="203"/>
      <c r="R32" s="203"/>
      <c r="S32" s="203"/>
      <c r="T32" s="203"/>
      <c r="U32" s="203"/>
      <c r="V32" s="203"/>
      <c r="W32" s="203"/>
      <c r="X32" s="203"/>
      <c r="Y32" s="204"/>
      <c r="Z32" s="204"/>
      <c r="AA32" s="204"/>
      <c r="AB32" s="204"/>
      <c r="AC32" s="204"/>
      <c r="AD32" s="204"/>
      <c r="AE32" s="204"/>
      <c r="AF32" s="204"/>
      <c r="AG32" s="204"/>
      <c r="AH32" s="204"/>
      <c r="AI32" s="204"/>
      <c r="AJ32" s="204"/>
      <c r="AK32" s="204"/>
      <c r="AL32" s="204"/>
    </row>
    <row r="33" spans="1:38">
      <c r="A33" s="203"/>
      <c r="B33" s="203"/>
      <c r="C33" s="206"/>
      <c r="D33" s="203"/>
      <c r="E33" s="203"/>
      <c r="F33" s="203"/>
      <c r="G33" s="203"/>
      <c r="H33" s="203"/>
      <c r="I33" s="203"/>
      <c r="J33" s="203"/>
      <c r="K33" s="203"/>
      <c r="L33" s="203"/>
      <c r="M33" s="203"/>
      <c r="N33" s="203"/>
      <c r="O33" s="206"/>
      <c r="P33" s="203"/>
      <c r="Q33" s="203"/>
      <c r="R33" s="203"/>
      <c r="S33" s="203"/>
      <c r="T33" s="203"/>
      <c r="U33" s="203"/>
      <c r="V33" s="203"/>
      <c r="W33" s="203"/>
      <c r="X33" s="203"/>
      <c r="Y33" s="204"/>
      <c r="Z33" s="204"/>
      <c r="AA33" s="204"/>
      <c r="AB33" s="204"/>
      <c r="AC33" s="204"/>
      <c r="AD33" s="204"/>
      <c r="AE33" s="204"/>
      <c r="AF33" s="204"/>
      <c r="AG33" s="204"/>
      <c r="AH33" s="204"/>
      <c r="AI33" s="204"/>
      <c r="AJ33" s="204"/>
      <c r="AK33" s="204"/>
      <c r="AL33" s="204"/>
    </row>
    <row r="34" spans="1:38">
      <c r="A34" s="203"/>
      <c r="B34" s="143"/>
      <c r="C34" s="144"/>
      <c r="D34" s="203"/>
      <c r="E34" s="203"/>
      <c r="F34" s="203"/>
      <c r="G34" s="203"/>
      <c r="H34" s="203"/>
      <c r="I34" s="203"/>
      <c r="J34" s="203"/>
      <c r="K34" s="203"/>
      <c r="L34" s="203"/>
      <c r="M34" s="203"/>
      <c r="N34" s="203"/>
      <c r="O34" s="206"/>
      <c r="P34" s="203"/>
      <c r="Q34" s="203"/>
      <c r="R34" s="203"/>
      <c r="S34" s="203"/>
      <c r="T34" s="203"/>
      <c r="U34" s="203"/>
      <c r="V34" s="203"/>
      <c r="W34" s="203"/>
      <c r="X34" s="203"/>
      <c r="Y34" s="204"/>
      <c r="Z34" s="204"/>
      <c r="AA34" s="204"/>
      <c r="AB34" s="204"/>
      <c r="AC34" s="204"/>
      <c r="AD34" s="204"/>
      <c r="AE34" s="204"/>
      <c r="AF34" s="204"/>
      <c r="AG34" s="204"/>
      <c r="AH34" s="204"/>
      <c r="AI34" s="204"/>
      <c r="AJ34" s="204"/>
      <c r="AK34" s="204"/>
      <c r="AL34" s="204"/>
    </row>
    <row r="35" spans="1:38">
      <c r="A35" s="203"/>
      <c r="B35" s="143"/>
      <c r="C35" s="144"/>
      <c r="D35" s="203"/>
      <c r="E35" s="203"/>
      <c r="F35" s="203"/>
      <c r="G35" s="203"/>
      <c r="H35" s="203"/>
      <c r="I35" s="203"/>
      <c r="J35" s="203"/>
      <c r="K35" s="203"/>
      <c r="L35" s="203"/>
      <c r="M35" s="203"/>
      <c r="N35" s="203"/>
      <c r="O35" s="203"/>
      <c r="P35" s="203"/>
      <c r="Q35" s="203"/>
      <c r="R35" s="203"/>
      <c r="S35" s="203"/>
      <c r="T35" s="203"/>
      <c r="U35" s="203"/>
      <c r="V35" s="203"/>
      <c r="W35" s="203"/>
      <c r="X35" s="203"/>
      <c r="Y35" s="204"/>
      <c r="Z35" s="204"/>
      <c r="AA35" s="204"/>
      <c r="AB35" s="204"/>
      <c r="AC35" s="204"/>
      <c r="AD35" s="204"/>
      <c r="AE35" s="204"/>
      <c r="AF35" s="204"/>
      <c r="AG35" s="204"/>
      <c r="AH35" s="204"/>
      <c r="AI35" s="204"/>
      <c r="AJ35" s="204"/>
      <c r="AK35" s="204"/>
      <c r="AL35" s="204"/>
    </row>
    <row r="36" spans="1:38">
      <c r="A36" s="203"/>
      <c r="B36" s="203"/>
      <c r="C36" s="144"/>
      <c r="D36" s="203"/>
      <c r="E36" s="203"/>
      <c r="F36" s="203"/>
      <c r="G36" s="203"/>
      <c r="H36" s="203"/>
      <c r="I36" s="203"/>
      <c r="J36" s="203"/>
      <c r="K36" s="203"/>
      <c r="L36" s="203"/>
      <c r="M36" s="203"/>
      <c r="N36" s="203"/>
      <c r="O36" s="203"/>
      <c r="P36" s="203"/>
      <c r="Q36" s="203"/>
      <c r="R36" s="203"/>
      <c r="S36" s="203"/>
      <c r="T36" s="203"/>
      <c r="U36" s="203"/>
      <c r="V36" s="203"/>
      <c r="W36" s="203"/>
      <c r="X36" s="203"/>
      <c r="Y36" s="204"/>
      <c r="Z36" s="204"/>
      <c r="AA36" s="204"/>
      <c r="AB36" s="204"/>
      <c r="AC36" s="204"/>
      <c r="AD36" s="204"/>
      <c r="AE36" s="204"/>
      <c r="AF36" s="204"/>
      <c r="AG36" s="204"/>
      <c r="AH36" s="204"/>
      <c r="AI36" s="204"/>
      <c r="AJ36" s="204"/>
      <c r="AK36" s="204"/>
      <c r="AL36" s="204"/>
    </row>
    <row r="37" spans="1:38">
      <c r="A37" s="203"/>
      <c r="C37" s="145" t="s">
        <v>141</v>
      </c>
      <c r="D37" s="203"/>
      <c r="E37" s="203"/>
      <c r="F37" s="203"/>
      <c r="G37" s="203"/>
      <c r="H37" s="203"/>
      <c r="I37" s="203"/>
      <c r="J37" s="203"/>
      <c r="K37" s="203"/>
      <c r="L37" s="203"/>
      <c r="M37" s="203"/>
      <c r="N37" s="203"/>
      <c r="O37" s="203"/>
      <c r="P37" s="203"/>
      <c r="Q37" s="203"/>
      <c r="R37" s="203"/>
      <c r="S37" s="203"/>
      <c r="T37" s="203"/>
      <c r="U37" s="203"/>
      <c r="V37" s="203"/>
      <c r="W37" s="203"/>
      <c r="X37" s="203"/>
      <c r="Y37" s="204"/>
      <c r="Z37" s="204"/>
      <c r="AA37" s="204"/>
      <c r="AB37" s="204"/>
      <c r="AC37" s="204"/>
      <c r="AD37" s="204"/>
      <c r="AE37" s="204"/>
      <c r="AF37" s="204"/>
      <c r="AG37" s="204"/>
      <c r="AH37" s="204"/>
      <c r="AI37" s="204"/>
      <c r="AJ37" s="204"/>
      <c r="AK37" s="204"/>
      <c r="AL37" s="204"/>
    </row>
    <row r="38" spans="1:38">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4"/>
      <c r="Z38" s="204"/>
      <c r="AA38" s="204"/>
      <c r="AB38" s="204"/>
      <c r="AC38" s="204"/>
      <c r="AD38" s="204"/>
      <c r="AE38" s="204"/>
      <c r="AF38" s="204"/>
      <c r="AG38" s="204"/>
      <c r="AH38" s="204"/>
      <c r="AI38" s="204"/>
      <c r="AJ38" s="204"/>
      <c r="AK38" s="204"/>
      <c r="AL38" s="204"/>
    </row>
    <row r="39" spans="1:38">
      <c r="A39" s="20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4"/>
      <c r="Z39" s="204"/>
      <c r="AA39" s="204"/>
      <c r="AB39" s="204"/>
      <c r="AC39" s="204"/>
      <c r="AD39" s="204"/>
      <c r="AE39" s="204"/>
      <c r="AF39" s="204"/>
      <c r="AG39" s="204"/>
      <c r="AH39" s="204"/>
      <c r="AI39" s="204"/>
      <c r="AJ39" s="204"/>
      <c r="AK39" s="204"/>
      <c r="AL39" s="204"/>
    </row>
    <row r="40" spans="1:38">
      <c r="A40" s="203"/>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4"/>
      <c r="Z40" s="204"/>
      <c r="AA40" s="204"/>
      <c r="AB40" s="204"/>
      <c r="AC40" s="204"/>
      <c r="AD40" s="204"/>
      <c r="AE40" s="204"/>
      <c r="AF40" s="204"/>
      <c r="AG40" s="204"/>
      <c r="AH40" s="204"/>
      <c r="AI40" s="204"/>
      <c r="AJ40" s="204"/>
      <c r="AK40" s="204"/>
      <c r="AL40" s="204"/>
    </row>
    <row r="41" spans="1:38">
      <c r="A41" s="203"/>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4"/>
      <c r="Z41" s="204"/>
      <c r="AA41" s="204"/>
      <c r="AB41" s="204"/>
      <c r="AC41" s="204"/>
      <c r="AD41" s="204"/>
      <c r="AE41" s="204"/>
      <c r="AF41" s="204"/>
      <c r="AG41" s="204"/>
      <c r="AH41" s="204"/>
      <c r="AI41" s="204"/>
      <c r="AJ41" s="204"/>
      <c r="AK41" s="204"/>
      <c r="AL41" s="204"/>
    </row>
    <row r="42" spans="1:38">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4"/>
      <c r="Z42" s="204"/>
      <c r="AA42" s="204"/>
      <c r="AB42" s="204"/>
      <c r="AC42" s="204"/>
      <c r="AD42" s="204"/>
      <c r="AE42" s="204"/>
      <c r="AF42" s="204"/>
      <c r="AG42" s="204"/>
      <c r="AH42" s="204"/>
      <c r="AI42" s="204"/>
      <c r="AJ42" s="204"/>
      <c r="AK42" s="204"/>
      <c r="AL42" s="204"/>
    </row>
    <row r="43" spans="1:38" ht="12.75" customHeight="1">
      <c r="A43" s="203"/>
      <c r="X43" s="203"/>
      <c r="Y43" s="204"/>
      <c r="Z43" s="204"/>
      <c r="AA43" s="204"/>
      <c r="AB43" s="204"/>
      <c r="AC43" s="204"/>
      <c r="AD43" s="204"/>
      <c r="AE43" s="204"/>
      <c r="AF43" s="204"/>
      <c r="AG43" s="204"/>
      <c r="AH43" s="204"/>
      <c r="AI43" s="204"/>
      <c r="AJ43" s="204"/>
      <c r="AK43" s="204"/>
      <c r="AL43" s="204"/>
    </row>
    <row r="44" spans="1:38" ht="41.25" customHeight="1">
      <c r="A44" s="203"/>
      <c r="B44" s="293" t="s">
        <v>123</v>
      </c>
      <c r="C44" s="293"/>
      <c r="D44" s="293"/>
      <c r="E44" s="293"/>
      <c r="F44" s="293"/>
      <c r="G44" s="293"/>
      <c r="H44" s="293"/>
      <c r="I44" s="293"/>
      <c r="J44" s="293"/>
      <c r="K44" s="293"/>
      <c r="L44" s="293"/>
      <c r="M44" s="293"/>
      <c r="N44" s="293"/>
      <c r="O44" s="293"/>
      <c r="P44" s="293"/>
      <c r="Q44" s="293"/>
      <c r="R44" s="293"/>
      <c r="S44" s="293"/>
      <c r="T44" s="293"/>
      <c r="U44" s="293"/>
      <c r="V44" s="293"/>
      <c r="W44" s="293"/>
      <c r="X44" s="203"/>
      <c r="Y44" s="204"/>
      <c r="Z44" s="204"/>
      <c r="AA44" s="204"/>
      <c r="AB44" s="204"/>
      <c r="AC44" s="204"/>
      <c r="AD44" s="204"/>
      <c r="AE44" s="204"/>
      <c r="AF44" s="204"/>
      <c r="AG44" s="204"/>
      <c r="AH44" s="204"/>
      <c r="AI44" s="204"/>
      <c r="AJ44" s="204"/>
      <c r="AK44" s="204"/>
      <c r="AL44" s="204"/>
    </row>
    <row r="45" spans="1:38">
      <c r="A45" s="20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4"/>
      <c r="Z45" s="204"/>
      <c r="AA45" s="204"/>
      <c r="AB45" s="204"/>
      <c r="AC45" s="204"/>
      <c r="AD45" s="204"/>
      <c r="AE45" s="204"/>
      <c r="AF45" s="204"/>
      <c r="AG45" s="204"/>
      <c r="AH45" s="204"/>
      <c r="AI45" s="204"/>
      <c r="AJ45" s="204"/>
      <c r="AK45" s="204"/>
      <c r="AL45" s="204"/>
    </row>
    <row r="46" spans="1:38">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row>
    <row r="47" spans="1:38">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row>
    <row r="48" spans="1:38">
      <c r="A48" s="204"/>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row>
    <row r="49" spans="1:38">
      <c r="A49" s="204"/>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row>
    <row r="50" spans="1:38">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row>
    <row r="51" spans="1:38">
      <c r="A51" s="204"/>
      <c r="B51" s="204"/>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row>
    <row r="52" spans="1:38">
      <c r="A52" s="204"/>
      <c r="B52" s="204"/>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row>
    <row r="53" spans="1:38">
      <c r="A53" s="204"/>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row>
    <row r="54" spans="1:38">
      <c r="A54" s="204"/>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row>
    <row r="55" spans="1:38">
      <c r="A55" s="204"/>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row>
    <row r="56" spans="1:38">
      <c r="A56" s="204"/>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row>
    <row r="57" spans="1:38">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row>
    <row r="58" spans="1:38">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row>
  </sheetData>
  <mergeCells count="31">
    <mergeCell ref="P8:V8"/>
    <mergeCell ref="C23:F23"/>
    <mergeCell ref="C22:F22"/>
    <mergeCell ref="M15:N15"/>
    <mergeCell ref="C21:F21"/>
    <mergeCell ref="C20:F20"/>
    <mergeCell ref="C19:F19"/>
    <mergeCell ref="D18:J18"/>
    <mergeCell ref="O23:R23"/>
    <mergeCell ref="O22:R22"/>
    <mergeCell ref="O21:R21"/>
    <mergeCell ref="O20:R20"/>
    <mergeCell ref="O19:R19"/>
    <mergeCell ref="P18:V18"/>
    <mergeCell ref="D8:J8"/>
    <mergeCell ref="M12:N12"/>
    <mergeCell ref="M11:N11"/>
    <mergeCell ref="M10:N10"/>
    <mergeCell ref="C24:F24"/>
    <mergeCell ref="C27:E27"/>
    <mergeCell ref="B44:W44"/>
    <mergeCell ref="C29:E29"/>
    <mergeCell ref="C26:F26"/>
    <mergeCell ref="C28:E28"/>
    <mergeCell ref="M14:N14"/>
    <mergeCell ref="M13:N13"/>
    <mergeCell ref="O29:Q29"/>
    <mergeCell ref="O28:Q28"/>
    <mergeCell ref="O27:Q27"/>
    <mergeCell ref="O26:R26"/>
    <mergeCell ref="O24:R24"/>
  </mergeCells>
  <phoneticPr fontId="0" type="noConversion"/>
  <printOptions gridLinesSet="0"/>
  <pageMargins left="0" right="0" top="0" bottom="0"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theme="5" tint="-0.249977111117893"/>
    <outlinePr summaryBelow="0" summaryRight="0"/>
    <pageSetUpPr autoPageBreaks="0" fitToPage="1"/>
  </sheetPr>
  <dimension ref="A1:AX100"/>
  <sheetViews>
    <sheetView showGridLines="0" topLeftCell="A2" zoomScaleNormal="100" zoomScaleSheetLayoutView="100" workbookViewId="0">
      <selection activeCell="E24" sqref="E24"/>
    </sheetView>
  </sheetViews>
  <sheetFormatPr defaultRowHeight="12.75"/>
  <cols>
    <col min="1" max="1" width="4.42578125" customWidth="1"/>
    <col min="2" max="2" width="3.42578125" customWidth="1"/>
    <col min="3" max="3" width="6.85546875" customWidth="1"/>
    <col min="4" max="4" width="9.140625" customWidth="1"/>
    <col min="5" max="5" width="39" customWidth="1"/>
    <col min="6" max="6" width="24.5703125" customWidth="1"/>
    <col min="7" max="11" width="9.140625" customWidth="1"/>
    <col min="12" max="12" width="18.42578125" customWidth="1"/>
    <col min="13" max="50" width="9.140625" customWidth="1"/>
  </cols>
  <sheetData>
    <row r="1" spans="1:50" ht="15" customHeight="1">
      <c r="A1" s="10"/>
      <c r="B1" s="10" t="s">
        <v>118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row>
    <row r="2" spans="1:50" ht="84" customHeight="1">
      <c r="A2" s="10"/>
      <c r="B2" s="11"/>
      <c r="C2" s="12"/>
      <c r="D2" s="10"/>
      <c r="E2" s="10"/>
      <c r="F2" s="10"/>
      <c r="G2" s="10"/>
      <c r="H2" s="10"/>
      <c r="I2" s="10"/>
      <c r="J2" s="10"/>
      <c r="K2" s="13"/>
      <c r="L2" s="10"/>
      <c r="M2" s="13"/>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15" customHeight="1">
      <c r="A3" s="10"/>
      <c r="B3" s="11"/>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customHeight="1">
      <c r="A4" s="14" t="s">
        <v>119</v>
      </c>
      <c r="B4" s="15"/>
      <c r="C4" s="15"/>
      <c r="D4" s="15"/>
      <c r="E4" s="15"/>
      <c r="F4" s="15"/>
      <c r="G4" s="15"/>
      <c r="H4" s="15"/>
      <c r="I4" s="15"/>
      <c r="J4" s="15"/>
      <c r="K4" s="15"/>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15" customHeight="1">
      <c r="A5" s="297" t="str">
        <f>HYPERLINK("http://www.str.com/data-insights/resources/glossary", "For all STR definitions, please visit www.str.com/data-insights/resources/glossary")</f>
        <v>For all STR definitions, please visit www.str.com/data-insights/resources/glossary</v>
      </c>
      <c r="B5" s="297"/>
      <c r="C5" s="297"/>
      <c r="D5" s="297"/>
      <c r="E5" s="297"/>
      <c r="F5" s="297"/>
      <c r="G5" s="15"/>
      <c r="H5" s="15"/>
      <c r="I5" s="15"/>
      <c r="J5" s="15"/>
      <c r="K5" s="15"/>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row>
    <row r="6" spans="1:50" ht="15" customHeight="1">
      <c r="A6" s="15"/>
      <c r="B6" s="15"/>
      <c r="C6" s="15"/>
      <c r="D6" s="15"/>
      <c r="E6" s="15"/>
      <c r="F6" s="15"/>
      <c r="G6" s="15"/>
      <c r="H6" s="15"/>
      <c r="I6" s="15"/>
      <c r="J6" s="15"/>
      <c r="K6" s="1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row>
    <row r="7" spans="1:50" ht="15" customHeight="1">
      <c r="A7" s="15"/>
      <c r="B7" s="15"/>
      <c r="C7" s="15"/>
      <c r="D7" s="15"/>
      <c r="E7" s="15"/>
      <c r="F7" s="15"/>
      <c r="G7" s="15"/>
      <c r="H7" s="15"/>
      <c r="I7" s="15"/>
      <c r="J7" s="15"/>
      <c r="K7" s="15"/>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row>
    <row r="8" spans="1:50" ht="15" customHeight="1">
      <c r="A8" s="14" t="s">
        <v>120</v>
      </c>
      <c r="B8" s="15"/>
      <c r="C8" s="15"/>
      <c r="D8" s="15"/>
      <c r="E8" s="15"/>
      <c r="F8" s="15"/>
      <c r="G8" s="15"/>
      <c r="H8" s="15"/>
      <c r="I8" s="15"/>
      <c r="J8" s="15"/>
      <c r="K8" s="15"/>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ht="15" customHeight="1">
      <c r="A9" s="297" t="str">
        <f>HYPERLINK("http://www.str.com/data-insights/resources/FAQ", "For all STR FAQs, please click here or visit http://www.str.com/data-insights/resources/FAQ")</f>
        <v>For all STR FAQs, please click here or visit http://www.str.com/data-insights/resources/FAQ</v>
      </c>
      <c r="B9" s="297"/>
      <c r="C9" s="297"/>
      <c r="D9" s="297"/>
      <c r="E9" s="297"/>
      <c r="F9" s="297"/>
      <c r="G9" s="15"/>
      <c r="H9" s="15"/>
      <c r="I9" s="15"/>
      <c r="J9" s="15"/>
      <c r="K9" s="15"/>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15" customHeight="1">
      <c r="A10" s="15"/>
      <c r="B10" s="15"/>
      <c r="C10" s="15"/>
      <c r="D10" s="15"/>
      <c r="E10" s="15"/>
      <c r="F10" s="15"/>
      <c r="G10" s="15"/>
      <c r="H10" s="15"/>
      <c r="I10" s="15"/>
      <c r="J10" s="15"/>
      <c r="K10" s="15"/>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15" customHeight="1">
      <c r="A11" s="15"/>
      <c r="B11" s="15"/>
      <c r="C11" s="15"/>
      <c r="D11" s="15"/>
      <c r="E11" s="15"/>
      <c r="F11" s="15"/>
      <c r="G11" s="15"/>
      <c r="H11" s="15"/>
      <c r="I11" s="15"/>
      <c r="J11" s="15"/>
      <c r="K11" s="15"/>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row>
    <row r="12" spans="1:50" ht="15" customHeight="1">
      <c r="A12" s="297" t="str">
        <f>HYPERLINK("http://www.str.com/contact", "For additional support, please contact your regional office")</f>
        <v>For additional support, please contact your regional office</v>
      </c>
      <c r="B12" s="297"/>
      <c r="C12" s="297"/>
      <c r="D12" s="297"/>
      <c r="E12" s="297"/>
      <c r="F12" s="297"/>
      <c r="G12" s="297"/>
      <c r="H12" s="297"/>
      <c r="I12" s="297"/>
      <c r="J12" s="297"/>
      <c r="K12" s="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row>
    <row r="13" spans="1:50" ht="15" customHeight="1">
      <c r="A13" s="15"/>
      <c r="B13" s="15"/>
      <c r="C13" s="15"/>
      <c r="D13" s="15"/>
      <c r="E13" s="15"/>
      <c r="F13" s="15"/>
      <c r="G13" s="15"/>
      <c r="H13" s="15"/>
      <c r="I13" s="15"/>
      <c r="J13" s="15"/>
      <c r="K13" s="15"/>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50" ht="16.5" customHeight="1">
      <c r="A14" s="296" t="str">
        <f>HYPERLINK("http://www.hotelnewsnow.com/", "For the latest in industry news, visit HotelNewsNow.com.")</f>
        <v>For the latest in industry news, visit HotelNewsNow.com.</v>
      </c>
      <c r="B14" s="296"/>
      <c r="C14" s="296"/>
      <c r="D14" s="296"/>
      <c r="E14" s="296"/>
      <c r="F14" s="296"/>
      <c r="G14" s="296"/>
      <c r="H14" s="296"/>
      <c r="I14" s="296"/>
      <c r="J14" s="16"/>
      <c r="K14" s="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row>
    <row r="15" spans="1:50" ht="15" customHeight="1">
      <c r="A15" s="296" t="str">
        <f>HYPERLINK("http://www.hoteldataconference.com/", "To learn more about the Hotel Data Conference, visit HotelDataConference.com.")</f>
        <v>To learn more about the Hotel Data Conference, visit HotelDataConference.com.</v>
      </c>
      <c r="B15" s="296"/>
      <c r="C15" s="296"/>
      <c r="D15" s="296"/>
      <c r="E15" s="296"/>
      <c r="F15" s="296"/>
      <c r="G15" s="296"/>
      <c r="H15" s="296"/>
      <c r="I15" s="296"/>
      <c r="J15" s="16"/>
      <c r="K15" s="16"/>
      <c r="L15" s="1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row>
    <row r="16" spans="1:50" ht="15" customHeight="1">
      <c r="A16" s="10"/>
      <c r="B16" s="10"/>
      <c r="C16" s="17"/>
      <c r="D16" s="17"/>
      <c r="E16" s="17"/>
      <c r="F16" s="17"/>
      <c r="G16" s="17"/>
      <c r="H16" s="17"/>
      <c r="I16" s="17"/>
      <c r="J16" s="17"/>
      <c r="K16" s="17"/>
      <c r="L16" s="1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ht="15" customHeight="1">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row>
    <row r="18" spans="1:50" ht="15" customHeight="1">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row>
    <row r="19" spans="1:50" ht="15"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row>
    <row r="20" spans="1:50" ht="15" customHeight="1">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0" ht="1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0" ht="1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row>
    <row r="23" spans="1:50" ht="1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1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0" ht="1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row>
    <row r="26" spans="1:50" ht="1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ht="1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0" ht="1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1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1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0" ht="1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0" ht="1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1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row>
    <row r="34" spans="1:50" ht="1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row>
    <row r="35" spans="1:50" ht="1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1:50" ht="1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row>
    <row r="37" spans="1:50" ht="1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row>
    <row r="38" spans="1:50" ht="1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row>
    <row r="39" spans="1:50" ht="1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50" ht="1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row r="41" spans="1:50" ht="1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50" ht="1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row>
    <row r="43" spans="1:50" ht="1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row>
    <row r="44" spans="1:50" ht="1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1:50" ht="1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row>
    <row r="46" spans="1:50" ht="1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row>
    <row r="47" spans="1:50" ht="1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row>
    <row r="48" spans="1:50" ht="1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row>
    <row r="49" spans="1:50" ht="1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50" ht="1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row>
    <row r="51" spans="1:50" ht="1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row>
    <row r="52" spans="1:50" ht="1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row>
    <row r="53" spans="1:50" ht="1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row>
    <row r="54" spans="1:50" ht="1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row>
    <row r="55" spans="1:50" ht="1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row>
    <row r="56" spans="1:50" ht="1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row>
    <row r="57" spans="1:50" ht="1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row>
    <row r="58" spans="1:50" ht="1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50" ht="1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50" ht="1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50" ht="1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50" ht="1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50" ht="1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row>
    <row r="64" spans="1:50" ht="1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50" ht="1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row>
    <row r="66" spans="1:50" ht="1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50" ht="1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row>
    <row r="68" spans="1:50" ht="1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50" ht="1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50" ht="1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row>
    <row r="71" spans="1:50" ht="1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row>
    <row r="72" spans="1:50" ht="1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row>
    <row r="73" spans="1:50" ht="1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row>
    <row r="74" spans="1:50" ht="1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50" ht="1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50" ht="1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row>
    <row r="77" spans="1:50" ht="1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row>
    <row r="78" spans="1:50" ht="1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50" ht="1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row>
    <row r="80" spans="1:50" ht="1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row>
    <row r="81" spans="1:50" ht="1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row>
    <row r="82" spans="1:50" ht="1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row>
    <row r="83" spans="1:50" ht="1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row>
    <row r="84" spans="1:50" ht="1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50" ht="1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row>
    <row r="86" spans="1:50" ht="1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row>
    <row r="87" spans="1:50" ht="1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row>
    <row r="88" spans="1:50" ht="1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row>
    <row r="89" spans="1:50" ht="1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row>
    <row r="90" spans="1:50" ht="1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row>
    <row r="91" spans="1:50" ht="1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50" ht="1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50" ht="1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50" ht="1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1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50" ht="1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50" ht="1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50" ht="1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50" ht="1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50" ht="1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sheetData>
  <sheetProtection password="DD2A" sheet="1" objects="1" scenarios="1"/>
  <mergeCells count="6">
    <mergeCell ref="A15:I15"/>
    <mergeCell ref="A5:F5"/>
    <mergeCell ref="G12:J12"/>
    <mergeCell ref="A9:F9"/>
    <mergeCell ref="A12:F12"/>
    <mergeCell ref="A14:I14"/>
  </mergeCells>
  <phoneticPr fontId="0" type="noConversion"/>
  <printOptions gridLinesSet="0"/>
  <pageMargins left="0" right="0" top="0" bottom="0"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tabColor theme="7" tint="0.79998168889431442"/>
  </sheetPr>
  <dimension ref="A1:BE52"/>
  <sheetViews>
    <sheetView zoomScale="70" zoomScaleNormal="70" workbookViewId="0">
      <selection activeCell="I55" sqref="I54:I55"/>
    </sheetView>
  </sheetViews>
  <sheetFormatPr defaultRowHeight="12.75"/>
  <sheetData>
    <row r="1" spans="1:1">
      <c r="A1" s="8" t="s">
        <v>121</v>
      </c>
    </row>
    <row r="2" spans="1:1">
      <c r="A2" s="8" t="s">
        <v>122</v>
      </c>
    </row>
    <row r="23" spans="7:57">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c r="G40" s="189">
        <v>1458.99999999999</v>
      </c>
      <c r="H40" s="190">
        <v>1832</v>
      </c>
      <c r="I40" s="190">
        <v>2067</v>
      </c>
      <c r="J40" s="190">
        <v>2135</v>
      </c>
      <c r="K40" s="190">
        <v>1924</v>
      </c>
      <c r="L40" s="191">
        <v>9417</v>
      </c>
      <c r="M40" s="192"/>
      <c r="N40" s="193">
        <v>2601</v>
      </c>
      <c r="O40" s="194">
        <v>2698.99999999999</v>
      </c>
      <c r="P40" s="195">
        <v>5299.99999999999</v>
      </c>
      <c r="Q40" s="192"/>
      <c r="R40" s="196">
        <v>14717</v>
      </c>
      <c r="S40" s="154"/>
      <c r="T40" s="146">
        <v>37.771482530689298</v>
      </c>
      <c r="U40" s="147">
        <v>-2.50133049494411</v>
      </c>
      <c r="V40" s="147">
        <v>-13.8031693077564</v>
      </c>
      <c r="W40" s="147">
        <v>3.2897919690372501</v>
      </c>
      <c r="X40" s="147">
        <v>17.747858017135801</v>
      </c>
      <c r="Y40" s="148">
        <v>4.2049352661281301</v>
      </c>
      <c r="Z40" s="149"/>
      <c r="AA40" s="150">
        <v>12.7927146574154</v>
      </c>
      <c r="AB40" s="151">
        <v>7.5727381426863198</v>
      </c>
      <c r="AC40" s="152">
        <v>10.0726895119418</v>
      </c>
      <c r="AD40" s="149"/>
      <c r="AE40" s="153">
        <v>6.2445856194051403</v>
      </c>
      <c r="AG40" s="189">
        <v>4355.99999999999</v>
      </c>
      <c r="AH40" s="190">
        <v>5114</v>
      </c>
      <c r="AI40" s="190">
        <v>5117.99999999999</v>
      </c>
      <c r="AJ40" s="190">
        <v>5909.99999999999</v>
      </c>
      <c r="AK40" s="190">
        <v>5190.99999999999</v>
      </c>
      <c r="AL40" s="191">
        <v>25689</v>
      </c>
      <c r="AM40" s="192"/>
      <c r="AN40" s="193">
        <v>6695.99999999999</v>
      </c>
      <c r="AO40" s="194">
        <v>6829</v>
      </c>
      <c r="AP40" s="195">
        <v>13525</v>
      </c>
      <c r="AQ40" s="192"/>
      <c r="AR40" s="196">
        <v>39214</v>
      </c>
      <c r="AS40" s="154"/>
      <c r="AT40" s="146">
        <v>6.9744597249508802</v>
      </c>
      <c r="AU40" s="147">
        <v>6.1436280614362797</v>
      </c>
      <c r="AV40" s="147">
        <v>-6.1950146627565896</v>
      </c>
      <c r="AW40" s="147">
        <v>38.732394366197099</v>
      </c>
      <c r="AX40" s="147">
        <v>22.342682064576898</v>
      </c>
      <c r="AY40" s="148">
        <v>12.4294279837191</v>
      </c>
      <c r="AZ40" s="149"/>
      <c r="BA40" s="150">
        <v>15.587778353184801</v>
      </c>
      <c r="BB40" s="151">
        <v>15.374218618009699</v>
      </c>
      <c r="BC40" s="152">
        <v>15.4798497267759</v>
      </c>
      <c r="BD40" s="149"/>
      <c r="BE40" s="153">
        <v>13.463152107867201</v>
      </c>
    </row>
    <row r="41" spans="7:57">
      <c r="G41" s="197">
        <v>3302.99999999999</v>
      </c>
      <c r="H41" s="192">
        <v>4890.99999999999</v>
      </c>
      <c r="I41" s="192">
        <v>5543</v>
      </c>
      <c r="J41" s="192">
        <v>5161</v>
      </c>
      <c r="K41" s="192">
        <v>4440</v>
      </c>
      <c r="L41" s="198">
        <v>23337.999999999902</v>
      </c>
      <c r="M41" s="192"/>
      <c r="N41" s="199">
        <v>5615</v>
      </c>
      <c r="O41" s="200">
        <v>6540</v>
      </c>
      <c r="P41" s="201">
        <v>12155</v>
      </c>
      <c r="Q41" s="192"/>
      <c r="R41" s="202">
        <v>35492.999999999898</v>
      </c>
      <c r="S41" s="154"/>
      <c r="T41" s="155">
        <v>4.0642722117202199</v>
      </c>
      <c r="U41" s="149">
        <v>0.12282497441146301</v>
      </c>
      <c r="V41" s="149">
        <v>-1.7546969159872301</v>
      </c>
      <c r="W41" s="149">
        <v>-2.71442035815268</v>
      </c>
      <c r="X41" s="149">
        <v>-0.55991041433370603</v>
      </c>
      <c r="Y41" s="156">
        <v>-0.56665672532060796</v>
      </c>
      <c r="Z41" s="149"/>
      <c r="AA41" s="157">
        <v>3.4450994841562199</v>
      </c>
      <c r="AB41" s="158">
        <v>1.71073094867807</v>
      </c>
      <c r="AC41" s="159">
        <v>2.50463821892393</v>
      </c>
      <c r="AD41" s="149"/>
      <c r="AE41" s="160">
        <v>0.46420787455065199</v>
      </c>
      <c r="AG41" s="197">
        <v>13312</v>
      </c>
      <c r="AH41" s="192">
        <v>16090</v>
      </c>
      <c r="AI41" s="192">
        <v>16427</v>
      </c>
      <c r="AJ41" s="192">
        <v>16676</v>
      </c>
      <c r="AK41" s="192">
        <v>15622</v>
      </c>
      <c r="AL41" s="198">
        <v>78127</v>
      </c>
      <c r="AM41" s="192"/>
      <c r="AN41" s="199">
        <v>18408</v>
      </c>
      <c r="AO41" s="200">
        <v>19006</v>
      </c>
      <c r="AP41" s="201">
        <v>37414</v>
      </c>
      <c r="AQ41" s="192"/>
      <c r="AR41" s="202">
        <v>115541</v>
      </c>
      <c r="AS41" s="154"/>
      <c r="AT41" s="155">
        <v>3.1618102913825101</v>
      </c>
      <c r="AU41" s="149">
        <v>6.9387212548185504</v>
      </c>
      <c r="AV41" s="149">
        <v>-8.33147321428571</v>
      </c>
      <c r="AW41" s="149">
        <v>-3.1816070599163901</v>
      </c>
      <c r="AX41" s="149">
        <v>-4.5460100207747702</v>
      </c>
      <c r="AY41" s="156">
        <v>-1.6775736219481501</v>
      </c>
      <c r="AZ41" s="149"/>
      <c r="BA41" s="157">
        <v>1.85359375864549</v>
      </c>
      <c r="BB41" s="158">
        <v>3.7445414847161498</v>
      </c>
      <c r="BC41" s="159">
        <v>2.8054845712087402</v>
      </c>
      <c r="BD41" s="149"/>
      <c r="BE41" s="160">
        <v>-0.26930679395440699</v>
      </c>
    </row>
    <row r="42" spans="7:57">
      <c r="G42" s="197">
        <v>1521</v>
      </c>
      <c r="H42" s="192">
        <v>1891</v>
      </c>
      <c r="I42" s="192">
        <v>1999.99999999999</v>
      </c>
      <c r="J42" s="192">
        <v>1981.99999999999</v>
      </c>
      <c r="K42" s="192">
        <v>1885.99999999999</v>
      </c>
      <c r="L42" s="198">
        <v>9280</v>
      </c>
      <c r="M42" s="192"/>
      <c r="N42" s="199">
        <v>2076.99999999999</v>
      </c>
      <c r="O42" s="200">
        <v>2249</v>
      </c>
      <c r="P42" s="201">
        <v>4325.99999999999</v>
      </c>
      <c r="Q42" s="192"/>
      <c r="R42" s="202">
        <v>13606</v>
      </c>
      <c r="S42" s="154"/>
      <c r="T42" s="155">
        <v>10.2173913043478</v>
      </c>
      <c r="U42" s="149">
        <v>5.1724137931034404</v>
      </c>
      <c r="V42" s="149">
        <v>2.4065540194572401</v>
      </c>
      <c r="W42" s="149">
        <v>-0.45203415369161198</v>
      </c>
      <c r="X42" s="149">
        <v>1.3978494623655899</v>
      </c>
      <c r="Y42" s="156">
        <v>3.3177466043197499</v>
      </c>
      <c r="Z42" s="149"/>
      <c r="AA42" s="157">
        <v>-1.51730678046467</v>
      </c>
      <c r="AB42" s="158">
        <v>-0.96873623954205101</v>
      </c>
      <c r="AC42" s="159">
        <v>-1.2328767123287601</v>
      </c>
      <c r="AD42" s="149"/>
      <c r="AE42" s="160">
        <v>1.8260739410267901</v>
      </c>
      <c r="AG42" s="197">
        <v>5943</v>
      </c>
      <c r="AH42" s="192">
        <v>6818.99999999999</v>
      </c>
      <c r="AI42" s="192">
        <v>6722</v>
      </c>
      <c r="AJ42" s="192">
        <v>6865.99999999999</v>
      </c>
      <c r="AK42" s="192">
        <v>6705</v>
      </c>
      <c r="AL42" s="198">
        <v>33055</v>
      </c>
      <c r="AM42" s="192"/>
      <c r="AN42" s="199">
        <v>7403.99999999999</v>
      </c>
      <c r="AO42" s="200">
        <v>7704.99999999999</v>
      </c>
      <c r="AP42" s="201">
        <v>15109</v>
      </c>
      <c r="AQ42" s="192"/>
      <c r="AR42" s="202">
        <v>48164</v>
      </c>
      <c r="AS42" s="154"/>
      <c r="AT42" s="155">
        <v>-1.0818908122503299</v>
      </c>
      <c r="AU42" s="149">
        <v>4.5538178472861004</v>
      </c>
      <c r="AV42" s="149">
        <v>-4.7740473154837701</v>
      </c>
      <c r="AW42" s="149">
        <v>-1.30803507258875</v>
      </c>
      <c r="AX42" s="149">
        <v>-4.8126064735945402</v>
      </c>
      <c r="AY42" s="156">
        <v>-1.5927359333134801</v>
      </c>
      <c r="AZ42" s="149"/>
      <c r="BA42" s="157">
        <v>-0.81714668452779604</v>
      </c>
      <c r="BB42" s="158">
        <v>1.3815789473684199</v>
      </c>
      <c r="BC42" s="159">
        <v>0.29206770660471199</v>
      </c>
      <c r="BD42" s="149"/>
      <c r="BE42" s="160">
        <v>-1.00914602815743</v>
      </c>
    </row>
    <row r="43" spans="7:57">
      <c r="G43" s="197">
        <v>2931.99999999999</v>
      </c>
      <c r="H43" s="192">
        <v>3656</v>
      </c>
      <c r="I43" s="192">
        <v>3831</v>
      </c>
      <c r="J43" s="192">
        <v>3838.99999999999</v>
      </c>
      <c r="K43" s="192">
        <v>3501.99999999999</v>
      </c>
      <c r="L43" s="198">
        <v>17760</v>
      </c>
      <c r="M43" s="192"/>
      <c r="N43" s="199">
        <v>3278</v>
      </c>
      <c r="O43" s="200">
        <v>3346.99999999999</v>
      </c>
      <c r="P43" s="201">
        <v>6625</v>
      </c>
      <c r="Q43" s="192"/>
      <c r="R43" s="202">
        <v>24385</v>
      </c>
      <c r="S43" s="154"/>
      <c r="T43" s="155">
        <v>18.512530315278902</v>
      </c>
      <c r="U43" s="149">
        <v>20.381955877510698</v>
      </c>
      <c r="V43" s="149">
        <v>17.732022126613298</v>
      </c>
      <c r="W43" s="149">
        <v>18.305084745762699</v>
      </c>
      <c r="X43" s="149">
        <v>19.1967324710687</v>
      </c>
      <c r="Y43" s="156">
        <v>18.8118811881188</v>
      </c>
      <c r="Z43" s="149"/>
      <c r="AA43" s="157">
        <v>13.938129996524101</v>
      </c>
      <c r="AB43" s="158">
        <v>15.5333103210217</v>
      </c>
      <c r="AC43" s="159">
        <v>14.7384828541738</v>
      </c>
      <c r="AD43" s="149"/>
      <c r="AE43" s="160">
        <v>17.6768651674548</v>
      </c>
      <c r="AG43" s="197">
        <v>9772</v>
      </c>
      <c r="AH43" s="192">
        <v>11353</v>
      </c>
      <c r="AI43" s="192">
        <v>11045</v>
      </c>
      <c r="AJ43" s="192">
        <v>10959</v>
      </c>
      <c r="AK43" s="192">
        <v>10568</v>
      </c>
      <c r="AL43" s="198">
        <v>53697</v>
      </c>
      <c r="AM43" s="192"/>
      <c r="AN43" s="199">
        <v>10751</v>
      </c>
      <c r="AO43" s="200">
        <v>10942</v>
      </c>
      <c r="AP43" s="201">
        <v>21693</v>
      </c>
      <c r="AQ43" s="192"/>
      <c r="AR43" s="202">
        <v>75390</v>
      </c>
      <c r="AS43" s="154"/>
      <c r="AT43" s="155">
        <v>10.181531176006301</v>
      </c>
      <c r="AU43" s="149">
        <v>23.482706112682099</v>
      </c>
      <c r="AV43" s="149">
        <v>13.1775796700481</v>
      </c>
      <c r="AW43" s="149">
        <v>10.6969696969696</v>
      </c>
      <c r="AX43" s="149">
        <v>5.4164588528678301</v>
      </c>
      <c r="AY43" s="156">
        <v>12.4615159067585</v>
      </c>
      <c r="AZ43" s="149"/>
      <c r="BA43" s="157">
        <v>8.0068314245529404</v>
      </c>
      <c r="BB43" s="158">
        <v>8.9623580959968105</v>
      </c>
      <c r="BC43" s="159">
        <v>8.4866973394678897</v>
      </c>
      <c r="BD43" s="149"/>
      <c r="BE43" s="160">
        <v>11.288251184624199</v>
      </c>
    </row>
    <row r="44" spans="7:57">
      <c r="G44" s="197">
        <v>2714</v>
      </c>
      <c r="H44" s="192">
        <v>3858.99999999999</v>
      </c>
      <c r="I44" s="192">
        <v>4056.99999999999</v>
      </c>
      <c r="J44" s="192">
        <v>3981</v>
      </c>
      <c r="K44" s="192">
        <v>3473.99999999999</v>
      </c>
      <c r="L44" s="198">
        <v>18084.999999999902</v>
      </c>
      <c r="M44" s="192"/>
      <c r="N44" s="199">
        <v>3676</v>
      </c>
      <c r="O44" s="200">
        <v>3844.99999999999</v>
      </c>
      <c r="P44" s="201">
        <v>7520.99999999999</v>
      </c>
      <c r="Q44" s="192"/>
      <c r="R44" s="202">
        <v>25605.999999999902</v>
      </c>
      <c r="S44" s="154"/>
      <c r="T44" s="155">
        <v>-14.303757499210599</v>
      </c>
      <c r="U44" s="149">
        <v>-5.0676506765067604</v>
      </c>
      <c r="V44" s="149">
        <v>-5.3650571495218102</v>
      </c>
      <c r="W44" s="149">
        <v>-5.7974443918599103</v>
      </c>
      <c r="X44" s="149">
        <v>-4.95212038303693</v>
      </c>
      <c r="Y44" s="156">
        <v>-6.7783505154639103</v>
      </c>
      <c r="Z44" s="149"/>
      <c r="AA44" s="157">
        <v>-2.7770431102882802</v>
      </c>
      <c r="AB44" s="158">
        <v>-0.825380448800619</v>
      </c>
      <c r="AC44" s="159">
        <v>-1.7889788456516</v>
      </c>
      <c r="AD44" s="149"/>
      <c r="AE44" s="160">
        <v>-5.3662502771823402</v>
      </c>
      <c r="AG44" s="197">
        <v>11885.9999999999</v>
      </c>
      <c r="AH44" s="192">
        <v>14682</v>
      </c>
      <c r="AI44" s="192">
        <v>13910</v>
      </c>
      <c r="AJ44" s="192">
        <v>13732</v>
      </c>
      <c r="AK44" s="192">
        <v>13032</v>
      </c>
      <c r="AL44" s="198">
        <v>67241.999999999898</v>
      </c>
      <c r="AM44" s="192"/>
      <c r="AN44" s="199">
        <v>14714</v>
      </c>
      <c r="AO44" s="200">
        <v>14691.9999999999</v>
      </c>
      <c r="AP44" s="201">
        <v>29406</v>
      </c>
      <c r="AQ44" s="192"/>
      <c r="AR44" s="202">
        <v>96648</v>
      </c>
      <c r="AS44" s="154"/>
      <c r="AT44" s="155">
        <v>-9.2394624312767206</v>
      </c>
      <c r="AU44" s="149">
        <v>6.7471281081866996</v>
      </c>
      <c r="AV44" s="149">
        <v>-0.56472943026663802</v>
      </c>
      <c r="AW44" s="149">
        <v>-0.65832308471388201</v>
      </c>
      <c r="AX44" s="149">
        <v>-12.212866284944401</v>
      </c>
      <c r="AY44" s="156">
        <v>-3.2586645949328799</v>
      </c>
      <c r="AZ44" s="149"/>
      <c r="BA44" s="157">
        <v>-8.5803044423734001</v>
      </c>
      <c r="BB44" s="158">
        <v>-2.8628099173553698</v>
      </c>
      <c r="BC44" s="159">
        <v>-5.8103779628443304</v>
      </c>
      <c r="BD44" s="149"/>
      <c r="BE44" s="160">
        <v>-4.0495597009739104</v>
      </c>
    </row>
    <row r="45" spans="7:57">
      <c r="G45" s="197">
        <v>1972.99999999999</v>
      </c>
      <c r="H45" s="192">
        <v>2772</v>
      </c>
      <c r="I45" s="192">
        <v>2974.99999999999</v>
      </c>
      <c r="J45" s="192">
        <v>3008</v>
      </c>
      <c r="K45" s="192">
        <v>2768</v>
      </c>
      <c r="L45" s="198">
        <v>13496</v>
      </c>
      <c r="M45" s="192"/>
      <c r="N45" s="199">
        <v>2824.99999999999</v>
      </c>
      <c r="O45" s="200">
        <v>2932.99999999999</v>
      </c>
      <c r="P45" s="201">
        <v>5757.99999999999</v>
      </c>
      <c r="Q45" s="192"/>
      <c r="R45" s="202">
        <v>19254</v>
      </c>
      <c r="S45" s="154"/>
      <c r="T45" s="155">
        <v>-0.90406830738322397</v>
      </c>
      <c r="U45" s="149">
        <v>1.38990490124359</v>
      </c>
      <c r="V45" s="149">
        <v>2.0233196159122002</v>
      </c>
      <c r="W45" s="149">
        <v>3.5456110154905298</v>
      </c>
      <c r="X45" s="149">
        <v>3.8259564891222801</v>
      </c>
      <c r="Y45" s="156">
        <v>2.1495610051468299</v>
      </c>
      <c r="Z45" s="149"/>
      <c r="AA45" s="157">
        <v>-0.66807313642756605</v>
      </c>
      <c r="AB45" s="158">
        <v>3.2382963745160098</v>
      </c>
      <c r="AC45" s="159">
        <v>1.2840809146877701</v>
      </c>
      <c r="AD45" s="149"/>
      <c r="AE45" s="160">
        <v>1.8891887601206501</v>
      </c>
      <c r="AG45" s="197">
        <v>9501</v>
      </c>
      <c r="AH45" s="192">
        <v>11051</v>
      </c>
      <c r="AI45" s="192">
        <v>10526</v>
      </c>
      <c r="AJ45" s="192">
        <v>10255</v>
      </c>
      <c r="AK45" s="192">
        <v>9794</v>
      </c>
      <c r="AL45" s="198">
        <v>51127</v>
      </c>
      <c r="AM45" s="192"/>
      <c r="AN45" s="199">
        <v>11466</v>
      </c>
      <c r="AO45" s="200">
        <v>11636</v>
      </c>
      <c r="AP45" s="201">
        <v>23102</v>
      </c>
      <c r="AQ45" s="192"/>
      <c r="AR45" s="202">
        <v>74229</v>
      </c>
      <c r="AS45" s="154"/>
      <c r="AT45" s="155">
        <v>3.7566888719012699</v>
      </c>
      <c r="AU45" s="149">
        <v>13.2971088784088</v>
      </c>
      <c r="AV45" s="149">
        <v>4.5698390621895397</v>
      </c>
      <c r="AW45" s="149">
        <v>4.1645505332656096</v>
      </c>
      <c r="AX45" s="149">
        <v>-7.8558660269075098</v>
      </c>
      <c r="AY45" s="156">
        <v>3.3892135649430699</v>
      </c>
      <c r="AZ45" s="149"/>
      <c r="BA45" s="157">
        <v>0.53485313459009198</v>
      </c>
      <c r="BB45" s="158">
        <v>5.0559768869628003</v>
      </c>
      <c r="BC45" s="159">
        <v>2.7623326364485501</v>
      </c>
      <c r="BD45" s="149"/>
      <c r="BE45" s="160">
        <v>3.1932936662403302</v>
      </c>
    </row>
    <row r="46" spans="7:57">
      <c r="G46" s="197">
        <v>1529.99999999999</v>
      </c>
      <c r="H46" s="192">
        <v>2558</v>
      </c>
      <c r="I46" s="192">
        <v>2855.99999999999</v>
      </c>
      <c r="J46" s="192">
        <v>2820</v>
      </c>
      <c r="K46" s="192">
        <v>2277</v>
      </c>
      <c r="L46" s="198">
        <v>12041</v>
      </c>
      <c r="M46" s="192"/>
      <c r="N46" s="199">
        <v>2194</v>
      </c>
      <c r="O46" s="200">
        <v>2718</v>
      </c>
      <c r="P46" s="201">
        <v>4912</v>
      </c>
      <c r="Q46" s="192"/>
      <c r="R46" s="202">
        <v>16953</v>
      </c>
      <c r="S46" s="154"/>
      <c r="T46" s="155">
        <v>-15.094339622641501</v>
      </c>
      <c r="U46" s="149">
        <v>3.6466774716369499</v>
      </c>
      <c r="V46" s="149">
        <v>3.7037037037037002</v>
      </c>
      <c r="W46" s="149">
        <v>-2.0152883947185498</v>
      </c>
      <c r="X46" s="149">
        <v>-10.9154929577464</v>
      </c>
      <c r="Y46" s="156">
        <v>-3.34724674907689</v>
      </c>
      <c r="Z46" s="149"/>
      <c r="AA46" s="157">
        <v>-15.745007680491501</v>
      </c>
      <c r="AB46" s="158">
        <v>-35.424091233071898</v>
      </c>
      <c r="AC46" s="159">
        <v>-27.902539263173299</v>
      </c>
      <c r="AD46" s="149"/>
      <c r="AE46" s="160">
        <v>-12.028436510819301</v>
      </c>
      <c r="AG46" s="197">
        <v>6848.99999999999</v>
      </c>
      <c r="AH46" s="192">
        <v>9107</v>
      </c>
      <c r="AI46" s="192">
        <v>9162</v>
      </c>
      <c r="AJ46" s="192">
        <v>9209</v>
      </c>
      <c r="AK46" s="192">
        <v>7837.99999999999</v>
      </c>
      <c r="AL46" s="198">
        <v>42165</v>
      </c>
      <c r="AM46" s="192"/>
      <c r="AN46" s="199">
        <v>8644</v>
      </c>
      <c r="AO46" s="200">
        <v>9223</v>
      </c>
      <c r="AP46" s="201">
        <v>17867</v>
      </c>
      <c r="AQ46" s="192"/>
      <c r="AR46" s="202">
        <v>60032</v>
      </c>
      <c r="AS46" s="154"/>
      <c r="AT46" s="155">
        <v>-15.818584070796399</v>
      </c>
      <c r="AU46" s="149">
        <v>2.3143467026176801</v>
      </c>
      <c r="AV46" s="149">
        <v>5.6747404844290603</v>
      </c>
      <c r="AW46" s="149">
        <v>11.2332407295567</v>
      </c>
      <c r="AX46" s="149">
        <v>-10.718760678892799</v>
      </c>
      <c r="AY46" s="156">
        <v>-1.4030164854436999</v>
      </c>
      <c r="AZ46" s="149"/>
      <c r="BA46" s="157">
        <v>-10.5638903259182</v>
      </c>
      <c r="BB46" s="158">
        <v>-14.5543820641096</v>
      </c>
      <c r="BC46" s="159">
        <v>-12.6692409208661</v>
      </c>
      <c r="BD46" s="149"/>
      <c r="BE46" s="160">
        <v>-5.0487156775907804</v>
      </c>
    </row>
    <row r="47" spans="7:57">
      <c r="G47" s="197">
        <v>2438</v>
      </c>
      <c r="H47" s="192">
        <v>3426.99999999999</v>
      </c>
      <c r="I47" s="192">
        <v>3638</v>
      </c>
      <c r="J47" s="192">
        <v>3586.99999999999</v>
      </c>
      <c r="K47" s="192">
        <v>3215</v>
      </c>
      <c r="L47" s="198">
        <v>16305</v>
      </c>
      <c r="M47" s="192"/>
      <c r="N47" s="199">
        <v>3056</v>
      </c>
      <c r="O47" s="200">
        <v>3152.99999999999</v>
      </c>
      <c r="P47" s="201">
        <v>6208.99999999999</v>
      </c>
      <c r="Q47" s="192"/>
      <c r="R47" s="202">
        <v>22514</v>
      </c>
      <c r="S47" s="154"/>
      <c r="T47" s="155">
        <v>-12.7415891195418</v>
      </c>
      <c r="U47" s="149">
        <v>-10.358357311012201</v>
      </c>
      <c r="V47" s="149">
        <v>-13.3396855645545</v>
      </c>
      <c r="W47" s="149">
        <v>-15.8771106941838</v>
      </c>
      <c r="X47" s="149">
        <v>-17.352185089974199</v>
      </c>
      <c r="Y47" s="156">
        <v>-14.043966471611499</v>
      </c>
      <c r="Z47" s="149"/>
      <c r="AA47" s="157">
        <v>-22.278738555442501</v>
      </c>
      <c r="AB47" s="158">
        <v>-13.4742041712403</v>
      </c>
      <c r="AC47" s="159">
        <v>-18.043822597676801</v>
      </c>
      <c r="AD47" s="149"/>
      <c r="AE47" s="160">
        <v>-15.185533998869801</v>
      </c>
      <c r="AG47" s="197">
        <v>10854</v>
      </c>
      <c r="AH47" s="192">
        <v>12989</v>
      </c>
      <c r="AI47" s="192">
        <v>12417</v>
      </c>
      <c r="AJ47" s="192">
        <v>12289</v>
      </c>
      <c r="AK47" s="192">
        <v>11387</v>
      </c>
      <c r="AL47" s="198">
        <v>59936</v>
      </c>
      <c r="AM47" s="192"/>
      <c r="AN47" s="199">
        <v>13494</v>
      </c>
      <c r="AO47" s="200">
        <v>13033</v>
      </c>
      <c r="AP47" s="201">
        <v>26527</v>
      </c>
      <c r="AQ47" s="192"/>
      <c r="AR47" s="202">
        <v>86463</v>
      </c>
      <c r="AS47" s="154"/>
      <c r="AT47" s="155">
        <v>-8.2191780821917799</v>
      </c>
      <c r="AU47" s="149">
        <v>2.9239302694136202</v>
      </c>
      <c r="AV47" s="149">
        <v>-7.5634631132286101</v>
      </c>
      <c r="AW47" s="149">
        <v>-7.4553806762557402</v>
      </c>
      <c r="AX47" s="149">
        <v>-18.5129526263059</v>
      </c>
      <c r="AY47" s="156">
        <v>-7.9776453970398498</v>
      </c>
      <c r="AZ47" s="149"/>
      <c r="BA47" s="157">
        <v>-10.4816239883242</v>
      </c>
      <c r="BB47" s="158">
        <v>-8.1989152637881197</v>
      </c>
      <c r="BC47" s="159">
        <v>-9.3744661952102692</v>
      </c>
      <c r="BD47" s="149"/>
      <c r="BE47" s="160">
        <v>-8.4107496583794994</v>
      </c>
    </row>
    <row r="48" spans="7:57">
      <c r="G48" s="197">
        <v>1811</v>
      </c>
      <c r="H48" s="192">
        <v>2447</v>
      </c>
      <c r="I48" s="192">
        <v>2572</v>
      </c>
      <c r="J48" s="192">
        <v>2769.99999999999</v>
      </c>
      <c r="K48" s="192">
        <v>2727</v>
      </c>
      <c r="L48" s="198">
        <v>12327</v>
      </c>
      <c r="M48" s="192"/>
      <c r="N48" s="199">
        <v>3022.99999999999</v>
      </c>
      <c r="O48" s="200">
        <v>3664.99999999999</v>
      </c>
      <c r="P48" s="201">
        <v>6687.99999999999</v>
      </c>
      <c r="Q48" s="192"/>
      <c r="R48" s="202">
        <v>19015</v>
      </c>
      <c r="S48" s="154"/>
      <c r="T48" s="155">
        <v>3.5448827901658002</v>
      </c>
      <c r="U48" s="149">
        <v>2.8151260504201598</v>
      </c>
      <c r="V48" s="149">
        <v>3.0036043251902198</v>
      </c>
      <c r="W48" s="149">
        <v>8.1608746583365797</v>
      </c>
      <c r="X48" s="149">
        <v>10.5391163356303</v>
      </c>
      <c r="Y48" s="156">
        <v>5.7748412562210296</v>
      </c>
      <c r="Z48" s="149"/>
      <c r="AA48" s="157">
        <v>-2.5467440361057299</v>
      </c>
      <c r="AB48" s="158">
        <v>2.06070732386521</v>
      </c>
      <c r="AC48" s="159">
        <v>-7.4704915583445303E-2</v>
      </c>
      <c r="AD48" s="149"/>
      <c r="AE48" s="160">
        <v>3.6409222216166102</v>
      </c>
      <c r="AG48" s="197">
        <v>9833</v>
      </c>
      <c r="AH48" s="192">
        <v>10996</v>
      </c>
      <c r="AI48" s="192">
        <v>10648</v>
      </c>
      <c r="AJ48" s="192">
        <v>10203</v>
      </c>
      <c r="AK48" s="192">
        <v>9934</v>
      </c>
      <c r="AL48" s="198">
        <v>51614</v>
      </c>
      <c r="AM48" s="192"/>
      <c r="AN48" s="199">
        <v>13395</v>
      </c>
      <c r="AO48" s="200">
        <v>13106</v>
      </c>
      <c r="AP48" s="201">
        <v>26501</v>
      </c>
      <c r="AQ48" s="192"/>
      <c r="AR48" s="202">
        <v>78115</v>
      </c>
      <c r="AS48" s="154"/>
      <c r="AT48" s="155">
        <v>8.7961938481965003</v>
      </c>
      <c r="AU48" s="149">
        <v>19.743003375803099</v>
      </c>
      <c r="AV48" s="149">
        <v>23.929236499068899</v>
      </c>
      <c r="AW48" s="149">
        <v>16.180824413573198</v>
      </c>
      <c r="AX48" s="149">
        <v>-4.1767145750940404</v>
      </c>
      <c r="AY48" s="156">
        <v>12.297115008050101</v>
      </c>
      <c r="AZ48" s="149"/>
      <c r="BA48" s="157">
        <v>15.344872126065599</v>
      </c>
      <c r="BB48" s="158">
        <v>11.8545702824955</v>
      </c>
      <c r="BC48" s="159">
        <v>13.5919417059579</v>
      </c>
      <c r="BD48" s="149"/>
      <c r="BE48" s="160">
        <v>12.733071638861601</v>
      </c>
    </row>
    <row r="49" spans="7:57">
      <c r="G49" s="197">
        <v>1229</v>
      </c>
      <c r="H49" s="192">
        <v>1868</v>
      </c>
      <c r="I49" s="192">
        <v>2034</v>
      </c>
      <c r="J49" s="192">
        <v>2048</v>
      </c>
      <c r="K49" s="192">
        <v>2001.99999999999</v>
      </c>
      <c r="L49" s="198">
        <v>9181</v>
      </c>
      <c r="M49" s="192"/>
      <c r="N49" s="199">
        <v>2600.99999999999</v>
      </c>
      <c r="O49" s="200">
        <v>2304</v>
      </c>
      <c r="P49" s="201">
        <v>4904.99999999999</v>
      </c>
      <c r="Q49" s="192"/>
      <c r="R49" s="202">
        <v>14086</v>
      </c>
      <c r="S49" s="154"/>
      <c r="T49" s="155">
        <v>-15.474552957359</v>
      </c>
      <c r="U49" s="149">
        <v>-3.0114226375908602</v>
      </c>
      <c r="V49" s="149">
        <v>-6.35359116022099</v>
      </c>
      <c r="W49" s="149">
        <v>-11.5716753022452</v>
      </c>
      <c r="X49" s="149">
        <v>-7.4861367837338202</v>
      </c>
      <c r="Y49" s="156">
        <v>-8.4828548644338095</v>
      </c>
      <c r="Z49" s="149"/>
      <c r="AA49" s="157">
        <v>-0.76306753147653505</v>
      </c>
      <c r="AB49" s="158">
        <v>-8.1705858907931397</v>
      </c>
      <c r="AC49" s="159">
        <v>-4.3859649122807003</v>
      </c>
      <c r="AD49" s="149"/>
      <c r="AE49" s="160">
        <v>-7.09668909114892</v>
      </c>
      <c r="AG49" s="197">
        <v>6148</v>
      </c>
      <c r="AH49" s="192">
        <v>7646</v>
      </c>
      <c r="AI49" s="192">
        <v>7342</v>
      </c>
      <c r="AJ49" s="192">
        <v>6592</v>
      </c>
      <c r="AK49" s="192">
        <v>6686.99999999999</v>
      </c>
      <c r="AL49" s="198">
        <v>34415</v>
      </c>
      <c r="AM49" s="192"/>
      <c r="AN49" s="199">
        <v>8528</v>
      </c>
      <c r="AO49" s="200">
        <v>8362</v>
      </c>
      <c r="AP49" s="201">
        <v>16890</v>
      </c>
      <c r="AQ49" s="192"/>
      <c r="AR49" s="202">
        <v>51305</v>
      </c>
      <c r="AS49" s="154"/>
      <c r="AT49" s="155">
        <v>-11.641276228801299</v>
      </c>
      <c r="AU49" s="149">
        <v>10.2364475201845</v>
      </c>
      <c r="AV49" s="149">
        <v>10.755770101071001</v>
      </c>
      <c r="AW49" s="149">
        <v>-8.8243430152143798</v>
      </c>
      <c r="AX49" s="149">
        <v>-17.627494456762701</v>
      </c>
      <c r="AY49" s="156">
        <v>-4.0589891555852899</v>
      </c>
      <c r="AZ49" s="149"/>
      <c r="BA49" s="157">
        <v>-8.53710853710853</v>
      </c>
      <c r="BB49" s="158">
        <v>-3.7301404559060498</v>
      </c>
      <c r="BC49" s="159">
        <v>-6.2187673514714001</v>
      </c>
      <c r="BD49" s="149"/>
      <c r="BE49" s="160">
        <v>-4.7809060707856199</v>
      </c>
    </row>
    <row r="50" spans="7:57">
      <c r="G50" s="197">
        <v>1111</v>
      </c>
      <c r="H50" s="192">
        <v>1746.99999999999</v>
      </c>
      <c r="I50" s="192">
        <v>1948</v>
      </c>
      <c r="J50" s="192">
        <v>1953.99999999999</v>
      </c>
      <c r="K50" s="192">
        <v>1841.99999999999</v>
      </c>
      <c r="L50" s="198">
        <v>8602</v>
      </c>
      <c r="M50" s="192"/>
      <c r="N50" s="199">
        <v>2006.99999999999</v>
      </c>
      <c r="O50" s="200">
        <v>1789.99999999999</v>
      </c>
      <c r="P50" s="201">
        <v>3796.99999999999</v>
      </c>
      <c r="Q50" s="192"/>
      <c r="R50" s="202">
        <v>12399</v>
      </c>
      <c r="S50" s="154"/>
      <c r="T50" s="155">
        <v>-5.6074766355140104</v>
      </c>
      <c r="U50" s="149">
        <v>5.75060532687651</v>
      </c>
      <c r="V50" s="149">
        <v>10.9971509971509</v>
      </c>
      <c r="W50" s="149">
        <v>8.4952803997779007</v>
      </c>
      <c r="X50" s="149">
        <v>15.4858934169278</v>
      </c>
      <c r="Y50" s="156">
        <v>7.7944862155388401</v>
      </c>
      <c r="Z50" s="149"/>
      <c r="AA50" s="157">
        <v>19.109792284866401</v>
      </c>
      <c r="AB50" s="158">
        <v>12.0851596743894</v>
      </c>
      <c r="AC50" s="159">
        <v>15.6916514320536</v>
      </c>
      <c r="AD50" s="149"/>
      <c r="AE50" s="160">
        <v>10.095897709110201</v>
      </c>
      <c r="AG50" s="197">
        <v>3936</v>
      </c>
      <c r="AH50" s="192">
        <v>5486.99999999999</v>
      </c>
      <c r="AI50" s="192">
        <v>5582</v>
      </c>
      <c r="AJ50" s="192">
        <v>5824.99999999999</v>
      </c>
      <c r="AK50" s="192">
        <v>5235</v>
      </c>
      <c r="AL50" s="198">
        <v>26065</v>
      </c>
      <c r="AM50" s="192"/>
      <c r="AN50" s="199">
        <v>6553.99999999999</v>
      </c>
      <c r="AO50" s="200">
        <v>6151.99999999999</v>
      </c>
      <c r="AP50" s="201">
        <v>12706</v>
      </c>
      <c r="AQ50" s="192"/>
      <c r="AR50" s="202">
        <v>38771</v>
      </c>
      <c r="AS50" s="154"/>
      <c r="AT50" s="155">
        <v>-7.6706544686840203</v>
      </c>
      <c r="AU50" s="149">
        <v>-2.1576319543509199</v>
      </c>
      <c r="AV50" s="149">
        <v>-6.8735402068735398</v>
      </c>
      <c r="AW50" s="149">
        <v>1.11091824336052</v>
      </c>
      <c r="AX50" s="149">
        <v>-5.6246619794483497</v>
      </c>
      <c r="AY50" s="156">
        <v>-4.0775770065874202</v>
      </c>
      <c r="AZ50" s="149"/>
      <c r="BA50" s="157">
        <v>5.6415215989684002</v>
      </c>
      <c r="BB50" s="158">
        <v>4.7327204630575403</v>
      </c>
      <c r="BC50" s="159">
        <v>5.1995363470773297</v>
      </c>
      <c r="BD50" s="149"/>
      <c r="BE50" s="160">
        <v>-1.2228987796489199</v>
      </c>
    </row>
    <row r="51" spans="7:57">
      <c r="G51" s="197">
        <v>13808</v>
      </c>
      <c r="H51" s="192">
        <v>18987</v>
      </c>
      <c r="I51" s="192">
        <v>20876</v>
      </c>
      <c r="J51" s="192">
        <v>20475</v>
      </c>
      <c r="K51" s="192">
        <v>18240</v>
      </c>
      <c r="L51" s="198">
        <v>92386</v>
      </c>
      <c r="M51" s="192"/>
      <c r="N51" s="199">
        <v>20389</v>
      </c>
      <c r="O51" s="200">
        <v>22030</v>
      </c>
      <c r="P51" s="201">
        <v>42419</v>
      </c>
      <c r="Q51" s="192"/>
      <c r="R51" s="202">
        <v>134805</v>
      </c>
      <c r="S51" s="154"/>
      <c r="T51" s="155">
        <v>8.89589905362776</v>
      </c>
      <c r="U51" s="149">
        <v>6.1793982775975804</v>
      </c>
      <c r="V51" s="149">
        <v>3.3465346534653402</v>
      </c>
      <c r="W51" s="149">
        <v>3.5712479133997599</v>
      </c>
      <c r="X51" s="149">
        <v>5.6778679026651204</v>
      </c>
      <c r="Y51" s="156">
        <v>5.2340217106537104</v>
      </c>
      <c r="Z51" s="149"/>
      <c r="AA51" s="157">
        <v>5.3531752183124004</v>
      </c>
      <c r="AB51" s="158">
        <v>-1.3434841021047901</v>
      </c>
      <c r="AC51" s="159">
        <v>1.76570784252572</v>
      </c>
      <c r="AD51" s="149"/>
      <c r="AE51" s="160">
        <v>4.1174289818805301</v>
      </c>
      <c r="AG51" s="197">
        <v>51423</v>
      </c>
      <c r="AH51" s="192">
        <v>62457</v>
      </c>
      <c r="AI51" s="192">
        <v>62401</v>
      </c>
      <c r="AJ51" s="192">
        <v>63862</v>
      </c>
      <c r="AK51" s="192">
        <v>59255</v>
      </c>
      <c r="AL51" s="198">
        <v>299398</v>
      </c>
      <c r="AM51" s="192"/>
      <c r="AN51" s="199">
        <v>66954</v>
      </c>
      <c r="AO51" s="200">
        <v>68471</v>
      </c>
      <c r="AP51" s="201">
        <v>135425</v>
      </c>
      <c r="AQ51" s="192"/>
      <c r="AR51" s="202">
        <v>434823</v>
      </c>
      <c r="AS51" s="154"/>
      <c r="AT51" s="155">
        <v>0.96204818094359201</v>
      </c>
      <c r="AU51" s="149">
        <v>8.8157917661201797</v>
      </c>
      <c r="AV51" s="149">
        <v>0.360261833153738</v>
      </c>
      <c r="AW51" s="149">
        <v>7.9680129841586496</v>
      </c>
      <c r="AX51" s="149">
        <v>0.13688444249163401</v>
      </c>
      <c r="AY51" s="156">
        <v>3.65889969878475</v>
      </c>
      <c r="AZ51" s="149"/>
      <c r="BA51" s="157">
        <v>3.0886247459506002</v>
      </c>
      <c r="BB51" s="158">
        <v>3.8824493263745601</v>
      </c>
      <c r="BC51" s="159">
        <v>3.4884609506342601</v>
      </c>
      <c r="BD51" s="149"/>
      <c r="BE51" s="160">
        <v>3.6057566298934902</v>
      </c>
    </row>
    <row r="52" spans="7:57">
      <c r="G52" s="197">
        <v>387</v>
      </c>
      <c r="H52" s="192">
        <v>563</v>
      </c>
      <c r="I52" s="192">
        <v>584</v>
      </c>
      <c r="J52" s="192">
        <v>575</v>
      </c>
      <c r="K52" s="192">
        <v>493</v>
      </c>
      <c r="L52" s="198">
        <v>2602</v>
      </c>
      <c r="M52" s="192"/>
      <c r="N52" s="199">
        <v>455</v>
      </c>
      <c r="O52" s="200">
        <v>466</v>
      </c>
      <c r="P52" s="201">
        <v>921</v>
      </c>
      <c r="Q52" s="192"/>
      <c r="R52" s="202">
        <v>3523</v>
      </c>
      <c r="S52" s="154"/>
      <c r="T52" s="155">
        <v>-15.3172866520787</v>
      </c>
      <c r="U52" s="149">
        <v>-14.3074581430745</v>
      </c>
      <c r="V52" s="149">
        <v>-15.484804630969601</v>
      </c>
      <c r="W52" s="149">
        <v>-12.4809741248097</v>
      </c>
      <c r="X52" s="149">
        <v>-15.726495726495701</v>
      </c>
      <c r="Y52" s="156">
        <v>-14.604529044962201</v>
      </c>
      <c r="Z52" s="149"/>
      <c r="AA52" s="157">
        <v>-15.427509293680201</v>
      </c>
      <c r="AB52" s="158">
        <v>-13.2216014897579</v>
      </c>
      <c r="AC52" s="159">
        <v>-14.3255813953488</v>
      </c>
      <c r="AD52" s="149"/>
      <c r="AE52" s="160">
        <v>-14.531780688985901</v>
      </c>
      <c r="AG52" s="197">
        <v>1449</v>
      </c>
      <c r="AH52" s="192">
        <v>1904</v>
      </c>
      <c r="AI52" s="192">
        <v>1841</v>
      </c>
      <c r="AJ52" s="192">
        <v>1912</v>
      </c>
      <c r="AK52" s="192">
        <v>1716</v>
      </c>
      <c r="AL52" s="198">
        <v>8822</v>
      </c>
      <c r="AM52" s="192"/>
      <c r="AN52" s="199">
        <v>1803</v>
      </c>
      <c r="AO52" s="200">
        <v>1783</v>
      </c>
      <c r="AP52" s="201">
        <v>3586</v>
      </c>
      <c r="AQ52" s="192"/>
      <c r="AR52" s="202">
        <v>12408</v>
      </c>
      <c r="AS52" s="154"/>
      <c r="AT52" s="155">
        <v>-16.097278517660602</v>
      </c>
      <c r="AU52" s="149">
        <v>-1.65289256198347</v>
      </c>
      <c r="AV52" s="149">
        <v>-9.9315068493150598</v>
      </c>
      <c r="AW52" s="149">
        <v>-1.34158926728586</v>
      </c>
      <c r="AX52" s="149">
        <v>-14.1141141141141</v>
      </c>
      <c r="AY52" s="156">
        <v>-8.5139479415119705</v>
      </c>
      <c r="AZ52" s="149"/>
      <c r="BA52" s="157">
        <v>-9.6240601503759304</v>
      </c>
      <c r="BB52" s="158">
        <v>-7.6644225789746203</v>
      </c>
      <c r="BC52" s="159">
        <v>-8.6602139582271995</v>
      </c>
      <c r="BD52" s="149"/>
      <c r="BE52" s="160">
        <v>-8.5562679637408703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tabColor theme="7" tint="0.79998168889431442"/>
  </sheetPr>
  <dimension ref="G23:BE52"/>
  <sheetViews>
    <sheetView topLeftCell="A16" zoomScale="130" zoomScaleNormal="130" workbookViewId="0">
      <selection activeCell="I55" sqref="I54:I55"/>
    </sheetView>
  </sheetViews>
  <sheetFormatPr defaultRowHeight="12.75"/>
  <sheetData>
    <row r="23" spans="7:57">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c r="G40" s="189">
        <v>218190.88</v>
      </c>
      <c r="H40" s="190">
        <v>296985.18</v>
      </c>
      <c r="I40" s="190">
        <v>347065.679999999</v>
      </c>
      <c r="J40" s="190">
        <v>380198.00999999902</v>
      </c>
      <c r="K40" s="190">
        <v>317838.27999999898</v>
      </c>
      <c r="L40" s="191">
        <v>1560278.03</v>
      </c>
      <c r="M40" s="192"/>
      <c r="N40" s="193">
        <v>556512.81999999902</v>
      </c>
      <c r="O40" s="194">
        <v>609316.26999999897</v>
      </c>
      <c r="P40" s="195">
        <v>1165829.0900000001</v>
      </c>
      <c r="Q40" s="192"/>
      <c r="R40" s="196">
        <v>2726107.12</v>
      </c>
      <c r="S40" s="154"/>
      <c r="T40" s="146">
        <v>26.3692509795329</v>
      </c>
      <c r="U40" s="147">
        <v>-11.3913161603123</v>
      </c>
      <c r="V40" s="147">
        <v>-22.910997976829901</v>
      </c>
      <c r="W40" s="147">
        <v>2.9090193433698901</v>
      </c>
      <c r="X40" s="147">
        <v>14.7148092264064</v>
      </c>
      <c r="Y40" s="148">
        <v>-2.7597178176034198</v>
      </c>
      <c r="Z40" s="149"/>
      <c r="AA40" s="150">
        <v>24.126494139647001</v>
      </c>
      <c r="AB40" s="151">
        <v>15.5525370718786</v>
      </c>
      <c r="AC40" s="152">
        <v>19.492552657202801</v>
      </c>
      <c r="AD40" s="149"/>
      <c r="AE40" s="153">
        <v>5.6544939101724196</v>
      </c>
      <c r="AG40" s="189">
        <v>661689.04</v>
      </c>
      <c r="AH40" s="190">
        <v>823773.06</v>
      </c>
      <c r="AI40" s="190">
        <v>824876.46</v>
      </c>
      <c r="AJ40" s="190">
        <v>1020705.66</v>
      </c>
      <c r="AK40" s="190">
        <v>816563.11</v>
      </c>
      <c r="AL40" s="191">
        <v>4147607.33</v>
      </c>
      <c r="AM40" s="192"/>
      <c r="AN40" s="193">
        <v>1238527.49</v>
      </c>
      <c r="AO40" s="194">
        <v>1280812.6200000001</v>
      </c>
      <c r="AP40" s="195">
        <v>2519340.11</v>
      </c>
      <c r="AQ40" s="192"/>
      <c r="AR40" s="196">
        <v>6666947.4400000004</v>
      </c>
      <c r="AS40" s="154"/>
      <c r="AT40" s="146">
        <v>3.2076266910979099</v>
      </c>
      <c r="AU40" s="147">
        <v>0.31753156732332599</v>
      </c>
      <c r="AV40" s="147">
        <v>-17.627873493933301</v>
      </c>
      <c r="AW40" s="147">
        <v>42.571883340668997</v>
      </c>
      <c r="AX40" s="147">
        <v>20.697051790331699</v>
      </c>
      <c r="AY40" s="148">
        <v>7.55810416557647</v>
      </c>
      <c r="AZ40" s="149"/>
      <c r="BA40" s="150">
        <v>22.2516786678102</v>
      </c>
      <c r="BB40" s="151">
        <v>19.692480451947102</v>
      </c>
      <c r="BC40" s="152">
        <v>20.937073577653599</v>
      </c>
      <c r="BD40" s="149"/>
      <c r="BE40" s="153">
        <v>12.250687397346001</v>
      </c>
    </row>
    <row r="41" spans="7:57">
      <c r="G41" s="197">
        <v>298872.96000000002</v>
      </c>
      <c r="H41" s="192">
        <v>514490.28</v>
      </c>
      <c r="I41" s="192">
        <v>595616.52</v>
      </c>
      <c r="J41" s="192">
        <v>550237.43999999994</v>
      </c>
      <c r="K41" s="192">
        <v>429199.64</v>
      </c>
      <c r="L41" s="198">
        <v>2388416.84</v>
      </c>
      <c r="M41" s="192"/>
      <c r="N41" s="199">
        <v>647811.86</v>
      </c>
      <c r="O41" s="200">
        <v>808236.23</v>
      </c>
      <c r="P41" s="201">
        <v>1456048.09</v>
      </c>
      <c r="Q41" s="192"/>
      <c r="R41" s="202">
        <v>3844464.93</v>
      </c>
      <c r="S41" s="154"/>
      <c r="T41" s="155">
        <v>8.55541261798977</v>
      </c>
      <c r="U41" s="149">
        <v>1.8928806940951299</v>
      </c>
      <c r="V41" s="149">
        <v>-0.85201645025173101</v>
      </c>
      <c r="W41" s="149">
        <v>0.243588827539161</v>
      </c>
      <c r="X41" s="149">
        <v>-4.2589088545044902E-3</v>
      </c>
      <c r="Y41" s="156">
        <v>1.2425399485244399</v>
      </c>
      <c r="Z41" s="149"/>
      <c r="AA41" s="157">
        <v>7.0282679974452398</v>
      </c>
      <c r="AB41" s="158">
        <v>6.0339452681822898</v>
      </c>
      <c r="AC41" s="159">
        <v>6.4740396016963997</v>
      </c>
      <c r="AD41" s="149"/>
      <c r="AE41" s="160">
        <v>3.1622835637157198</v>
      </c>
      <c r="AG41" s="197">
        <v>1152530.48</v>
      </c>
      <c r="AH41" s="192">
        <v>1521984.86</v>
      </c>
      <c r="AI41" s="192">
        <v>1582712.87</v>
      </c>
      <c r="AJ41" s="192">
        <v>1637690.5</v>
      </c>
      <c r="AK41" s="192">
        <v>1441690.72</v>
      </c>
      <c r="AL41" s="198">
        <v>7336609.4299999997</v>
      </c>
      <c r="AM41" s="192"/>
      <c r="AN41" s="199">
        <v>1862471.41</v>
      </c>
      <c r="AO41" s="200">
        <v>1988221.39</v>
      </c>
      <c r="AP41" s="201">
        <v>3850692.8</v>
      </c>
      <c r="AQ41" s="192"/>
      <c r="AR41" s="202">
        <v>11187302.23</v>
      </c>
      <c r="AS41" s="154"/>
      <c r="AT41" s="155">
        <v>5.4883211270632399</v>
      </c>
      <c r="AU41" s="149">
        <v>7.9758664017916097</v>
      </c>
      <c r="AV41" s="149">
        <v>-10.3869222522365</v>
      </c>
      <c r="AW41" s="149">
        <v>-1.0628032223374</v>
      </c>
      <c r="AX41" s="149">
        <v>-3.7801252588340901</v>
      </c>
      <c r="AY41" s="156">
        <v>-1.14920496865069</v>
      </c>
      <c r="AZ41" s="149"/>
      <c r="BA41" s="157">
        <v>4.5489828822031102</v>
      </c>
      <c r="BB41" s="158">
        <v>7.4415240584285298</v>
      </c>
      <c r="BC41" s="159">
        <v>6.0227619100889598</v>
      </c>
      <c r="BD41" s="149"/>
      <c r="BE41" s="160">
        <v>1.2072785725738999</v>
      </c>
    </row>
    <row r="42" spans="7:57">
      <c r="G42" s="197">
        <v>120189.7605</v>
      </c>
      <c r="H42" s="192">
        <v>165662.9062</v>
      </c>
      <c r="I42" s="192">
        <v>175537.7248</v>
      </c>
      <c r="J42" s="192">
        <v>174948.68900000001</v>
      </c>
      <c r="K42" s="192">
        <v>156363.7206</v>
      </c>
      <c r="L42" s="198">
        <v>792702.80110000004</v>
      </c>
      <c r="M42" s="192"/>
      <c r="N42" s="199">
        <v>192419.451</v>
      </c>
      <c r="O42" s="200">
        <v>212582.86129999999</v>
      </c>
      <c r="P42" s="201">
        <v>405002.31229999999</v>
      </c>
      <c r="Q42" s="192"/>
      <c r="R42" s="202">
        <v>1197705.1133999999</v>
      </c>
      <c r="S42" s="154"/>
      <c r="T42" s="155">
        <v>15.3179574618158</v>
      </c>
      <c r="U42" s="149">
        <v>11.7114756803993</v>
      </c>
      <c r="V42" s="149">
        <v>5.0287183973112004</v>
      </c>
      <c r="W42" s="149">
        <v>3.5698332233469099</v>
      </c>
      <c r="X42" s="149">
        <v>1.90514300620542</v>
      </c>
      <c r="Y42" s="156">
        <v>6.8315172840994602</v>
      </c>
      <c r="Z42" s="149"/>
      <c r="AA42" s="157">
        <v>-4.28794245575319</v>
      </c>
      <c r="AB42" s="158">
        <v>-3.37668645973012</v>
      </c>
      <c r="AC42" s="159">
        <v>-3.81178445560063</v>
      </c>
      <c r="AD42" s="149"/>
      <c r="AE42" s="160">
        <v>2.9784340628709698</v>
      </c>
      <c r="AG42" s="197">
        <v>459706.21600000001</v>
      </c>
      <c r="AH42" s="192">
        <v>557920.65209999995</v>
      </c>
      <c r="AI42" s="192">
        <v>556095.47600000002</v>
      </c>
      <c r="AJ42" s="192">
        <v>574690.0416</v>
      </c>
      <c r="AK42" s="192">
        <v>545219.65659999999</v>
      </c>
      <c r="AL42" s="198">
        <v>2693632.0422999999</v>
      </c>
      <c r="AM42" s="192"/>
      <c r="AN42" s="199">
        <v>650500.87210000004</v>
      </c>
      <c r="AO42" s="200">
        <v>683513.24040000001</v>
      </c>
      <c r="AP42" s="201">
        <v>1334014.1125</v>
      </c>
      <c r="AQ42" s="192"/>
      <c r="AR42" s="202">
        <v>4027646.1548000001</v>
      </c>
      <c r="AS42" s="154"/>
      <c r="AT42" s="155">
        <v>-1.22252895739728</v>
      </c>
      <c r="AU42" s="149">
        <v>4.1577174155038801</v>
      </c>
      <c r="AV42" s="149">
        <v>-7.8907208251602503</v>
      </c>
      <c r="AW42" s="149">
        <v>-0.28126331437165503</v>
      </c>
      <c r="AX42" s="149">
        <v>-3.9451845671538099</v>
      </c>
      <c r="AY42" s="156">
        <v>-2.0035669137873802</v>
      </c>
      <c r="AZ42" s="149"/>
      <c r="BA42" s="157">
        <v>-2.1740875622789799</v>
      </c>
      <c r="BB42" s="158">
        <v>-0.210994501657703</v>
      </c>
      <c r="BC42" s="159">
        <v>-1.1779980932776399</v>
      </c>
      <c r="BD42" s="149"/>
      <c r="BE42" s="160">
        <v>-1.73165866948277</v>
      </c>
    </row>
    <row r="43" spans="7:57">
      <c r="G43" s="197">
        <v>261281.56820000001</v>
      </c>
      <c r="H43" s="192">
        <v>350982.3567</v>
      </c>
      <c r="I43" s="192">
        <v>368174.6753</v>
      </c>
      <c r="J43" s="192">
        <v>372276.41470000002</v>
      </c>
      <c r="K43" s="192">
        <v>322906.59460000001</v>
      </c>
      <c r="L43" s="198">
        <v>1675621.6095</v>
      </c>
      <c r="M43" s="192"/>
      <c r="N43" s="199">
        <v>305158.29190000001</v>
      </c>
      <c r="O43" s="200">
        <v>307323.16340000002</v>
      </c>
      <c r="P43" s="201">
        <v>612481.45530000003</v>
      </c>
      <c r="Q43" s="192"/>
      <c r="R43" s="202">
        <v>2288103.0647999998</v>
      </c>
      <c r="S43" s="154"/>
      <c r="T43" s="155">
        <v>24.863624094940501</v>
      </c>
      <c r="U43" s="149">
        <v>26.748430577564399</v>
      </c>
      <c r="V43" s="149">
        <v>21.862676689046801</v>
      </c>
      <c r="W43" s="149">
        <v>24.254483591560401</v>
      </c>
      <c r="X43" s="149">
        <v>23.882347900227199</v>
      </c>
      <c r="Y43" s="156">
        <v>24.253335604404199</v>
      </c>
      <c r="Z43" s="149"/>
      <c r="AA43" s="157">
        <v>17.2033413484669</v>
      </c>
      <c r="AB43" s="158">
        <v>17.7640092023126</v>
      </c>
      <c r="AC43" s="159">
        <v>17.483997224499301</v>
      </c>
      <c r="AD43" s="149"/>
      <c r="AE43" s="160">
        <v>22.366014974437899</v>
      </c>
      <c r="AG43" s="197">
        <v>833184.299</v>
      </c>
      <c r="AH43" s="192">
        <v>1020736.9974</v>
      </c>
      <c r="AI43" s="192">
        <v>993897.98089999997</v>
      </c>
      <c r="AJ43" s="192">
        <v>986984.9216</v>
      </c>
      <c r="AK43" s="192">
        <v>924231.16009999998</v>
      </c>
      <c r="AL43" s="198">
        <v>4759035.3590000002</v>
      </c>
      <c r="AM43" s="192"/>
      <c r="AN43" s="199">
        <v>958129.95570000005</v>
      </c>
      <c r="AO43" s="200">
        <v>968166.91390000004</v>
      </c>
      <c r="AP43" s="201">
        <v>1926296.8696000001</v>
      </c>
      <c r="AQ43" s="192"/>
      <c r="AR43" s="202">
        <v>6685332.2286</v>
      </c>
      <c r="AS43" s="154"/>
      <c r="AT43" s="155">
        <v>13.258437239330799</v>
      </c>
      <c r="AU43" s="149">
        <v>29.6708368686479</v>
      </c>
      <c r="AV43" s="149">
        <v>16.598698628030402</v>
      </c>
      <c r="AW43" s="149">
        <v>13.805994275592999</v>
      </c>
      <c r="AX43" s="149">
        <v>7.2481027013402599</v>
      </c>
      <c r="AY43" s="156">
        <v>15.9537026976039</v>
      </c>
      <c r="AZ43" s="149"/>
      <c r="BA43" s="157">
        <v>10.6246695262043</v>
      </c>
      <c r="BB43" s="158">
        <v>11.003226602711001</v>
      </c>
      <c r="BC43" s="159">
        <v>10.8146110030918</v>
      </c>
      <c r="BD43" s="149"/>
      <c r="BE43" s="160">
        <v>14.4246961934974</v>
      </c>
    </row>
    <row r="44" spans="7:57">
      <c r="G44" s="197">
        <v>242032</v>
      </c>
      <c r="H44" s="192">
        <v>354635.95</v>
      </c>
      <c r="I44" s="192">
        <v>374214.67</v>
      </c>
      <c r="J44" s="192">
        <v>365454.55</v>
      </c>
      <c r="K44" s="192">
        <v>324189.21000000002</v>
      </c>
      <c r="L44" s="198">
        <v>1660526.38</v>
      </c>
      <c r="M44" s="192"/>
      <c r="N44" s="199">
        <v>449415.72</v>
      </c>
      <c r="O44" s="200">
        <v>542336.63</v>
      </c>
      <c r="P44" s="201">
        <v>991752.35</v>
      </c>
      <c r="Q44" s="192"/>
      <c r="R44" s="202">
        <v>2652278.73</v>
      </c>
      <c r="S44" s="154"/>
      <c r="T44" s="155">
        <v>-14.9353974072363</v>
      </c>
      <c r="U44" s="149">
        <v>-7.4254830452445804</v>
      </c>
      <c r="V44" s="149">
        <v>-6.7469012253156198</v>
      </c>
      <c r="W44" s="149">
        <v>-7.6218751709397399</v>
      </c>
      <c r="X44" s="149">
        <v>-5.28749153781889</v>
      </c>
      <c r="Y44" s="156">
        <v>-8.0953738237522401</v>
      </c>
      <c r="Z44" s="149"/>
      <c r="AA44" s="157">
        <v>-1.7149463986851601</v>
      </c>
      <c r="AB44" s="158">
        <v>-4.3159636576243203</v>
      </c>
      <c r="AC44" s="159">
        <v>-3.1545687601567201</v>
      </c>
      <c r="AD44" s="149"/>
      <c r="AE44" s="160">
        <v>-6.3080429031286398</v>
      </c>
      <c r="AG44" s="197">
        <v>1446323.8</v>
      </c>
      <c r="AH44" s="192">
        <v>1726838.4</v>
      </c>
      <c r="AI44" s="192">
        <v>1658362.94</v>
      </c>
      <c r="AJ44" s="192">
        <v>1746816.61</v>
      </c>
      <c r="AK44" s="192">
        <v>1537936.59</v>
      </c>
      <c r="AL44" s="198">
        <v>8116278.3399999999</v>
      </c>
      <c r="AM44" s="192"/>
      <c r="AN44" s="199">
        <v>1874654.65</v>
      </c>
      <c r="AO44" s="200">
        <v>1984632.95</v>
      </c>
      <c r="AP44" s="201">
        <v>3859287.6</v>
      </c>
      <c r="AQ44" s="192"/>
      <c r="AR44" s="202">
        <v>11975565.939999999</v>
      </c>
      <c r="AS44" s="154"/>
      <c r="AT44" s="155">
        <v>-0.11630530388470001</v>
      </c>
      <c r="AU44" s="149">
        <v>10.501609583842001</v>
      </c>
      <c r="AV44" s="149">
        <v>1.9067345732345</v>
      </c>
      <c r="AW44" s="149">
        <v>20.621012912851</v>
      </c>
      <c r="AX44" s="149">
        <v>-4.1161276882437097</v>
      </c>
      <c r="AY44" s="156">
        <v>5.5403670355084502</v>
      </c>
      <c r="AZ44" s="149"/>
      <c r="BA44" s="157">
        <v>-7.1512125613446598</v>
      </c>
      <c r="BB44" s="158">
        <v>-0.55500021410935596</v>
      </c>
      <c r="BC44" s="159">
        <v>-3.87227306254439</v>
      </c>
      <c r="BD44" s="149"/>
      <c r="BE44" s="160">
        <v>2.3118735416452001</v>
      </c>
    </row>
    <row r="45" spans="7:57">
      <c r="G45" s="197">
        <v>173756.09</v>
      </c>
      <c r="H45" s="192">
        <v>270972.44</v>
      </c>
      <c r="I45" s="192">
        <v>308948.56</v>
      </c>
      <c r="J45" s="192">
        <v>303839.43</v>
      </c>
      <c r="K45" s="192">
        <v>263731.09000000003</v>
      </c>
      <c r="L45" s="198">
        <v>1321247.6100000001</v>
      </c>
      <c r="M45" s="192"/>
      <c r="N45" s="199">
        <v>273265.84000000003</v>
      </c>
      <c r="O45" s="200">
        <v>303309.68</v>
      </c>
      <c r="P45" s="201">
        <v>576575.52</v>
      </c>
      <c r="Q45" s="192"/>
      <c r="R45" s="202">
        <v>1897823.13</v>
      </c>
      <c r="S45" s="154"/>
      <c r="T45" s="155">
        <v>-4.4924936479428101</v>
      </c>
      <c r="U45" s="149">
        <v>0.42271515642595398</v>
      </c>
      <c r="V45" s="149">
        <v>2.6585822476349801</v>
      </c>
      <c r="W45" s="149">
        <v>6.1543913426151899</v>
      </c>
      <c r="X45" s="149">
        <v>3.8776332603360899</v>
      </c>
      <c r="Y45" s="156">
        <v>2.1989565624294398</v>
      </c>
      <c r="Z45" s="149"/>
      <c r="AA45" s="157">
        <v>-3.7325101886141501</v>
      </c>
      <c r="AB45" s="158">
        <v>4.5633390914304597</v>
      </c>
      <c r="AC45" s="159">
        <v>0.46030755540631602</v>
      </c>
      <c r="AD45" s="149"/>
      <c r="AE45" s="160">
        <v>1.66440843150978</v>
      </c>
      <c r="AG45" s="197">
        <v>862524.05</v>
      </c>
      <c r="AH45" s="192">
        <v>1052169.75</v>
      </c>
      <c r="AI45" s="192">
        <v>1033949.76</v>
      </c>
      <c r="AJ45" s="192">
        <v>1059897.6100000001</v>
      </c>
      <c r="AK45" s="192">
        <v>927947</v>
      </c>
      <c r="AL45" s="198">
        <v>4936488.17</v>
      </c>
      <c r="AM45" s="192"/>
      <c r="AN45" s="199">
        <v>1127414.8</v>
      </c>
      <c r="AO45" s="200">
        <v>1161061.68</v>
      </c>
      <c r="AP45" s="201">
        <v>2288476.48</v>
      </c>
      <c r="AQ45" s="192"/>
      <c r="AR45" s="202">
        <v>7224964.6500000004</v>
      </c>
      <c r="AS45" s="154"/>
      <c r="AT45" s="155">
        <v>3.6663375437358998</v>
      </c>
      <c r="AU45" s="149">
        <v>14.4401084586679</v>
      </c>
      <c r="AV45" s="149">
        <v>0.54995621439571996</v>
      </c>
      <c r="AW45" s="149">
        <v>13.2834768766515</v>
      </c>
      <c r="AX45" s="149">
        <v>-5.5109083806082397</v>
      </c>
      <c r="AY45" s="156">
        <v>5.0897156447920997</v>
      </c>
      <c r="AZ45" s="149"/>
      <c r="BA45" s="157">
        <v>1.5225480834516201</v>
      </c>
      <c r="BB45" s="158">
        <v>6.9082080654689104</v>
      </c>
      <c r="BC45" s="159">
        <v>4.18537840042592</v>
      </c>
      <c r="BD45" s="149"/>
      <c r="BE45" s="160">
        <v>4.8015765506669803</v>
      </c>
    </row>
    <row r="46" spans="7:57">
      <c r="G46" s="197">
        <v>172079.44</v>
      </c>
      <c r="H46" s="192">
        <v>302642.21000000002</v>
      </c>
      <c r="I46" s="192">
        <v>344194.17</v>
      </c>
      <c r="J46" s="192">
        <v>343502.98</v>
      </c>
      <c r="K46" s="192">
        <v>275922.09999999998</v>
      </c>
      <c r="L46" s="198">
        <v>1438340.9</v>
      </c>
      <c r="M46" s="192"/>
      <c r="N46" s="199">
        <v>313578.08</v>
      </c>
      <c r="O46" s="200">
        <v>450237.00999999902</v>
      </c>
      <c r="P46" s="201">
        <v>763815.08999999904</v>
      </c>
      <c r="Q46" s="192"/>
      <c r="R46" s="202">
        <v>2202155.9900000002</v>
      </c>
      <c r="S46" s="154"/>
      <c r="T46" s="155">
        <v>-21.328459778312599</v>
      </c>
      <c r="U46" s="149">
        <v>-3.3088706306800901</v>
      </c>
      <c r="V46" s="149">
        <v>-2.4727210843720999</v>
      </c>
      <c r="W46" s="149">
        <v>-6.4385057092444402</v>
      </c>
      <c r="X46" s="149">
        <v>-16.021204301914299</v>
      </c>
      <c r="Y46" s="156">
        <v>-8.9861799921978207</v>
      </c>
      <c r="Z46" s="149"/>
      <c r="AA46" s="157">
        <v>-18.914849701814099</v>
      </c>
      <c r="AB46" s="158">
        <v>-37.512463517814602</v>
      </c>
      <c r="AC46" s="159">
        <v>-31.016912633598199</v>
      </c>
      <c r="AD46" s="149"/>
      <c r="AE46" s="160">
        <v>-18.062488279059</v>
      </c>
      <c r="AG46" s="197">
        <v>920187.67</v>
      </c>
      <c r="AH46" s="192">
        <v>1176742.2</v>
      </c>
      <c r="AI46" s="192">
        <v>1227239.52</v>
      </c>
      <c r="AJ46" s="192">
        <v>1342044.44</v>
      </c>
      <c r="AK46" s="192">
        <v>1060992.32</v>
      </c>
      <c r="AL46" s="198">
        <v>5727206.1500000004</v>
      </c>
      <c r="AM46" s="192"/>
      <c r="AN46" s="199">
        <v>1291924.93</v>
      </c>
      <c r="AO46" s="200">
        <v>1455952.6</v>
      </c>
      <c r="AP46" s="201">
        <v>2747877.53</v>
      </c>
      <c r="AQ46" s="192"/>
      <c r="AR46" s="202">
        <v>8475083.6799999997</v>
      </c>
      <c r="AS46" s="154"/>
      <c r="AT46" s="155">
        <v>-17.1161370522223</v>
      </c>
      <c r="AU46" s="149">
        <v>-3.7464588604853102</v>
      </c>
      <c r="AV46" s="149">
        <v>-3.2592144522800099</v>
      </c>
      <c r="AW46" s="149">
        <v>21.999522690400699</v>
      </c>
      <c r="AX46" s="149">
        <v>-10.1552547066158</v>
      </c>
      <c r="AY46" s="156">
        <v>-2.6366405315495101</v>
      </c>
      <c r="AZ46" s="149"/>
      <c r="BA46" s="157">
        <v>-12.9359434201165</v>
      </c>
      <c r="BB46" s="158">
        <v>-17.068034467396298</v>
      </c>
      <c r="BC46" s="159">
        <v>-15.175284258191899</v>
      </c>
      <c r="BD46" s="149"/>
      <c r="BE46" s="160">
        <v>-7.0895717725878198</v>
      </c>
    </row>
    <row r="47" spans="7:57">
      <c r="G47" s="197">
        <v>231653.29</v>
      </c>
      <c r="H47" s="192">
        <v>361125.31</v>
      </c>
      <c r="I47" s="192">
        <v>396737.84</v>
      </c>
      <c r="J47" s="192">
        <v>372556.84</v>
      </c>
      <c r="K47" s="192">
        <v>316416.89</v>
      </c>
      <c r="L47" s="198">
        <v>1678490.17</v>
      </c>
      <c r="M47" s="192"/>
      <c r="N47" s="199">
        <v>327363.84999999998</v>
      </c>
      <c r="O47" s="200">
        <v>342267.27</v>
      </c>
      <c r="P47" s="201">
        <v>669631.12</v>
      </c>
      <c r="Q47" s="192"/>
      <c r="R47" s="202">
        <v>2348121.29</v>
      </c>
      <c r="S47" s="154"/>
      <c r="T47" s="155">
        <v>-12.1084761396967</v>
      </c>
      <c r="U47" s="149">
        <v>-7.55549417481717</v>
      </c>
      <c r="V47" s="149">
        <v>-11.049086826711401</v>
      </c>
      <c r="W47" s="149">
        <v>-17.041295552688901</v>
      </c>
      <c r="X47" s="149">
        <v>-20.408336263570501</v>
      </c>
      <c r="Y47" s="156">
        <v>-13.7849122363533</v>
      </c>
      <c r="Z47" s="149"/>
      <c r="AA47" s="157">
        <v>-22.659814776025801</v>
      </c>
      <c r="AB47" s="158">
        <v>-14.0748553134997</v>
      </c>
      <c r="AC47" s="159">
        <v>-18.497664335109501</v>
      </c>
      <c r="AD47" s="149"/>
      <c r="AE47" s="160">
        <v>-15.183532524102199</v>
      </c>
      <c r="AG47" s="197">
        <v>1035895.96</v>
      </c>
      <c r="AH47" s="192">
        <v>1318529.68</v>
      </c>
      <c r="AI47" s="192">
        <v>1279462.05</v>
      </c>
      <c r="AJ47" s="192">
        <v>1261360.68</v>
      </c>
      <c r="AK47" s="192">
        <v>1134813.54</v>
      </c>
      <c r="AL47" s="198">
        <v>6030061.9100000001</v>
      </c>
      <c r="AM47" s="192"/>
      <c r="AN47" s="199">
        <v>1465681.61</v>
      </c>
      <c r="AO47" s="200">
        <v>1420486.6</v>
      </c>
      <c r="AP47" s="201">
        <v>2886168.21</v>
      </c>
      <c r="AQ47" s="192"/>
      <c r="AR47" s="202">
        <v>8916230.1199999992</v>
      </c>
      <c r="AS47" s="154"/>
      <c r="AT47" s="155">
        <v>-8.5973867980088201</v>
      </c>
      <c r="AU47" s="149">
        <v>5.1569254931742803</v>
      </c>
      <c r="AV47" s="149">
        <v>-7.9382883732905896</v>
      </c>
      <c r="AW47" s="149">
        <v>-6.3259304672704602</v>
      </c>
      <c r="AX47" s="149">
        <v>-18.3150948837167</v>
      </c>
      <c r="AY47" s="156">
        <v>-7.4119772939648501</v>
      </c>
      <c r="AZ47" s="149"/>
      <c r="BA47" s="157">
        <v>-10.962268960378299</v>
      </c>
      <c r="BB47" s="158">
        <v>-8.0286370382965604</v>
      </c>
      <c r="BC47" s="159">
        <v>-9.5421830943610608</v>
      </c>
      <c r="BD47" s="149"/>
      <c r="BE47" s="160">
        <v>-8.1124200437532004</v>
      </c>
    </row>
    <row r="48" spans="7:57">
      <c r="G48" s="197">
        <v>156893.04999999999</v>
      </c>
      <c r="H48" s="192">
        <v>223583.29</v>
      </c>
      <c r="I48" s="192">
        <v>230485.77</v>
      </c>
      <c r="J48" s="192">
        <v>256479.82</v>
      </c>
      <c r="K48" s="192">
        <v>266131</v>
      </c>
      <c r="L48" s="198">
        <v>1133572.93</v>
      </c>
      <c r="M48" s="192"/>
      <c r="N48" s="199">
        <v>285560.38</v>
      </c>
      <c r="O48" s="200">
        <v>447122.63</v>
      </c>
      <c r="P48" s="201">
        <v>732683.01</v>
      </c>
      <c r="Q48" s="192"/>
      <c r="R48" s="202">
        <v>1866255.94</v>
      </c>
      <c r="S48" s="154"/>
      <c r="T48" s="155">
        <v>4.0334818312958296</v>
      </c>
      <c r="U48" s="149">
        <v>1.9338143880849199</v>
      </c>
      <c r="V48" s="149">
        <v>3.6639671442744701</v>
      </c>
      <c r="W48" s="149">
        <v>11.576932758058501</v>
      </c>
      <c r="X48" s="149">
        <v>20.733584538211002</v>
      </c>
      <c r="Y48" s="156">
        <v>8.7060273331223801</v>
      </c>
      <c r="Z48" s="149"/>
      <c r="AA48" s="157">
        <v>-11.9171121263503</v>
      </c>
      <c r="AB48" s="158">
        <v>7.4004354553770098</v>
      </c>
      <c r="AC48" s="159">
        <v>-1.0567965253290399</v>
      </c>
      <c r="AD48" s="149"/>
      <c r="AE48" s="160">
        <v>4.6520425568777002</v>
      </c>
      <c r="AG48" s="197">
        <v>1046539.79</v>
      </c>
      <c r="AH48" s="192">
        <v>1151514.8799999999</v>
      </c>
      <c r="AI48" s="192">
        <v>1187685.22</v>
      </c>
      <c r="AJ48" s="192">
        <v>1154257.04</v>
      </c>
      <c r="AK48" s="192">
        <v>1045523.8</v>
      </c>
      <c r="AL48" s="198">
        <v>5585520.7300000004</v>
      </c>
      <c r="AM48" s="192"/>
      <c r="AN48" s="199">
        <v>1686623.88</v>
      </c>
      <c r="AO48" s="200">
        <v>1534636.89</v>
      </c>
      <c r="AP48" s="201">
        <v>3221260.77</v>
      </c>
      <c r="AQ48" s="192"/>
      <c r="AR48" s="202">
        <v>8806781.5</v>
      </c>
      <c r="AS48" s="154"/>
      <c r="AT48" s="155">
        <v>24.101338877430301</v>
      </c>
      <c r="AU48" s="149">
        <v>32.513816645273998</v>
      </c>
      <c r="AV48" s="149">
        <v>45.900048292448197</v>
      </c>
      <c r="AW48" s="149">
        <v>41.453392791476098</v>
      </c>
      <c r="AX48" s="149">
        <v>6.4503644500570401</v>
      </c>
      <c r="AY48" s="156">
        <v>29.160504259699</v>
      </c>
      <c r="AZ48" s="149"/>
      <c r="BA48" s="157">
        <v>37.924056292171301</v>
      </c>
      <c r="BB48" s="158">
        <v>20.862588934762702</v>
      </c>
      <c r="BC48" s="159">
        <v>29.232904368315499</v>
      </c>
      <c r="BD48" s="149"/>
      <c r="BE48" s="160">
        <v>29.186976671487599</v>
      </c>
    </row>
    <row r="49" spans="7:57">
      <c r="G49" s="197">
        <v>101835.82</v>
      </c>
      <c r="H49" s="192">
        <v>163615.21</v>
      </c>
      <c r="I49" s="192">
        <v>184709.16</v>
      </c>
      <c r="J49" s="192">
        <v>182797.18</v>
      </c>
      <c r="K49" s="192">
        <v>178489.34</v>
      </c>
      <c r="L49" s="198">
        <v>811446.71</v>
      </c>
      <c r="M49" s="192"/>
      <c r="N49" s="199">
        <v>303651.09000000003</v>
      </c>
      <c r="O49" s="200">
        <v>264388.32</v>
      </c>
      <c r="P49" s="201">
        <v>568039.41</v>
      </c>
      <c r="Q49" s="192"/>
      <c r="R49" s="202">
        <v>1379486.12</v>
      </c>
      <c r="S49" s="154"/>
      <c r="T49" s="155">
        <v>-19.6559993214976</v>
      </c>
      <c r="U49" s="149">
        <v>-8.7061618281710604</v>
      </c>
      <c r="V49" s="149">
        <v>-9.9625078492518497</v>
      </c>
      <c r="W49" s="149">
        <v>-16.178208428301101</v>
      </c>
      <c r="X49" s="149">
        <v>-10.573991940857599</v>
      </c>
      <c r="Y49" s="156">
        <v>-12.633781376868299</v>
      </c>
      <c r="Z49" s="149"/>
      <c r="AA49" s="157">
        <v>5.1280092070547898</v>
      </c>
      <c r="AB49" s="158">
        <v>-7.4270523408299898</v>
      </c>
      <c r="AC49" s="159">
        <v>-1.1141210797254499</v>
      </c>
      <c r="AD49" s="149"/>
      <c r="AE49" s="160">
        <v>-8.2316877899778103</v>
      </c>
      <c r="AG49" s="197">
        <v>515652.32</v>
      </c>
      <c r="AH49" s="192">
        <v>658308.51</v>
      </c>
      <c r="AI49" s="192">
        <v>642502.55000000005</v>
      </c>
      <c r="AJ49" s="192">
        <v>578972.94999999995</v>
      </c>
      <c r="AK49" s="192">
        <v>583486.31999999995</v>
      </c>
      <c r="AL49" s="198">
        <v>2978922.65</v>
      </c>
      <c r="AM49" s="192"/>
      <c r="AN49" s="199">
        <v>850386.14</v>
      </c>
      <c r="AO49" s="200">
        <v>821381.98</v>
      </c>
      <c r="AP49" s="201">
        <v>1671768.12</v>
      </c>
      <c r="AQ49" s="192"/>
      <c r="AR49" s="202">
        <v>4650690.7699999996</v>
      </c>
      <c r="AS49" s="154"/>
      <c r="AT49" s="155">
        <v>-15.016248938758499</v>
      </c>
      <c r="AU49" s="149">
        <v>5.4636311455020499</v>
      </c>
      <c r="AV49" s="149">
        <v>6.3847026789515597</v>
      </c>
      <c r="AW49" s="149">
        <v>-11.7104294343061</v>
      </c>
      <c r="AX49" s="149">
        <v>-21.499846319061</v>
      </c>
      <c r="AY49" s="156">
        <v>-7.8865624390436002</v>
      </c>
      <c r="AZ49" s="149"/>
      <c r="BA49" s="157">
        <v>-8.6146909050018294</v>
      </c>
      <c r="BB49" s="158">
        <v>-6.1938314821207499</v>
      </c>
      <c r="BC49" s="159">
        <v>-7.4410760386614001</v>
      </c>
      <c r="BD49" s="149"/>
      <c r="BE49" s="160">
        <v>-7.7269194874992104</v>
      </c>
    </row>
    <row r="50" spans="7:57">
      <c r="G50" s="197">
        <v>109200.22</v>
      </c>
      <c r="H50" s="192">
        <v>181032.71</v>
      </c>
      <c r="I50" s="192">
        <v>209076.14</v>
      </c>
      <c r="J50" s="192">
        <v>208887.77</v>
      </c>
      <c r="K50" s="192">
        <v>196460.63</v>
      </c>
      <c r="L50" s="198">
        <v>904657.47</v>
      </c>
      <c r="M50" s="192"/>
      <c r="N50" s="199">
        <v>226122.85</v>
      </c>
      <c r="O50" s="200">
        <v>200765.24</v>
      </c>
      <c r="P50" s="201">
        <v>426888.09</v>
      </c>
      <c r="Q50" s="192"/>
      <c r="R50" s="202">
        <v>1331545.56</v>
      </c>
      <c r="S50" s="154"/>
      <c r="T50" s="155">
        <v>4.2069461805606903</v>
      </c>
      <c r="U50" s="149">
        <v>11.6735721103885</v>
      </c>
      <c r="V50" s="149">
        <v>16.658620711204399</v>
      </c>
      <c r="W50" s="149">
        <v>13.2595005153364</v>
      </c>
      <c r="X50" s="149">
        <v>27.142566380587098</v>
      </c>
      <c r="Y50" s="156">
        <v>15.2321521149163</v>
      </c>
      <c r="Z50" s="149"/>
      <c r="AA50" s="157">
        <v>27.3893655445066</v>
      </c>
      <c r="AB50" s="158">
        <v>14.217259839247699</v>
      </c>
      <c r="AC50" s="159">
        <v>20.8355719957659</v>
      </c>
      <c r="AD50" s="149"/>
      <c r="AE50" s="160">
        <v>16.971134057966701</v>
      </c>
      <c r="AG50" s="197">
        <v>371375.55</v>
      </c>
      <c r="AH50" s="192">
        <v>537899.89</v>
      </c>
      <c r="AI50" s="192">
        <v>568490.06000000006</v>
      </c>
      <c r="AJ50" s="192">
        <v>619422.43999999994</v>
      </c>
      <c r="AK50" s="192">
        <v>532441.93000000005</v>
      </c>
      <c r="AL50" s="198">
        <v>2629629.87</v>
      </c>
      <c r="AM50" s="192"/>
      <c r="AN50" s="199">
        <v>708562.76</v>
      </c>
      <c r="AO50" s="200">
        <v>668378.74</v>
      </c>
      <c r="AP50" s="201">
        <v>1376941.5</v>
      </c>
      <c r="AQ50" s="192"/>
      <c r="AR50" s="202">
        <v>4006571.37</v>
      </c>
      <c r="AS50" s="154"/>
      <c r="AT50" s="155">
        <v>-3.91621283665076</v>
      </c>
      <c r="AU50" s="149">
        <v>-0.80797352842909698</v>
      </c>
      <c r="AV50" s="149">
        <v>-7.0017869383337201</v>
      </c>
      <c r="AW50" s="149">
        <v>9.7379261296697397</v>
      </c>
      <c r="AX50" s="149">
        <v>0.65601607979888599</v>
      </c>
      <c r="AY50" s="156">
        <v>-0.147445264421454</v>
      </c>
      <c r="AZ50" s="149"/>
      <c r="BA50" s="157">
        <v>9.8406642240121904</v>
      </c>
      <c r="BB50" s="158">
        <v>6.4422155100764398</v>
      </c>
      <c r="BC50" s="159">
        <v>8.1643398614843701</v>
      </c>
      <c r="BD50" s="149"/>
      <c r="BE50" s="160">
        <v>2.5610960400167699</v>
      </c>
    </row>
    <row r="51" spans="7:57">
      <c r="G51" s="197">
        <v>1361180.28</v>
      </c>
      <c r="H51" s="192">
        <v>2048958.99</v>
      </c>
      <c r="I51" s="192">
        <v>2302075.36</v>
      </c>
      <c r="J51" s="192">
        <v>2282717.2999999998</v>
      </c>
      <c r="K51" s="192">
        <v>1930306.2</v>
      </c>
      <c r="L51" s="198">
        <v>9925238.1300000008</v>
      </c>
      <c r="M51" s="192"/>
      <c r="N51" s="199">
        <v>2531050.5499999998</v>
      </c>
      <c r="O51" s="200">
        <v>2902562.94</v>
      </c>
      <c r="P51" s="201">
        <v>5433613.4900000002</v>
      </c>
      <c r="Q51" s="192"/>
      <c r="R51" s="202">
        <v>15358851.619999999</v>
      </c>
      <c r="S51" s="154"/>
      <c r="T51" s="155">
        <v>10.1723261949718</v>
      </c>
      <c r="U51" s="149">
        <v>4.8222494460846601</v>
      </c>
      <c r="V51" s="149">
        <v>0.25371852582124799</v>
      </c>
      <c r="W51" s="149">
        <v>4.2997598528451899</v>
      </c>
      <c r="X51" s="149">
        <v>6.04342697040956</v>
      </c>
      <c r="Y51" s="156">
        <v>4.5272547166368096</v>
      </c>
      <c r="Z51" s="149"/>
      <c r="AA51" s="157">
        <v>8.2520488311946192</v>
      </c>
      <c r="AB51" s="158">
        <v>-1.6329014674734501</v>
      </c>
      <c r="AC51" s="159">
        <v>2.7370596602868398</v>
      </c>
      <c r="AD51" s="149"/>
      <c r="AE51" s="160">
        <v>3.8868364064194898</v>
      </c>
      <c r="AG51" s="197">
        <v>5132564.0599999996</v>
      </c>
      <c r="AH51" s="192">
        <v>6519320.9500000002</v>
      </c>
      <c r="AI51" s="192">
        <v>6626876.4800000004</v>
      </c>
      <c r="AJ51" s="192">
        <v>7065990.2300000004</v>
      </c>
      <c r="AK51" s="192">
        <v>6149845.1900000004</v>
      </c>
      <c r="AL51" s="198">
        <v>31494596.91</v>
      </c>
      <c r="AM51" s="192"/>
      <c r="AN51" s="199">
        <v>7616481.46</v>
      </c>
      <c r="AO51" s="200">
        <v>7978418.7199999997</v>
      </c>
      <c r="AP51" s="201">
        <v>15594900.18</v>
      </c>
      <c r="AQ51" s="192"/>
      <c r="AR51" s="202">
        <v>47089497.090000004</v>
      </c>
      <c r="AS51" s="154"/>
      <c r="AT51" s="155">
        <v>1.7924366285832001</v>
      </c>
      <c r="AU51" s="149">
        <v>8.5008436037055102</v>
      </c>
      <c r="AV51" s="149">
        <v>-2.35859716831972</v>
      </c>
      <c r="AW51" s="149">
        <v>15.751019494567601</v>
      </c>
      <c r="AX51" s="149">
        <v>2.9138092771918598</v>
      </c>
      <c r="AY51" s="156">
        <v>5.27014609197815</v>
      </c>
      <c r="AZ51" s="149"/>
      <c r="BA51" s="157">
        <v>5.6004029265867201</v>
      </c>
      <c r="BB51" s="158">
        <v>5.1639217232643997</v>
      </c>
      <c r="BC51" s="159">
        <v>5.3766455466709697</v>
      </c>
      <c r="BD51" s="149"/>
      <c r="BE51" s="160">
        <v>5.3053922814735204</v>
      </c>
    </row>
    <row r="52" spans="7:57">
      <c r="G52" s="197">
        <v>34262.79</v>
      </c>
      <c r="H52" s="192">
        <v>52812.959999999897</v>
      </c>
      <c r="I52" s="192">
        <v>55513.32</v>
      </c>
      <c r="J52" s="192">
        <v>53939.73</v>
      </c>
      <c r="K52" s="192">
        <v>45041.789999999899</v>
      </c>
      <c r="L52" s="198">
        <v>241570.59</v>
      </c>
      <c r="M52" s="192"/>
      <c r="N52" s="199">
        <v>41393.5</v>
      </c>
      <c r="O52" s="200">
        <v>45482.93</v>
      </c>
      <c r="P52" s="201">
        <v>86876.43</v>
      </c>
      <c r="Q52" s="192"/>
      <c r="R52" s="202">
        <v>328447.02</v>
      </c>
      <c r="S52" s="154"/>
      <c r="T52" s="155">
        <v>-20.421878345968899</v>
      </c>
      <c r="U52" s="149">
        <v>-21.248489661703601</v>
      </c>
      <c r="V52" s="149">
        <v>-20.891232163293701</v>
      </c>
      <c r="W52" s="149">
        <v>-19.058914870830399</v>
      </c>
      <c r="X52" s="149">
        <v>-23.119428129592499</v>
      </c>
      <c r="Y52" s="156">
        <v>-20.931118659428101</v>
      </c>
      <c r="Z52" s="149"/>
      <c r="AA52" s="157">
        <v>-28.6278234154397</v>
      </c>
      <c r="AB52" s="158">
        <v>-31.246561037874201</v>
      </c>
      <c r="AC52" s="159">
        <v>-30.023221034298899</v>
      </c>
      <c r="AD52" s="149"/>
      <c r="AE52" s="160">
        <v>-23.558225700616301</v>
      </c>
      <c r="AG52" s="197">
        <v>125510.17</v>
      </c>
      <c r="AH52" s="192">
        <v>172959.52</v>
      </c>
      <c r="AI52" s="192">
        <v>166449.51</v>
      </c>
      <c r="AJ52" s="192">
        <v>178715.48</v>
      </c>
      <c r="AK52" s="192">
        <v>151343.59</v>
      </c>
      <c r="AL52" s="198">
        <v>794978.27</v>
      </c>
      <c r="AM52" s="192"/>
      <c r="AN52" s="199">
        <v>168410.35</v>
      </c>
      <c r="AO52" s="200">
        <v>171880.34</v>
      </c>
      <c r="AP52" s="201">
        <v>340290.69</v>
      </c>
      <c r="AQ52" s="192"/>
      <c r="AR52" s="202">
        <v>1135268.96</v>
      </c>
      <c r="AS52" s="154"/>
      <c r="AT52" s="155">
        <v>-26.0979207406425</v>
      </c>
      <c r="AU52" s="149">
        <v>-12.285091284412299</v>
      </c>
      <c r="AV52" s="149">
        <v>-26.192682318800799</v>
      </c>
      <c r="AW52" s="149">
        <v>-11.4357031076437</v>
      </c>
      <c r="AX52" s="149">
        <v>-25.323475055331301</v>
      </c>
      <c r="AY52" s="156">
        <v>-20.262410840532201</v>
      </c>
      <c r="AZ52" s="149"/>
      <c r="BA52" s="157">
        <v>-23.715695178860901</v>
      </c>
      <c r="BB52" s="158">
        <v>-23.6602552304258</v>
      </c>
      <c r="BC52" s="159">
        <v>-23.6877026084696</v>
      </c>
      <c r="BD52" s="149"/>
      <c r="BE52" s="160">
        <v>-21.3209656923834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a85900e-6fd2-45c2-923c-a8c58575d173" xsi:nil="true"/>
    <_ip_UnifiedCompliancePolicyProperties xmlns="http://schemas.microsoft.com/sharepoint/v3" xsi:nil="true"/>
    <lcf76f155ced4ddcb4097134ff3c332f xmlns="e3f431ef-2a63-4b2b-860e-646449a1814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29547A1AC0C9458D6DA3BF670E8E42" ma:contentTypeVersion="21" ma:contentTypeDescription="Create a new document." ma:contentTypeScope="" ma:versionID="39f8717354861d66dfe600d1c4783cdc">
  <xsd:schema xmlns:xsd="http://www.w3.org/2001/XMLSchema" xmlns:xs="http://www.w3.org/2001/XMLSchema" xmlns:p="http://schemas.microsoft.com/office/2006/metadata/properties" xmlns:ns1="http://schemas.microsoft.com/sharepoint/v3" xmlns:ns2="e3f431ef-2a63-4b2b-860e-646449a1814e" xmlns:ns3="7a85900e-6fd2-45c2-923c-a8c58575d173" targetNamespace="http://schemas.microsoft.com/office/2006/metadata/properties" ma:root="true" ma:fieldsID="1ba4f6d1896390fcbd2dbce51fb85c30" ns1:_="" ns2:_="" ns3:_="">
    <xsd:import namespace="http://schemas.microsoft.com/sharepoint/v3"/>
    <xsd:import namespace="e3f431ef-2a63-4b2b-860e-646449a1814e"/>
    <xsd:import namespace="7a85900e-6fd2-45c2-923c-a8c58575d1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431ef-2a63-4b2b-860e-646449a18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530d2e-5552-4983-b860-cdec4d7960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85900e-6fd2-45c2-923c-a8c58575d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b41aab-c18e-4f90-8b01-22265f85669d}" ma:internalName="TaxCatchAll" ma:showField="CatchAllData" ma:web="7a85900e-6fd2-45c2-923c-a8c58575d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09EBC9-AC9B-41C1-B4C4-BFDA1F422BC1}">
  <ds:schemaRefs>
    <ds:schemaRef ds:uri="http://schemas.microsoft.com/office/2006/metadata/properties"/>
    <ds:schemaRef ds:uri="http://www.w3.org/2000/xmlns/"/>
    <ds:schemaRef ds:uri="http://schemas.microsoft.com/sharepoint/v3"/>
    <ds:schemaRef ds:uri="http://www.w3.org/2001/XMLSchema-instance"/>
    <ds:schemaRef ds:uri="7a85900e-6fd2-45c2-923c-a8c58575d173"/>
    <ds:schemaRef ds:uri="e3f431ef-2a63-4b2b-860e-646449a1814e"/>
    <ds:schemaRef ds:uri="http://schemas.microsoft.com/office/infopath/2007/PartnerControls"/>
  </ds:schemaRefs>
</ds:datastoreItem>
</file>

<file path=customXml/itemProps2.xml><?xml version="1.0" encoding="utf-8"?>
<ds:datastoreItem xmlns:ds="http://schemas.openxmlformats.org/officeDocument/2006/customXml" ds:itemID="{C6A6ED90-1BA9-47DA-B209-8692D0BF0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f431ef-2a63-4b2b-860e-646449a1814e"/>
    <ds:schemaRef ds:uri="7a85900e-6fd2-45c2-923c-a8c58575d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76D074-13AA-49D0-9CF5-7C3E583D8790}">
  <ds:schemaRefs>
    <ds:schemaRef ds:uri="http://schemas.microsoft.com/sharepoint/v3/contenttype/forms"/>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Current Week View</vt:lpstr>
      <vt:lpstr>Rolling-28 Day View</vt:lpstr>
      <vt:lpstr>Occupancy Raw Data</vt:lpstr>
      <vt:lpstr>ADR Raw Data</vt:lpstr>
      <vt:lpstr>RevPAR Raw Data</vt:lpstr>
      <vt:lpstr>Translation Table</vt:lpstr>
      <vt:lpstr>Help</vt:lpstr>
      <vt:lpstr>Market Maps -&gt;</vt:lpstr>
      <vt:lpstr>Washington, DC Market</vt:lpstr>
      <vt:lpstr>Norfolk &amp; Virginia Beach, VA</vt:lpstr>
      <vt:lpstr>Virginia Area</vt:lpstr>
      <vt:lpstr>VA Shenandoah Valley Regional</vt:lpstr>
      <vt:lpstr>Virginia South Central</vt:lpstr>
      <vt:lpstr>Richmond-Petersburg, VA</vt:lpstr>
      <vt:lpstr>Bristol &amp; Kingsport TN&amp;VA, MSA</vt:lpstr>
      <vt:lpstr>Virginia Tourism Regions</vt:lpstr>
      <vt:lpstr>'Current Week View'!Print_Area</vt:lpstr>
      <vt:lpstr>Help!Print_Area</vt:lpstr>
      <vt:lpstr>'Rolling-28 Day View'!Print_Area</vt:lpstr>
      <vt:lpstr>'Translation Table'!Print_Area</vt:lpstr>
      <vt:lpstr>'Current Week View'!Print_Titles</vt:lpstr>
      <vt:lpstr>'Rolling-28 Day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2004-07-20T21:40:42Z</dcterms:created>
  <dcterms:modified xsi:type="dcterms:W3CDTF">2026-04-02T12:52:03Z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By">
    <vt:lpwstr>SoftArtisans OfficeWriter for Excel 11.0.0.825 (http://officewriter.softartisans.com)</vt:lpwstr>
  </property>
  <property fmtid="{D5CDD505-2E9C-101B-9397-08002B2CF9AE}" pid="3" name="ContentTypeId">
    <vt:lpwstr>0x010100F029547A1AC0C9458D6DA3BF670E8E42</vt:lpwstr>
  </property>
  <property fmtid="{D5CDD505-2E9C-101B-9397-08002B2CF9AE}" pid="4" name="MediaServiceImageTags">
    <vt:lpwstr/>
  </property>
</Properties>
</file>