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32" documentId="8_{41D0263D-B2C2-4FCF-9008-01B2724E1D2E}" xr6:coauthVersionLast="47" xr6:coauthVersionMax="47" xr10:uidLastSave="{AD6935FD-5776-4359-9848-6BC7FD37E760}"/>
  <workbookProtection workbookAlgorithmName="SHA-512" workbookHashValue="qwKd5lVnxV7VOvx6xhhd3paYkt7r4Lyt2t8wbMKQDuNdMessJJfuqVwKxZ4SWl2DcLaDfiD48YTDJABFF8Af0g==" workbookSaltValue="pVTinDEz2F19933PNDiL7w==" workbookSpinCount="100000" lockStructure="1"/>
  <bookViews>
    <workbookView xWindow="-110" yWindow="-110" windowWidth="19420" windowHeight="11500" tabRatio="602" xr2:uid="{00000000-000D-0000-FFFF-FFFF00000000}"/>
  </bookViews>
  <sheets>
    <sheet name="Current Week View" sheetId="22" r:id="rId1"/>
    <sheet name="Rolling-28 Day View" sheetId="28" r:id="rId2"/>
    <sheet name="Occupancy Raw Data" sheetId="25" state="hidden" r:id="rId3"/>
    <sheet name="ADR Raw Data" sheetId="26" state="hidden" r:id="rId4"/>
    <sheet name="RevPAR Raw Data" sheetId="27" state="hidden" r:id="rId5"/>
    <sheet name="Translation Table" sheetId="2" r:id="rId6"/>
    <sheet name="Help" sheetId="21" r:id="rId7"/>
    <sheet name="Market Maps -&gt;" sheetId="29" r:id="rId8"/>
    <sheet name="Washington, DC Market" sheetId="30" r:id="rId9"/>
    <sheet name="Norfolk &amp; Virginia Beach, VA" sheetId="31" r:id="rId10"/>
    <sheet name="Virginia Area" sheetId="32" r:id="rId11"/>
    <sheet name="VA Shenandoah Valley Regional" sheetId="36" r:id="rId12"/>
    <sheet name="Virginia South Central" sheetId="37" r:id="rId13"/>
    <sheet name="Richmond-Petersburg, VA" sheetId="33" r:id="rId14"/>
    <sheet name="Bristol &amp; Kingsport TN&amp;VA, MSA" sheetId="34" r:id="rId15"/>
    <sheet name="Virginia Tourism Regions" sheetId="35" r:id="rId16"/>
  </sheets>
  <definedNames>
    <definedName name="_xlnm.Print_Area" localSheetId="0">'Current Week View'!$A$1:$AG$147</definedName>
    <definedName name="_xlnm.Print_Area" localSheetId="6">Help!$A$1:$O$31</definedName>
    <definedName name="_xlnm.Print_Area" localSheetId="1">'Rolling-28 Day View'!$A$1:$AG$147</definedName>
    <definedName name="_xlnm.Print_Area" localSheetId="5">'Translation Table'!$A$1:$X$43</definedName>
    <definedName name="_xlnm.Print_Titles" localSheetId="0">'Current Week View'!$A:$A,'Current Week View'!$1:$3</definedName>
    <definedName name="_xlnm.Print_Titles" localSheetId="1">'Rolling-28 Day View'!$A:$A,'Rolling-28 Day View'!$1:$3</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38" i="28" l="1"/>
  <c r="AF138" i="28"/>
  <c r="AE138" i="28"/>
  <c r="AD138" i="28"/>
  <c r="AC138" i="28"/>
  <c r="AB138" i="28"/>
  <c r="AA138" i="28"/>
  <c r="Z138" i="28"/>
  <c r="Y138" i="28"/>
  <c r="X138" i="28"/>
  <c r="V138" i="28"/>
  <c r="U138" i="28"/>
  <c r="T138" i="28"/>
  <c r="S138" i="28"/>
  <c r="R138" i="28"/>
  <c r="Q138" i="28"/>
  <c r="P138" i="28"/>
  <c r="O138" i="28"/>
  <c r="N138" i="28"/>
  <c r="M138" i="28"/>
  <c r="AG137" i="28"/>
  <c r="AF137" i="28"/>
  <c r="AE137" i="28"/>
  <c r="AD137" i="28"/>
  <c r="AC137" i="28"/>
  <c r="AB137" i="28"/>
  <c r="AA137" i="28"/>
  <c r="Z137" i="28"/>
  <c r="Y137" i="28"/>
  <c r="X137" i="28"/>
  <c r="V137" i="28"/>
  <c r="U137" i="28"/>
  <c r="T137" i="28"/>
  <c r="S137" i="28"/>
  <c r="R137" i="28"/>
  <c r="Q137" i="28"/>
  <c r="P137" i="28"/>
  <c r="O137" i="28"/>
  <c r="N137" i="28"/>
  <c r="M137" i="28"/>
  <c r="AG105" i="28"/>
  <c r="AF105" i="28"/>
  <c r="AE105" i="28"/>
  <c r="AD105" i="28"/>
  <c r="AC105" i="28"/>
  <c r="AB105" i="28"/>
  <c r="AA105" i="28"/>
  <c r="Z105" i="28"/>
  <c r="Y105" i="28"/>
  <c r="X105" i="28"/>
  <c r="V105" i="28"/>
  <c r="U105" i="28"/>
  <c r="T105" i="28"/>
  <c r="S105" i="28"/>
  <c r="R105" i="28"/>
  <c r="Q105" i="28"/>
  <c r="P105" i="28"/>
  <c r="O105" i="28"/>
  <c r="N105" i="28"/>
  <c r="M105" i="28"/>
  <c r="AG104" i="28"/>
  <c r="AF104" i="28"/>
  <c r="AE104" i="28"/>
  <c r="AD104" i="28"/>
  <c r="AC104" i="28"/>
  <c r="AB104" i="28"/>
  <c r="AA104" i="28"/>
  <c r="Z104" i="28"/>
  <c r="Y104" i="28"/>
  <c r="X104" i="28"/>
  <c r="V104" i="28"/>
  <c r="U104" i="28"/>
  <c r="T104" i="28"/>
  <c r="S104" i="28"/>
  <c r="R104" i="28"/>
  <c r="Q104" i="28"/>
  <c r="P104" i="28"/>
  <c r="O104" i="28"/>
  <c r="N104" i="28"/>
  <c r="M104" i="28"/>
  <c r="AG123" i="28"/>
  <c r="AF123" i="28"/>
  <c r="AE123" i="28"/>
  <c r="AD123" i="28"/>
  <c r="AC123" i="28"/>
  <c r="AB123" i="28"/>
  <c r="AA123" i="28"/>
  <c r="Z123" i="28"/>
  <c r="Y123" i="28"/>
  <c r="X123" i="28"/>
  <c r="V123" i="28"/>
  <c r="U123" i="28"/>
  <c r="T123" i="28"/>
  <c r="S123" i="28"/>
  <c r="R123" i="28"/>
  <c r="Q123" i="28"/>
  <c r="P123" i="28"/>
  <c r="O123" i="28"/>
  <c r="N123" i="28"/>
  <c r="M123" i="28"/>
  <c r="AG122" i="28"/>
  <c r="AF122" i="28"/>
  <c r="AE122" i="28"/>
  <c r="AD122" i="28"/>
  <c r="AC122" i="28"/>
  <c r="AB122" i="28"/>
  <c r="AA122" i="28"/>
  <c r="Z122" i="28"/>
  <c r="Y122" i="28"/>
  <c r="X122" i="28"/>
  <c r="V122" i="28"/>
  <c r="U122" i="28"/>
  <c r="T122" i="28"/>
  <c r="S122" i="28"/>
  <c r="R122" i="28"/>
  <c r="Q122" i="28"/>
  <c r="P122" i="28"/>
  <c r="O122" i="28"/>
  <c r="N122" i="28"/>
  <c r="M122" i="28"/>
  <c r="AG123" i="22"/>
  <c r="AF123" i="22"/>
  <c r="AE123" i="22"/>
  <c r="AD123" i="22"/>
  <c r="AC123" i="22"/>
  <c r="AB123" i="22"/>
  <c r="AA123" i="22"/>
  <c r="Z123" i="22"/>
  <c r="Y123" i="22"/>
  <c r="X123" i="22"/>
  <c r="AG122" i="22"/>
  <c r="AF122" i="22"/>
  <c r="AE122" i="22"/>
  <c r="AD122" i="22"/>
  <c r="AC122" i="22"/>
  <c r="AB122" i="22"/>
  <c r="AA122" i="22"/>
  <c r="Z122" i="22"/>
  <c r="Y122" i="22"/>
  <c r="X122" i="22"/>
  <c r="AG105" i="22"/>
  <c r="AF105" i="22"/>
  <c r="AE105" i="22"/>
  <c r="AD105" i="22"/>
  <c r="AC105" i="22"/>
  <c r="AB105" i="22"/>
  <c r="AA105" i="22"/>
  <c r="Z105" i="22"/>
  <c r="Y105" i="22"/>
  <c r="X105" i="22"/>
  <c r="AG104" i="22"/>
  <c r="AF104" i="22"/>
  <c r="AE104" i="22"/>
  <c r="AD104" i="22"/>
  <c r="AC104" i="22"/>
  <c r="AB104" i="22"/>
  <c r="AA104" i="22"/>
  <c r="Z104" i="22"/>
  <c r="Y104" i="22"/>
  <c r="X104" i="22"/>
  <c r="AG138" i="22"/>
  <c r="AF138" i="22"/>
  <c r="AE138" i="22"/>
  <c r="AD138" i="22"/>
  <c r="AC138" i="22"/>
  <c r="AB138" i="22"/>
  <c r="AA138" i="22"/>
  <c r="Z138" i="22"/>
  <c r="Y138" i="22"/>
  <c r="X138" i="22"/>
  <c r="AG137" i="22"/>
  <c r="AF137" i="22"/>
  <c r="AE137" i="22"/>
  <c r="AD137" i="22"/>
  <c r="AC137" i="22"/>
  <c r="AB137" i="22"/>
  <c r="AA137" i="22"/>
  <c r="Z137" i="22"/>
  <c r="Y137" i="22"/>
  <c r="X137" i="22"/>
  <c r="V138" i="22"/>
  <c r="U138" i="22"/>
  <c r="T138" i="22"/>
  <c r="S138" i="22"/>
  <c r="R138" i="22"/>
  <c r="Q138" i="22"/>
  <c r="P138" i="22"/>
  <c r="O138" i="22"/>
  <c r="N138" i="22"/>
  <c r="M138" i="22"/>
  <c r="V137" i="22"/>
  <c r="U137" i="22"/>
  <c r="T137" i="22"/>
  <c r="S137" i="22"/>
  <c r="R137" i="22"/>
  <c r="Q137" i="22"/>
  <c r="P137" i="22"/>
  <c r="O137" i="22"/>
  <c r="N137" i="22"/>
  <c r="M137" i="22"/>
  <c r="V123" i="22"/>
  <c r="U123" i="22"/>
  <c r="T123" i="22"/>
  <c r="S123" i="22"/>
  <c r="R123" i="22"/>
  <c r="Q123" i="22"/>
  <c r="P123" i="22"/>
  <c r="O123" i="22"/>
  <c r="N123" i="22"/>
  <c r="M123" i="22"/>
  <c r="V122" i="22"/>
  <c r="U122" i="22"/>
  <c r="T122" i="22"/>
  <c r="S122" i="22"/>
  <c r="R122" i="22"/>
  <c r="Q122" i="22"/>
  <c r="P122" i="22"/>
  <c r="O122" i="22"/>
  <c r="N122" i="22"/>
  <c r="M122" i="22"/>
  <c r="V105" i="22"/>
  <c r="U105" i="22"/>
  <c r="T105" i="22"/>
  <c r="S105" i="22"/>
  <c r="R105" i="22"/>
  <c r="Q105" i="22"/>
  <c r="P105" i="22"/>
  <c r="O105" i="22"/>
  <c r="N105" i="22"/>
  <c r="M105" i="22"/>
  <c r="V104" i="22"/>
  <c r="U104" i="22"/>
  <c r="T104" i="22"/>
  <c r="S104" i="22"/>
  <c r="R104" i="22"/>
  <c r="Q104" i="22"/>
  <c r="P104" i="22"/>
  <c r="O104" i="22"/>
  <c r="N104" i="22"/>
  <c r="M104" i="22"/>
  <c r="AG141" i="28"/>
  <c r="AF141" i="28"/>
  <c r="AE141" i="28"/>
  <c r="AD141" i="28"/>
  <c r="AC141" i="28"/>
  <c r="AB141" i="28"/>
  <c r="AA141" i="28"/>
  <c r="Z141" i="28"/>
  <c r="Y141" i="28"/>
  <c r="X141" i="28"/>
  <c r="AG135" i="28"/>
  <c r="AF135" i="28"/>
  <c r="AE135" i="28"/>
  <c r="AD135" i="28"/>
  <c r="AC135" i="28"/>
  <c r="AB135" i="28"/>
  <c r="AA135" i="28"/>
  <c r="Z135" i="28"/>
  <c r="Y135" i="28"/>
  <c r="X135" i="28"/>
  <c r="AG132" i="28"/>
  <c r="AF132" i="28"/>
  <c r="AE132" i="28"/>
  <c r="AD132" i="28"/>
  <c r="AC132" i="28"/>
  <c r="AB132" i="28"/>
  <c r="AA132" i="28"/>
  <c r="Z132" i="28"/>
  <c r="Y132" i="28"/>
  <c r="X132" i="28"/>
  <c r="AG144" i="28"/>
  <c r="AF144" i="28"/>
  <c r="AE144" i="28"/>
  <c r="AD144" i="28"/>
  <c r="AC144" i="28"/>
  <c r="AB144" i="28"/>
  <c r="AA144" i="28"/>
  <c r="Z144" i="28"/>
  <c r="Y144" i="28"/>
  <c r="X144" i="28"/>
  <c r="AG129" i="28"/>
  <c r="AF129" i="28"/>
  <c r="AE129" i="28"/>
  <c r="AD129" i="28"/>
  <c r="AC129" i="28"/>
  <c r="AB129" i="28"/>
  <c r="AA129" i="28"/>
  <c r="Z129" i="28"/>
  <c r="Y129" i="28"/>
  <c r="X129" i="28"/>
  <c r="AG126" i="28"/>
  <c r="AF126" i="28"/>
  <c r="AE126" i="28"/>
  <c r="AD126" i="28"/>
  <c r="AC126" i="28"/>
  <c r="AB126" i="28"/>
  <c r="AA126" i="28"/>
  <c r="Z126" i="28"/>
  <c r="Y126" i="28"/>
  <c r="X126" i="28"/>
  <c r="AG111" i="28"/>
  <c r="AF111" i="28"/>
  <c r="AE111" i="28"/>
  <c r="AD111" i="28"/>
  <c r="AC111" i="28"/>
  <c r="AB111" i="28"/>
  <c r="AA111" i="28"/>
  <c r="Z111" i="28"/>
  <c r="Y111" i="28"/>
  <c r="X111" i="28"/>
  <c r="AG114" i="28"/>
  <c r="AF114" i="28"/>
  <c r="AE114" i="28"/>
  <c r="AD114" i="28"/>
  <c r="AC114" i="28"/>
  <c r="AB114" i="28"/>
  <c r="AA114" i="28"/>
  <c r="Z114" i="28"/>
  <c r="Y114" i="28"/>
  <c r="X114" i="28"/>
  <c r="AG108" i="28"/>
  <c r="AF108" i="28"/>
  <c r="AE108" i="28"/>
  <c r="AD108" i="28"/>
  <c r="AC108" i="28"/>
  <c r="AB108" i="28"/>
  <c r="AA108" i="28"/>
  <c r="Z108" i="28"/>
  <c r="Y108" i="28"/>
  <c r="X108" i="28"/>
  <c r="AG120" i="28"/>
  <c r="AF120" i="28"/>
  <c r="AE120" i="28"/>
  <c r="AD120" i="28"/>
  <c r="AC120" i="28"/>
  <c r="AB120" i="28"/>
  <c r="AA120" i="28"/>
  <c r="Z120" i="28"/>
  <c r="Y120" i="28"/>
  <c r="X120" i="28"/>
  <c r="AG117" i="28"/>
  <c r="AF117" i="28"/>
  <c r="AE117" i="28"/>
  <c r="AD117" i="28"/>
  <c r="AC117" i="28"/>
  <c r="AB117" i="28"/>
  <c r="AA117" i="28"/>
  <c r="Z117" i="28"/>
  <c r="Y117" i="28"/>
  <c r="X117" i="28"/>
  <c r="AG102" i="28"/>
  <c r="AF102" i="28"/>
  <c r="AE102" i="28"/>
  <c r="AD102" i="28"/>
  <c r="AC102" i="28"/>
  <c r="AB102" i="28"/>
  <c r="AA102" i="28"/>
  <c r="Z102" i="28"/>
  <c r="Y102" i="28"/>
  <c r="X102" i="28"/>
  <c r="AG99" i="28"/>
  <c r="AF99" i="28"/>
  <c r="AE99" i="28"/>
  <c r="AD99" i="28"/>
  <c r="AC99" i="28"/>
  <c r="AB99" i="28"/>
  <c r="AA99" i="28"/>
  <c r="Z99" i="28"/>
  <c r="Y99" i="28"/>
  <c r="X99" i="28"/>
  <c r="AG96" i="28"/>
  <c r="AF96" i="28"/>
  <c r="AE96" i="28"/>
  <c r="AD96" i="28"/>
  <c r="AC96" i="28"/>
  <c r="AB96" i="28"/>
  <c r="AA96" i="28"/>
  <c r="Z96" i="28"/>
  <c r="Y96" i="28"/>
  <c r="X96" i="28"/>
  <c r="AG93" i="28"/>
  <c r="AF93" i="28"/>
  <c r="AE93" i="28"/>
  <c r="AD93" i="28"/>
  <c r="AC93" i="28"/>
  <c r="AB93" i="28"/>
  <c r="AA93" i="28"/>
  <c r="Z93" i="28"/>
  <c r="Y93" i="28"/>
  <c r="X93" i="28"/>
  <c r="AG90" i="28"/>
  <c r="AF90" i="28"/>
  <c r="AE90" i="28"/>
  <c r="AD90" i="28"/>
  <c r="AC90" i="28"/>
  <c r="AB90" i="28"/>
  <c r="AA90" i="28"/>
  <c r="Z90" i="28"/>
  <c r="Y90" i="28"/>
  <c r="X90" i="28"/>
  <c r="AG87" i="28"/>
  <c r="AF87" i="28"/>
  <c r="AE87" i="28"/>
  <c r="AD87" i="28"/>
  <c r="AC87" i="28"/>
  <c r="AB87" i="28"/>
  <c r="AA87" i="28"/>
  <c r="Z87" i="28"/>
  <c r="Y87" i="28"/>
  <c r="X87" i="28"/>
  <c r="AG84" i="28"/>
  <c r="AF84" i="28"/>
  <c r="AE84" i="28"/>
  <c r="AD84" i="28"/>
  <c r="AC84" i="28"/>
  <c r="AB84" i="28"/>
  <c r="AA84" i="28"/>
  <c r="Z84" i="28"/>
  <c r="Y84" i="28"/>
  <c r="X84" i="28"/>
  <c r="AG81" i="28"/>
  <c r="AF81" i="28"/>
  <c r="AE81" i="28"/>
  <c r="AD81" i="28"/>
  <c r="AC81" i="28"/>
  <c r="AB81" i="28"/>
  <c r="AA81" i="28"/>
  <c r="Z81" i="28"/>
  <c r="Y81" i="28"/>
  <c r="X81" i="28"/>
  <c r="AG78" i="28"/>
  <c r="AF78" i="28"/>
  <c r="AE78" i="28"/>
  <c r="AD78" i="28"/>
  <c r="AC78" i="28"/>
  <c r="AB78" i="28"/>
  <c r="AA78" i="28"/>
  <c r="Z78" i="28"/>
  <c r="Y78" i="28"/>
  <c r="X78" i="28"/>
  <c r="AG75" i="28"/>
  <c r="AF75" i="28"/>
  <c r="AE75" i="28"/>
  <c r="AD75" i="28"/>
  <c r="AC75" i="28"/>
  <c r="AB75" i="28"/>
  <c r="AA75" i="28"/>
  <c r="Z75" i="28"/>
  <c r="Y75" i="28"/>
  <c r="X75" i="28"/>
  <c r="AG72" i="28"/>
  <c r="AF72" i="28"/>
  <c r="AE72" i="28"/>
  <c r="AD72" i="28"/>
  <c r="AC72" i="28"/>
  <c r="AB72" i="28"/>
  <c r="AA72" i="28"/>
  <c r="Z72" i="28"/>
  <c r="Y72" i="28"/>
  <c r="X72" i="28"/>
  <c r="AG69" i="28"/>
  <c r="AF69" i="28"/>
  <c r="AE69" i="28"/>
  <c r="AD69" i="28"/>
  <c r="AC69" i="28"/>
  <c r="AB69" i="28"/>
  <c r="AA69" i="28"/>
  <c r="Z69" i="28"/>
  <c r="Y69" i="28"/>
  <c r="X69" i="28"/>
  <c r="AG66" i="28"/>
  <c r="AF66" i="28"/>
  <c r="AE66" i="28"/>
  <c r="AD66" i="28"/>
  <c r="AC66" i="28"/>
  <c r="AB66" i="28"/>
  <c r="AA66" i="28"/>
  <c r="Z66" i="28"/>
  <c r="Y66" i="28"/>
  <c r="X66" i="28"/>
  <c r="AG63" i="28"/>
  <c r="AF63" i="28"/>
  <c r="AE63" i="28"/>
  <c r="AD63" i="28"/>
  <c r="AC63" i="28"/>
  <c r="AB63" i="28"/>
  <c r="AA63" i="28"/>
  <c r="Z63" i="28"/>
  <c r="Y63" i="28"/>
  <c r="X63" i="28"/>
  <c r="AG60" i="28"/>
  <c r="AF60" i="28"/>
  <c r="AE60" i="28"/>
  <c r="AD60" i="28"/>
  <c r="AC60" i="28"/>
  <c r="AB60" i="28"/>
  <c r="AA60" i="28"/>
  <c r="Z60" i="28"/>
  <c r="Y60" i="28"/>
  <c r="X60" i="28"/>
  <c r="AG57" i="28"/>
  <c r="AF57" i="28"/>
  <c r="AE57" i="28"/>
  <c r="AD57" i="28"/>
  <c r="AC57" i="28"/>
  <c r="AB57" i="28"/>
  <c r="AA57" i="28"/>
  <c r="Z57" i="28"/>
  <c r="Y57" i="28"/>
  <c r="X57" i="28"/>
  <c r="AG54" i="28"/>
  <c r="AF54" i="28"/>
  <c r="AE54" i="28"/>
  <c r="AD54" i="28"/>
  <c r="AC54" i="28"/>
  <c r="AB54" i="28"/>
  <c r="AA54" i="28"/>
  <c r="Z54" i="28"/>
  <c r="Y54" i="28"/>
  <c r="X54" i="28"/>
  <c r="AG51" i="28"/>
  <c r="AF51" i="28"/>
  <c r="AE51" i="28"/>
  <c r="AD51" i="28"/>
  <c r="AC51" i="28"/>
  <c r="AB51" i="28"/>
  <c r="AA51" i="28"/>
  <c r="Z51" i="28"/>
  <c r="Y51" i="28"/>
  <c r="X51" i="28"/>
  <c r="AG48" i="28"/>
  <c r="AF48" i="28"/>
  <c r="AE48" i="28"/>
  <c r="AD48" i="28"/>
  <c r="AC48" i="28"/>
  <c r="AB48" i="28"/>
  <c r="AA48" i="28"/>
  <c r="Z48" i="28"/>
  <c r="Y48" i="28"/>
  <c r="X48" i="28"/>
  <c r="AG45" i="28"/>
  <c r="AF45" i="28"/>
  <c r="AE45" i="28"/>
  <c r="AD45" i="28"/>
  <c r="AC45" i="28"/>
  <c r="AB45" i="28"/>
  <c r="AA45" i="28"/>
  <c r="Z45" i="28"/>
  <c r="Y45" i="28"/>
  <c r="X45" i="28"/>
  <c r="AG42" i="28"/>
  <c r="AF42" i="28"/>
  <c r="AE42" i="28"/>
  <c r="AD42" i="28"/>
  <c r="AC42" i="28"/>
  <c r="AB42" i="28"/>
  <c r="AA42" i="28"/>
  <c r="Z42" i="28"/>
  <c r="Y42" i="28"/>
  <c r="X42" i="28"/>
  <c r="AG39" i="28"/>
  <c r="AF39" i="28"/>
  <c r="AE39" i="28"/>
  <c r="AD39" i="28"/>
  <c r="AC39" i="28"/>
  <c r="AB39" i="28"/>
  <c r="AA39" i="28"/>
  <c r="Z39" i="28"/>
  <c r="Y39" i="28"/>
  <c r="X39" i="28"/>
  <c r="AG36" i="28"/>
  <c r="AF36" i="28"/>
  <c r="AE36" i="28"/>
  <c r="AD36" i="28"/>
  <c r="AC36" i="28"/>
  <c r="AB36" i="28"/>
  <c r="AA36" i="28"/>
  <c r="Z36" i="28"/>
  <c r="Y36" i="28"/>
  <c r="X36" i="28"/>
  <c r="AG33" i="28"/>
  <c r="AF33" i="28"/>
  <c r="AE33" i="28"/>
  <c r="AD33" i="28"/>
  <c r="AC33" i="28"/>
  <c r="AB33" i="28"/>
  <c r="AA33" i="28"/>
  <c r="Z33" i="28"/>
  <c r="Y33" i="28"/>
  <c r="X33" i="28"/>
  <c r="AG30" i="28"/>
  <c r="AF30" i="28"/>
  <c r="AE30" i="28"/>
  <c r="AD30" i="28"/>
  <c r="AC30" i="28"/>
  <c r="AB30" i="28"/>
  <c r="AA30" i="28"/>
  <c r="Z30" i="28"/>
  <c r="Y30" i="28"/>
  <c r="X30" i="28"/>
  <c r="AG27" i="28"/>
  <c r="AF27" i="28"/>
  <c r="AE27" i="28"/>
  <c r="AD27" i="28"/>
  <c r="AC27" i="28"/>
  <c r="AB27" i="28"/>
  <c r="AA27" i="28"/>
  <c r="Z27" i="28"/>
  <c r="Y27" i="28"/>
  <c r="X27" i="28"/>
  <c r="AG24" i="28"/>
  <c r="AF24" i="28"/>
  <c r="AE24" i="28"/>
  <c r="AD24" i="28"/>
  <c r="AC24" i="28"/>
  <c r="AB24" i="28"/>
  <c r="AA24" i="28"/>
  <c r="Z24" i="28"/>
  <c r="Y24" i="28"/>
  <c r="X24" i="28"/>
  <c r="AG21" i="28"/>
  <c r="AF21" i="28"/>
  <c r="AE21" i="28"/>
  <c r="AD21" i="28"/>
  <c r="AC21" i="28"/>
  <c r="AB21" i="28"/>
  <c r="AA21" i="28"/>
  <c r="Z21" i="28"/>
  <c r="Y21" i="28"/>
  <c r="X21" i="28"/>
  <c r="AG18" i="28"/>
  <c r="AF18" i="28"/>
  <c r="AE18" i="28"/>
  <c r="AD18" i="28"/>
  <c r="AC18" i="28"/>
  <c r="AB18" i="28"/>
  <c r="AA18" i="28"/>
  <c r="Z18" i="28"/>
  <c r="Y18" i="28"/>
  <c r="X18" i="28"/>
  <c r="AG15" i="28"/>
  <c r="AF15" i="28"/>
  <c r="AE15" i="28"/>
  <c r="AD15" i="28"/>
  <c r="AC15" i="28"/>
  <c r="AB15" i="28"/>
  <c r="AA15" i="28"/>
  <c r="Z15" i="28"/>
  <c r="Y15" i="28"/>
  <c r="X15" i="28"/>
  <c r="AG12" i="28"/>
  <c r="AF12" i="28"/>
  <c r="AE12" i="28"/>
  <c r="AD12" i="28"/>
  <c r="AC12" i="28"/>
  <c r="AB12" i="28"/>
  <c r="AA12" i="28"/>
  <c r="Z12" i="28"/>
  <c r="Y12" i="28"/>
  <c r="X12" i="28"/>
  <c r="AG8" i="28"/>
  <c r="AF8" i="28"/>
  <c r="AE8" i="28"/>
  <c r="AD8" i="28"/>
  <c r="AC8" i="28"/>
  <c r="AB8" i="28"/>
  <c r="AA8" i="28"/>
  <c r="Z8" i="28"/>
  <c r="Y8" i="28"/>
  <c r="X8" i="28"/>
  <c r="AG5" i="28"/>
  <c r="AF5" i="28"/>
  <c r="AE5" i="28"/>
  <c r="AD5" i="28"/>
  <c r="AC5" i="28"/>
  <c r="Y5" i="28"/>
  <c r="Z5" i="28"/>
  <c r="AA5" i="28"/>
  <c r="AB5" i="28"/>
  <c r="X5" i="28"/>
  <c r="V141" i="28"/>
  <c r="U141" i="28"/>
  <c r="T141" i="28"/>
  <c r="S141" i="28"/>
  <c r="R141" i="28"/>
  <c r="Q141" i="28"/>
  <c r="P141" i="28"/>
  <c r="O141" i="28"/>
  <c r="N141" i="28"/>
  <c r="M141" i="28"/>
  <c r="V135" i="28"/>
  <c r="U135" i="28"/>
  <c r="T135" i="28"/>
  <c r="S135" i="28"/>
  <c r="R135" i="28"/>
  <c r="Q135" i="28"/>
  <c r="P135" i="28"/>
  <c r="O135" i="28"/>
  <c r="N135" i="28"/>
  <c r="M135" i="28"/>
  <c r="V132" i="28"/>
  <c r="U132" i="28"/>
  <c r="T132" i="28"/>
  <c r="S132" i="28"/>
  <c r="R132" i="28"/>
  <c r="Q132" i="28"/>
  <c r="P132" i="28"/>
  <c r="O132" i="28"/>
  <c r="N132" i="28"/>
  <c r="M132" i="28"/>
  <c r="V144" i="28"/>
  <c r="U144" i="28"/>
  <c r="T144" i="28"/>
  <c r="S144" i="28"/>
  <c r="R144" i="28"/>
  <c r="Q144" i="28"/>
  <c r="P144" i="28"/>
  <c r="O144" i="28"/>
  <c r="N144" i="28"/>
  <c r="M144" i="28"/>
  <c r="V129" i="28"/>
  <c r="U129" i="28"/>
  <c r="T129" i="28"/>
  <c r="S129" i="28"/>
  <c r="R129" i="28"/>
  <c r="Q129" i="28"/>
  <c r="P129" i="28"/>
  <c r="O129" i="28"/>
  <c r="N129" i="28"/>
  <c r="M129" i="28"/>
  <c r="V126" i="28"/>
  <c r="U126" i="28"/>
  <c r="T126" i="28"/>
  <c r="S126" i="28"/>
  <c r="R126" i="28"/>
  <c r="Q126" i="28"/>
  <c r="P126" i="28"/>
  <c r="O126" i="28"/>
  <c r="N126" i="28"/>
  <c r="M126" i="28"/>
  <c r="V111" i="28"/>
  <c r="U111" i="28"/>
  <c r="T111" i="28"/>
  <c r="S111" i="28"/>
  <c r="R111" i="28"/>
  <c r="Q111" i="28"/>
  <c r="P111" i="28"/>
  <c r="O111" i="28"/>
  <c r="N111" i="28"/>
  <c r="M111" i="28"/>
  <c r="V114" i="28"/>
  <c r="U114" i="28"/>
  <c r="T114" i="28"/>
  <c r="S114" i="28"/>
  <c r="R114" i="28"/>
  <c r="Q114" i="28"/>
  <c r="P114" i="28"/>
  <c r="O114" i="28"/>
  <c r="N114" i="28"/>
  <c r="M114" i="28"/>
  <c r="V108" i="28"/>
  <c r="U108" i="28"/>
  <c r="T108" i="28"/>
  <c r="S108" i="28"/>
  <c r="R108" i="28"/>
  <c r="Q108" i="28"/>
  <c r="P108" i="28"/>
  <c r="O108" i="28"/>
  <c r="N108" i="28"/>
  <c r="M108" i="28"/>
  <c r="V120" i="28"/>
  <c r="U120" i="28"/>
  <c r="T120" i="28"/>
  <c r="S120" i="28"/>
  <c r="R120" i="28"/>
  <c r="Q120" i="28"/>
  <c r="P120" i="28"/>
  <c r="O120" i="28"/>
  <c r="N120" i="28"/>
  <c r="M120" i="28"/>
  <c r="V117" i="28"/>
  <c r="U117" i="28"/>
  <c r="T117" i="28"/>
  <c r="S117" i="28"/>
  <c r="R117" i="28"/>
  <c r="Q117" i="28"/>
  <c r="P117" i="28"/>
  <c r="O117" i="28"/>
  <c r="N117" i="28"/>
  <c r="M117" i="28"/>
  <c r="V102" i="28"/>
  <c r="U102" i="28"/>
  <c r="T102" i="28"/>
  <c r="S102" i="28"/>
  <c r="R102" i="28"/>
  <c r="Q102" i="28"/>
  <c r="P102" i="28"/>
  <c r="O102" i="28"/>
  <c r="N102" i="28"/>
  <c r="M102" i="28"/>
  <c r="V99" i="28"/>
  <c r="U99" i="28"/>
  <c r="T99" i="28"/>
  <c r="S99" i="28"/>
  <c r="R99" i="28"/>
  <c r="Q99" i="28"/>
  <c r="P99" i="28"/>
  <c r="O99" i="28"/>
  <c r="N99" i="28"/>
  <c r="M99" i="28"/>
  <c r="V96" i="28"/>
  <c r="U96" i="28"/>
  <c r="T96" i="28"/>
  <c r="S96" i="28"/>
  <c r="R96" i="28"/>
  <c r="Q96" i="28"/>
  <c r="P96" i="28"/>
  <c r="O96" i="28"/>
  <c r="N96" i="28"/>
  <c r="M96" i="28"/>
  <c r="V93" i="28"/>
  <c r="U93" i="28"/>
  <c r="T93" i="28"/>
  <c r="S93" i="28"/>
  <c r="R93" i="28"/>
  <c r="Q93" i="28"/>
  <c r="P93" i="28"/>
  <c r="O93" i="28"/>
  <c r="N93" i="28"/>
  <c r="M93" i="28"/>
  <c r="V90" i="28"/>
  <c r="U90" i="28"/>
  <c r="T90" i="28"/>
  <c r="S90" i="28"/>
  <c r="R90" i="28"/>
  <c r="Q90" i="28"/>
  <c r="P90" i="28"/>
  <c r="O90" i="28"/>
  <c r="N90" i="28"/>
  <c r="M90" i="28"/>
  <c r="V87" i="28"/>
  <c r="U87" i="28"/>
  <c r="T87" i="28"/>
  <c r="S87" i="28"/>
  <c r="R87" i="28"/>
  <c r="Q87" i="28"/>
  <c r="P87" i="28"/>
  <c r="O87" i="28"/>
  <c r="N87" i="28"/>
  <c r="M87" i="28"/>
  <c r="V84" i="28"/>
  <c r="U84" i="28"/>
  <c r="T84" i="28"/>
  <c r="S84" i="28"/>
  <c r="R84" i="28"/>
  <c r="Q84" i="28"/>
  <c r="P84" i="28"/>
  <c r="O84" i="28"/>
  <c r="N84" i="28"/>
  <c r="M84" i="28"/>
  <c r="V81" i="28"/>
  <c r="U81" i="28"/>
  <c r="T81" i="28"/>
  <c r="S81" i="28"/>
  <c r="R81" i="28"/>
  <c r="Q81" i="28"/>
  <c r="P81" i="28"/>
  <c r="O81" i="28"/>
  <c r="N81" i="28"/>
  <c r="M81" i="28"/>
  <c r="V78" i="28"/>
  <c r="U78" i="28"/>
  <c r="T78" i="28"/>
  <c r="S78" i="28"/>
  <c r="R78" i="28"/>
  <c r="Q78" i="28"/>
  <c r="P78" i="28"/>
  <c r="O78" i="28"/>
  <c r="N78" i="28"/>
  <c r="M78" i="28"/>
  <c r="V75" i="28"/>
  <c r="U75" i="28"/>
  <c r="T75" i="28"/>
  <c r="S75" i="28"/>
  <c r="R75" i="28"/>
  <c r="Q75" i="28"/>
  <c r="P75" i="28"/>
  <c r="O75" i="28"/>
  <c r="N75" i="28"/>
  <c r="M75" i="28"/>
  <c r="V72" i="28"/>
  <c r="U72" i="28"/>
  <c r="T72" i="28"/>
  <c r="S72" i="28"/>
  <c r="R72" i="28"/>
  <c r="Q72" i="28"/>
  <c r="P72" i="28"/>
  <c r="O72" i="28"/>
  <c r="N72" i="28"/>
  <c r="M72" i="28"/>
  <c r="V69" i="28"/>
  <c r="U69" i="28"/>
  <c r="T69" i="28"/>
  <c r="S69" i="28"/>
  <c r="R69" i="28"/>
  <c r="Q69" i="28"/>
  <c r="P69" i="28"/>
  <c r="O69" i="28"/>
  <c r="N69" i="28"/>
  <c r="M69" i="28"/>
  <c r="V66" i="28"/>
  <c r="U66" i="28"/>
  <c r="T66" i="28"/>
  <c r="S66" i="28"/>
  <c r="R66" i="28"/>
  <c r="Q66" i="28"/>
  <c r="P66" i="28"/>
  <c r="O66" i="28"/>
  <c r="N66" i="28"/>
  <c r="M66" i="28"/>
  <c r="V63" i="28"/>
  <c r="U63" i="28"/>
  <c r="T63" i="28"/>
  <c r="S63" i="28"/>
  <c r="R63" i="28"/>
  <c r="Q63" i="28"/>
  <c r="P63" i="28"/>
  <c r="O63" i="28"/>
  <c r="N63" i="28"/>
  <c r="M63" i="28"/>
  <c r="V60" i="28"/>
  <c r="U60" i="28"/>
  <c r="T60" i="28"/>
  <c r="S60" i="28"/>
  <c r="R60" i="28"/>
  <c r="Q60" i="28"/>
  <c r="P60" i="28"/>
  <c r="O60" i="28"/>
  <c r="N60" i="28"/>
  <c r="M60" i="28"/>
  <c r="V57" i="28"/>
  <c r="U57" i="28"/>
  <c r="T57" i="28"/>
  <c r="S57" i="28"/>
  <c r="R57" i="28"/>
  <c r="Q57" i="28"/>
  <c r="P57" i="28"/>
  <c r="O57" i="28"/>
  <c r="N57" i="28"/>
  <c r="M57" i="28"/>
  <c r="V54" i="28"/>
  <c r="U54" i="28"/>
  <c r="T54" i="28"/>
  <c r="S54" i="28"/>
  <c r="R54" i="28"/>
  <c r="Q54" i="28"/>
  <c r="P54" i="28"/>
  <c r="O54" i="28"/>
  <c r="N54" i="28"/>
  <c r="M54" i="28"/>
  <c r="V51" i="28"/>
  <c r="U51" i="28"/>
  <c r="T51" i="28"/>
  <c r="S51" i="28"/>
  <c r="R51" i="28"/>
  <c r="Q51" i="28"/>
  <c r="P51" i="28"/>
  <c r="O51" i="28"/>
  <c r="N51" i="28"/>
  <c r="M51" i="28"/>
  <c r="V48" i="28"/>
  <c r="U48" i="28"/>
  <c r="T48" i="28"/>
  <c r="S48" i="28"/>
  <c r="R48" i="28"/>
  <c r="Q48" i="28"/>
  <c r="P48" i="28"/>
  <c r="O48" i="28"/>
  <c r="N48" i="28"/>
  <c r="M48" i="28"/>
  <c r="V45" i="28"/>
  <c r="U45" i="28"/>
  <c r="T45" i="28"/>
  <c r="S45" i="28"/>
  <c r="R45" i="28"/>
  <c r="Q45" i="28"/>
  <c r="P45" i="28"/>
  <c r="O45" i="28"/>
  <c r="N45" i="28"/>
  <c r="M45" i="28"/>
  <c r="V42" i="28"/>
  <c r="U42" i="28"/>
  <c r="T42" i="28"/>
  <c r="S42" i="28"/>
  <c r="R42" i="28"/>
  <c r="Q42" i="28"/>
  <c r="P42" i="28"/>
  <c r="O42" i="28"/>
  <c r="N42" i="28"/>
  <c r="M42" i="28"/>
  <c r="V39" i="28"/>
  <c r="U39" i="28"/>
  <c r="T39" i="28"/>
  <c r="S39" i="28"/>
  <c r="R39" i="28"/>
  <c r="Q39" i="28"/>
  <c r="P39" i="28"/>
  <c r="O39" i="28"/>
  <c r="N39" i="28"/>
  <c r="M39" i="28"/>
  <c r="V36" i="28"/>
  <c r="U36" i="28"/>
  <c r="T36" i="28"/>
  <c r="S36" i="28"/>
  <c r="R36" i="28"/>
  <c r="Q36" i="28"/>
  <c r="P36" i="28"/>
  <c r="O36" i="28"/>
  <c r="N36" i="28"/>
  <c r="M36" i="28"/>
  <c r="V33" i="28"/>
  <c r="U33" i="28"/>
  <c r="T33" i="28"/>
  <c r="S33" i="28"/>
  <c r="R33" i="28"/>
  <c r="Q33" i="28"/>
  <c r="P33" i="28"/>
  <c r="O33" i="28"/>
  <c r="N33" i="28"/>
  <c r="M33" i="28"/>
  <c r="V30" i="28"/>
  <c r="U30" i="28"/>
  <c r="T30" i="28"/>
  <c r="S30" i="28"/>
  <c r="R30" i="28"/>
  <c r="Q30" i="28"/>
  <c r="P30" i="28"/>
  <c r="O30" i="28"/>
  <c r="N30" i="28"/>
  <c r="M30" i="28"/>
  <c r="V27" i="28"/>
  <c r="U27" i="28"/>
  <c r="T27" i="28"/>
  <c r="S27" i="28"/>
  <c r="R27" i="28"/>
  <c r="Q27" i="28"/>
  <c r="P27" i="28"/>
  <c r="O27" i="28"/>
  <c r="N27" i="28"/>
  <c r="M27" i="28"/>
  <c r="V24" i="28"/>
  <c r="U24" i="28"/>
  <c r="T24" i="28"/>
  <c r="S24" i="28"/>
  <c r="R24" i="28"/>
  <c r="Q24" i="28"/>
  <c r="P24" i="28"/>
  <c r="O24" i="28"/>
  <c r="N24" i="28"/>
  <c r="M24" i="28"/>
  <c r="V21" i="28"/>
  <c r="U21" i="28"/>
  <c r="T21" i="28"/>
  <c r="S21" i="28"/>
  <c r="R21" i="28"/>
  <c r="Q21" i="28"/>
  <c r="P21" i="28"/>
  <c r="O21" i="28"/>
  <c r="N21" i="28"/>
  <c r="M21" i="28"/>
  <c r="V18" i="28"/>
  <c r="U18" i="28"/>
  <c r="T18" i="28"/>
  <c r="S18" i="28"/>
  <c r="R18" i="28"/>
  <c r="Q18" i="28"/>
  <c r="P18" i="28"/>
  <c r="O18" i="28"/>
  <c r="N18" i="28"/>
  <c r="M18" i="28"/>
  <c r="V15" i="28"/>
  <c r="U15" i="28"/>
  <c r="T15" i="28"/>
  <c r="S15" i="28"/>
  <c r="R15" i="28"/>
  <c r="Q15" i="28"/>
  <c r="P15" i="28"/>
  <c r="O15" i="28"/>
  <c r="N15" i="28"/>
  <c r="M15" i="28"/>
  <c r="V12" i="28"/>
  <c r="U12" i="28"/>
  <c r="T12" i="28"/>
  <c r="S12" i="28"/>
  <c r="R12" i="28"/>
  <c r="Q12" i="28"/>
  <c r="P12" i="28"/>
  <c r="O12" i="28"/>
  <c r="N12" i="28"/>
  <c r="M12" i="28"/>
  <c r="V8" i="28"/>
  <c r="U8" i="28"/>
  <c r="T8" i="28"/>
  <c r="S8" i="28"/>
  <c r="R8" i="28"/>
  <c r="Q8" i="28"/>
  <c r="P8" i="28"/>
  <c r="O8" i="28"/>
  <c r="N8" i="28"/>
  <c r="M8" i="28"/>
  <c r="V5" i="28"/>
  <c r="U5" i="28"/>
  <c r="T5" i="28"/>
  <c r="S5" i="28"/>
  <c r="N5" i="28"/>
  <c r="O5" i="28"/>
  <c r="P5" i="28"/>
  <c r="Q5" i="28"/>
  <c r="R5" i="28"/>
  <c r="M5" i="28"/>
  <c r="AG57" i="22"/>
  <c r="AF57" i="22"/>
  <c r="AE57" i="22"/>
  <c r="AD57" i="22"/>
  <c r="AC57" i="22"/>
  <c r="AB57" i="22"/>
  <c r="AA57" i="22"/>
  <c r="Z57" i="22"/>
  <c r="Y57" i="22"/>
  <c r="X57" i="22"/>
  <c r="V57" i="22"/>
  <c r="U57" i="22"/>
  <c r="T57" i="22"/>
  <c r="S57" i="22"/>
  <c r="R57" i="22"/>
  <c r="Q57" i="22"/>
  <c r="P57" i="22"/>
  <c r="O57" i="22"/>
  <c r="N57" i="22"/>
  <c r="M57" i="22"/>
  <c r="AG56" i="22"/>
  <c r="AF56" i="22"/>
  <c r="AE56" i="22"/>
  <c r="AD56" i="22"/>
  <c r="AC56" i="22"/>
  <c r="AB56" i="22"/>
  <c r="AA56" i="22"/>
  <c r="Z56" i="22"/>
  <c r="Y56" i="22"/>
  <c r="X56" i="22"/>
  <c r="V56" i="22"/>
  <c r="U56" i="22"/>
  <c r="T56" i="22"/>
  <c r="S56" i="22"/>
  <c r="R56" i="22"/>
  <c r="Q56" i="22"/>
  <c r="P56" i="22"/>
  <c r="O56" i="22"/>
  <c r="N56" i="22"/>
  <c r="M56" i="22"/>
  <c r="AG54" i="22"/>
  <c r="AF54" i="22"/>
  <c r="AE54" i="22"/>
  <c r="AD54" i="22"/>
  <c r="AC54" i="22"/>
  <c r="AB54" i="22"/>
  <c r="AA54" i="22"/>
  <c r="Z54" i="22"/>
  <c r="Y54" i="22"/>
  <c r="X54" i="22"/>
  <c r="V54" i="22"/>
  <c r="U54" i="22"/>
  <c r="T54" i="22"/>
  <c r="S54" i="22"/>
  <c r="R54" i="22"/>
  <c r="Q54" i="22"/>
  <c r="P54" i="22"/>
  <c r="O54" i="22"/>
  <c r="N54" i="22"/>
  <c r="M54" i="22"/>
  <c r="AG53" i="22"/>
  <c r="AF53" i="22"/>
  <c r="AE53" i="22"/>
  <c r="AD53" i="22"/>
  <c r="AC53" i="22"/>
  <c r="AB53" i="22"/>
  <c r="AA53" i="22"/>
  <c r="Z53" i="22"/>
  <c r="Y53" i="22"/>
  <c r="X53" i="22"/>
  <c r="V53" i="22"/>
  <c r="U53" i="22"/>
  <c r="T53" i="22"/>
  <c r="S53" i="22"/>
  <c r="R53" i="22"/>
  <c r="Q53" i="22"/>
  <c r="P53" i="22"/>
  <c r="O53" i="22"/>
  <c r="N53" i="22"/>
  <c r="M53" i="22"/>
  <c r="AG51" i="22"/>
  <c r="AF51" i="22"/>
  <c r="AE51" i="22"/>
  <c r="AD51" i="22"/>
  <c r="AC51" i="22"/>
  <c r="AB51" i="22"/>
  <c r="AA51" i="22"/>
  <c r="Z51" i="22"/>
  <c r="Y51" i="22"/>
  <c r="X51" i="22"/>
  <c r="V51" i="22"/>
  <c r="U51" i="22"/>
  <c r="T51" i="22"/>
  <c r="S51" i="22"/>
  <c r="R51" i="22"/>
  <c r="Q51" i="22"/>
  <c r="P51" i="22"/>
  <c r="O51" i="22"/>
  <c r="N51" i="22"/>
  <c r="M51" i="22"/>
  <c r="AG50" i="22"/>
  <c r="AF50" i="22"/>
  <c r="AE50" i="22"/>
  <c r="AD50" i="22"/>
  <c r="AC50" i="22"/>
  <c r="AB50" i="22"/>
  <c r="AA50" i="22"/>
  <c r="Z50" i="22"/>
  <c r="Y50" i="22"/>
  <c r="X50" i="22"/>
  <c r="V50" i="22"/>
  <c r="U50" i="22"/>
  <c r="T50" i="22"/>
  <c r="S50" i="22"/>
  <c r="R50" i="22"/>
  <c r="Q50" i="22"/>
  <c r="P50" i="22"/>
  <c r="O50" i="22"/>
  <c r="N50" i="22"/>
  <c r="M50" i="22"/>
  <c r="AG48" i="22"/>
  <c r="AF48" i="22"/>
  <c r="AE48" i="22"/>
  <c r="AD48" i="22"/>
  <c r="AC48" i="22"/>
  <c r="AB48" i="22"/>
  <c r="AA48" i="22"/>
  <c r="Z48" i="22"/>
  <c r="Y48" i="22"/>
  <c r="X48" i="22"/>
  <c r="V48" i="22"/>
  <c r="U48" i="22"/>
  <c r="T48" i="22"/>
  <c r="S48" i="22"/>
  <c r="R48" i="22"/>
  <c r="Q48" i="22"/>
  <c r="P48" i="22"/>
  <c r="O48" i="22"/>
  <c r="N48" i="22"/>
  <c r="M48" i="22"/>
  <c r="AG47" i="22"/>
  <c r="AF47" i="22"/>
  <c r="AE47" i="22"/>
  <c r="AD47" i="22"/>
  <c r="AC47" i="22"/>
  <c r="AB47" i="22"/>
  <c r="AA47" i="22"/>
  <c r="Z47" i="22"/>
  <c r="Y47" i="22"/>
  <c r="X47" i="22"/>
  <c r="V47" i="22"/>
  <c r="U47" i="22"/>
  <c r="T47" i="22"/>
  <c r="S47" i="22"/>
  <c r="R47" i="22"/>
  <c r="Q47" i="22"/>
  <c r="P47" i="22"/>
  <c r="O47" i="22"/>
  <c r="N47" i="22"/>
  <c r="M47" i="22"/>
  <c r="AG45" i="22"/>
  <c r="AF45" i="22"/>
  <c r="AE45" i="22"/>
  <c r="AD45" i="22"/>
  <c r="AC45" i="22"/>
  <c r="AB45" i="22"/>
  <c r="AA45" i="22"/>
  <c r="Z45" i="22"/>
  <c r="Y45" i="22"/>
  <c r="X45" i="22"/>
  <c r="V45" i="22"/>
  <c r="U45" i="22"/>
  <c r="T45" i="22"/>
  <c r="S45" i="22"/>
  <c r="R45" i="22"/>
  <c r="Q45" i="22"/>
  <c r="P45" i="22"/>
  <c r="O45" i="22"/>
  <c r="N45" i="22"/>
  <c r="M45" i="22"/>
  <c r="AG44" i="22"/>
  <c r="AF44" i="22"/>
  <c r="AE44" i="22"/>
  <c r="AD44" i="22"/>
  <c r="AC44" i="22"/>
  <c r="AB44" i="22"/>
  <c r="AA44" i="22"/>
  <c r="Z44" i="22"/>
  <c r="Y44" i="22"/>
  <c r="X44" i="22"/>
  <c r="V44" i="22"/>
  <c r="U44" i="22"/>
  <c r="T44" i="22"/>
  <c r="S44" i="22"/>
  <c r="R44" i="22"/>
  <c r="Q44" i="22"/>
  <c r="P44" i="22"/>
  <c r="O44" i="22"/>
  <c r="N44" i="22"/>
  <c r="M44" i="22"/>
  <c r="AG42" i="22"/>
  <c r="AF42" i="22"/>
  <c r="AE42" i="22"/>
  <c r="AD42" i="22"/>
  <c r="AC42" i="22"/>
  <c r="AB42" i="22"/>
  <c r="AA42" i="22"/>
  <c r="Z42" i="22"/>
  <c r="Y42" i="22"/>
  <c r="X42" i="22"/>
  <c r="V42" i="22"/>
  <c r="U42" i="22"/>
  <c r="T42" i="22"/>
  <c r="S42" i="22"/>
  <c r="R42" i="22"/>
  <c r="Q42" i="22"/>
  <c r="P42" i="22"/>
  <c r="O42" i="22"/>
  <c r="N42" i="22"/>
  <c r="M42" i="22"/>
  <c r="AG41" i="22"/>
  <c r="AF41" i="22"/>
  <c r="AE41" i="22"/>
  <c r="AD41" i="22"/>
  <c r="AC41" i="22"/>
  <c r="AB41" i="22"/>
  <c r="AA41" i="22"/>
  <c r="Z41" i="22"/>
  <c r="Y41" i="22"/>
  <c r="X41" i="22"/>
  <c r="V41" i="22"/>
  <c r="U41" i="22"/>
  <c r="T41" i="22"/>
  <c r="S41" i="22"/>
  <c r="R41" i="22"/>
  <c r="Q41" i="22"/>
  <c r="P41" i="22"/>
  <c r="O41" i="22"/>
  <c r="N41" i="22"/>
  <c r="M41" i="22"/>
  <c r="AG39" i="22"/>
  <c r="AF39" i="22"/>
  <c r="AE39" i="22"/>
  <c r="AD39" i="22"/>
  <c r="AC39" i="22"/>
  <c r="AB39" i="22"/>
  <c r="AA39" i="22"/>
  <c r="Z39" i="22"/>
  <c r="Y39" i="22"/>
  <c r="X39" i="22"/>
  <c r="V39" i="22"/>
  <c r="U39" i="22"/>
  <c r="T39" i="22"/>
  <c r="S39" i="22"/>
  <c r="R39" i="22"/>
  <c r="Q39" i="22"/>
  <c r="P39" i="22"/>
  <c r="O39" i="22"/>
  <c r="N39" i="22"/>
  <c r="M39" i="22"/>
  <c r="AG38" i="22"/>
  <c r="AF38" i="22"/>
  <c r="AE38" i="22"/>
  <c r="AD38" i="22"/>
  <c r="AC38" i="22"/>
  <c r="AB38" i="22"/>
  <c r="AA38" i="22"/>
  <c r="Z38" i="22"/>
  <c r="Y38" i="22"/>
  <c r="X38" i="22"/>
  <c r="V38" i="22"/>
  <c r="U38" i="22"/>
  <c r="T38" i="22"/>
  <c r="S38" i="22"/>
  <c r="R38" i="22"/>
  <c r="Q38" i="22"/>
  <c r="P38" i="22"/>
  <c r="O38" i="22"/>
  <c r="N38" i="22"/>
  <c r="M38" i="22"/>
  <c r="AG36" i="22"/>
  <c r="AF36" i="22"/>
  <c r="AE36" i="22"/>
  <c r="AD36" i="22"/>
  <c r="AC36" i="22"/>
  <c r="AB36" i="22"/>
  <c r="AA36" i="22"/>
  <c r="Z36" i="22"/>
  <c r="Y36" i="22"/>
  <c r="X36" i="22"/>
  <c r="V36" i="22"/>
  <c r="U36" i="22"/>
  <c r="T36" i="22"/>
  <c r="S36" i="22"/>
  <c r="R36" i="22"/>
  <c r="Q36" i="22"/>
  <c r="P36" i="22"/>
  <c r="O36" i="22"/>
  <c r="N36" i="22"/>
  <c r="M36" i="22"/>
  <c r="AG35" i="22"/>
  <c r="AF35" i="22"/>
  <c r="AE35" i="22"/>
  <c r="AD35" i="22"/>
  <c r="AC35" i="22"/>
  <c r="AB35" i="22"/>
  <c r="AA35" i="22"/>
  <c r="Z35" i="22"/>
  <c r="Y35" i="22"/>
  <c r="X35" i="22"/>
  <c r="V35" i="22"/>
  <c r="U35" i="22"/>
  <c r="T35" i="22"/>
  <c r="S35" i="22"/>
  <c r="R35" i="22"/>
  <c r="Q35" i="22"/>
  <c r="P35" i="22"/>
  <c r="O35" i="22"/>
  <c r="N35" i="22"/>
  <c r="M35" i="22"/>
  <c r="AG33" i="22"/>
  <c r="AF33" i="22"/>
  <c r="AE33" i="22"/>
  <c r="AD33" i="22"/>
  <c r="AC33" i="22"/>
  <c r="AB33" i="22"/>
  <c r="AA33" i="22"/>
  <c r="Z33" i="22"/>
  <c r="Y33" i="22"/>
  <c r="X33" i="22"/>
  <c r="V33" i="22"/>
  <c r="U33" i="22"/>
  <c r="T33" i="22"/>
  <c r="S33" i="22"/>
  <c r="R33" i="22"/>
  <c r="Q33" i="22"/>
  <c r="P33" i="22"/>
  <c r="O33" i="22"/>
  <c r="N33" i="22"/>
  <c r="M33" i="22"/>
  <c r="AG32" i="22"/>
  <c r="AF32" i="22"/>
  <c r="AE32" i="22"/>
  <c r="AD32" i="22"/>
  <c r="AC32" i="22"/>
  <c r="AB32" i="22"/>
  <c r="AA32" i="22"/>
  <c r="Z32" i="22"/>
  <c r="Y32" i="22"/>
  <c r="X32" i="22"/>
  <c r="V32" i="22"/>
  <c r="U32" i="22"/>
  <c r="T32" i="22"/>
  <c r="S32" i="22"/>
  <c r="R32" i="22"/>
  <c r="Q32" i="22"/>
  <c r="P32" i="22"/>
  <c r="O32" i="22"/>
  <c r="N32" i="22"/>
  <c r="M32" i="22"/>
  <c r="AG30" i="22"/>
  <c r="AF30" i="22"/>
  <c r="AE30" i="22"/>
  <c r="AD30" i="22"/>
  <c r="AC30" i="22"/>
  <c r="AB30" i="22"/>
  <c r="AA30" i="22"/>
  <c r="Z30" i="22"/>
  <c r="Y30" i="22"/>
  <c r="X30" i="22"/>
  <c r="V30" i="22"/>
  <c r="U30" i="22"/>
  <c r="T30" i="22"/>
  <c r="S30" i="22"/>
  <c r="R30" i="22"/>
  <c r="Q30" i="22"/>
  <c r="P30" i="22"/>
  <c r="O30" i="22"/>
  <c r="N30" i="22"/>
  <c r="M30" i="22"/>
  <c r="AG29" i="22"/>
  <c r="AF29" i="22"/>
  <c r="AE29" i="22"/>
  <c r="AD29" i="22"/>
  <c r="AC29" i="22"/>
  <c r="AB29" i="22"/>
  <c r="AA29" i="22"/>
  <c r="Z29" i="22"/>
  <c r="Y29" i="22"/>
  <c r="X29" i="22"/>
  <c r="V29" i="22"/>
  <c r="U29" i="22"/>
  <c r="T29" i="22"/>
  <c r="S29" i="22"/>
  <c r="R29" i="22"/>
  <c r="Q29" i="22"/>
  <c r="P29" i="22"/>
  <c r="O29" i="22"/>
  <c r="N29" i="22"/>
  <c r="M29" i="22"/>
  <c r="AG8" i="22"/>
  <c r="AF8" i="22"/>
  <c r="AE8" i="22"/>
  <c r="AD8" i="22"/>
  <c r="AC8" i="22"/>
  <c r="AB8" i="22"/>
  <c r="AA8" i="22"/>
  <c r="Z8" i="22"/>
  <c r="Y8" i="22"/>
  <c r="X8" i="22"/>
  <c r="AG5" i="22"/>
  <c r="AF5" i="22"/>
  <c r="AE5" i="22"/>
  <c r="AD5" i="22"/>
  <c r="Y5" i="22"/>
  <c r="Z5" i="22"/>
  <c r="AA5" i="22"/>
  <c r="AB5" i="22"/>
  <c r="AC5" i="22"/>
  <c r="X5" i="22"/>
  <c r="M5" i="22"/>
  <c r="V8" i="22"/>
  <c r="U8" i="22"/>
  <c r="T8" i="22"/>
  <c r="S8" i="22"/>
  <c r="R8" i="22"/>
  <c r="Q8" i="22"/>
  <c r="P8" i="22"/>
  <c r="O8" i="22"/>
  <c r="N8" i="22"/>
  <c r="M8" i="22"/>
  <c r="V5" i="22"/>
  <c r="T5" i="22"/>
  <c r="U5" i="22"/>
  <c r="S5" i="22"/>
  <c r="N5" i="22"/>
  <c r="O5" i="22"/>
  <c r="P5" i="22"/>
  <c r="Q5" i="22"/>
  <c r="R5" i="22"/>
  <c r="B43" i="27"/>
  <c r="B42" i="27"/>
  <c r="B41" i="27"/>
  <c r="B40" i="27"/>
  <c r="B39" i="27"/>
  <c r="B38" i="27"/>
  <c r="B37" i="27"/>
  <c r="B36" i="27"/>
  <c r="B35" i="27"/>
  <c r="B34" i="27"/>
  <c r="B33" i="27"/>
  <c r="B32" i="27"/>
  <c r="B31" i="27"/>
  <c r="B29" i="27"/>
  <c r="B28" i="27"/>
  <c r="B26" i="27"/>
  <c r="B25" i="27"/>
  <c r="B24" i="27"/>
  <c r="B22" i="27"/>
  <c r="B21" i="27"/>
  <c r="B20" i="27"/>
  <c r="B19" i="27"/>
  <c r="B18" i="27"/>
  <c r="B17" i="27"/>
  <c r="B16" i="27"/>
  <c r="B15" i="27"/>
  <c r="B14" i="27"/>
  <c r="B13" i="27"/>
  <c r="B12" i="27"/>
  <c r="B11" i="27"/>
  <c r="B10" i="27"/>
  <c r="B8" i="27"/>
  <c r="AG129" i="22"/>
  <c r="B7" i="27"/>
  <c r="B6" i="27"/>
  <c r="Y23" i="28"/>
  <c r="AD14" i="28"/>
  <c r="AG23" i="28"/>
  <c r="AG11" i="28"/>
  <c r="AC17" i="22"/>
  <c r="AA20" i="28"/>
  <c r="B8" i="25"/>
  <c r="B9" i="25"/>
  <c r="B10" i="25"/>
  <c r="B12" i="25"/>
  <c r="B14" i="25"/>
  <c r="F71" i="28" s="1"/>
  <c r="B15" i="25"/>
  <c r="B16" i="25"/>
  <c r="B17" i="25"/>
  <c r="B18" i="25"/>
  <c r="B92" i="28" s="1"/>
  <c r="B19" i="25"/>
  <c r="B20" i="25"/>
  <c r="B21" i="25"/>
  <c r="B22" i="25"/>
  <c r="B23" i="25"/>
  <c r="B24" i="25"/>
  <c r="A1" i="22"/>
  <c r="A1" i="28"/>
  <c r="B6" i="26"/>
  <c r="B7" i="26"/>
  <c r="B8" i="26"/>
  <c r="T129" i="22"/>
  <c r="B10" i="26"/>
  <c r="B11" i="26"/>
  <c r="P71" i="22"/>
  <c r="B12" i="26"/>
  <c r="B13" i="26"/>
  <c r="B14" i="26"/>
  <c r="B15" i="26"/>
  <c r="B16" i="26"/>
  <c r="B17" i="26"/>
  <c r="B18" i="26"/>
  <c r="B19" i="26"/>
  <c r="B20" i="26"/>
  <c r="B21" i="26"/>
  <c r="B22" i="26"/>
  <c r="B43" i="26"/>
  <c r="B42" i="26"/>
  <c r="B41" i="26"/>
  <c r="B40" i="26"/>
  <c r="B39" i="26"/>
  <c r="B38" i="26"/>
  <c r="B37" i="26"/>
  <c r="B36" i="26"/>
  <c r="B35" i="26"/>
  <c r="B34" i="26"/>
  <c r="B33" i="26"/>
  <c r="B32" i="26"/>
  <c r="B31" i="26"/>
  <c r="B29" i="26"/>
  <c r="B28" i="26"/>
  <c r="B26" i="26"/>
  <c r="B25" i="26"/>
  <c r="B24" i="26"/>
  <c r="B28" i="25"/>
  <c r="B26" i="25"/>
  <c r="B27" i="25"/>
  <c r="C140" i="22" s="1"/>
  <c r="B30" i="25"/>
  <c r="B31" i="25"/>
  <c r="B33" i="25"/>
  <c r="B34" i="25"/>
  <c r="B35" i="25"/>
  <c r="B36" i="25"/>
  <c r="B37" i="25"/>
  <c r="B38" i="25"/>
  <c r="B39" i="25"/>
  <c r="B40" i="25"/>
  <c r="B41" i="25"/>
  <c r="B42" i="25"/>
  <c r="B43" i="25"/>
  <c r="B44" i="25"/>
  <c r="B45" i="25"/>
  <c r="A5" i="21"/>
  <c r="A9" i="21"/>
  <c r="A12" i="21"/>
  <c r="A14" i="21"/>
  <c r="A15" i="21"/>
  <c r="M4" i="22"/>
  <c r="R4" i="28"/>
  <c r="T4" i="22"/>
  <c r="U4" i="22"/>
  <c r="N7" i="22"/>
  <c r="S4" i="28"/>
  <c r="R116" i="28"/>
  <c r="M4" i="28"/>
  <c r="M7" i="28"/>
  <c r="M7" i="22"/>
  <c r="O7" i="28"/>
  <c r="V4" i="28"/>
  <c r="O7" i="22"/>
  <c r="Q7" i="28"/>
  <c r="S80" i="28"/>
  <c r="T4" i="28"/>
  <c r="Q7" i="22"/>
  <c r="V128" i="22"/>
  <c r="Q128" i="28"/>
  <c r="T7" i="28"/>
  <c r="V80" i="28"/>
  <c r="V98" i="28"/>
  <c r="N4" i="28"/>
  <c r="T7" i="22"/>
  <c r="U7" i="28"/>
  <c r="Q56" i="28"/>
  <c r="O4" i="28"/>
  <c r="U7" i="22"/>
  <c r="V7" i="28"/>
  <c r="N32" i="28"/>
  <c r="T41" i="28"/>
  <c r="P4" i="28"/>
  <c r="V7" i="22"/>
  <c r="O125" i="22"/>
  <c r="M128" i="28"/>
  <c r="M98" i="28"/>
  <c r="O101" i="28"/>
  <c r="M110" i="28"/>
  <c r="Q4" i="28"/>
  <c r="M80" i="22"/>
  <c r="O101" i="22"/>
  <c r="S119" i="22"/>
  <c r="U107" i="22"/>
  <c r="U131" i="22"/>
  <c r="R98" i="22"/>
  <c r="U4" i="28"/>
  <c r="V35" i="28"/>
  <c r="P140" i="28"/>
  <c r="T125" i="28"/>
  <c r="R4" i="22"/>
  <c r="V119" i="22"/>
  <c r="P98" i="22"/>
  <c r="R125" i="28"/>
  <c r="P98" i="28"/>
  <c r="Q4" i="22"/>
  <c r="O119" i="22"/>
  <c r="S95" i="22"/>
  <c r="M86" i="22"/>
  <c r="M86" i="28"/>
  <c r="P4" i="22"/>
  <c r="V140" i="22"/>
  <c r="T134" i="22"/>
  <c r="R131" i="22"/>
  <c r="N119" i="28"/>
  <c r="O4" i="22"/>
  <c r="N74" i="22"/>
  <c r="P95" i="28"/>
  <c r="N4" i="22"/>
  <c r="P62" i="22"/>
  <c r="T53" i="28"/>
  <c r="N44" i="28"/>
  <c r="S140" i="22"/>
  <c r="Q134" i="22"/>
  <c r="O131" i="22"/>
  <c r="U80" i="22"/>
  <c r="S7" i="22"/>
  <c r="Q41" i="28"/>
  <c r="O131" i="28"/>
  <c r="U80" i="28"/>
  <c r="S7" i="28"/>
  <c r="R140" i="22"/>
  <c r="T80" i="22"/>
  <c r="R7" i="22"/>
  <c r="V50" i="28"/>
  <c r="P41" i="28"/>
  <c r="V101" i="28"/>
  <c r="R7" i="28"/>
  <c r="R80" i="22"/>
  <c r="V68" i="22"/>
  <c r="P7" i="22"/>
  <c r="V143" i="28"/>
  <c r="V68" i="28"/>
  <c r="P7" i="28"/>
  <c r="S4" i="22"/>
  <c r="V4" i="22"/>
  <c r="N134" i="22"/>
  <c r="O113" i="22"/>
  <c r="P80" i="22"/>
  <c r="P80" i="28"/>
  <c r="T68" i="28"/>
  <c r="N7" i="28"/>
  <c r="AD4" i="22"/>
  <c r="AG140" i="22"/>
  <c r="AG119" i="22"/>
  <c r="Y119" i="22"/>
  <c r="AC101" i="22"/>
  <c r="AD98" i="22"/>
  <c r="AE80" i="22"/>
  <c r="AA65" i="22"/>
  <c r="AA7" i="22"/>
  <c r="AG4" i="28"/>
  <c r="AD38" i="28"/>
  <c r="AF98" i="28"/>
  <c r="Z128" i="22"/>
  <c r="AE4" i="22"/>
  <c r="Z134" i="22"/>
  <c r="AB131" i="22"/>
  <c r="X119" i="22"/>
  <c r="Z116" i="22"/>
  <c r="AB101" i="22"/>
  <c r="AC98" i="22"/>
  <c r="AD95" i="22"/>
  <c r="AE92" i="22"/>
  <c r="AD83" i="22"/>
  <c r="AD80" i="22"/>
  <c r="AB74" i="22"/>
  <c r="Z62" i="22"/>
  <c r="X7" i="22"/>
  <c r="AB56" i="28"/>
  <c r="AF140" i="28"/>
  <c r="X4" i="22"/>
  <c r="AF4" i="22"/>
  <c r="AE140" i="22"/>
  <c r="AG134" i="22"/>
  <c r="Y134" i="22"/>
  <c r="AA131" i="22"/>
  <c r="AC143" i="22"/>
  <c r="AE125" i="22"/>
  <c r="AA113" i="22"/>
  <c r="AB98" i="22"/>
  <c r="AC95" i="22"/>
  <c r="AD92" i="22"/>
  <c r="AE89" i="22"/>
  <c r="AC80" i="22"/>
  <c r="AA71" i="22"/>
  <c r="Y68" i="22"/>
  <c r="Y65" i="22"/>
  <c r="Y62" i="22"/>
  <c r="AB80" i="28"/>
  <c r="AC4" i="22"/>
  <c r="AG4" i="22"/>
  <c r="X134" i="22"/>
  <c r="Z131" i="22"/>
  <c r="AB143" i="22"/>
  <c r="AD125" i="22"/>
  <c r="AF110" i="22"/>
  <c r="X110" i="22"/>
  <c r="AD119" i="22"/>
  <c r="Z101" i="22"/>
  <c r="AA98" i="22"/>
  <c r="AB86" i="22"/>
  <c r="AB83" i="22"/>
  <c r="Z80" i="22"/>
  <c r="Z74" i="22"/>
  <c r="X65" i="22"/>
  <c r="AF7" i="22"/>
  <c r="AD53" i="28"/>
  <c r="AB44" i="28"/>
  <c r="Z35" i="28"/>
  <c r="AB4" i="22"/>
  <c r="AC140" i="22"/>
  <c r="AE110" i="22"/>
  <c r="AG113" i="22"/>
  <c r="Y113" i="22"/>
  <c r="AA107" i="22"/>
  <c r="AG101" i="22"/>
  <c r="Z98" i="22"/>
  <c r="AA95" i="22"/>
  <c r="AB92" i="22"/>
  <c r="AA89" i="22"/>
  <c r="Y77" i="22"/>
  <c r="AG65" i="22"/>
  <c r="AE7" i="22"/>
  <c r="AB53" i="28"/>
  <c r="Z44" i="28"/>
  <c r="X35" i="28"/>
  <c r="AF134" i="28"/>
  <c r="X62" i="28"/>
  <c r="AG128" i="28"/>
  <c r="AA7" i="28"/>
  <c r="Y62" i="28"/>
  <c r="AG62" i="28"/>
  <c r="AE65" i="28"/>
  <c r="AC68" i="28"/>
  <c r="AA71" i="28"/>
  <c r="Y74" i="28"/>
  <c r="AG74" i="28"/>
  <c r="AC80" i="28"/>
  <c r="AA95" i="28"/>
  <c r="Y98" i="28"/>
  <c r="AG98" i="28"/>
  <c r="AE101" i="28"/>
  <c r="AC116" i="28"/>
  <c r="AG107" i="28"/>
  <c r="AE113" i="28"/>
  <c r="AA125" i="28"/>
  <c r="Y143" i="28"/>
  <c r="AB59" i="28"/>
  <c r="AF128" i="22"/>
  <c r="X128" i="22"/>
  <c r="AA59" i="22"/>
  <c r="AB7" i="28"/>
  <c r="Z62" i="28"/>
  <c r="AF65" i="28"/>
  <c r="AD68" i="28"/>
  <c r="AB71" i="28"/>
  <c r="AD80" i="28"/>
  <c r="Z86" i="28"/>
  <c r="X89" i="28"/>
  <c r="AF89" i="28"/>
  <c r="AB95" i="28"/>
  <c r="Z98" i="28"/>
  <c r="X101" i="28"/>
  <c r="AF101" i="28"/>
  <c r="AD116" i="28"/>
  <c r="AD110" i="28"/>
  <c r="AB125" i="28"/>
  <c r="X131" i="28"/>
  <c r="AF131" i="28"/>
  <c r="AE128" i="28"/>
  <c r="AA59" i="28"/>
  <c r="AE128" i="22"/>
  <c r="Z59" i="22"/>
  <c r="AC7" i="28"/>
  <c r="AA74" i="28"/>
  <c r="Y77" i="28"/>
  <c r="AG77" i="28"/>
  <c r="AE80" i="28"/>
  <c r="AC83" i="28"/>
  <c r="AA86" i="28"/>
  <c r="Y89" i="28"/>
  <c r="AE92" i="28"/>
  <c r="AC95" i="28"/>
  <c r="AC119" i="28"/>
  <c r="AA107" i="28"/>
  <c r="Y113" i="28"/>
  <c r="AG113" i="28"/>
  <c r="AE110" i="28"/>
  <c r="AA143" i="28"/>
  <c r="Y131" i="28"/>
  <c r="AG131" i="28"/>
  <c r="AD128" i="28"/>
  <c r="Y59" i="22"/>
  <c r="AD7" i="28"/>
  <c r="AB62" i="28"/>
  <c r="X68" i="28"/>
  <c r="AF68" i="28"/>
  <c r="AD71" i="28"/>
  <c r="Z77" i="28"/>
  <c r="X80" i="28"/>
  <c r="AF80" i="28"/>
  <c r="X92" i="28"/>
  <c r="AD95" i="28"/>
  <c r="AB98" i="28"/>
  <c r="Z101" i="28"/>
  <c r="AF116" i="28"/>
  <c r="AD119" i="28"/>
  <c r="AB107" i="28"/>
  <c r="Z113" i="28"/>
  <c r="X110" i="28"/>
  <c r="Z131" i="28"/>
  <c r="X134" i="28"/>
  <c r="AC128" i="28"/>
  <c r="Y59" i="28"/>
  <c r="AC128" i="22"/>
  <c r="AF59" i="22"/>
  <c r="X59" i="22"/>
  <c r="AE7" i="28"/>
  <c r="AC62" i="28"/>
  <c r="AE71" i="28"/>
  <c r="AC74" i="28"/>
  <c r="Y80" i="28"/>
  <c r="AG80" i="28"/>
  <c r="AE83" i="28"/>
  <c r="AC86" i="28"/>
  <c r="AA89" i="28"/>
  <c r="Y92" i="28"/>
  <c r="AG92" i="28"/>
  <c r="Y116" i="28"/>
  <c r="AE119" i="28"/>
  <c r="AC107" i="28"/>
  <c r="AA113" i="28"/>
  <c r="Y110" i="28"/>
  <c r="AG110" i="28"/>
  <c r="AE125" i="28"/>
  <c r="AC143" i="28"/>
  <c r="AA131" i="28"/>
  <c r="AF59" i="28"/>
  <c r="AB128" i="22"/>
  <c r="AE59" i="22"/>
  <c r="X7" i="28"/>
  <c r="AF7" i="28"/>
  <c r="AD62" i="28"/>
  <c r="AB65" i="28"/>
  <c r="Z68" i="28"/>
  <c r="X71" i="28"/>
  <c r="AF71" i="28"/>
  <c r="Z80" i="28"/>
  <c r="X83" i="28"/>
  <c r="AF83" i="28"/>
  <c r="AD86" i="28"/>
  <c r="AB89" i="28"/>
  <c r="Z92" i="28"/>
  <c r="X95" i="28"/>
  <c r="AF95" i="28"/>
  <c r="AD98" i="28"/>
  <c r="AB101" i="28"/>
  <c r="AD107" i="28"/>
  <c r="AB113" i="28"/>
  <c r="Z110" i="28"/>
  <c r="X125" i="28"/>
  <c r="AF125" i="28"/>
  <c r="AD143" i="28"/>
  <c r="AB131" i="28"/>
  <c r="Z134" i="28"/>
  <c r="AA128" i="28"/>
  <c r="AE59" i="28"/>
  <c r="Y7" i="28"/>
  <c r="AG7" i="28"/>
  <c r="AE62" i="28"/>
  <c r="AC65" i="28"/>
  <c r="AA68" i="28"/>
  <c r="Y71" i="28"/>
  <c r="AG71" i="28"/>
  <c r="AE74" i="28"/>
  <c r="AC77" i="28"/>
  <c r="AA80" i="28"/>
  <c r="Y83" i="28"/>
  <c r="AA92" i="28"/>
  <c r="Y95" i="28"/>
  <c r="AG95" i="28"/>
  <c r="AE98" i="28"/>
  <c r="AC101" i="28"/>
  <c r="AA116" i="28"/>
  <c r="Y119" i="28"/>
  <c r="AG119" i="28"/>
  <c r="AE107" i="28"/>
  <c r="AC113" i="28"/>
  <c r="AG125" i="28"/>
  <c r="AE143" i="28"/>
  <c r="AC131" i="28"/>
  <c r="AA134" i="28"/>
  <c r="Z128" i="28"/>
  <c r="AB68" i="28"/>
  <c r="AF86" i="28"/>
  <c r="Z119" i="28"/>
  <c r="AD131" i="28"/>
  <c r="Y140" i="28"/>
  <c r="AC32" i="28"/>
  <c r="AA35" i="28"/>
  <c r="Y38" i="28"/>
  <c r="AG38" i="28"/>
  <c r="AE41" i="28"/>
  <c r="AC44" i="28"/>
  <c r="AA47" i="28"/>
  <c r="Y50" i="28"/>
  <c r="AG50" i="28"/>
  <c r="AE53" i="28"/>
  <c r="AD4" i="28"/>
  <c r="Z71" i="28"/>
  <c r="AD89" i="28"/>
  <c r="X107" i="28"/>
  <c r="AE131" i="28"/>
  <c r="Z140" i="28"/>
  <c r="X29" i="28"/>
  <c r="AF29" i="28"/>
  <c r="AD32" i="28"/>
  <c r="AB35" i="28"/>
  <c r="Z38" i="28"/>
  <c r="AD44" i="28"/>
  <c r="AB47" i="28"/>
  <c r="Z50" i="28"/>
  <c r="X53" i="28"/>
  <c r="AF53" i="28"/>
  <c r="AD56" i="28"/>
  <c r="AC4" i="28"/>
  <c r="Y7" i="22"/>
  <c r="AG7" i="22"/>
  <c r="AE62" i="22"/>
  <c r="AC65" i="22"/>
  <c r="AA68" i="22"/>
  <c r="Y71" i="22"/>
  <c r="AG71" i="22"/>
  <c r="AE74" i="22"/>
  <c r="AC77" i="22"/>
  <c r="AA80" i="22"/>
  <c r="Y83" i="22"/>
  <c r="AG83" i="22"/>
  <c r="AE86" i="22"/>
  <c r="AC89" i="22"/>
  <c r="AA92" i="22"/>
  <c r="Y95" i="22"/>
  <c r="AG95" i="22"/>
  <c r="AE98" i="22"/>
  <c r="AD59" i="28"/>
  <c r="X74" i="28"/>
  <c r="AB92" i="28"/>
  <c r="AF107" i="28"/>
  <c r="AB134" i="28"/>
  <c r="AA140" i="28"/>
  <c r="Y29" i="28"/>
  <c r="AG29" i="28"/>
  <c r="AE32" i="28"/>
  <c r="AC35" i="28"/>
  <c r="AA38" i="28"/>
  <c r="Y41" i="28"/>
  <c r="AG41" i="28"/>
  <c r="AE44" i="28"/>
  <c r="AC47" i="28"/>
  <c r="AA50" i="28"/>
  <c r="Y53" i="28"/>
  <c r="AG53" i="28"/>
  <c r="AE56" i="28"/>
  <c r="Y4" i="28"/>
  <c r="Z7" i="22"/>
  <c r="X62" i="22"/>
  <c r="AF62" i="22"/>
  <c r="AD65" i="22"/>
  <c r="AB68" i="22"/>
  <c r="Z71" i="22"/>
  <c r="X74" i="22"/>
  <c r="AF74" i="22"/>
  <c r="AD77" i="22"/>
  <c r="AB80" i="22"/>
  <c r="Z83" i="22"/>
  <c r="X86" i="22"/>
  <c r="AF86" i="22"/>
  <c r="AD89" i="22"/>
  <c r="AF74" i="28"/>
  <c r="Z95" i="28"/>
  <c r="AD113" i="28"/>
  <c r="AC134" i="28"/>
  <c r="AB140" i="28"/>
  <c r="Z29" i="28"/>
  <c r="X32" i="28"/>
  <c r="AF32" i="28"/>
  <c r="AD35" i="28"/>
  <c r="AB38" i="28"/>
  <c r="Z41" i="28"/>
  <c r="X44" i="28"/>
  <c r="AF44" i="28"/>
  <c r="AD47" i="28"/>
  <c r="AB50" i="28"/>
  <c r="Z53" i="28"/>
  <c r="X56" i="28"/>
  <c r="AF56" i="28"/>
  <c r="Z4" i="28"/>
  <c r="Z7" i="28"/>
  <c r="AD77" i="28"/>
  <c r="X98" i="28"/>
  <c r="AB110" i="28"/>
  <c r="AD134" i="28"/>
  <c r="AC140" i="28"/>
  <c r="AA29" i="28"/>
  <c r="Y32" i="28"/>
  <c r="AG32" i="28"/>
  <c r="AE35" i="28"/>
  <c r="AC38" i="28"/>
  <c r="AA41" i="28"/>
  <c r="Y44" i="28"/>
  <c r="AG44" i="28"/>
  <c r="AE47" i="28"/>
  <c r="AC50" i="28"/>
  <c r="AA53" i="28"/>
  <c r="Y56" i="28"/>
  <c r="AG56" i="28"/>
  <c r="AA4" i="28"/>
  <c r="AC59" i="22"/>
  <c r="AF62" i="28"/>
  <c r="Z83" i="28"/>
  <c r="AD101" i="28"/>
  <c r="X143" i="28"/>
  <c r="AG134" i="28"/>
  <c r="AE140" i="28"/>
  <c r="AC29" i="28"/>
  <c r="AA32" i="28"/>
  <c r="Y35" i="28"/>
  <c r="AG35" i="28"/>
  <c r="AE38" i="28"/>
  <c r="AC41" i="28"/>
  <c r="AA44" i="28"/>
  <c r="Y47" i="28"/>
  <c r="AG47" i="28"/>
  <c r="AE50" i="28"/>
  <c r="AC53" i="28"/>
  <c r="AA56" i="28"/>
  <c r="AF4" i="28"/>
  <c r="X4" i="28"/>
  <c r="AA4" i="22"/>
  <c r="AB140" i="22"/>
  <c r="AD134" i="22"/>
  <c r="AF131" i="22"/>
  <c r="X131" i="22"/>
  <c r="Z143" i="22"/>
  <c r="AB125" i="22"/>
  <c r="AD110" i="22"/>
  <c r="AF113" i="22"/>
  <c r="X113" i="22"/>
  <c r="Z107" i="22"/>
  <c r="AB119" i="22"/>
  <c r="AD116" i="22"/>
  <c r="AF101" i="22"/>
  <c r="X101" i="22"/>
  <c r="Y98" i="22"/>
  <c r="Z95" i="22"/>
  <c r="Z92" i="22"/>
  <c r="Z89" i="22"/>
  <c r="Z86" i="22"/>
  <c r="X83" i="22"/>
  <c r="X80" i="22"/>
  <c r="X77" i="22"/>
  <c r="AF71" i="22"/>
  <c r="AF68" i="22"/>
  <c r="AF65" i="22"/>
  <c r="AD62" i="22"/>
  <c r="AD7" i="22"/>
  <c r="AF50" i="28"/>
  <c r="AD41" i="28"/>
  <c r="AB32" i="28"/>
  <c r="AF143" i="28"/>
  <c r="Z4" i="22"/>
  <c r="AA140" i="22"/>
  <c r="AC134" i="22"/>
  <c r="AE131" i="22"/>
  <c r="AG143" i="22"/>
  <c r="Y143" i="22"/>
  <c r="AA125" i="22"/>
  <c r="AC110" i="22"/>
  <c r="AE113" i="22"/>
  <c r="AG107" i="22"/>
  <c r="Y107" i="22"/>
  <c r="AA119" i="22"/>
  <c r="AC116" i="22"/>
  <c r="AE101" i="22"/>
  <c r="AG98" i="22"/>
  <c r="X98" i="22"/>
  <c r="X95" i="22"/>
  <c r="Y92" i="22"/>
  <c r="Y89" i="22"/>
  <c r="Y86" i="22"/>
  <c r="AG80" i="22"/>
  <c r="AG77" i="22"/>
  <c r="AG74" i="22"/>
  <c r="AE71" i="22"/>
  <c r="AE68" i="22"/>
  <c r="AE65" i="22"/>
  <c r="AC62" i="22"/>
  <c r="AC7" i="22"/>
  <c r="AB4" i="28"/>
  <c r="AD50" i="28"/>
  <c r="AB41" i="28"/>
  <c r="Z32" i="28"/>
  <c r="Z125" i="28"/>
  <c r="Y4" i="22"/>
  <c r="Z140" i="22"/>
  <c r="AB134" i="22"/>
  <c r="AD131" i="22"/>
  <c r="AF143" i="22"/>
  <c r="X143" i="22"/>
  <c r="Z125" i="22"/>
  <c r="AB110" i="22"/>
  <c r="AD113" i="22"/>
  <c r="AF107" i="22"/>
  <c r="X107" i="22"/>
  <c r="Z119" i="22"/>
  <c r="AB116" i="22"/>
  <c r="AD101" i="22"/>
  <c r="AF98" i="22"/>
  <c r="AF95" i="22"/>
  <c r="AG92" i="22"/>
  <c r="X92" i="22"/>
  <c r="X89" i="22"/>
  <c r="AF83" i="22"/>
  <c r="AF80" i="22"/>
  <c r="AF77" i="22"/>
  <c r="AD74" i="22"/>
  <c r="AD71" i="22"/>
  <c r="AD68" i="22"/>
  <c r="AB65" i="22"/>
  <c r="AB62" i="22"/>
  <c r="AB7" i="22"/>
  <c r="AE4" i="28"/>
  <c r="X50" i="28"/>
  <c r="AF38" i="28"/>
  <c r="AD29" i="28"/>
  <c r="AB116" i="28"/>
  <c r="B62" i="28"/>
  <c r="D89" i="28"/>
  <c r="J62" i="28"/>
  <c r="K68" i="28"/>
  <c r="H65" i="28"/>
  <c r="D62" i="28"/>
  <c r="F89" i="22"/>
  <c r="G95" i="22"/>
  <c r="K62" i="22"/>
  <c r="E74" i="22"/>
  <c r="F74" i="22"/>
  <c r="B68" i="22"/>
  <c r="J65" i="22"/>
  <c r="K62" i="28"/>
  <c r="B71" i="22"/>
  <c r="D74" i="22"/>
  <c r="C77" i="22"/>
  <c r="J20" i="22"/>
  <c r="D95" i="22"/>
  <c r="H65" i="22"/>
  <c r="E62" i="22"/>
  <c r="I77" i="28"/>
  <c r="G77" i="28"/>
  <c r="J71" i="22"/>
  <c r="D62" i="22"/>
  <c r="K92" i="22"/>
  <c r="G68" i="22"/>
  <c r="J131" i="22"/>
  <c r="D65" i="22"/>
  <c r="G143" i="22"/>
  <c r="I131" i="22"/>
  <c r="I41" i="28"/>
  <c r="I131" i="28"/>
  <c r="D107" i="22"/>
  <c r="C41" i="28"/>
  <c r="E83" i="22"/>
  <c r="C83" i="22"/>
  <c r="J83" i="22"/>
  <c r="K23" i="22"/>
  <c r="B131" i="22"/>
  <c r="E134" i="22"/>
  <c r="J113" i="22"/>
  <c r="J143" i="28"/>
  <c r="I86" i="28"/>
  <c r="B143" i="22"/>
  <c r="J35" i="28"/>
  <c r="F140" i="28"/>
  <c r="F140" i="22"/>
  <c r="K116" i="22"/>
  <c r="E11" i="22"/>
  <c r="D131" i="28"/>
  <c r="G41" i="28"/>
  <c r="C110" i="22"/>
  <c r="I23" i="22"/>
  <c r="F134" i="22"/>
  <c r="G113" i="22"/>
  <c r="E26" i="22"/>
  <c r="J29" i="28"/>
  <c r="C53" i="28"/>
  <c r="H132" i="28"/>
  <c r="K65" i="28"/>
  <c r="C68" i="22"/>
  <c r="C71" i="22"/>
  <c r="J11" i="22"/>
  <c r="K77" i="22"/>
  <c r="F65" i="28"/>
  <c r="I68" i="28"/>
  <c r="J32" i="28"/>
  <c r="F14" i="28"/>
  <c r="E77" i="28"/>
  <c r="I11" i="28"/>
  <c r="F74" i="28"/>
  <c r="F107" i="28"/>
  <c r="I56" i="28"/>
  <c r="F68" i="28"/>
  <c r="F116" i="28"/>
  <c r="G68" i="28"/>
  <c r="E4" i="22"/>
  <c r="D7" i="22"/>
  <c r="C80" i="22"/>
  <c r="D4" i="28"/>
  <c r="E7" i="28"/>
  <c r="I80" i="28"/>
  <c r="D8" i="22"/>
  <c r="F66" i="22"/>
  <c r="J47" i="22"/>
  <c r="B53" i="22"/>
  <c r="F54" i="22"/>
  <c r="F60" i="28"/>
  <c r="H69" i="28"/>
  <c r="D99" i="28"/>
  <c r="F120" i="28"/>
  <c r="H111" i="28"/>
  <c r="E71" i="22"/>
  <c r="B17" i="22"/>
  <c r="I92" i="22"/>
  <c r="H68" i="28"/>
  <c r="K71" i="28"/>
  <c r="B38" i="28"/>
  <c r="H17" i="28"/>
  <c r="I83" i="28"/>
  <c r="I14" i="28"/>
  <c r="H77" i="28"/>
  <c r="H113" i="28"/>
  <c r="F11" i="28"/>
  <c r="H71" i="28"/>
  <c r="H119" i="28"/>
  <c r="I71" i="28"/>
  <c r="D4" i="22"/>
  <c r="E7" i="22"/>
  <c r="E98" i="22"/>
  <c r="E4" i="28"/>
  <c r="F7" i="28"/>
  <c r="B5" i="22"/>
  <c r="E8" i="22"/>
  <c r="H69" i="22"/>
  <c r="B51" i="22"/>
  <c r="D53" i="22"/>
  <c r="H12" i="28"/>
  <c r="H60" i="28"/>
  <c r="J69" i="28"/>
  <c r="B81" i="28"/>
  <c r="F99" i="28"/>
  <c r="H120" i="28"/>
  <c r="J111" i="28"/>
  <c r="B132" i="28"/>
  <c r="J71" i="28"/>
  <c r="H83" i="28"/>
  <c r="F110" i="28"/>
  <c r="D41" i="28"/>
  <c r="I110" i="28"/>
  <c r="E38" i="28"/>
  <c r="K17" i="28"/>
  <c r="I107" i="28"/>
  <c r="G35" i="28"/>
  <c r="C17" i="28"/>
  <c r="H4" i="22"/>
  <c r="F7" i="22"/>
  <c r="G128" i="22"/>
  <c r="F4" i="28"/>
  <c r="G7" i="28"/>
  <c r="G5" i="22"/>
  <c r="F8" i="22"/>
  <c r="D81" i="22"/>
  <c r="H51" i="22"/>
  <c r="J53" i="22"/>
  <c r="B5" i="28"/>
  <c r="D63" i="28"/>
  <c r="F72" i="28"/>
  <c r="H81" i="28"/>
  <c r="B102" i="28"/>
  <c r="D108" i="28"/>
  <c r="F126" i="28"/>
  <c r="B110" i="28"/>
  <c r="J38" i="28"/>
  <c r="F20" i="28"/>
  <c r="G123" i="28"/>
  <c r="I122" i="28"/>
  <c r="G138" i="22"/>
  <c r="H138" i="22"/>
  <c r="F138" i="28"/>
  <c r="D137" i="28"/>
  <c r="D122" i="22"/>
  <c r="D105" i="22"/>
  <c r="H104" i="22"/>
  <c r="I105" i="28"/>
  <c r="G104" i="28"/>
  <c r="D123" i="28"/>
  <c r="J123" i="28"/>
  <c r="J138" i="22"/>
  <c r="I105" i="22"/>
  <c r="D138" i="22"/>
  <c r="F137" i="22"/>
  <c r="H123" i="22"/>
  <c r="D123" i="22"/>
  <c r="J104" i="22"/>
  <c r="K138" i="28"/>
  <c r="E137" i="22"/>
  <c r="G123" i="22"/>
  <c r="I122" i="22"/>
  <c r="G137" i="28"/>
  <c r="I123" i="28"/>
  <c r="K122" i="28"/>
  <c r="F122" i="28"/>
  <c r="J105" i="22"/>
  <c r="F137" i="28"/>
  <c r="D105" i="28"/>
  <c r="J104" i="28"/>
  <c r="C141" i="28"/>
  <c r="K129" i="28"/>
  <c r="C129" i="28"/>
  <c r="E126" i="28"/>
  <c r="G117" i="28"/>
  <c r="K99" i="28"/>
  <c r="C99" i="28"/>
  <c r="E96" i="28"/>
  <c r="G93" i="28"/>
  <c r="I90" i="28"/>
  <c r="G81" i="28"/>
  <c r="K75" i="28"/>
  <c r="E72" i="28"/>
  <c r="G69" i="28"/>
  <c r="I66" i="28"/>
  <c r="K63" i="28"/>
  <c r="C63" i="28"/>
  <c r="E60" i="28"/>
  <c r="E48" i="28"/>
  <c r="C39" i="28"/>
  <c r="E36" i="28"/>
  <c r="G33" i="28"/>
  <c r="I18" i="28"/>
  <c r="G8" i="28"/>
  <c r="I5" i="28"/>
  <c r="G57" i="22"/>
  <c r="E50" i="22"/>
  <c r="G45" i="22"/>
  <c r="E44" i="22"/>
  <c r="K42" i="22"/>
  <c r="J141" i="28"/>
  <c r="H144" i="28"/>
  <c r="J129" i="28"/>
  <c r="B129" i="28"/>
  <c r="D120" i="28"/>
  <c r="J99" i="28"/>
  <c r="B99" i="28"/>
  <c r="D96" i="28"/>
  <c r="F93" i="28"/>
  <c r="F81" i="28"/>
  <c r="H78" i="28"/>
  <c r="D72" i="28"/>
  <c r="F69" i="28"/>
  <c r="H66" i="28"/>
  <c r="J63" i="28"/>
  <c r="B63" i="28"/>
  <c r="D60" i="28"/>
  <c r="B51" i="28"/>
  <c r="J39" i="28"/>
  <c r="B39" i="28"/>
  <c r="D36" i="28"/>
  <c r="F21" i="28"/>
  <c r="D12" i="28"/>
  <c r="F8" i="28"/>
  <c r="H5" i="28"/>
  <c r="F51" i="22"/>
  <c r="B48" i="22"/>
  <c r="H47" i="22"/>
  <c r="F45" i="22"/>
  <c r="D44" i="22"/>
  <c r="K135" i="28"/>
  <c r="G144" i="28"/>
  <c r="I129" i="28"/>
  <c r="K126" i="28"/>
  <c r="C126" i="28"/>
  <c r="E117" i="28"/>
  <c r="I99" i="28"/>
  <c r="K96" i="28"/>
  <c r="C96" i="28"/>
  <c r="E93" i="28"/>
  <c r="G90" i="28"/>
  <c r="K84" i="28"/>
  <c r="E81" i="28"/>
  <c r="I75" i="28"/>
  <c r="K72" i="28"/>
  <c r="C72" i="28"/>
  <c r="E69" i="28"/>
  <c r="G66" i="28"/>
  <c r="I63" i="28"/>
  <c r="K60" i="28"/>
  <c r="C60" i="28"/>
  <c r="E57" i="28"/>
  <c r="C48" i="28"/>
  <c r="I39" i="28"/>
  <c r="K36" i="28"/>
  <c r="C36" i="28"/>
  <c r="E33" i="28"/>
  <c r="I27" i="28"/>
  <c r="G18" i="28"/>
  <c r="C12" i="28"/>
  <c r="E8" i="28"/>
  <c r="C5" i="28"/>
  <c r="E57" i="22"/>
  <c r="C56" i="22"/>
  <c r="K50" i="22"/>
  <c r="G47" i="22"/>
  <c r="E45" i="22"/>
  <c r="K44" i="22"/>
  <c r="C44" i="22"/>
  <c r="G41" i="22"/>
  <c r="I36" i="22"/>
  <c r="K32" i="22"/>
  <c r="C32" i="22"/>
  <c r="I30" i="22"/>
  <c r="G29" i="22"/>
  <c r="B78" i="22"/>
  <c r="K8" i="22"/>
  <c r="C8" i="22"/>
  <c r="E5" i="22"/>
  <c r="H141" i="28"/>
  <c r="D132" i="28"/>
  <c r="F144" i="28"/>
  <c r="H129" i="28"/>
  <c r="J126" i="28"/>
  <c r="D111" i="28"/>
  <c r="B120" i="28"/>
  <c r="H99" i="28"/>
  <c r="J96" i="28"/>
  <c r="B96" i="28"/>
  <c r="D93" i="28"/>
  <c r="H87" i="28"/>
  <c r="D81" i="28"/>
  <c r="F78" i="28"/>
  <c r="J72" i="28"/>
  <c r="B72" i="28"/>
  <c r="D69" i="28"/>
  <c r="F66" i="28"/>
  <c r="H63" i="28"/>
  <c r="J60" i="28"/>
  <c r="B60" i="28"/>
  <c r="D57" i="28"/>
  <c r="J48" i="28"/>
  <c r="F42" i="28"/>
  <c r="H39" i="28"/>
  <c r="J36" i="28"/>
  <c r="B36" i="28"/>
  <c r="F30" i="28"/>
  <c r="H27" i="28"/>
  <c r="D21" i="28"/>
  <c r="J12" i="28"/>
  <c r="B12" i="28"/>
  <c r="D8" i="28"/>
  <c r="D5" i="28"/>
  <c r="J56" i="22"/>
  <c r="B56" i="22"/>
  <c r="D51" i="22"/>
  <c r="H48" i="22"/>
  <c r="F47" i="22"/>
  <c r="D45" i="22"/>
  <c r="J44" i="22"/>
  <c r="H42" i="22"/>
  <c r="F41" i="22"/>
  <c r="B38" i="22"/>
  <c r="D33" i="22"/>
  <c r="J32" i="22"/>
  <c r="B32" i="22"/>
  <c r="H30" i="22"/>
  <c r="B114" i="22"/>
  <c r="J72" i="22"/>
  <c r="J8" i="22"/>
  <c r="B8" i="22"/>
  <c r="F5" i="22"/>
  <c r="K132" i="28"/>
  <c r="C132" i="28"/>
  <c r="E144" i="28"/>
  <c r="G129" i="28"/>
  <c r="K111" i="28"/>
  <c r="C111" i="28"/>
  <c r="I120" i="28"/>
  <c r="E102" i="28"/>
  <c r="G99" i="28"/>
  <c r="I96" i="28"/>
  <c r="K93" i="28"/>
  <c r="E90" i="28"/>
  <c r="G87" i="28"/>
  <c r="K81" i="28"/>
  <c r="C81" i="28"/>
  <c r="I72" i="28"/>
  <c r="K69" i="28"/>
  <c r="C69" i="28"/>
  <c r="E66" i="28"/>
  <c r="G63" i="28"/>
  <c r="I60" i="28"/>
  <c r="K57" i="28"/>
  <c r="G51" i="28"/>
  <c r="C45" i="28"/>
  <c r="E42" i="28"/>
  <c r="G39" i="28"/>
  <c r="I36" i="28"/>
  <c r="C33" i="28"/>
  <c r="E30" i="28"/>
  <c r="G27" i="28"/>
  <c r="I24" i="28"/>
  <c r="K21" i="28"/>
  <c r="C21" i="28"/>
  <c r="E18" i="28"/>
  <c r="G15" i="28"/>
  <c r="I12" i="28"/>
  <c r="K8" i="28"/>
  <c r="C8" i="28"/>
  <c r="E5" i="28"/>
  <c r="K57" i="22"/>
  <c r="C57" i="22"/>
  <c r="I56" i="22"/>
  <c r="G54" i="22"/>
  <c r="E53" i="22"/>
  <c r="K51" i="22"/>
  <c r="C51" i="22"/>
  <c r="I50" i="22"/>
  <c r="G48" i="22"/>
  <c r="E47" i="22"/>
  <c r="K45" i="22"/>
  <c r="C45" i="22"/>
  <c r="I44" i="22"/>
  <c r="G42" i="22"/>
  <c r="E41" i="22"/>
  <c r="K39" i="22"/>
  <c r="C39" i="22"/>
  <c r="I38" i="22"/>
  <c r="E141" i="28"/>
  <c r="G135" i="28"/>
  <c r="I132" i="28"/>
  <c r="K144" i="28"/>
  <c r="C144" i="28"/>
  <c r="E129" i="28"/>
  <c r="G126" i="28"/>
  <c r="I111" i="28"/>
  <c r="K114" i="28"/>
  <c r="C114" i="28"/>
  <c r="E108" i="28"/>
  <c r="G120" i="28"/>
  <c r="I117" i="28"/>
  <c r="K102" i="28"/>
  <c r="C102" i="28"/>
  <c r="E99" i="28"/>
  <c r="G96" i="28"/>
  <c r="I93" i="28"/>
  <c r="K90" i="28"/>
  <c r="C90" i="28"/>
  <c r="E87" i="28"/>
  <c r="G84" i="28"/>
  <c r="I81" i="28"/>
  <c r="K78" i="28"/>
  <c r="C78" i="28"/>
  <c r="E75" i="28"/>
  <c r="G72" i="28"/>
  <c r="I69" i="28"/>
  <c r="K66" i="28"/>
  <c r="C66" i="28"/>
  <c r="E63" i="28"/>
  <c r="G60" i="28"/>
  <c r="I57" i="28"/>
  <c r="K54" i="28"/>
  <c r="C54" i="28"/>
  <c r="E51" i="28"/>
  <c r="G48" i="28"/>
  <c r="I45" i="28"/>
  <c r="K42" i="28"/>
  <c r="C42" i="28"/>
  <c r="E39" i="28"/>
  <c r="G36" i="28"/>
  <c r="I33" i="28"/>
  <c r="K30" i="28"/>
  <c r="C30" i="28"/>
  <c r="E27" i="28"/>
  <c r="G24" i="28"/>
  <c r="I21" i="28"/>
  <c r="K18" i="28"/>
  <c r="C18" i="28"/>
  <c r="E15" i="28"/>
  <c r="G12" i="28"/>
  <c r="I8" i="28"/>
  <c r="K5" i="28"/>
  <c r="G5" i="28"/>
  <c r="I57" i="22"/>
  <c r="G56" i="22"/>
  <c r="E54" i="22"/>
  <c r="K53" i="22"/>
  <c r="C53" i="22"/>
  <c r="I51" i="22"/>
  <c r="G50" i="22"/>
  <c r="E48" i="22"/>
  <c r="K47" i="22"/>
  <c r="C47" i="22"/>
  <c r="I45" i="22"/>
  <c r="G44" i="22"/>
  <c r="E42" i="22"/>
  <c r="K41" i="22"/>
  <c r="C41" i="22"/>
  <c r="I39" i="22"/>
  <c r="G38" i="22"/>
  <c r="E36" i="22"/>
  <c r="K35" i="22"/>
  <c r="C35" i="22"/>
  <c r="I33" i="22"/>
  <c r="G32" i="22"/>
  <c r="E30" i="22"/>
  <c r="K29" i="22"/>
  <c r="C29" i="22"/>
  <c r="F102" i="22"/>
  <c r="D63" i="22"/>
  <c r="G8" i="22"/>
  <c r="J5" i="22"/>
  <c r="K98" i="28"/>
  <c r="I4" i="22"/>
  <c r="G7" i="22"/>
  <c r="B4" i="28"/>
  <c r="H4" i="28"/>
  <c r="H7" i="28"/>
  <c r="D5" i="22"/>
  <c r="H8" i="22"/>
  <c r="B96" i="22"/>
  <c r="E29" i="22"/>
  <c r="B30" i="22"/>
  <c r="H33" i="22"/>
  <c r="D35" i="22"/>
  <c r="D42" i="22"/>
  <c r="F50" i="22"/>
  <c r="J51" i="22"/>
  <c r="B57" i="22"/>
  <c r="F5" i="28"/>
  <c r="F15" i="28"/>
  <c r="H24" i="28"/>
  <c r="J33" i="28"/>
  <c r="B45" i="28"/>
  <c r="D54" i="28"/>
  <c r="F63" i="28"/>
  <c r="H72" i="28"/>
  <c r="J81" i="28"/>
  <c r="B93" i="28"/>
  <c r="D102" i="28"/>
  <c r="F108" i="28"/>
  <c r="H126" i="28"/>
  <c r="J132" i="28"/>
  <c r="E95" i="28"/>
  <c r="E134" i="28"/>
  <c r="K50" i="28"/>
  <c r="J65" i="28"/>
  <c r="J101" i="28"/>
  <c r="F134" i="28"/>
  <c r="B53" i="28"/>
  <c r="E92" i="28"/>
  <c r="C143" i="28"/>
  <c r="I44" i="28"/>
  <c r="E26" i="28"/>
  <c r="F92" i="28"/>
  <c r="F131" i="28"/>
  <c r="B50" i="28"/>
  <c r="B65" i="28"/>
  <c r="H92" i="28"/>
  <c r="F143" i="28"/>
  <c r="B47" i="28"/>
  <c r="H26" i="28"/>
  <c r="G89" i="28"/>
  <c r="C125" i="28"/>
  <c r="K41" i="28"/>
  <c r="G23" i="28"/>
  <c r="F86" i="28"/>
  <c r="D125" i="28"/>
  <c r="B44" i="28"/>
  <c r="H23" i="28"/>
  <c r="G86" i="28"/>
  <c r="E125" i="28"/>
  <c r="C44" i="28"/>
  <c r="I23" i="28"/>
  <c r="B4" i="22"/>
  <c r="J4" i="22"/>
  <c r="H7" i="22"/>
  <c r="G4" i="28"/>
  <c r="I4" i="28"/>
  <c r="I7" i="28"/>
  <c r="C5" i="22"/>
  <c r="I8" i="22"/>
  <c r="D99" i="22"/>
  <c r="H29" i="22"/>
  <c r="C30" i="22"/>
  <c r="J33" i="22"/>
  <c r="E35" i="22"/>
  <c r="B36" i="22"/>
  <c r="B41" i="22"/>
  <c r="F42" i="22"/>
  <c r="H50" i="22"/>
  <c r="H57" i="22"/>
  <c r="J5" i="28"/>
  <c r="B18" i="28"/>
  <c r="D27" i="28"/>
  <c r="F36" i="28"/>
  <c r="H45" i="28"/>
  <c r="J54" i="28"/>
  <c r="B66" i="28"/>
  <c r="D75" i="28"/>
  <c r="F84" i="28"/>
  <c r="H93" i="28"/>
  <c r="J102" i="28"/>
  <c r="B114" i="28"/>
  <c r="D129" i="28"/>
  <c r="F135" i="28"/>
  <c r="B20" i="22"/>
  <c r="K119" i="22"/>
  <c r="K101" i="22"/>
  <c r="E89" i="22"/>
  <c r="E143" i="22"/>
  <c r="G26" i="22"/>
  <c r="E110" i="22"/>
  <c r="B65" i="22"/>
  <c r="H92" i="22"/>
  <c r="F143" i="22"/>
  <c r="C71" i="28"/>
  <c r="K140" i="28"/>
  <c r="H86" i="28"/>
  <c r="F125" i="28"/>
  <c r="D44" i="28"/>
  <c r="J23" i="28"/>
  <c r="K89" i="28"/>
  <c r="K143" i="28"/>
  <c r="G47" i="28"/>
  <c r="D95" i="28"/>
  <c r="D134" i="28"/>
  <c r="J50" i="28"/>
  <c r="I65" i="28"/>
  <c r="I101" i="28"/>
  <c r="G140" i="28"/>
  <c r="C56" i="28"/>
  <c r="B71" i="28"/>
  <c r="B119" i="28"/>
  <c r="H140" i="28"/>
  <c r="D56" i="28"/>
  <c r="G95" i="28"/>
  <c r="E131" i="28"/>
  <c r="K47" i="28"/>
  <c r="H95" i="28"/>
  <c r="H134" i="28"/>
  <c r="D53" i="28"/>
  <c r="D68" i="28"/>
  <c r="J95" i="28"/>
  <c r="H131" i="28"/>
  <c r="D50" i="28"/>
  <c r="C65" i="28"/>
  <c r="I92" i="28"/>
  <c r="G143" i="28"/>
  <c r="C47" i="28"/>
  <c r="I26" i="28"/>
  <c r="H89" i="28"/>
  <c r="H143" i="28"/>
  <c r="D47" i="28"/>
  <c r="J26" i="28"/>
  <c r="I89" i="28"/>
  <c r="I143" i="28"/>
  <c r="E47" i="28"/>
  <c r="K26" i="28"/>
  <c r="C4" i="22"/>
  <c r="K4" i="22"/>
  <c r="I7" i="22"/>
  <c r="J4" i="28"/>
  <c r="B7" i="28"/>
  <c r="J7" i="28"/>
  <c r="H5" i="22"/>
  <c r="H21" i="22"/>
  <c r="H117" i="22"/>
  <c r="I29" i="22"/>
  <c r="D30" i="22"/>
  <c r="K33" i="22"/>
  <c r="H35" i="22"/>
  <c r="C36" i="22"/>
  <c r="B39" i="22"/>
  <c r="D41" i="22"/>
  <c r="D48" i="22"/>
  <c r="F56" i="22"/>
  <c r="J57" i="22"/>
  <c r="B8" i="28"/>
  <c r="D18" i="28"/>
  <c r="F27" i="28"/>
  <c r="H36" i="28"/>
  <c r="J45" i="28"/>
  <c r="B57" i="28"/>
  <c r="D66" i="28"/>
  <c r="F75" i="28"/>
  <c r="H84" i="28"/>
  <c r="J93" i="28"/>
  <c r="B117" i="28"/>
  <c r="D114" i="28"/>
  <c r="F129" i="28"/>
  <c r="H135" i="28"/>
  <c r="G4" i="22"/>
  <c r="B7" i="22"/>
  <c r="J7" i="22"/>
  <c r="K4" i="28"/>
  <c r="C7" i="28"/>
  <c r="K7" i="28"/>
  <c r="I5" i="22"/>
  <c r="J24" i="22"/>
  <c r="J120" i="22"/>
  <c r="J29" i="22"/>
  <c r="F30" i="22"/>
  <c r="D32" i="22"/>
  <c r="I35" i="22"/>
  <c r="D36" i="22"/>
  <c r="D38" i="22"/>
  <c r="H39" i="22"/>
  <c r="J41" i="22"/>
  <c r="B47" i="22"/>
  <c r="F48" i="22"/>
  <c r="H56" i="22"/>
  <c r="H8" i="28"/>
  <c r="J18" i="28"/>
  <c r="B30" i="28"/>
  <c r="D39" i="28"/>
  <c r="F48" i="28"/>
  <c r="H57" i="28"/>
  <c r="J66" i="28"/>
  <c r="B78" i="28"/>
  <c r="D87" i="28"/>
  <c r="F96" i="28"/>
  <c r="H117" i="28"/>
  <c r="J114" i="28"/>
  <c r="B144" i="28"/>
  <c r="D141" i="28"/>
  <c r="F26" i="22"/>
  <c r="I65" i="22"/>
  <c r="I95" i="22"/>
  <c r="I134" i="22"/>
  <c r="K110" i="28"/>
  <c r="F77" i="22"/>
  <c r="F71" i="22"/>
  <c r="B101" i="22"/>
  <c r="J134" i="22"/>
  <c r="C20" i="28"/>
  <c r="B95" i="28"/>
  <c r="B134" i="28"/>
  <c r="H50" i="28"/>
  <c r="G65" i="28"/>
  <c r="G101" i="28"/>
  <c r="E140" i="28"/>
  <c r="K53" i="28"/>
  <c r="J68" i="28"/>
  <c r="J116" i="28"/>
  <c r="H29" i="28"/>
  <c r="G11" i="28"/>
  <c r="C74" i="28"/>
  <c r="C107" i="28"/>
  <c r="K32" i="28"/>
  <c r="G14" i="28"/>
  <c r="F77" i="28"/>
  <c r="F113" i="28"/>
  <c r="B35" i="28"/>
  <c r="H14" i="28"/>
  <c r="C119" i="28"/>
  <c r="I140" i="28"/>
  <c r="E56" i="28"/>
  <c r="D71" i="28"/>
  <c r="D119" i="28"/>
  <c r="B32" i="28"/>
  <c r="K11" i="28"/>
  <c r="H74" i="28"/>
  <c r="D116" i="28"/>
  <c r="B29" i="28"/>
  <c r="H56" i="28"/>
  <c r="G71" i="28"/>
  <c r="C101" i="28"/>
  <c r="K134" i="28"/>
  <c r="G53" i="28"/>
  <c r="D65" i="28"/>
  <c r="D101" i="28"/>
  <c r="B140" i="28"/>
  <c r="H53" i="28"/>
  <c r="E65" i="28"/>
  <c r="E101" i="28"/>
  <c r="C140" i="28"/>
  <c r="F4" i="22"/>
  <c r="C7" i="22"/>
  <c r="K7" i="22"/>
  <c r="C4" i="28"/>
  <c r="D7" i="28"/>
  <c r="G59" i="28"/>
  <c r="K5" i="22"/>
  <c r="B60" i="22"/>
  <c r="F126" i="22"/>
  <c r="G30" i="22"/>
  <c r="E32" i="22"/>
  <c r="B33" i="22"/>
  <c r="J35" i="22"/>
  <c r="F36" i="22"/>
  <c r="F38" i="22"/>
  <c r="J39" i="22"/>
  <c r="B45" i="22"/>
  <c r="D47" i="22"/>
  <c r="D54" i="22"/>
  <c r="J8" i="28"/>
  <c r="B21" i="28"/>
  <c r="D30" i="28"/>
  <c r="F39" i="28"/>
  <c r="H48" i="28"/>
  <c r="J57" i="28"/>
  <c r="B69" i="28"/>
  <c r="D78" i="28"/>
  <c r="F87" i="28"/>
  <c r="H96" i="28"/>
  <c r="J117" i="28"/>
  <c r="B111" i="28"/>
  <c r="D144" i="28"/>
  <c r="F141" i="28"/>
  <c r="S110" i="22"/>
  <c r="T110" i="28"/>
  <c r="S95" i="28"/>
  <c r="R65" i="28"/>
  <c r="S56" i="28"/>
  <c r="M110" i="22"/>
  <c r="N59" i="22"/>
  <c r="Q47" i="28"/>
  <c r="N92" i="22"/>
  <c r="R113" i="28"/>
  <c r="N95" i="28"/>
  <c r="Q131" i="22"/>
  <c r="V83" i="22"/>
  <c r="O119" i="28"/>
  <c r="N77" i="28"/>
  <c r="Q53" i="28"/>
  <c r="P86" i="22"/>
  <c r="S92" i="22"/>
  <c r="Q62" i="28"/>
  <c r="T101" i="22"/>
  <c r="N131" i="28"/>
  <c r="O71" i="22"/>
  <c r="P110" i="28"/>
  <c r="S134" i="22"/>
  <c r="R95" i="22"/>
  <c r="U110" i="28"/>
  <c r="T86" i="28"/>
  <c r="S38" i="28"/>
  <c r="T74" i="22"/>
  <c r="Q89" i="22"/>
  <c r="T29" i="28"/>
  <c r="R32" i="28"/>
  <c r="U140" i="22"/>
  <c r="U110" i="22"/>
  <c r="Q134" i="28"/>
  <c r="N107" i="28"/>
  <c r="P125" i="22"/>
  <c r="O125" i="28"/>
  <c r="U77" i="22"/>
  <c r="V89" i="28"/>
  <c r="R29" i="28"/>
  <c r="N71" i="22"/>
  <c r="V71" i="22"/>
  <c r="T32" i="28"/>
  <c r="T62" i="28"/>
  <c r="V110" i="22"/>
  <c r="S125" i="22"/>
  <c r="R47" i="28"/>
  <c r="S89" i="28"/>
  <c r="V140" i="28"/>
  <c r="O68" i="28"/>
  <c r="P101" i="28"/>
  <c r="R101" i="28"/>
  <c r="N41" i="28"/>
  <c r="Q92" i="28"/>
  <c r="R83" i="22"/>
  <c r="P44" i="28"/>
  <c r="P74" i="28"/>
  <c r="V134" i="22"/>
  <c r="Q68" i="22"/>
  <c r="S71" i="28"/>
  <c r="V113" i="28"/>
  <c r="T68" i="22"/>
  <c r="T50" i="28"/>
  <c r="N131" i="22"/>
  <c r="M116" i="28"/>
  <c r="N95" i="22"/>
  <c r="V53" i="28"/>
  <c r="V83" i="28"/>
  <c r="O65" i="22"/>
  <c r="P86" i="28"/>
  <c r="R74" i="22"/>
  <c r="P134" i="22"/>
  <c r="S113" i="28"/>
  <c r="R62" i="22"/>
  <c r="R95" i="28"/>
  <c r="U125" i="22"/>
  <c r="M62" i="22"/>
  <c r="Q143" i="22"/>
  <c r="R71" i="28"/>
  <c r="X140" i="22"/>
  <c r="AE107" i="22"/>
  <c r="AD11" i="22"/>
  <c r="AC17" i="28"/>
  <c r="X17" i="22"/>
  <c r="AF140" i="22"/>
  <c r="AA62" i="22"/>
  <c r="Y140" i="22"/>
  <c r="AF11" i="22"/>
  <c r="AE20" i="28"/>
  <c r="Y11" i="22"/>
  <c r="AC68" i="22"/>
  <c r="AD14" i="22"/>
  <c r="AD17" i="28"/>
  <c r="X20" i="28"/>
  <c r="AG14" i="22"/>
  <c r="AF20" i="28"/>
  <c r="AA11" i="22"/>
  <c r="AG86" i="22"/>
  <c r="X14" i="22"/>
  <c r="X26" i="28"/>
  <c r="AG14" i="28"/>
  <c r="AE95" i="22"/>
  <c r="AE14" i="22"/>
  <c r="AE17" i="28"/>
  <c r="Y20" i="28"/>
  <c r="AG17" i="22"/>
  <c r="AG20" i="28"/>
  <c r="Z20" i="28"/>
  <c r="Y14" i="22"/>
  <c r="Y26" i="28"/>
  <c r="AB23" i="28"/>
  <c r="AA116" i="22"/>
  <c r="AB17" i="28"/>
  <c r="AC14" i="22"/>
  <c r="AD26" i="28"/>
  <c r="Z14" i="22"/>
  <c r="Z26" i="28"/>
  <c r="B12" i="22"/>
  <c r="F84" i="22"/>
  <c r="J129" i="22"/>
  <c r="D15" i="22"/>
  <c r="H87" i="22"/>
  <c r="B135" i="22"/>
  <c r="F18" i="22"/>
  <c r="J90" i="22"/>
  <c r="D141" i="22"/>
  <c r="Q86" i="28"/>
  <c r="R38" i="28"/>
  <c r="O86" i="22"/>
  <c r="S128" i="22"/>
  <c r="T77" i="28"/>
  <c r="M56" i="28"/>
  <c r="M125" i="22"/>
  <c r="M119" i="28"/>
  <c r="O98" i="22"/>
  <c r="V65" i="22"/>
  <c r="U113" i="22"/>
  <c r="U128" i="22"/>
  <c r="S98" i="28"/>
  <c r="Q83" i="22"/>
  <c r="T98" i="22"/>
  <c r="M95" i="28"/>
  <c r="Q38" i="28"/>
  <c r="N68" i="22"/>
  <c r="R128" i="28"/>
  <c r="T128" i="28"/>
  <c r="U89" i="28"/>
  <c r="P68" i="28"/>
  <c r="S134" i="28"/>
  <c r="R113" i="22"/>
  <c r="R110" i="22"/>
  <c r="U47" i="28"/>
  <c r="N83" i="22"/>
  <c r="Q131" i="28"/>
  <c r="M71" i="22"/>
  <c r="N98" i="22"/>
  <c r="Q119" i="28"/>
  <c r="T113" i="28"/>
  <c r="U65" i="22"/>
  <c r="R86" i="22"/>
  <c r="R26" i="28"/>
  <c r="N128" i="28"/>
  <c r="O116" i="28"/>
  <c r="R107" i="28"/>
  <c r="S62" i="22"/>
  <c r="S50" i="28"/>
  <c r="Y23" i="22"/>
  <c r="Z11" i="22"/>
  <c r="AD81" i="22"/>
  <c r="AF99" i="22"/>
  <c r="AA101" i="28"/>
  <c r="AG68" i="28"/>
  <c r="AB143" i="28"/>
  <c r="Z89" i="28"/>
  <c r="AG59" i="22"/>
  <c r="AE116" i="28"/>
  <c r="AE68" i="28"/>
  <c r="AF113" i="28"/>
  <c r="AF77" i="28"/>
  <c r="X128" i="28"/>
  <c r="AC92" i="28"/>
  <c r="Y128" i="22"/>
  <c r="Y80" i="22"/>
  <c r="AC125" i="22"/>
  <c r="AB89" i="22"/>
  <c r="AF134" i="22"/>
  <c r="AF35" i="28"/>
  <c r="AA101" i="22"/>
  <c r="Z65" i="22"/>
  <c r="AF119" i="22"/>
  <c r="AC71" i="22"/>
  <c r="Y125" i="22"/>
  <c r="X14" i="28"/>
  <c r="Y20" i="22"/>
  <c r="AG23" i="22"/>
  <c r="AD11" i="28"/>
  <c r="AE23" i="22"/>
  <c r="AC26" i="28"/>
  <c r="AF12" i="22"/>
  <c r="AE81" i="22"/>
  <c r="AG99" i="22"/>
  <c r="AF41" i="28"/>
  <c r="AE29" i="28"/>
  <c r="Y125" i="28"/>
  <c r="AC89" i="28"/>
  <c r="X119" i="28"/>
  <c r="AB77" i="28"/>
  <c r="AB128" i="28"/>
  <c r="AC98" i="28"/>
  <c r="Y68" i="28"/>
  <c r="AD125" i="28"/>
  <c r="AB86" i="28"/>
  <c r="AD128" i="22"/>
  <c r="AG101" i="28"/>
  <c r="AG65" i="28"/>
  <c r="Z107" i="28"/>
  <c r="X77" i="28"/>
  <c r="AF128" i="28"/>
  <c r="AE89" i="28"/>
  <c r="AG128" i="22"/>
  <c r="AA83" i="22"/>
  <c r="AA143" i="22"/>
  <c r="AD65" i="28"/>
  <c r="AC92" i="22"/>
  <c r="X47" i="28"/>
  <c r="Y116" i="22"/>
  <c r="Z68" i="22"/>
  <c r="Z110" i="22"/>
  <c r="AC74" i="22"/>
  <c r="AC131" i="22"/>
  <c r="AD23" i="28"/>
  <c r="Y26" i="22"/>
  <c r="AA26" i="22"/>
  <c r="AE20" i="22"/>
  <c r="AF17" i="22"/>
  <c r="AF23" i="22"/>
  <c r="AF81" i="22"/>
  <c r="X129" i="22"/>
  <c r="X41" i="28"/>
  <c r="AC56" i="28"/>
  <c r="AG140" i="28"/>
  <c r="AA110" i="28"/>
  <c r="AE86" i="28"/>
  <c r="AA128" i="22"/>
  <c r="Z116" i="28"/>
  <c r="AD74" i="28"/>
  <c r="Y134" i="28"/>
  <c r="AE95" i="28"/>
  <c r="AA65" i="28"/>
  <c r="AF110" i="28"/>
  <c r="AD83" i="28"/>
  <c r="Z59" i="28"/>
  <c r="AA98" i="28"/>
  <c r="Y65" i="28"/>
  <c r="AB119" i="28"/>
  <c r="Z74" i="28"/>
  <c r="AG143" i="28"/>
  <c r="AA83" i="28"/>
  <c r="Y128" i="28"/>
  <c r="AA86" i="22"/>
  <c r="Y131" i="22"/>
  <c r="X140" i="28"/>
  <c r="AB95" i="22"/>
  <c r="Z56" i="28"/>
  <c r="AG116" i="22"/>
  <c r="AB71" i="22"/>
  <c r="AD143" i="22"/>
  <c r="AE77" i="22"/>
  <c r="AA134" i="22"/>
  <c r="AF26" i="28"/>
  <c r="Z14" i="28"/>
  <c r="AB14" i="28"/>
  <c r="AG11" i="22"/>
  <c r="Y17" i="22"/>
  <c r="X17" i="28"/>
  <c r="AG81" i="22"/>
  <c r="Y129" i="22"/>
  <c r="X99" i="22"/>
  <c r="Z129" i="22"/>
  <c r="Y99" i="22"/>
  <c r="AA129" i="22"/>
  <c r="X81" i="22"/>
  <c r="Z99" i="22"/>
  <c r="AB129" i="22"/>
  <c r="AC23" i="28"/>
  <c r="X20" i="22"/>
  <c r="Z20" i="22"/>
  <c r="AE11" i="28"/>
  <c r="Y11" i="28"/>
  <c r="AA11" i="28"/>
  <c r="AE11" i="22"/>
  <c r="Y81" i="22"/>
  <c r="AA99" i="22"/>
  <c r="AC129" i="22"/>
  <c r="AE26" i="28"/>
  <c r="X26" i="22"/>
  <c r="Z26" i="22"/>
  <c r="AD20" i="22"/>
  <c r="AD23" i="22"/>
  <c r="Z17" i="22"/>
  <c r="AB23" i="22"/>
  <c r="Z81" i="22"/>
  <c r="AB99" i="22"/>
  <c r="AD129" i="22"/>
  <c r="X11" i="28"/>
  <c r="AC20" i="28"/>
  <c r="AA14" i="28"/>
  <c r="AB20" i="22"/>
  <c r="AF14" i="22"/>
  <c r="Z23" i="22"/>
  <c r="AA81" i="22"/>
  <c r="AC99" i="22"/>
  <c r="AE129" i="22"/>
  <c r="AB81" i="22"/>
  <c r="AD99" i="22"/>
  <c r="AF129" i="22"/>
  <c r="AC81" i="22"/>
  <c r="AE99" i="22"/>
  <c r="P119" i="22"/>
  <c r="P71" i="28"/>
  <c r="O134" i="28"/>
  <c r="M92" i="22"/>
  <c r="N62" i="28"/>
  <c r="S99" i="22"/>
  <c r="N113" i="28"/>
  <c r="R80" i="28"/>
  <c r="M131" i="22"/>
  <c r="N71" i="28"/>
  <c r="P92" i="22"/>
  <c r="Q92" i="22"/>
  <c r="P62" i="28"/>
  <c r="T116" i="22"/>
  <c r="V116" i="28"/>
  <c r="P134" i="28"/>
  <c r="S131" i="22"/>
  <c r="T35" i="28"/>
  <c r="M140" i="22"/>
  <c r="M98" i="22"/>
  <c r="Q35" i="28"/>
  <c r="M59" i="22"/>
  <c r="R71" i="22"/>
  <c r="T107" i="28"/>
  <c r="Q119" i="22"/>
  <c r="O53" i="28"/>
  <c r="M83" i="28"/>
  <c r="N116" i="22"/>
  <c r="R134" i="28"/>
  <c r="N68" i="28"/>
  <c r="U101" i="22"/>
  <c r="M131" i="28"/>
  <c r="U65" i="28"/>
  <c r="Q80" i="22"/>
  <c r="S101" i="28"/>
  <c r="V128" i="28"/>
  <c r="S35" i="28"/>
  <c r="O128" i="22"/>
  <c r="P50" i="28"/>
  <c r="P128" i="22"/>
  <c r="R81" i="22"/>
  <c r="T99" i="22"/>
  <c r="V129" i="22"/>
  <c r="V47" i="28"/>
  <c r="M119" i="22"/>
  <c r="M71" i="28"/>
  <c r="N128" i="22"/>
  <c r="U38" i="28"/>
  <c r="R53" i="28"/>
  <c r="Q81" i="22"/>
  <c r="T143" i="28"/>
  <c r="T101" i="28"/>
  <c r="O134" i="22"/>
  <c r="T80" i="28"/>
  <c r="V101" i="22"/>
  <c r="M116" i="22"/>
  <c r="V71" i="28"/>
  <c r="Q110" i="22"/>
  <c r="R110" i="28"/>
  <c r="V32" i="28"/>
  <c r="U62" i="28"/>
  <c r="U134" i="22"/>
  <c r="P47" i="28"/>
  <c r="P77" i="28"/>
  <c r="U92" i="22"/>
  <c r="S131" i="28"/>
  <c r="Q128" i="22"/>
  <c r="P68" i="22"/>
  <c r="R119" i="28"/>
  <c r="O116" i="22"/>
  <c r="M50" i="28"/>
  <c r="U77" i="28"/>
  <c r="V98" i="22"/>
  <c r="P131" i="28"/>
  <c r="S98" i="22"/>
  <c r="U125" i="28"/>
  <c r="S62" i="28"/>
  <c r="S65" i="22"/>
  <c r="Q98" i="28"/>
  <c r="N113" i="22"/>
  <c r="Q32" i="28"/>
  <c r="S143" i="22"/>
  <c r="T38" i="28"/>
  <c r="T59" i="28"/>
  <c r="S81" i="22"/>
  <c r="U99" i="22"/>
  <c r="O86" i="28"/>
  <c r="U116" i="28"/>
  <c r="U129" i="22"/>
  <c r="R50" i="28"/>
  <c r="P113" i="28"/>
  <c r="Q140" i="22"/>
  <c r="P92" i="28"/>
  <c r="S113" i="22"/>
  <c r="O71" i="28"/>
  <c r="T113" i="22"/>
  <c r="R83" i="28"/>
  <c r="N134" i="28"/>
  <c r="P74" i="22"/>
  <c r="Q74" i="28"/>
  <c r="T86" i="22"/>
  <c r="R98" i="28"/>
  <c r="Q86" i="22"/>
  <c r="Q143" i="28"/>
  <c r="U59" i="28"/>
  <c r="N65" i="22"/>
  <c r="T92" i="28"/>
  <c r="M101" i="22"/>
  <c r="U44" i="28"/>
  <c r="S74" i="28"/>
  <c r="T95" i="22"/>
  <c r="N143" i="28"/>
  <c r="T128" i="22"/>
  <c r="Q95" i="22"/>
  <c r="S110" i="28"/>
  <c r="U86" i="28"/>
  <c r="U119" i="22"/>
  <c r="U131" i="28"/>
  <c r="O110" i="22"/>
  <c r="V134" i="28"/>
  <c r="T98" i="28"/>
  <c r="N26" i="22"/>
  <c r="T81" i="22"/>
  <c r="V99" i="22"/>
  <c r="R89" i="28"/>
  <c r="U95" i="22"/>
  <c r="S41" i="28"/>
  <c r="Q71" i="28"/>
  <c r="V80" i="22"/>
  <c r="V110" i="28"/>
  <c r="P128" i="28"/>
  <c r="S80" i="22"/>
  <c r="Q113" i="28"/>
  <c r="S128" i="28"/>
  <c r="Q80" i="28"/>
  <c r="S116" i="22"/>
  <c r="Q101" i="28"/>
  <c r="V107" i="22"/>
  <c r="V107" i="28"/>
  <c r="T47" i="28"/>
  <c r="S77" i="28"/>
  <c r="Q17" i="22"/>
  <c r="U81" i="22"/>
  <c r="M129" i="22"/>
  <c r="O107" i="28"/>
  <c r="P59" i="28"/>
  <c r="U53" i="28"/>
  <c r="S65" i="28"/>
  <c r="Q101" i="22"/>
  <c r="O98" i="28"/>
  <c r="T119" i="22"/>
  <c r="T119" i="28"/>
  <c r="U98" i="28"/>
  <c r="S14" i="22"/>
  <c r="V81" i="22"/>
  <c r="N129" i="22"/>
  <c r="V14" i="22"/>
  <c r="M99" i="22"/>
  <c r="O129" i="22"/>
  <c r="N99" i="22"/>
  <c r="P129" i="22"/>
  <c r="N110" i="22"/>
  <c r="U92" i="28"/>
  <c r="T107" i="22"/>
  <c r="P35" i="28"/>
  <c r="N65" i="28"/>
  <c r="M83" i="22"/>
  <c r="O143" i="28"/>
  <c r="O128" i="28"/>
  <c r="V62" i="22"/>
  <c r="R92" i="28"/>
  <c r="N59" i="28"/>
  <c r="O92" i="28"/>
  <c r="P113" i="22"/>
  <c r="U35" i="28"/>
  <c r="U59" i="22"/>
  <c r="O80" i="22"/>
  <c r="S86" i="28"/>
  <c r="N80" i="22"/>
  <c r="N98" i="28"/>
  <c r="S77" i="22"/>
  <c r="M23" i="28"/>
  <c r="M81" i="22"/>
  <c r="O99" i="22"/>
  <c r="Q129" i="22"/>
  <c r="M107" i="22"/>
  <c r="Q110" i="28"/>
  <c r="M128" i="22"/>
  <c r="U71" i="22"/>
  <c r="Q83" i="28"/>
  <c r="T71" i="22"/>
  <c r="T89" i="28"/>
  <c r="U98" i="22"/>
  <c r="O17" i="28"/>
  <c r="N81" i="22"/>
  <c r="P99" i="22"/>
  <c r="R129" i="22"/>
  <c r="Q77" i="28"/>
  <c r="Q98" i="22"/>
  <c r="O113" i="28"/>
  <c r="Q59" i="28"/>
  <c r="O80" i="28"/>
  <c r="P65" i="22"/>
  <c r="N80" i="28"/>
  <c r="O81" i="22"/>
  <c r="Q99" i="22"/>
  <c r="S129" i="22"/>
  <c r="Q116" i="22"/>
  <c r="M47" i="28"/>
  <c r="M80" i="28"/>
  <c r="V77" i="22"/>
  <c r="T134" i="28"/>
  <c r="R128" i="22"/>
  <c r="M101" i="28"/>
  <c r="R107" i="22"/>
  <c r="P56" i="28"/>
  <c r="R74" i="28"/>
  <c r="O107" i="22"/>
  <c r="S47" i="28"/>
  <c r="O74" i="28"/>
  <c r="O95" i="22"/>
  <c r="M107" i="28"/>
  <c r="U128" i="28"/>
  <c r="M44" i="28"/>
  <c r="O62" i="28"/>
  <c r="R68" i="28"/>
  <c r="P81" i="22"/>
  <c r="R99" i="22"/>
  <c r="B59" i="22"/>
  <c r="D80" i="22"/>
  <c r="F98" i="22"/>
  <c r="H128" i="22"/>
  <c r="H59" i="28"/>
  <c r="J80" i="28"/>
  <c r="B128" i="28"/>
  <c r="C12" i="22"/>
  <c r="E15" i="22"/>
  <c r="G18" i="22"/>
  <c r="I21" i="22"/>
  <c r="K24" i="22"/>
  <c r="C60" i="22"/>
  <c r="E63" i="22"/>
  <c r="G66" i="22"/>
  <c r="I69" i="22"/>
  <c r="K72" i="22"/>
  <c r="C78" i="22"/>
  <c r="E81" i="22"/>
  <c r="G84" i="22"/>
  <c r="I87" i="22"/>
  <c r="K90" i="22"/>
  <c r="C96" i="22"/>
  <c r="E99" i="22"/>
  <c r="G102" i="22"/>
  <c r="I117" i="22"/>
  <c r="K120" i="22"/>
  <c r="C114" i="22"/>
  <c r="E111" i="22"/>
  <c r="G126" i="22"/>
  <c r="I144" i="22"/>
  <c r="K129" i="22"/>
  <c r="C135" i="22"/>
  <c r="E141" i="22"/>
  <c r="C59" i="22"/>
  <c r="E80" i="22"/>
  <c r="G98" i="22"/>
  <c r="I128" i="22"/>
  <c r="I59" i="28"/>
  <c r="K80" i="28"/>
  <c r="C128" i="28"/>
  <c r="D12" i="22"/>
  <c r="F15" i="22"/>
  <c r="H18" i="22"/>
  <c r="J21" i="22"/>
  <c r="B27" i="22"/>
  <c r="D60" i="22"/>
  <c r="F63" i="22"/>
  <c r="H66" i="22"/>
  <c r="J69" i="22"/>
  <c r="B75" i="22"/>
  <c r="D78" i="22"/>
  <c r="F81" i="22"/>
  <c r="H84" i="22"/>
  <c r="J87" i="22"/>
  <c r="B93" i="22"/>
  <c r="D96" i="22"/>
  <c r="F99" i="22"/>
  <c r="H102" i="22"/>
  <c r="J117" i="22"/>
  <c r="B108" i="22"/>
  <c r="D114" i="22"/>
  <c r="F111" i="22"/>
  <c r="H126" i="22"/>
  <c r="J144" i="22"/>
  <c r="B132" i="22"/>
  <c r="D135" i="22"/>
  <c r="F141" i="22"/>
  <c r="D59" i="22"/>
  <c r="F80" i="22"/>
  <c r="H98" i="22"/>
  <c r="J128" i="22"/>
  <c r="J59" i="28"/>
  <c r="B98" i="28"/>
  <c r="D128" i="28"/>
  <c r="E12" i="22"/>
  <c r="G15" i="22"/>
  <c r="I18" i="22"/>
  <c r="K21" i="22"/>
  <c r="C27" i="22"/>
  <c r="E60" i="22"/>
  <c r="G63" i="22"/>
  <c r="I66" i="22"/>
  <c r="K69" i="22"/>
  <c r="C75" i="22"/>
  <c r="E78" i="22"/>
  <c r="G81" i="22"/>
  <c r="I84" i="22"/>
  <c r="K87" i="22"/>
  <c r="C93" i="22"/>
  <c r="E96" i="22"/>
  <c r="G99" i="22"/>
  <c r="I102" i="22"/>
  <c r="K117" i="22"/>
  <c r="C108" i="22"/>
  <c r="E114" i="22"/>
  <c r="G111" i="22"/>
  <c r="I126" i="22"/>
  <c r="K144" i="22"/>
  <c r="C132" i="22"/>
  <c r="E135" i="22"/>
  <c r="G141" i="22"/>
  <c r="E59" i="22"/>
  <c r="G80" i="22"/>
  <c r="I98" i="22"/>
  <c r="K128" i="22"/>
  <c r="K59" i="28"/>
  <c r="C98" i="28"/>
  <c r="E128" i="28"/>
  <c r="F12" i="22"/>
  <c r="H15" i="22"/>
  <c r="J18" i="22"/>
  <c r="B24" i="22"/>
  <c r="D27" i="22"/>
  <c r="F60" i="22"/>
  <c r="H63" i="22"/>
  <c r="J66" i="22"/>
  <c r="B72" i="22"/>
  <c r="D75" i="22"/>
  <c r="F78" i="22"/>
  <c r="H81" i="22"/>
  <c r="J84" i="22"/>
  <c r="B90" i="22"/>
  <c r="D93" i="22"/>
  <c r="F96" i="22"/>
  <c r="H99" i="22"/>
  <c r="J102" i="22"/>
  <c r="B120" i="22"/>
  <c r="D108" i="22"/>
  <c r="F114" i="22"/>
  <c r="H111" i="22"/>
  <c r="J126" i="22"/>
  <c r="B129" i="22"/>
  <c r="D132" i="22"/>
  <c r="F135" i="22"/>
  <c r="H141" i="22"/>
  <c r="F59" i="22"/>
  <c r="H80" i="22"/>
  <c r="J98" i="22"/>
  <c r="B80" i="28"/>
  <c r="D98" i="28"/>
  <c r="F128" i="28"/>
  <c r="G12" i="22"/>
  <c r="I15" i="22"/>
  <c r="K18" i="22"/>
  <c r="C24" i="22"/>
  <c r="E27" i="22"/>
  <c r="G60" i="22"/>
  <c r="I63" i="22"/>
  <c r="K66" i="22"/>
  <c r="C72" i="22"/>
  <c r="E75" i="22"/>
  <c r="G78" i="22"/>
  <c r="I81" i="22"/>
  <c r="K84" i="22"/>
  <c r="C90" i="22"/>
  <c r="E93" i="22"/>
  <c r="G96" i="22"/>
  <c r="I99" i="22"/>
  <c r="K102" i="22"/>
  <c r="C120" i="22"/>
  <c r="E108" i="22"/>
  <c r="G114" i="22"/>
  <c r="I111" i="22"/>
  <c r="K126" i="22"/>
  <c r="C129" i="22"/>
  <c r="E132" i="22"/>
  <c r="G135" i="22"/>
  <c r="I141" i="22"/>
  <c r="G59" i="22"/>
  <c r="I80" i="22"/>
  <c r="K98" i="22"/>
  <c r="C80" i="28"/>
  <c r="E98" i="28"/>
  <c r="G128" i="28"/>
  <c r="H12" i="22"/>
  <c r="J15" i="22"/>
  <c r="B21" i="22"/>
  <c r="D24" i="22"/>
  <c r="F27" i="22"/>
  <c r="H60" i="22"/>
  <c r="J63" i="22"/>
  <c r="B69" i="22"/>
  <c r="D72" i="22"/>
  <c r="F75" i="22"/>
  <c r="H78" i="22"/>
  <c r="J81" i="22"/>
  <c r="B87" i="22"/>
  <c r="D90" i="22"/>
  <c r="F93" i="22"/>
  <c r="H96" i="22"/>
  <c r="J99" i="22"/>
  <c r="B117" i="22"/>
  <c r="D120" i="22"/>
  <c r="F108" i="22"/>
  <c r="H114" i="22"/>
  <c r="J111" i="22"/>
  <c r="B144" i="22"/>
  <c r="D129" i="22"/>
  <c r="F132" i="22"/>
  <c r="H135" i="22"/>
  <c r="J141" i="22"/>
  <c r="H59" i="22"/>
  <c r="J80" i="22"/>
  <c r="B128" i="22"/>
  <c r="B59" i="28"/>
  <c r="D80" i="28"/>
  <c r="F98" i="28"/>
  <c r="H128" i="28"/>
  <c r="I12" i="22"/>
  <c r="K15" i="22"/>
  <c r="C21" i="22"/>
  <c r="E24" i="22"/>
  <c r="G27" i="22"/>
  <c r="I60" i="22"/>
  <c r="K63" i="22"/>
  <c r="C69" i="22"/>
  <c r="E72" i="22"/>
  <c r="G75" i="22"/>
  <c r="I78" i="22"/>
  <c r="K81" i="22"/>
  <c r="C87" i="22"/>
  <c r="E90" i="22"/>
  <c r="G93" i="22"/>
  <c r="I96" i="22"/>
  <c r="K99" i="22"/>
  <c r="C117" i="22"/>
  <c r="E120" i="22"/>
  <c r="G108" i="22"/>
  <c r="I114" i="22"/>
  <c r="K111" i="22"/>
  <c r="C144" i="22"/>
  <c r="E129" i="22"/>
  <c r="G132" i="22"/>
  <c r="I135" i="22"/>
  <c r="K141" i="22"/>
  <c r="I59" i="22"/>
  <c r="K80" i="22"/>
  <c r="C128" i="22"/>
  <c r="C59" i="28"/>
  <c r="E80" i="28"/>
  <c r="G98" i="28"/>
  <c r="I128" i="28"/>
  <c r="J12" i="22"/>
  <c r="B18" i="22"/>
  <c r="D21" i="22"/>
  <c r="F24" i="22"/>
  <c r="H27" i="22"/>
  <c r="J60" i="22"/>
  <c r="B66" i="22"/>
  <c r="D69" i="22"/>
  <c r="F72" i="22"/>
  <c r="H75" i="22"/>
  <c r="J78" i="22"/>
  <c r="B84" i="22"/>
  <c r="D87" i="22"/>
  <c r="F90" i="22"/>
  <c r="H93" i="22"/>
  <c r="J96" i="22"/>
  <c r="B102" i="22"/>
  <c r="D117" i="22"/>
  <c r="F120" i="22"/>
  <c r="H108" i="22"/>
  <c r="J114" i="22"/>
  <c r="B126" i="22"/>
  <c r="D144" i="22"/>
  <c r="F129" i="22"/>
  <c r="H132" i="22"/>
  <c r="J135" i="22"/>
  <c r="J59" i="22"/>
  <c r="B98" i="22"/>
  <c r="D128" i="22"/>
  <c r="D59" i="28"/>
  <c r="F80" i="28"/>
  <c r="H98" i="28"/>
  <c r="J128" i="28"/>
  <c r="K12" i="22"/>
  <c r="C18" i="22"/>
  <c r="E21" i="22"/>
  <c r="G24" i="22"/>
  <c r="I27" i="22"/>
  <c r="K60" i="22"/>
  <c r="C66" i="22"/>
  <c r="E69" i="22"/>
  <c r="G72" i="22"/>
  <c r="I75" i="22"/>
  <c r="K78" i="22"/>
  <c r="C84" i="22"/>
  <c r="E87" i="22"/>
  <c r="G90" i="22"/>
  <c r="I93" i="22"/>
  <c r="K96" i="22"/>
  <c r="C102" i="22"/>
  <c r="E117" i="22"/>
  <c r="G120" i="22"/>
  <c r="I108" i="22"/>
  <c r="K114" i="22"/>
  <c r="C126" i="22"/>
  <c r="E144" i="22"/>
  <c r="G129" i="22"/>
  <c r="I132" i="22"/>
  <c r="K135" i="22"/>
  <c r="K59" i="22"/>
  <c r="C98" i="22"/>
  <c r="E128" i="22"/>
  <c r="E59" i="28"/>
  <c r="G80" i="28"/>
  <c r="I98" i="28"/>
  <c r="K128" i="28"/>
  <c r="B15" i="22"/>
  <c r="D18" i="22"/>
  <c r="F21" i="22"/>
  <c r="H24" i="22"/>
  <c r="J27" i="22"/>
  <c r="B63" i="22"/>
  <c r="D66" i="22"/>
  <c r="F69" i="22"/>
  <c r="H72" i="22"/>
  <c r="J75" i="22"/>
  <c r="B81" i="22"/>
  <c r="D84" i="22"/>
  <c r="F87" i="22"/>
  <c r="H90" i="22"/>
  <c r="J93" i="22"/>
  <c r="B99" i="22"/>
  <c r="D102" i="22"/>
  <c r="F117" i="22"/>
  <c r="H120" i="22"/>
  <c r="J108" i="22"/>
  <c r="B111" i="22"/>
  <c r="D126" i="22"/>
  <c r="F144" i="22"/>
  <c r="H129" i="22"/>
  <c r="J132" i="22"/>
  <c r="B141" i="22"/>
  <c r="B80" i="22"/>
  <c r="D98" i="22"/>
  <c r="F128" i="22"/>
  <c r="F59" i="28"/>
  <c r="H80" i="28"/>
  <c r="J98" i="28"/>
  <c r="C15" i="22"/>
  <c r="E18" i="22"/>
  <c r="G21" i="22"/>
  <c r="I24" i="22"/>
  <c r="K27" i="22"/>
  <c r="C63" i="22"/>
  <c r="E66" i="22"/>
  <c r="G69" i="22"/>
  <c r="I72" i="22"/>
  <c r="K75" i="22"/>
  <c r="C81" i="22"/>
  <c r="E84" i="22"/>
  <c r="G87" i="22"/>
  <c r="I90" i="22"/>
  <c r="K93" i="22"/>
  <c r="C99" i="22"/>
  <c r="E102" i="22"/>
  <c r="G117" i="22"/>
  <c r="I120" i="22"/>
  <c r="K108" i="22"/>
  <c r="C111" i="22"/>
  <c r="E126" i="22"/>
  <c r="G144" i="22"/>
  <c r="I129" i="22"/>
  <c r="K132" i="22"/>
  <c r="C141" i="22"/>
  <c r="Y86" i="28"/>
  <c r="AB59" i="22"/>
  <c r="AG62" i="22"/>
  <c r="Y101" i="22"/>
  <c r="AE134" i="22"/>
  <c r="X71" i="22"/>
  <c r="AF116" i="22"/>
  <c r="AA77" i="22"/>
  <c r="AC107" i="22"/>
  <c r="X86" i="28"/>
  <c r="AB113" i="22"/>
  <c r="AB29" i="28"/>
  <c r="AE83" i="22"/>
  <c r="AA110" i="22"/>
  <c r="X11" i="22"/>
  <c r="AA17" i="28"/>
  <c r="AF23" i="28"/>
  <c r="AE17" i="22"/>
  <c r="AB14" i="22"/>
  <c r="AC26" i="22"/>
  <c r="AG17" i="28"/>
  <c r="AB26" i="28"/>
  <c r="AE26" i="22"/>
  <c r="AB17" i="22"/>
  <c r="AB66" i="22"/>
  <c r="AD69" i="22"/>
  <c r="Y107" i="28"/>
  <c r="AG68" i="22"/>
  <c r="AE116" i="22"/>
  <c r="Z77" i="22"/>
  <c r="AB107" i="22"/>
  <c r="AC83" i="22"/>
  <c r="Y110" i="22"/>
  <c r="X38" i="28"/>
  <c r="AD86" i="22"/>
  <c r="X125" i="22"/>
  <c r="AF47" i="28"/>
  <c r="AG89" i="22"/>
  <c r="AG125" i="22"/>
  <c r="Z17" i="28"/>
  <c r="AE23" i="28"/>
  <c r="AD17" i="22"/>
  <c r="AA14" i="22"/>
  <c r="AB26" i="22"/>
  <c r="AF17" i="28"/>
  <c r="AA26" i="28"/>
  <c r="AD26" i="22"/>
  <c r="AA17" i="22"/>
  <c r="AC11" i="22"/>
  <c r="AF72" i="22"/>
  <c r="AB84" i="22"/>
  <c r="AF92" i="28"/>
  <c r="Z65" i="28"/>
  <c r="AC125" i="28"/>
  <c r="AG89" i="28"/>
  <c r="AA62" i="28"/>
  <c r="X113" i="28"/>
  <c r="AB83" i="28"/>
  <c r="AA119" i="28"/>
  <c r="AE77" i="28"/>
  <c r="AC59" i="28"/>
  <c r="Y74" i="22"/>
  <c r="AC119" i="22"/>
  <c r="Z113" i="22"/>
  <c r="AD140" i="28"/>
  <c r="AC86" i="22"/>
  <c r="AG110" i="22"/>
  <c r="Z47" i="28"/>
  <c r="AF89" i="22"/>
  <c r="AF125" i="22"/>
  <c r="AF92" i="22"/>
  <c r="AE143" i="22"/>
  <c r="Y17" i="28"/>
  <c r="AB20" i="28"/>
  <c r="AG26" i="28"/>
  <c r="AG20" i="22"/>
  <c r="AA20" i="22"/>
  <c r="AC14" i="28"/>
  <c r="X23" i="28"/>
  <c r="Z11" i="28"/>
  <c r="AF20" i="22"/>
  <c r="AA23" i="22"/>
  <c r="X78" i="22"/>
  <c r="AD87" i="22"/>
  <c r="Z102" i="22"/>
  <c r="AB11" i="22"/>
  <c r="AF90" i="22"/>
  <c r="AB117" i="22"/>
  <c r="AD120" i="22"/>
  <c r="AF108" i="22"/>
  <c r="AG141" i="22"/>
  <c r="AE96" i="22"/>
  <c r="AC27" i="22"/>
  <c r="AA24" i="22"/>
  <c r="Y21" i="22"/>
  <c r="AG15" i="22"/>
  <c r="AE12" i="22"/>
  <c r="AG135" i="22"/>
  <c r="AE132" i="22"/>
  <c r="AC144" i="22"/>
  <c r="Y126" i="22"/>
  <c r="AG114" i="22"/>
  <c r="AE108" i="22"/>
  <c r="AC120" i="22"/>
  <c r="AA117" i="22"/>
  <c r="Y102" i="22"/>
  <c r="AG93" i="22"/>
  <c r="AE90" i="22"/>
  <c r="AC87" i="22"/>
  <c r="AA84" i="22"/>
  <c r="AG75" i="22"/>
  <c r="AE72" i="22"/>
  <c r="AC69" i="22"/>
  <c r="AA66" i="22"/>
  <c r="Y63" i="22"/>
  <c r="AF141" i="22"/>
  <c r="AD96" i="22"/>
  <c r="AB27" i="22"/>
  <c r="Z24" i="22"/>
  <c r="X21" i="22"/>
  <c r="AF15" i="22"/>
  <c r="AD12" i="22"/>
  <c r="AF135" i="22"/>
  <c r="AD132" i="22"/>
  <c r="AB144" i="22"/>
  <c r="X126" i="22"/>
  <c r="AF114" i="22"/>
  <c r="AD108" i="22"/>
  <c r="AB120" i="22"/>
  <c r="Z117" i="22"/>
  <c r="X102" i="22"/>
  <c r="AF93" i="22"/>
  <c r="AD90" i="22"/>
  <c r="AB87" i="22"/>
  <c r="Z84" i="22"/>
  <c r="AF75" i="22"/>
  <c r="AD72" i="22"/>
  <c r="AB69" i="22"/>
  <c r="Z66" i="22"/>
  <c r="X63" i="22"/>
  <c r="AE141" i="22"/>
  <c r="AC96" i="22"/>
  <c r="AA27" i="22"/>
  <c r="Y24" i="22"/>
  <c r="AG18" i="22"/>
  <c r="AE15" i="22"/>
  <c r="AC12" i="22"/>
  <c r="AE135" i="22"/>
  <c r="AC132" i="22"/>
  <c r="AA144" i="22"/>
  <c r="AG111" i="22"/>
  <c r="AE114" i="22"/>
  <c r="AC108" i="22"/>
  <c r="AA120" i="22"/>
  <c r="Y117" i="22"/>
  <c r="AE93" i="22"/>
  <c r="AC90" i="22"/>
  <c r="AA87" i="22"/>
  <c r="Y84" i="22"/>
  <c r="AG78" i="22"/>
  <c r="AE75" i="22"/>
  <c r="AC72" i="22"/>
  <c r="AA69" i="22"/>
  <c r="Y66" i="22"/>
  <c r="AG60" i="22"/>
  <c r="AD141" i="22"/>
  <c r="AB96" i="22"/>
  <c r="Z27" i="22"/>
  <c r="X24" i="22"/>
  <c r="AF18" i="22"/>
  <c r="AD15" i="22"/>
  <c r="AB12" i="22"/>
  <c r="AD135" i="22"/>
  <c r="AB132" i="22"/>
  <c r="Z144" i="22"/>
  <c r="AF111" i="22"/>
  <c r="AD114" i="22"/>
  <c r="AB108" i="22"/>
  <c r="Z120" i="22"/>
  <c r="X117" i="22"/>
  <c r="AD93" i="22"/>
  <c r="AB90" i="22"/>
  <c r="Z87" i="22"/>
  <c r="X84" i="22"/>
  <c r="AF78" i="22"/>
  <c r="AD75" i="22"/>
  <c r="AB72" i="22"/>
  <c r="Z69" i="22"/>
  <c r="X66" i="22"/>
  <c r="AF60" i="22"/>
  <c r="AC141" i="22"/>
  <c r="AA96" i="22"/>
  <c r="Y27" i="22"/>
  <c r="AG21" i="22"/>
  <c r="AE18" i="22"/>
  <c r="AC15" i="22"/>
  <c r="AA12" i="22"/>
  <c r="AC135" i="22"/>
  <c r="AA132" i="22"/>
  <c r="Y144" i="22"/>
  <c r="AG126" i="22"/>
  <c r="AE111" i="22"/>
  <c r="AC114" i="22"/>
  <c r="AA108" i="22"/>
  <c r="Y120" i="22"/>
  <c r="AG102" i="22"/>
  <c r="AC93" i="22"/>
  <c r="AA90" i="22"/>
  <c r="Y87" i="22"/>
  <c r="AE78" i="22"/>
  <c r="AC75" i="22"/>
  <c r="AA72" i="22"/>
  <c r="Y69" i="22"/>
  <c r="AG63" i="22"/>
  <c r="AE60" i="22"/>
  <c r="AB141" i="22"/>
  <c r="Z96" i="22"/>
  <c r="X27" i="22"/>
  <c r="AF21" i="22"/>
  <c r="AD18" i="22"/>
  <c r="AB15" i="22"/>
  <c r="Z12" i="22"/>
  <c r="AB135" i="22"/>
  <c r="Z132" i="22"/>
  <c r="X144" i="22"/>
  <c r="AF126" i="22"/>
  <c r="AD111" i="22"/>
  <c r="AB114" i="22"/>
  <c r="Z108" i="22"/>
  <c r="X120" i="22"/>
  <c r="AF102" i="22"/>
  <c r="AB93" i="22"/>
  <c r="Z90" i="22"/>
  <c r="X87" i="22"/>
  <c r="AD78" i="22"/>
  <c r="AB75" i="22"/>
  <c r="Z72" i="22"/>
  <c r="X69" i="22"/>
  <c r="AF63" i="22"/>
  <c r="AD60" i="22"/>
  <c r="AA141" i="22"/>
  <c r="Y96" i="22"/>
  <c r="AG24" i="22"/>
  <c r="AE21" i="22"/>
  <c r="AC18" i="22"/>
  <c r="AA15" i="22"/>
  <c r="Y12" i="22"/>
  <c r="AA135" i="22"/>
  <c r="Y132" i="22"/>
  <c r="AE126" i="22"/>
  <c r="AC111" i="22"/>
  <c r="AA114" i="22"/>
  <c r="Y108" i="22"/>
  <c r="AG117" i="22"/>
  <c r="AE102" i="22"/>
  <c r="AA93" i="22"/>
  <c r="Y90" i="22"/>
  <c r="AG84" i="22"/>
  <c r="AC78" i="22"/>
  <c r="AA75" i="22"/>
  <c r="Y72" i="22"/>
  <c r="AG66" i="22"/>
  <c r="AE63" i="22"/>
  <c r="AC60" i="22"/>
  <c r="Z141" i="22"/>
  <c r="X96" i="22"/>
  <c r="AF24" i="22"/>
  <c r="AD21" i="22"/>
  <c r="AB18" i="22"/>
  <c r="Z15" i="22"/>
  <c r="X12" i="22"/>
  <c r="Z135" i="22"/>
  <c r="X132" i="22"/>
  <c r="AD126" i="22"/>
  <c r="AB111" i="22"/>
  <c r="Z114" i="22"/>
  <c r="X108" i="22"/>
  <c r="AF117" i="22"/>
  <c r="AD102" i="22"/>
  <c r="Z93" i="22"/>
  <c r="X90" i="22"/>
  <c r="AF84" i="22"/>
  <c r="AB78" i="22"/>
  <c r="Z75" i="22"/>
  <c r="X72" i="22"/>
  <c r="AF66" i="22"/>
  <c r="AD63" i="22"/>
  <c r="AB60" i="22"/>
  <c r="Y141" i="22"/>
  <c r="AG27" i="22"/>
  <c r="AE24" i="22"/>
  <c r="AC21" i="22"/>
  <c r="AA18" i="22"/>
  <c r="Y15" i="22"/>
  <c r="Y135" i="22"/>
  <c r="AG144" i="22"/>
  <c r="AC126" i="22"/>
  <c r="AA111" i="22"/>
  <c r="Y114" i="22"/>
  <c r="AG120" i="22"/>
  <c r="AE117" i="22"/>
  <c r="AC102" i="22"/>
  <c r="Y93" i="22"/>
  <c r="AG87" i="22"/>
  <c r="AE84" i="22"/>
  <c r="AA78" i="22"/>
  <c r="Y75" i="22"/>
  <c r="AG69" i="22"/>
  <c r="AE66" i="22"/>
  <c r="AC63" i="22"/>
  <c r="AA60" i="22"/>
  <c r="X141" i="22"/>
  <c r="AF27" i="22"/>
  <c r="AD24" i="22"/>
  <c r="AB21" i="22"/>
  <c r="Z18" i="22"/>
  <c r="X15" i="22"/>
  <c r="X135" i="22"/>
  <c r="AF144" i="22"/>
  <c r="AB126" i="22"/>
  <c r="Z111" i="22"/>
  <c r="X114" i="22"/>
  <c r="AF120" i="22"/>
  <c r="AD117" i="22"/>
  <c r="AB102" i="22"/>
  <c r="X93" i="22"/>
  <c r="AF87" i="22"/>
  <c r="AD84" i="22"/>
  <c r="Z78" i="22"/>
  <c r="X75" i="22"/>
  <c r="AF69" i="22"/>
  <c r="AD66" i="22"/>
  <c r="AB63" i="22"/>
  <c r="Z60" i="22"/>
  <c r="AG96" i="22"/>
  <c r="AE27" i="22"/>
  <c r="AC24" i="22"/>
  <c r="AA21" i="22"/>
  <c r="Y18" i="22"/>
  <c r="AG12" i="22"/>
  <c r="AG132" i="22"/>
  <c r="AE144" i="22"/>
  <c r="AA126" i="22"/>
  <c r="Y111" i="22"/>
  <c r="AG108" i="22"/>
  <c r="AE120" i="22"/>
  <c r="AC117" i="22"/>
  <c r="AA102" i="22"/>
  <c r="AG90" i="22"/>
  <c r="AE87" i="22"/>
  <c r="AC84" i="22"/>
  <c r="Y78" i="22"/>
  <c r="AG72" i="22"/>
  <c r="AE69" i="22"/>
  <c r="AC66" i="22"/>
  <c r="AA63" i="22"/>
  <c r="Y60" i="22"/>
  <c r="X111" i="22"/>
  <c r="AD144" i="22"/>
  <c r="X18" i="22"/>
  <c r="Z126" i="22"/>
  <c r="AF132" i="22"/>
  <c r="Z21" i="22"/>
  <c r="X23" i="22"/>
  <c r="AF14" i="28"/>
  <c r="AA23" i="28"/>
  <c r="AC11" i="28"/>
  <c r="AB24" i="22"/>
  <c r="X60" i="22"/>
  <c r="AD27" i="22"/>
  <c r="AG83" i="28"/>
  <c r="AD59" i="22"/>
  <c r="AF119" i="28"/>
  <c r="X59" i="28"/>
  <c r="AG116" i="28"/>
  <c r="AA77" i="28"/>
  <c r="AG59" i="28"/>
  <c r="X116" i="28"/>
  <c r="AB74" i="28"/>
  <c r="AE134" i="28"/>
  <c r="Y101" i="28"/>
  <c r="AC71" i="28"/>
  <c r="Z143" i="28"/>
  <c r="AD92" i="28"/>
  <c r="X65" i="28"/>
  <c r="AC110" i="28"/>
  <c r="AG86" i="28"/>
  <c r="AG131" i="22"/>
  <c r="X68" i="22"/>
  <c r="X116" i="22"/>
  <c r="AD140" i="22"/>
  <c r="AA74" i="22"/>
  <c r="AE119" i="22"/>
  <c r="AB77" i="22"/>
  <c r="AD107" i="22"/>
  <c r="AC113" i="22"/>
  <c r="AC23" i="22"/>
  <c r="Y14" i="28"/>
  <c r="AD20" i="28"/>
  <c r="AF11" i="28"/>
  <c r="AG26" i="22"/>
  <c r="AC20" i="22"/>
  <c r="AE14" i="28"/>
  <c r="Z23" i="28"/>
  <c r="AB11" i="28"/>
  <c r="AF26" i="22"/>
  <c r="Z63" i="22"/>
  <c r="AF96" i="22"/>
  <c r="U29" i="28"/>
  <c r="T116" i="28"/>
  <c r="P131" i="22"/>
  <c r="R62" i="28"/>
  <c r="T83" i="22"/>
  <c r="R44" i="28"/>
  <c r="M35" i="28"/>
  <c r="V56" i="28"/>
  <c r="O32" i="28"/>
  <c r="O83" i="28"/>
  <c r="R119" i="22"/>
  <c r="P53" i="28"/>
  <c r="P116" i="28"/>
  <c r="V59" i="28"/>
  <c r="M65" i="22"/>
  <c r="M125" i="28"/>
  <c r="M65" i="28"/>
  <c r="R92" i="22"/>
  <c r="N35" i="28"/>
  <c r="P89" i="28"/>
  <c r="M59" i="28"/>
  <c r="O92" i="22"/>
  <c r="Q44" i="28"/>
  <c r="M89" i="28"/>
  <c r="O77" i="22"/>
  <c r="S32" i="28"/>
  <c r="T143" i="22"/>
  <c r="S68" i="22"/>
  <c r="S143" i="28"/>
  <c r="P83" i="22"/>
  <c r="R35" i="28"/>
  <c r="R86" i="28"/>
  <c r="V125" i="28"/>
  <c r="O89" i="22"/>
  <c r="P140" i="22"/>
  <c r="M26" i="22"/>
  <c r="O17" i="22"/>
  <c r="T20" i="22"/>
  <c r="M11" i="28"/>
  <c r="Q26" i="28"/>
  <c r="S20" i="28"/>
  <c r="M17" i="28"/>
  <c r="R134" i="22"/>
  <c r="N74" i="28"/>
  <c r="P95" i="22"/>
  <c r="N56" i="28"/>
  <c r="O56" i="28"/>
  <c r="R65" i="22"/>
  <c r="T65" i="22"/>
  <c r="U74" i="22"/>
  <c r="M29" i="28"/>
  <c r="T92" i="22"/>
  <c r="N50" i="28"/>
  <c r="N101" i="28"/>
  <c r="U113" i="28"/>
  <c r="P89" i="22"/>
  <c r="V29" i="28"/>
  <c r="N86" i="28"/>
  <c r="M89" i="22"/>
  <c r="S29" i="28"/>
  <c r="U83" i="28"/>
  <c r="V143" i="22"/>
  <c r="M74" i="22"/>
  <c r="Q29" i="28"/>
  <c r="M74" i="28"/>
  <c r="R125" i="22"/>
  <c r="Q65" i="22"/>
  <c r="Q125" i="28"/>
  <c r="P32" i="28"/>
  <c r="R140" i="28"/>
  <c r="R23" i="22"/>
  <c r="N17" i="22"/>
  <c r="T17" i="22"/>
  <c r="Q11" i="28"/>
  <c r="P26" i="28"/>
  <c r="R20" i="28"/>
  <c r="V14" i="28"/>
  <c r="P29" i="28"/>
  <c r="N92" i="28"/>
  <c r="Q113" i="22"/>
  <c r="M53" i="28"/>
  <c r="V131" i="28"/>
  <c r="T140" i="22"/>
  <c r="T83" i="28"/>
  <c r="V116" i="22"/>
  <c r="T62" i="22"/>
  <c r="Q74" i="22"/>
  <c r="N77" i="22"/>
  <c r="P77" i="22"/>
  <c r="R143" i="22"/>
  <c r="S71" i="22"/>
  <c r="U134" i="28"/>
  <c r="U74" i="28"/>
  <c r="R89" i="22"/>
  <c r="V44" i="28"/>
  <c r="V95" i="28"/>
  <c r="P143" i="22"/>
  <c r="S107" i="28"/>
  <c r="O59" i="22"/>
  <c r="T140" i="28"/>
  <c r="R59" i="22"/>
  <c r="U83" i="22"/>
  <c r="Q140" i="28"/>
  <c r="T125" i="22"/>
  <c r="U68" i="22"/>
  <c r="O140" i="28"/>
  <c r="U68" i="28"/>
  <c r="P110" i="22"/>
  <c r="O62" i="22"/>
  <c r="S116" i="28"/>
  <c r="S59" i="28"/>
  <c r="V74" i="22"/>
  <c r="N29" i="28"/>
  <c r="T71" i="28"/>
  <c r="N38" i="28"/>
  <c r="M68" i="28"/>
  <c r="O140" i="22"/>
  <c r="Q23" i="22"/>
  <c r="M17" i="22"/>
  <c r="T14" i="22"/>
  <c r="P11" i="28"/>
  <c r="O26" i="28"/>
  <c r="Q20" i="28"/>
  <c r="T14" i="28"/>
  <c r="P23" i="22"/>
  <c r="O14" i="22"/>
  <c r="U11" i="22"/>
  <c r="O11" i="28"/>
  <c r="U23" i="28"/>
  <c r="P20" i="28"/>
  <c r="S14" i="28"/>
  <c r="U56" i="28"/>
  <c r="Q125" i="22"/>
  <c r="R68" i="22"/>
  <c r="N110" i="28"/>
  <c r="P65" i="28"/>
  <c r="M11" i="22"/>
  <c r="O23" i="22"/>
  <c r="N14" i="22"/>
  <c r="U26" i="22"/>
  <c r="N11" i="28"/>
  <c r="T23" i="28"/>
  <c r="O20" i="28"/>
  <c r="O14" i="28"/>
  <c r="M143" i="28"/>
  <c r="R11" i="22"/>
  <c r="N23" i="22"/>
  <c r="M14" i="22"/>
  <c r="U23" i="22"/>
  <c r="R11" i="28"/>
  <c r="S23" i="28"/>
  <c r="N20" i="28"/>
  <c r="N14" i="28"/>
  <c r="M113" i="22"/>
  <c r="R77" i="22"/>
  <c r="S140" i="28"/>
  <c r="Q11" i="22"/>
  <c r="P20" i="22"/>
  <c r="S11" i="22"/>
  <c r="U20" i="22"/>
  <c r="V11" i="28"/>
  <c r="R23" i="28"/>
  <c r="M20" i="28"/>
  <c r="M14" i="28"/>
  <c r="N89" i="22"/>
  <c r="U143" i="22"/>
  <c r="O38" i="28"/>
  <c r="P11" i="22"/>
  <c r="O20" i="22"/>
  <c r="S26" i="22"/>
  <c r="U17" i="22"/>
  <c r="V26" i="28"/>
  <c r="Q23" i="28"/>
  <c r="V17" i="28"/>
  <c r="S141" i="22"/>
  <c r="Q135" i="22"/>
  <c r="O132" i="22"/>
  <c r="M144" i="22"/>
  <c r="U126" i="22"/>
  <c r="S111" i="22"/>
  <c r="Q114" i="22"/>
  <c r="O108" i="22"/>
  <c r="M120" i="22"/>
  <c r="U102" i="22"/>
  <c r="Q96" i="22"/>
  <c r="O93" i="22"/>
  <c r="M90" i="22"/>
  <c r="U84" i="22"/>
  <c r="Q78" i="22"/>
  <c r="O75" i="22"/>
  <c r="M72" i="22"/>
  <c r="U66" i="22"/>
  <c r="S63" i="22"/>
  <c r="Q60" i="22"/>
  <c r="O27" i="22"/>
  <c r="M24" i="22"/>
  <c r="U18" i="22"/>
  <c r="S15" i="22"/>
  <c r="N12" i="22"/>
  <c r="R141" i="22"/>
  <c r="P135" i="22"/>
  <c r="N132" i="22"/>
  <c r="T126" i="22"/>
  <c r="R111" i="22"/>
  <c r="P114" i="22"/>
  <c r="N108" i="22"/>
  <c r="V117" i="22"/>
  <c r="T102" i="22"/>
  <c r="P96" i="22"/>
  <c r="N93" i="22"/>
  <c r="V87" i="22"/>
  <c r="T84" i="22"/>
  <c r="P78" i="22"/>
  <c r="N75" i="22"/>
  <c r="V69" i="22"/>
  <c r="T66" i="22"/>
  <c r="R63" i="22"/>
  <c r="P60" i="22"/>
  <c r="N27" i="22"/>
  <c r="V21" i="22"/>
  <c r="T18" i="22"/>
  <c r="R15" i="22"/>
  <c r="O12" i="22"/>
  <c r="Q141" i="22"/>
  <c r="O135" i="22"/>
  <c r="M132" i="22"/>
  <c r="S126" i="22"/>
  <c r="Q111" i="22"/>
  <c r="O114" i="22"/>
  <c r="M108" i="22"/>
  <c r="U117" i="22"/>
  <c r="S102" i="22"/>
  <c r="O96" i="22"/>
  <c r="M93" i="22"/>
  <c r="U87" i="22"/>
  <c r="S84" i="22"/>
  <c r="O78" i="22"/>
  <c r="M75" i="22"/>
  <c r="U69" i="22"/>
  <c r="S66" i="22"/>
  <c r="Q63" i="22"/>
  <c r="O60" i="22"/>
  <c r="M27" i="22"/>
  <c r="U21" i="22"/>
  <c r="S18" i="22"/>
  <c r="Q15" i="22"/>
  <c r="P12" i="22"/>
  <c r="P141" i="22"/>
  <c r="N135" i="22"/>
  <c r="V144" i="22"/>
  <c r="R126" i="22"/>
  <c r="P111" i="22"/>
  <c r="N114" i="22"/>
  <c r="V120" i="22"/>
  <c r="T117" i="22"/>
  <c r="R102" i="22"/>
  <c r="N96" i="22"/>
  <c r="V90" i="22"/>
  <c r="T87" i="22"/>
  <c r="R84" i="22"/>
  <c r="N78" i="22"/>
  <c r="V72" i="22"/>
  <c r="T69" i="22"/>
  <c r="R66" i="22"/>
  <c r="P63" i="22"/>
  <c r="N60" i="22"/>
  <c r="V24" i="22"/>
  <c r="T21" i="22"/>
  <c r="R18" i="22"/>
  <c r="P15" i="22"/>
  <c r="Q12" i="22"/>
  <c r="O141" i="22"/>
  <c r="M135" i="22"/>
  <c r="U144" i="22"/>
  <c r="Q126" i="22"/>
  <c r="O111" i="22"/>
  <c r="M114" i="22"/>
  <c r="U120" i="22"/>
  <c r="S117" i="22"/>
  <c r="Q102" i="22"/>
  <c r="M96" i="22"/>
  <c r="U90" i="22"/>
  <c r="S87" i="22"/>
  <c r="Q84" i="22"/>
  <c r="M78" i="22"/>
  <c r="U72" i="22"/>
  <c r="S69" i="22"/>
  <c r="Q66" i="22"/>
  <c r="O63" i="22"/>
  <c r="M60" i="22"/>
  <c r="U24" i="22"/>
  <c r="S21" i="22"/>
  <c r="Q18" i="22"/>
  <c r="O15" i="22"/>
  <c r="M12" i="22"/>
  <c r="N141" i="22"/>
  <c r="V132" i="22"/>
  <c r="T144" i="22"/>
  <c r="P126" i="22"/>
  <c r="N111" i="22"/>
  <c r="V108" i="22"/>
  <c r="T120" i="22"/>
  <c r="R117" i="22"/>
  <c r="P102" i="22"/>
  <c r="V93" i="22"/>
  <c r="T90" i="22"/>
  <c r="R87" i="22"/>
  <c r="P84" i="22"/>
  <c r="V75" i="22"/>
  <c r="T72" i="22"/>
  <c r="R69" i="22"/>
  <c r="P66" i="22"/>
  <c r="N63" i="22"/>
  <c r="V27" i="22"/>
  <c r="T24" i="22"/>
  <c r="R21" i="22"/>
  <c r="P18" i="22"/>
  <c r="N15" i="22"/>
  <c r="M141" i="22"/>
  <c r="U132" i="22"/>
  <c r="S144" i="22"/>
  <c r="O126" i="22"/>
  <c r="M111" i="22"/>
  <c r="U108" i="22"/>
  <c r="S120" i="22"/>
  <c r="Q117" i="22"/>
  <c r="O102" i="22"/>
  <c r="U93" i="22"/>
  <c r="S90" i="22"/>
  <c r="Q87" i="22"/>
  <c r="O84" i="22"/>
  <c r="U75" i="22"/>
  <c r="S72" i="22"/>
  <c r="Q69" i="22"/>
  <c r="O66" i="22"/>
  <c r="M63" i="22"/>
  <c r="U27" i="22"/>
  <c r="S24" i="22"/>
  <c r="Q21" i="22"/>
  <c r="O18" i="22"/>
  <c r="M15" i="22"/>
  <c r="V135" i="22"/>
  <c r="T132" i="22"/>
  <c r="R144" i="22"/>
  <c r="N126" i="22"/>
  <c r="V114" i="22"/>
  <c r="T108" i="22"/>
  <c r="R120" i="22"/>
  <c r="P117" i="22"/>
  <c r="N102" i="22"/>
  <c r="V96" i="22"/>
  <c r="T93" i="22"/>
  <c r="R90" i="22"/>
  <c r="P87" i="22"/>
  <c r="N84" i="22"/>
  <c r="V78" i="22"/>
  <c r="T75" i="22"/>
  <c r="R72" i="22"/>
  <c r="P69" i="22"/>
  <c r="N66" i="22"/>
  <c r="V60" i="22"/>
  <c r="T27" i="22"/>
  <c r="R24" i="22"/>
  <c r="P21" i="22"/>
  <c r="N18" i="22"/>
  <c r="V12" i="22"/>
  <c r="U135" i="22"/>
  <c r="S132" i="22"/>
  <c r="Q144" i="22"/>
  <c r="M126" i="22"/>
  <c r="U114" i="22"/>
  <c r="S108" i="22"/>
  <c r="Q120" i="22"/>
  <c r="O117" i="22"/>
  <c r="M102" i="22"/>
  <c r="U96" i="22"/>
  <c r="S93" i="22"/>
  <c r="Q90" i="22"/>
  <c r="O87" i="22"/>
  <c r="M84" i="22"/>
  <c r="U78" i="22"/>
  <c r="S75" i="22"/>
  <c r="Q72" i="22"/>
  <c r="O69" i="22"/>
  <c r="M66" i="22"/>
  <c r="U60" i="22"/>
  <c r="S27" i="22"/>
  <c r="Q24" i="22"/>
  <c r="O21" i="22"/>
  <c r="M18" i="22"/>
  <c r="U12" i="22"/>
  <c r="V141" i="22"/>
  <c r="T135" i="22"/>
  <c r="R132" i="22"/>
  <c r="P144" i="22"/>
  <c r="V111" i="22"/>
  <c r="T114" i="22"/>
  <c r="R108" i="22"/>
  <c r="P120" i="22"/>
  <c r="N117" i="22"/>
  <c r="T96" i="22"/>
  <c r="R93" i="22"/>
  <c r="P90" i="22"/>
  <c r="N87" i="22"/>
  <c r="T78" i="22"/>
  <c r="R75" i="22"/>
  <c r="P72" i="22"/>
  <c r="N69" i="22"/>
  <c r="V63" i="22"/>
  <c r="T60" i="22"/>
  <c r="R27" i="22"/>
  <c r="P24" i="22"/>
  <c r="N21" i="22"/>
  <c r="V15" i="22"/>
  <c r="T12" i="22"/>
  <c r="U141" i="22"/>
  <c r="S135" i="22"/>
  <c r="Q132" i="22"/>
  <c r="O144" i="22"/>
  <c r="U111" i="22"/>
  <c r="S114" i="22"/>
  <c r="Q108" i="22"/>
  <c r="O120" i="22"/>
  <c r="M117" i="22"/>
  <c r="S96" i="22"/>
  <c r="Q93" i="22"/>
  <c r="O90" i="22"/>
  <c r="M87" i="22"/>
  <c r="S78" i="22"/>
  <c r="Q75" i="22"/>
  <c r="O72" i="22"/>
  <c r="M69" i="22"/>
  <c r="U63" i="22"/>
  <c r="S60" i="22"/>
  <c r="Q27" i="22"/>
  <c r="O24" i="22"/>
  <c r="M21" i="22"/>
  <c r="U15" i="22"/>
  <c r="S12" i="22"/>
  <c r="T141" i="22"/>
  <c r="R135" i="22"/>
  <c r="P132" i="22"/>
  <c r="N144" i="22"/>
  <c r="V126" i="22"/>
  <c r="T111" i="22"/>
  <c r="R114" i="22"/>
  <c r="P108" i="22"/>
  <c r="N120" i="22"/>
  <c r="V102" i="22"/>
  <c r="R96" i="22"/>
  <c r="P93" i="22"/>
  <c r="N90" i="22"/>
  <c r="V84" i="22"/>
  <c r="R78" i="22"/>
  <c r="P75" i="22"/>
  <c r="N72" i="22"/>
  <c r="V66" i="22"/>
  <c r="T63" i="22"/>
  <c r="R60" i="22"/>
  <c r="P27" i="22"/>
  <c r="N24" i="22"/>
  <c r="V18" i="22"/>
  <c r="T15" i="22"/>
  <c r="R12" i="22"/>
  <c r="U14" i="28"/>
  <c r="P17" i="22"/>
  <c r="N17" i="28"/>
  <c r="P14" i="28"/>
  <c r="R17" i="28"/>
  <c r="T20" i="28"/>
  <c r="V23" i="28"/>
  <c r="U11" i="28"/>
  <c r="V23" i="22"/>
  <c r="T23" i="22"/>
  <c r="P14" i="22"/>
  <c r="Q20" i="22"/>
  <c r="Q26" i="22"/>
  <c r="R101" i="22"/>
  <c r="M134" i="22"/>
  <c r="Q107" i="28"/>
  <c r="V89" i="22"/>
  <c r="V131" i="22"/>
  <c r="P107" i="28"/>
  <c r="V74" i="28"/>
  <c r="P125" i="28"/>
  <c r="T56" i="28"/>
  <c r="Q65" i="28"/>
  <c r="U119" i="28"/>
  <c r="O47" i="28"/>
  <c r="S86" i="22"/>
  <c r="R59" i="28"/>
  <c r="O77" i="28"/>
  <c r="S125" i="28"/>
  <c r="O59" i="28"/>
  <c r="Q95" i="28"/>
  <c r="U32" i="28"/>
  <c r="O74" i="22"/>
  <c r="T110" i="22"/>
  <c r="P59" i="22"/>
  <c r="P38" i="28"/>
  <c r="T77" i="22"/>
  <c r="O143" i="22"/>
  <c r="Q89" i="28"/>
  <c r="U140" i="28"/>
  <c r="O68" i="22"/>
  <c r="S107" i="22"/>
  <c r="T74" i="28"/>
  <c r="N125" i="28"/>
  <c r="R56" i="28"/>
  <c r="V95" i="22"/>
  <c r="M62" i="28"/>
  <c r="Q116" i="28"/>
  <c r="U41" i="28"/>
  <c r="O83" i="22"/>
  <c r="N107" i="22"/>
  <c r="V86" i="28"/>
  <c r="N140" i="28"/>
  <c r="U62" i="22"/>
  <c r="N119" i="22"/>
  <c r="Q14" i="28"/>
  <c r="S17" i="28"/>
  <c r="U20" i="28"/>
  <c r="M26" i="28"/>
  <c r="T11" i="28"/>
  <c r="V26" i="22"/>
  <c r="T26" i="22"/>
  <c r="Q14" i="22"/>
  <c r="R20" i="22"/>
  <c r="R26" i="22"/>
  <c r="V38" i="28"/>
  <c r="N143" i="22"/>
  <c r="M143" i="22"/>
  <c r="R143" i="28"/>
  <c r="P101" i="22"/>
  <c r="S68" i="28"/>
  <c r="M113" i="28"/>
  <c r="Q50" i="28"/>
  <c r="U89" i="22"/>
  <c r="U143" i="28"/>
  <c r="S101" i="22"/>
  <c r="S59" i="22"/>
  <c r="M38" i="28"/>
  <c r="Q77" i="22"/>
  <c r="V125" i="22"/>
  <c r="N116" i="28"/>
  <c r="R41" i="28"/>
  <c r="S92" i="28"/>
  <c r="M32" i="28"/>
  <c r="Q71" i="22"/>
  <c r="V113" i="22"/>
  <c r="V77" i="28"/>
  <c r="P143" i="28"/>
  <c r="N101" i="22"/>
  <c r="O65" i="28"/>
  <c r="S119" i="28"/>
  <c r="R14" i="28"/>
  <c r="T17" i="28"/>
  <c r="V20" i="28"/>
  <c r="N26" i="28"/>
  <c r="S11" i="28"/>
  <c r="V11" i="22"/>
  <c r="T11" i="22"/>
  <c r="R14" i="22"/>
  <c r="M23" i="22"/>
  <c r="N11" i="22"/>
  <c r="Q107" i="22"/>
  <c r="O89" i="28"/>
  <c r="P107" i="22"/>
  <c r="N89" i="28"/>
  <c r="P83" i="28"/>
  <c r="T131" i="28"/>
  <c r="N62" i="22"/>
  <c r="R116" i="22"/>
  <c r="U71" i="28"/>
  <c r="O110" i="28"/>
  <c r="S53" i="28"/>
  <c r="M95" i="22"/>
  <c r="V59" i="22"/>
  <c r="S83" i="28"/>
  <c r="M134" i="28"/>
  <c r="Q62" i="22"/>
  <c r="U116" i="22"/>
  <c r="U101" i="28"/>
  <c r="O41" i="28"/>
  <c r="V62" i="28"/>
  <c r="P119" i="28"/>
  <c r="T44" i="28"/>
  <c r="N86" i="22"/>
  <c r="U95" i="28"/>
  <c r="O35" i="28"/>
  <c r="S74" i="22"/>
  <c r="N125" i="22"/>
  <c r="N83" i="28"/>
  <c r="R131" i="28"/>
  <c r="P116" i="22"/>
  <c r="Q68" i="28"/>
  <c r="U107" i="28"/>
  <c r="O50" i="28"/>
  <c r="S89" i="22"/>
  <c r="V86" i="22"/>
  <c r="T65" i="28"/>
  <c r="T131" i="22"/>
  <c r="V119" i="28"/>
  <c r="S44" i="28"/>
  <c r="O11" i="22"/>
  <c r="N20" i="22"/>
  <c r="S23" i="22"/>
  <c r="U14" i="22"/>
  <c r="U26" i="28"/>
  <c r="P23" i="28"/>
  <c r="U17" i="28"/>
  <c r="U86" i="22"/>
  <c r="O44" i="28"/>
  <c r="O95" i="28"/>
  <c r="O29" i="28"/>
  <c r="V92" i="22"/>
  <c r="N47" i="28"/>
  <c r="V65" i="28"/>
  <c r="N140" i="22"/>
  <c r="P26" i="22"/>
  <c r="M20" i="22"/>
  <c r="S20" i="22"/>
  <c r="V20" i="22"/>
  <c r="T26" i="28"/>
  <c r="O23" i="28"/>
  <c r="Q17" i="28"/>
  <c r="N53" i="28"/>
  <c r="T95" i="28"/>
  <c r="Q59" i="22"/>
  <c r="U50" i="28"/>
  <c r="T59" i="22"/>
  <c r="S83" i="22"/>
  <c r="M41" i="28"/>
  <c r="M92" i="28"/>
  <c r="M77" i="22"/>
  <c r="M140" i="28"/>
  <c r="M77" i="28"/>
  <c r="T89" i="22"/>
  <c r="V41" i="28"/>
  <c r="V92" i="28"/>
  <c r="R77" i="28"/>
  <c r="M68" i="22"/>
  <c r="O26" i="22"/>
  <c r="R17" i="22"/>
  <c r="S17" i="22"/>
  <c r="V17" i="22"/>
  <c r="S26" i="28"/>
  <c r="N23" i="28"/>
  <c r="P17" i="28"/>
  <c r="K23" i="28" l="1"/>
  <c r="H26" i="22"/>
  <c r="E44" i="28"/>
  <c r="C32" i="28"/>
  <c r="K11" i="22"/>
  <c r="D26" i="22"/>
  <c r="K101" i="28"/>
  <c r="G110" i="22"/>
  <c r="H125" i="28"/>
  <c r="F20" i="22"/>
  <c r="C50" i="28"/>
  <c r="I50" i="28"/>
  <c r="J140" i="28"/>
  <c r="E17" i="22"/>
  <c r="J17" i="22"/>
  <c r="F23" i="22"/>
  <c r="G116" i="22"/>
  <c r="H110" i="22"/>
  <c r="I113" i="22"/>
  <c r="E116" i="22"/>
  <c r="F14" i="22"/>
  <c r="K45" i="28"/>
  <c r="G75" i="28"/>
  <c r="C117" i="28"/>
  <c r="I135" i="28"/>
  <c r="F35" i="22"/>
  <c r="B50" i="22"/>
  <c r="H15" i="28"/>
  <c r="D45" i="28"/>
  <c r="F102" i="28"/>
  <c r="B135" i="28"/>
  <c r="E33" i="22"/>
  <c r="I48" i="22"/>
  <c r="K12" i="28"/>
  <c r="G42" i="28"/>
  <c r="E132" i="28"/>
  <c r="J48" i="22"/>
  <c r="J15" i="28"/>
  <c r="F45" i="28"/>
  <c r="B75" i="28"/>
  <c r="H102" i="28"/>
  <c r="D135" i="28"/>
  <c r="C48" i="22"/>
  <c r="C15" i="28"/>
  <c r="I42" i="28"/>
  <c r="G132" i="28"/>
  <c r="G104" i="22"/>
  <c r="K104" i="28"/>
  <c r="K138" i="22"/>
  <c r="D137" i="22"/>
  <c r="E123" i="28"/>
  <c r="C104" i="22"/>
  <c r="K137" i="28"/>
  <c r="J123" i="22"/>
  <c r="E122" i="28"/>
  <c r="C105" i="28"/>
  <c r="E20" i="28"/>
  <c r="B35" i="22"/>
  <c r="E17" i="28"/>
  <c r="D20" i="28"/>
  <c r="H44" i="28"/>
  <c r="K35" i="28"/>
  <c r="D90" i="28"/>
  <c r="F44" i="22"/>
  <c r="G119" i="28"/>
  <c r="G113" i="28"/>
  <c r="D77" i="28"/>
  <c r="J77" i="22"/>
  <c r="J78" i="28"/>
  <c r="H38" i="22"/>
  <c r="E116" i="28"/>
  <c r="E107" i="28"/>
  <c r="B74" i="28"/>
  <c r="H74" i="22"/>
  <c r="H47" i="28"/>
  <c r="I116" i="22"/>
  <c r="H23" i="22"/>
  <c r="F44" i="28"/>
  <c r="H86" i="22"/>
  <c r="B125" i="22"/>
  <c r="I101" i="22"/>
  <c r="H119" i="22"/>
  <c r="C20" i="22"/>
  <c r="F17" i="22"/>
  <c r="D110" i="28"/>
  <c r="I83" i="22"/>
  <c r="B140" i="22"/>
  <c r="K125" i="22"/>
  <c r="H17" i="22"/>
  <c r="C23" i="28"/>
  <c r="H113" i="22"/>
  <c r="B134" i="22"/>
  <c r="C101" i="22"/>
  <c r="E65" i="22"/>
  <c r="F65" i="22"/>
  <c r="K143" i="22"/>
  <c r="C65" i="22"/>
  <c r="D92" i="22"/>
  <c r="G62" i="22"/>
  <c r="D89" i="22"/>
  <c r="I77" i="22"/>
  <c r="I134" i="28"/>
  <c r="H101" i="28"/>
  <c r="E68" i="28"/>
  <c r="I48" i="28"/>
  <c r="E78" i="28"/>
  <c r="K117" i="28"/>
  <c r="G141" i="28"/>
  <c r="H36" i="22"/>
  <c r="J50" i="22"/>
  <c r="F18" i="28"/>
  <c r="B48" i="28"/>
  <c r="H75" i="28"/>
  <c r="D117" i="28"/>
  <c r="J135" i="28"/>
  <c r="G35" i="22"/>
  <c r="C50" i="22"/>
  <c r="I15" i="28"/>
  <c r="E45" i="28"/>
  <c r="G102" i="28"/>
  <c r="C135" i="28"/>
  <c r="D50" i="22"/>
  <c r="H18" i="28"/>
  <c r="D48" i="28"/>
  <c r="J75" i="28"/>
  <c r="F117" i="28"/>
  <c r="B141" i="28"/>
  <c r="K48" i="22"/>
  <c r="K15" i="28"/>
  <c r="G45" i="28"/>
  <c r="C75" i="28"/>
  <c r="I102" i="28"/>
  <c r="E135" i="28"/>
  <c r="K104" i="22"/>
  <c r="E105" i="28"/>
  <c r="D122" i="28"/>
  <c r="B123" i="28"/>
  <c r="F104" i="28"/>
  <c r="E105" i="22"/>
  <c r="E138" i="28"/>
  <c r="H137" i="22"/>
  <c r="F105" i="28"/>
  <c r="K105" i="28"/>
  <c r="I38" i="28"/>
  <c r="G33" i="22"/>
  <c r="I35" i="28"/>
  <c r="H38" i="28"/>
  <c r="B143" i="28"/>
  <c r="C113" i="28"/>
  <c r="J36" i="22"/>
  <c r="K77" i="28"/>
  <c r="B23" i="28"/>
  <c r="E14" i="28"/>
  <c r="K83" i="22"/>
  <c r="G36" i="22"/>
  <c r="I74" i="28"/>
  <c r="J17" i="28"/>
  <c r="C11" i="28"/>
  <c r="G125" i="28"/>
  <c r="G14" i="22"/>
  <c r="B110" i="22"/>
  <c r="E110" i="28"/>
  <c r="G20" i="22"/>
  <c r="G134" i="22"/>
  <c r="K44" i="28"/>
  <c r="E86" i="22"/>
  <c r="C11" i="22"/>
  <c r="B113" i="22"/>
  <c r="G23" i="22"/>
  <c r="B26" i="22"/>
  <c r="D101" i="22"/>
  <c r="E143" i="28"/>
  <c r="D113" i="22"/>
  <c r="J47" i="28"/>
  <c r="I110" i="22"/>
  <c r="I26" i="22"/>
  <c r="B62" i="22"/>
  <c r="I71" i="22"/>
  <c r="H68" i="22"/>
  <c r="F62" i="22"/>
  <c r="G65" i="22"/>
  <c r="F95" i="22"/>
  <c r="C92" i="22"/>
  <c r="F92" i="22"/>
  <c r="G92" i="22"/>
  <c r="E71" i="28"/>
  <c r="G62" i="28"/>
  <c r="K95" i="28"/>
  <c r="F123" i="28"/>
  <c r="D104" i="28"/>
  <c r="H105" i="28"/>
  <c r="C122" i="22"/>
  <c r="B104" i="22"/>
  <c r="F138" i="22"/>
  <c r="I104" i="22"/>
  <c r="E137" i="28"/>
  <c r="K113" i="28"/>
  <c r="I32" i="22"/>
  <c r="K107" i="28"/>
  <c r="J113" i="28"/>
  <c r="D92" i="28"/>
  <c r="C77" i="28"/>
  <c r="F33" i="22"/>
  <c r="C14" i="28"/>
  <c r="B17" i="28"/>
  <c r="F41" i="28"/>
  <c r="I32" i="28"/>
  <c r="K14" i="28"/>
  <c r="C33" i="22"/>
  <c r="K56" i="28"/>
  <c r="E11" i="28"/>
  <c r="D38" i="28"/>
  <c r="G29" i="28"/>
  <c r="G131" i="28"/>
  <c r="F47" i="28"/>
  <c r="C107" i="22"/>
  <c r="D83" i="22"/>
  <c r="B41" i="28"/>
  <c r="F50" i="28"/>
  <c r="E23" i="22"/>
  <c r="D134" i="22"/>
  <c r="J131" i="28"/>
  <c r="H134" i="22"/>
  <c r="G86" i="22"/>
  <c r="H107" i="22"/>
  <c r="H125" i="22"/>
  <c r="G50" i="28"/>
  <c r="J110" i="22"/>
  <c r="G38" i="28"/>
  <c r="I47" i="28"/>
  <c r="E119" i="28"/>
  <c r="K26" i="22"/>
  <c r="I89" i="22"/>
  <c r="K89" i="22"/>
  <c r="F113" i="22"/>
  <c r="H95" i="22"/>
  <c r="G131" i="22"/>
  <c r="E54" i="28"/>
  <c r="G108" i="28"/>
  <c r="J38" i="22"/>
  <c r="F53" i="22"/>
  <c r="B24" i="28"/>
  <c r="H51" i="28"/>
  <c r="J120" i="28"/>
  <c r="C38" i="22"/>
  <c r="E51" i="22"/>
  <c r="E21" i="28"/>
  <c r="K48" i="28"/>
  <c r="G78" i="28"/>
  <c r="C120" i="28"/>
  <c r="I141" i="28"/>
  <c r="H53" i="22"/>
  <c r="D24" i="28"/>
  <c r="J51" i="28"/>
  <c r="B108" i="28"/>
  <c r="K36" i="22"/>
  <c r="G51" i="22"/>
  <c r="G21" i="28"/>
  <c r="C51" i="28"/>
  <c r="I78" i="28"/>
  <c r="E120" i="28"/>
  <c r="K141" i="28"/>
  <c r="G122" i="22"/>
  <c r="I138" i="28"/>
  <c r="K123" i="28"/>
  <c r="G105" i="22"/>
  <c r="B137" i="28"/>
  <c r="K122" i="22"/>
  <c r="B137" i="22"/>
  <c r="H122" i="28"/>
  <c r="C105" i="22"/>
  <c r="G138" i="28"/>
  <c r="E86" i="28"/>
  <c r="B54" i="28"/>
  <c r="D29" i="22"/>
  <c r="K74" i="28"/>
  <c r="D86" i="28"/>
  <c r="C26" i="28"/>
  <c r="D14" i="28"/>
  <c r="H32" i="22"/>
  <c r="G32" i="28"/>
  <c r="F35" i="28"/>
  <c r="J125" i="28"/>
  <c r="K119" i="28"/>
  <c r="I11" i="22"/>
  <c r="D51" i="28"/>
  <c r="F32" i="22"/>
  <c r="E29" i="28"/>
  <c r="D32" i="28"/>
  <c r="H110" i="28"/>
  <c r="I116" i="28"/>
  <c r="K140" i="22"/>
  <c r="D20" i="22"/>
  <c r="D11" i="22"/>
  <c r="K113" i="22"/>
  <c r="H131" i="22"/>
  <c r="F53" i="28"/>
  <c r="C86" i="22"/>
  <c r="I20" i="22"/>
  <c r="J134" i="28"/>
  <c r="I14" i="22"/>
  <c r="C14" i="22"/>
  <c r="K14" i="22"/>
  <c r="J86" i="22"/>
  <c r="E50" i="28"/>
  <c r="B86" i="22"/>
  <c r="D140" i="22"/>
  <c r="B56" i="28"/>
  <c r="H140" i="22"/>
  <c r="E125" i="22"/>
  <c r="F68" i="22"/>
  <c r="K131" i="22"/>
  <c r="B77" i="22"/>
  <c r="J68" i="22"/>
  <c r="K68" i="22"/>
  <c r="H14" i="22"/>
  <c r="K65" i="22"/>
  <c r="D143" i="22"/>
  <c r="C68" i="28"/>
  <c r="B77" i="28"/>
  <c r="C92" i="28"/>
  <c r="J92" i="28"/>
  <c r="C57" i="28"/>
  <c r="I84" i="28"/>
  <c r="E114" i="28"/>
  <c r="D39" i="22"/>
  <c r="H54" i="22"/>
  <c r="J24" i="28"/>
  <c r="F54" i="28"/>
  <c r="B84" i="28"/>
  <c r="H108" i="28"/>
  <c r="K38" i="22"/>
  <c r="G53" i="22"/>
  <c r="C24" i="28"/>
  <c r="I51" i="28"/>
  <c r="K120" i="28"/>
  <c r="F39" i="22"/>
  <c r="B54" i="22"/>
  <c r="B27" i="28"/>
  <c r="H54" i="28"/>
  <c r="D84" i="28"/>
  <c r="J108" i="28"/>
  <c r="E38" i="22"/>
  <c r="I53" i="22"/>
  <c r="E24" i="28"/>
  <c r="K51" i="28"/>
  <c r="C108" i="28"/>
  <c r="J137" i="22"/>
  <c r="E123" i="22"/>
  <c r="F122" i="22"/>
  <c r="E104" i="28"/>
  <c r="D104" i="22"/>
  <c r="J137" i="28"/>
  <c r="I123" i="22"/>
  <c r="F104" i="22"/>
  <c r="C123" i="28"/>
  <c r="E122" i="22"/>
  <c r="G20" i="28"/>
  <c r="F23" i="28"/>
  <c r="J42" i="28"/>
  <c r="D17" i="28"/>
  <c r="D23" i="28"/>
  <c r="G44" i="28"/>
  <c r="H32" i="28"/>
  <c r="F51" i="28"/>
  <c r="K30" i="22"/>
  <c r="I119" i="28"/>
  <c r="H107" i="28"/>
  <c r="B89" i="28"/>
  <c r="E119" i="22"/>
  <c r="B42" i="28"/>
  <c r="J30" i="22"/>
  <c r="G116" i="28"/>
  <c r="F119" i="28"/>
  <c r="J83" i="28"/>
  <c r="C116" i="22"/>
  <c r="B83" i="22"/>
  <c r="J116" i="22"/>
  <c r="J23" i="22"/>
  <c r="H11" i="22"/>
  <c r="D143" i="28"/>
  <c r="J140" i="22"/>
  <c r="H20" i="22"/>
  <c r="B116" i="28"/>
  <c r="G101" i="22"/>
  <c r="B14" i="22"/>
  <c r="F131" i="22"/>
  <c r="G17" i="22"/>
  <c r="F26" i="28"/>
  <c r="G107" i="28"/>
  <c r="F101" i="22"/>
  <c r="J86" i="28"/>
  <c r="B119" i="22"/>
  <c r="C17" i="22"/>
  <c r="H71" i="22"/>
  <c r="G74" i="28"/>
  <c r="J89" i="22"/>
  <c r="B74" i="22"/>
  <c r="E95" i="22"/>
  <c r="I62" i="28"/>
  <c r="G77" i="22"/>
  <c r="D11" i="28"/>
  <c r="E68" i="22"/>
  <c r="J89" i="28"/>
  <c r="H62" i="28"/>
  <c r="C62" i="28"/>
  <c r="J44" i="28"/>
  <c r="J84" i="28"/>
  <c r="F114" i="28"/>
  <c r="E39" i="22"/>
  <c r="I54" i="22"/>
  <c r="K24" i="28"/>
  <c r="G54" i="28"/>
  <c r="C84" i="28"/>
  <c r="I108" i="28"/>
  <c r="H41" i="22"/>
  <c r="J54" i="22"/>
  <c r="J27" i="28"/>
  <c r="F57" i="28"/>
  <c r="B87" i="28"/>
  <c r="H114" i="28"/>
  <c r="G39" i="22"/>
  <c r="C54" i="22"/>
  <c r="C27" i="28"/>
  <c r="I54" i="28"/>
  <c r="E84" i="28"/>
  <c r="K108" i="28"/>
  <c r="B122" i="28"/>
  <c r="C137" i="22"/>
  <c r="H122" i="22"/>
  <c r="G105" i="28"/>
  <c r="F105" i="22"/>
  <c r="D138" i="28"/>
  <c r="G137" i="22"/>
  <c r="F123" i="22"/>
  <c r="H104" i="28"/>
  <c r="C123" i="22"/>
  <c r="K38" i="28"/>
  <c r="J41" i="28"/>
  <c r="H33" i="28"/>
  <c r="H35" i="28"/>
  <c r="H41" i="28"/>
  <c r="I125" i="28"/>
  <c r="J119" i="28"/>
  <c r="D42" i="28"/>
  <c r="B29" i="22"/>
  <c r="B83" i="28"/>
  <c r="K20" i="28"/>
  <c r="B11" i="28"/>
  <c r="J30" i="28"/>
  <c r="H144" i="22"/>
  <c r="J77" i="28"/>
  <c r="I17" i="28"/>
  <c r="J53" i="28"/>
  <c r="G107" i="22"/>
  <c r="C86" i="28"/>
  <c r="E101" i="22"/>
  <c r="D119" i="22"/>
  <c r="G134" i="28"/>
  <c r="B116" i="22"/>
  <c r="D110" i="22"/>
  <c r="K125" i="28"/>
  <c r="B23" i="22"/>
  <c r="F116" i="22"/>
  <c r="C143" i="22"/>
  <c r="C113" i="22"/>
  <c r="J11" i="28"/>
  <c r="E131" i="22"/>
  <c r="I143" i="22"/>
  <c r="C134" i="28"/>
  <c r="E140" i="22"/>
  <c r="J26" i="22"/>
  <c r="J74" i="22"/>
  <c r="E35" i="28"/>
  <c r="B95" i="22"/>
  <c r="D77" i="22"/>
  <c r="I125" i="22"/>
  <c r="I95" i="28"/>
  <c r="E92" i="22"/>
  <c r="G71" i="22"/>
  <c r="I68" i="22"/>
  <c r="B113" i="28"/>
  <c r="D74" i="28"/>
  <c r="K92" i="28"/>
  <c r="G114" i="28"/>
  <c r="B42" i="22"/>
  <c r="D56" i="22"/>
  <c r="H30" i="28"/>
  <c r="J87" i="28"/>
  <c r="F111" i="28"/>
  <c r="I41" i="22"/>
  <c r="K54" i="22"/>
  <c r="K27" i="28"/>
  <c r="G57" i="28"/>
  <c r="C87" i="28"/>
  <c r="I114" i="28"/>
  <c r="H123" i="28"/>
  <c r="K137" i="22"/>
  <c r="J138" i="28"/>
  <c r="I137" i="28"/>
  <c r="B122" i="22"/>
  <c r="H105" i="22"/>
  <c r="E138" i="22"/>
  <c r="B138" i="28"/>
  <c r="B105" i="28"/>
  <c r="K123" i="22"/>
  <c r="C110" i="28"/>
  <c r="B125" i="28"/>
  <c r="F24" i="28"/>
  <c r="J107" i="28"/>
  <c r="J110" i="28"/>
  <c r="K86" i="28"/>
  <c r="B33" i="28"/>
  <c r="B14" i="28"/>
  <c r="B20" i="28"/>
  <c r="E41" i="28"/>
  <c r="F29" i="28"/>
  <c r="I113" i="28"/>
  <c r="H21" i="28"/>
  <c r="J56" i="28"/>
  <c r="J14" i="28"/>
  <c r="C38" i="28"/>
  <c r="D140" i="28"/>
  <c r="K86" i="22"/>
  <c r="J14" i="22"/>
  <c r="J143" i="22"/>
  <c r="K107" i="22"/>
  <c r="C23" i="22"/>
  <c r="D107" i="28"/>
  <c r="K17" i="22"/>
  <c r="F83" i="22"/>
  <c r="B131" i="28"/>
  <c r="J125" i="22"/>
  <c r="I53" i="28"/>
  <c r="G83" i="22"/>
  <c r="D14" i="22"/>
  <c r="H11" i="28"/>
  <c r="E53" i="28"/>
  <c r="H143" i="22"/>
  <c r="F17" i="28"/>
  <c r="I17" i="22"/>
  <c r="D125" i="22"/>
  <c r="H89" i="22"/>
  <c r="K95" i="22"/>
  <c r="H116" i="22"/>
  <c r="H83" i="22"/>
  <c r="C26" i="22"/>
  <c r="I74" i="22"/>
  <c r="C119" i="22"/>
  <c r="H62" i="22"/>
  <c r="C95" i="22"/>
  <c r="E62" i="28"/>
  <c r="F95" i="28"/>
  <c r="K33" i="28"/>
  <c r="C93" i="28"/>
  <c r="I126" i="28"/>
  <c r="F29" i="22"/>
  <c r="B44" i="22"/>
  <c r="D57" i="22"/>
  <c r="D33" i="28"/>
  <c r="F90" i="28"/>
  <c r="B126" i="28"/>
  <c r="D111" i="22"/>
  <c r="I42" i="22"/>
  <c r="K56" i="22"/>
  <c r="G30" i="28"/>
  <c r="I87" i="28"/>
  <c r="E111" i="28"/>
  <c r="J42" i="22"/>
  <c r="F57" i="22"/>
  <c r="F33" i="28"/>
  <c r="H90" i="28"/>
  <c r="D126" i="28"/>
  <c r="C42" i="22"/>
  <c r="E56" i="22"/>
  <c r="I30" i="28"/>
  <c r="K87" i="28"/>
  <c r="G111" i="28"/>
  <c r="B104" i="28"/>
  <c r="I138" i="22"/>
  <c r="K105" i="22"/>
  <c r="C138" i="28"/>
  <c r="J122" i="22"/>
  <c r="J122" i="28"/>
  <c r="G122" i="28"/>
  <c r="E104" i="22"/>
  <c r="J105" i="28"/>
  <c r="I137" i="22"/>
  <c r="E83" i="28"/>
  <c r="F89" i="28"/>
  <c r="D15" i="28"/>
  <c r="J74" i="28"/>
  <c r="B86" i="28"/>
  <c r="J20" i="28"/>
  <c r="G119" i="22"/>
  <c r="J21" i="28"/>
  <c r="F32" i="28"/>
  <c r="F38" i="28"/>
  <c r="G110" i="28"/>
  <c r="H116" i="28"/>
  <c r="J144" i="28"/>
  <c r="F12" i="28"/>
  <c r="D29" i="28"/>
  <c r="D35" i="28"/>
  <c r="E113" i="28"/>
  <c r="F101" i="28"/>
  <c r="F107" i="22"/>
  <c r="I119" i="22"/>
  <c r="J107" i="22"/>
  <c r="D131" i="22"/>
  <c r="K116" i="28"/>
  <c r="C134" i="22"/>
  <c r="I107" i="22"/>
  <c r="I20" i="28"/>
  <c r="C116" i="28"/>
  <c r="B101" i="28"/>
  <c r="G11" i="22"/>
  <c r="J119" i="22"/>
  <c r="B26" i="28"/>
  <c r="F11" i="22"/>
  <c r="E20" i="22"/>
  <c r="F83" i="28"/>
  <c r="E113" i="22"/>
  <c r="F86" i="22"/>
  <c r="J92" i="22"/>
  <c r="C62" i="22"/>
  <c r="B11" i="22"/>
  <c r="B92" i="22"/>
  <c r="G92" i="28"/>
  <c r="K71" i="22"/>
  <c r="J62" i="22"/>
  <c r="I62" i="22"/>
  <c r="E77" i="22"/>
  <c r="C95" i="28"/>
  <c r="C89" i="28"/>
  <c r="H20" i="28"/>
  <c r="K20" i="22"/>
  <c r="K131" i="28"/>
  <c r="D86" i="22"/>
  <c r="B107" i="22"/>
  <c r="F125" i="22"/>
  <c r="E74" i="28"/>
  <c r="K74" i="22"/>
  <c r="I86" i="22"/>
  <c r="F110" i="22"/>
  <c r="C74" i="22"/>
  <c r="I140" i="22"/>
  <c r="D71" i="22"/>
  <c r="C89" i="22"/>
  <c r="D68" i="22"/>
  <c r="F62" i="28"/>
  <c r="B68" i="28"/>
  <c r="B15" i="28"/>
  <c r="H42" i="28"/>
  <c r="F132" i="28"/>
  <c r="I47" i="22"/>
  <c r="E12" i="28"/>
  <c r="K39" i="28"/>
  <c r="I144" i="28"/>
  <c r="H138" i="28"/>
  <c r="C104" i="28"/>
  <c r="C138" i="22"/>
  <c r="B105" i="22"/>
  <c r="C122" i="28"/>
  <c r="H137" i="28"/>
  <c r="C137" i="28"/>
  <c r="B123" i="22"/>
  <c r="B138" i="22"/>
  <c r="I104" i="28"/>
  <c r="D83" i="28"/>
  <c r="J90" i="28"/>
  <c r="H44" i="22"/>
  <c r="C83" i="28"/>
  <c r="D26" i="28"/>
  <c r="G17" i="28"/>
  <c r="J45" i="22"/>
  <c r="E32" i="28"/>
  <c r="C35" i="28"/>
  <c r="D113" i="28"/>
  <c r="F119" i="22"/>
  <c r="B90" i="28"/>
  <c r="H45" i="22"/>
  <c r="C29" i="28"/>
  <c r="K29" i="28"/>
  <c r="B107" i="28"/>
  <c r="D116" i="22"/>
  <c r="I29" i="28"/>
  <c r="J101" i="22"/>
  <c r="K134" i="22"/>
  <c r="C131" i="28"/>
  <c r="H101" i="22"/>
  <c r="E23" i="28"/>
  <c r="G140" i="22"/>
  <c r="D17" i="22"/>
  <c r="E107" i="22"/>
  <c r="E14" i="22"/>
  <c r="G83" i="28"/>
  <c r="C131" i="22"/>
  <c r="G26" i="28"/>
  <c r="K110" i="22"/>
  <c r="G125" i="22"/>
  <c r="F56" i="28"/>
  <c r="D23" i="22"/>
  <c r="K83" i="28"/>
  <c r="C125" i="22"/>
  <c r="G89" i="22"/>
  <c r="E89" i="28"/>
  <c r="B89" i="22"/>
  <c r="G56" i="28"/>
  <c r="H77" i="22"/>
  <c r="G74" i="22"/>
  <c r="J95"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tc={258133A0-6D55-47E8-9A7B-56428911FBC7}</author>
  </authors>
  <commentList>
    <comment ref="A52" authorId="0" shapeId="0" xr:uid="{258133A0-6D55-47E8-9A7B-56428911FBC7}">
      <text>
        <t>[Threaded comment]
Your version of Excel allows you to read this threaded comment; however, any edits to it will get removed if the file is opened in a newer version of Excel. Learn more: https://go.microsoft.com/fwlink/?linkid=870924
Comment:
    These are new for this week. I added them at the bottom for copy-paste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tc={41AA1F1D-94EB-4EAD-B2C3-C8F84E02122D}</author>
  </authors>
  <commentList>
    <comment ref="A50" authorId="0" shapeId="0" xr:uid="{41AA1F1D-94EB-4EAD-B2C3-C8F84E02122D}">
      <text>
        <t>[Threaded comment]
Your version of Excel allows you to read this threaded comment; however, any edits to it will get removed if the file is opened in a newer version of Excel. Learn more: https://go.microsoft.com/fwlink/?linkid=870924
Comment:
    These are new for this week. I added them at the bottom for copy-paste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tc={67D1A9DD-7A61-43CA-9B14-D430984C3971}</author>
  </authors>
  <commentList>
    <comment ref="A50" authorId="0" shapeId="0" xr:uid="{67D1A9DD-7A61-43CA-9B14-D430984C3971}">
      <text>
        <t>[Threaded comment]
Your version of Excel allows you to read this threaded comment; however, any edits to it will get removed if the file is opened in a newer version of Excel. Learn more: https://go.microsoft.com/fwlink/?linkid=870924
Comment:
    These are new for this week. I added them at the bottom for copy-paste</t>
      </text>
    </comment>
  </commentList>
</comments>
</file>

<file path=xl/sharedStrings.xml><?xml version="1.0" encoding="utf-8"?>
<sst xmlns="http://schemas.openxmlformats.org/spreadsheetml/2006/main" count="925" uniqueCount="144">
  <si>
    <t>Occupancy</t>
  </si>
  <si>
    <t>ADR</t>
  </si>
  <si>
    <t>RevPAR</t>
  </si>
  <si>
    <t>WD Total</t>
  </si>
  <si>
    <t>WE Total</t>
  </si>
  <si>
    <t>Total Week</t>
  </si>
  <si>
    <t>SUN</t>
  </si>
  <si>
    <t>MON</t>
  </si>
  <si>
    <t>TUE</t>
  </si>
  <si>
    <t>WED</t>
  </si>
  <si>
    <t>THU</t>
  </si>
  <si>
    <t>FRI</t>
  </si>
  <si>
    <t>SAT</t>
  </si>
  <si>
    <t>United States</t>
  </si>
  <si>
    <t>Virginia</t>
  </si>
  <si>
    <t>Virginia Class Scales</t>
  </si>
  <si>
    <t>Luxury</t>
  </si>
  <si>
    <t>Upper Upscale</t>
  </si>
  <si>
    <t>Upscale</t>
  </si>
  <si>
    <t>Upper Midscale</t>
  </si>
  <si>
    <t>Midscale</t>
  </si>
  <si>
    <t>Economy</t>
  </si>
  <si>
    <t>VTC Defined Tourism Regions</t>
  </si>
  <si>
    <t>Central Virginia</t>
  </si>
  <si>
    <t>Chesapeake Bay</t>
  </si>
  <si>
    <t>Coastal Virginia - Eastern Shore</t>
  </si>
  <si>
    <t>Coastal Virginia - Hampton Roads</t>
  </si>
  <si>
    <t>Northern Virginia</t>
  </si>
  <si>
    <t>Shenandoah Valley</t>
  </si>
  <si>
    <t>Southern Virginia</t>
  </si>
  <si>
    <t>Southwest Virginia - Blue Ridge Highlands</t>
  </si>
  <si>
    <t>Southwest Virginia - Heart of Appalachia</t>
  </si>
  <si>
    <t>Virginia Mountains</t>
  </si>
  <si>
    <t>Washington, DC</t>
  </si>
  <si>
    <t>Arlington, VA</t>
  </si>
  <si>
    <t>Alexandria, VA</t>
  </si>
  <si>
    <t>Fairfax/Tysons Corner, VA</t>
  </si>
  <si>
    <t>Suburban Virginia Area</t>
  </si>
  <si>
    <t>I-95 Fredericksburg, VA</t>
  </si>
  <si>
    <t>Dulles Airport Area, VA</t>
  </si>
  <si>
    <t>Norfolk/Virginia Beach, VA</t>
  </si>
  <si>
    <t>Chesapeake/Suffolk, VA</t>
  </si>
  <si>
    <t>Newport News/Hampton, VA</t>
  </si>
  <si>
    <t>Norfolk/Portsmouth, VA</t>
  </si>
  <si>
    <t>Virginia Beach, VA</t>
  </si>
  <si>
    <t>Williamsburg, VA</t>
  </si>
  <si>
    <t>Virginia Area</t>
  </si>
  <si>
    <t>Virginia South Central</t>
  </si>
  <si>
    <t>Virginia Area (non-MSA)</t>
  </si>
  <si>
    <t>Lynchburg, VA</t>
  </si>
  <si>
    <t>Blacksburg &amp; Wytheville, VA</t>
  </si>
  <si>
    <t>Staunton &amp; Harrisonburg, VA</t>
  </si>
  <si>
    <t>Virginia Shenandoah Valley Regional</t>
  </si>
  <si>
    <t>Roanoke, VA</t>
  </si>
  <si>
    <t>Charlottesville, VA</t>
  </si>
  <si>
    <t>Bristol-Kingsport MSA</t>
  </si>
  <si>
    <t>Richmond - Petersburg, VA</t>
  </si>
  <si>
    <t>Petersburg/Chester, VA</t>
  </si>
  <si>
    <t>Richmond CBD, VA</t>
  </si>
  <si>
    <t>Richmond East-Airport</t>
  </si>
  <si>
    <t>Richmond North/Glen Allen, VA</t>
  </si>
  <si>
    <t>Richmond West/Midlothian, VA</t>
  </si>
  <si>
    <t>Tab 2 - Weekly Year Over Year Translation Table</t>
  </si>
  <si>
    <t>Sun</t>
  </si>
  <si>
    <t>Mon</t>
  </si>
  <si>
    <t>Tue</t>
  </si>
  <si>
    <t>Wed</t>
  </si>
  <si>
    <t>Thu</t>
  </si>
  <si>
    <t>Fri</t>
  </si>
  <si>
    <t>Sat</t>
  </si>
  <si>
    <t>→</t>
  </si>
  <si>
    <t>This Year</t>
  </si>
  <si>
    <t>Last Year</t>
  </si>
  <si>
    <t>Number of Weekdays:</t>
  </si>
  <si>
    <t>Number of Weekend Days:</t>
  </si>
  <si>
    <t>Update Current Week Date Here</t>
  </si>
  <si>
    <t>Update Rolling 28 day period date here.</t>
  </si>
  <si>
    <t>Currency</t>
  </si>
  <si>
    <t>Current Week Occupancy (%)</t>
  </si>
  <si>
    <t>Current Week Occupancy Percent Change (%)</t>
  </si>
  <si>
    <t>Running 28 Day Occupancy (%)</t>
  </si>
  <si>
    <t>Running 28 Day Occupancy Percent Change (%)</t>
  </si>
  <si>
    <t>ISO Code</t>
  </si>
  <si>
    <t>Rate</t>
  </si>
  <si>
    <t>Tues</t>
  </si>
  <si>
    <t>Thur</t>
  </si>
  <si>
    <t>WD</t>
  </si>
  <si>
    <t>WE</t>
  </si>
  <si>
    <t>Total</t>
  </si>
  <si>
    <t>USD</t>
  </si>
  <si>
    <t>1.00000000</t>
  </si>
  <si>
    <t xml:space="preserve">Virginia </t>
  </si>
  <si>
    <t>Richmond/Petersburg, VA</t>
  </si>
  <si>
    <t xml:space="preserve">Virginia Area </t>
  </si>
  <si>
    <t xml:space="preserve">Washington, DC </t>
  </si>
  <si>
    <t xml:space="preserve">Arlington, VA </t>
  </si>
  <si>
    <t xml:space="preserve">Alexandria, VA </t>
  </si>
  <si>
    <t xml:space="preserve">Dulles Airport Area, VA </t>
  </si>
  <si>
    <t xml:space="preserve">Virginia Beach, VA </t>
  </si>
  <si>
    <t xml:space="preserve">Norfolk/Portsmouth, VA </t>
  </si>
  <si>
    <t xml:space="preserve">Chesapeake/Suffolk, VA </t>
  </si>
  <si>
    <t xml:space="preserve">Richmond North/Glen Allen, VA </t>
  </si>
  <si>
    <t>Virginia Regional</t>
  </si>
  <si>
    <t>Bristol/Kingsport, TN</t>
  </si>
  <si>
    <t>Virginia Luxury</t>
  </si>
  <si>
    <t>Virginia Upper Upscale</t>
  </si>
  <si>
    <t>Virginia Upscale</t>
  </si>
  <si>
    <t>Virginia Upper Midscale</t>
  </si>
  <si>
    <t>Virginia Midscale</t>
  </si>
  <si>
    <t>Virginia Economy</t>
  </si>
  <si>
    <t>Current Week ADR</t>
  </si>
  <si>
    <t>Current Week ADR Percent Change (%)</t>
  </si>
  <si>
    <t>Running 28 Day ADR</t>
  </si>
  <si>
    <t>Running 28 Day ADR Percent Change (%)</t>
  </si>
  <si>
    <t>Current Week RevPAR</t>
  </si>
  <si>
    <t>Current Week RevPAR Percent Change (%)</t>
  </si>
  <si>
    <t>Running 28 Day RevPAR</t>
  </si>
  <si>
    <t>Running 28 Day RevPAR Percent Change (%)</t>
  </si>
  <si>
    <t>Tab 21 - Help</t>
  </si>
  <si>
    <t>Glossary:</t>
  </si>
  <si>
    <t>Frequently Asked Questions (FAQ):</t>
  </si>
  <si>
    <t xml:space="preserve">Virginia Tourism Regions. </t>
  </si>
  <si>
    <t>Refer to tabs to the right for STR Submarket Maps</t>
  </si>
  <si>
    <t>2026 © CoStar Group. This STR Report is a publication of STR, LLC and STR Global, Ltd., CoStar Group companies, and is intended solely for use by paid subscribers. The information in the STR Report is provided on an “as is” and “as available” basis and should not be construed as investment, tax, accounting or legal advice. Reproduction or distribution of this STR Report, in whole or part, without written permission is prohibited and subject to legal action. If you have received this report and are NOT a subscriber to this STR Report, please contact us immediately. Source: 2026 STR, LLC / STR Global, Ltd. trading as "STR".</t>
  </si>
  <si>
    <t>Feb</t>
  </si>
  <si>
    <t xml:space="preserve"> - First Day of Ramadan</t>
  </si>
  <si>
    <t>Feb / Mar</t>
  </si>
  <si>
    <t>Saturday, Mar 1st</t>
  </si>
  <si>
    <t>SOURCE: COSTAR REALTY INFORMATION, INC. 
REPUBLICATION OR OTHER RE-USE OF THIS DATA WITHOUT THE EXPRESS WRITTEN PERMISSION OF COSTAR IS STRICTLY PROHIBITED.
ANY REDISTRIBUTION OR REPUBLICATION OF THIS DATA BY PARTIES OTHER THAN VTC IS STRICTLY PROHIBITED.</t>
  </si>
  <si>
    <t>SOURCE: COSTAR REALTY INFORMATION, INC. 
REPUBLICATION OR OTHER RE-USE OF THIS DATA WITHOUT THE EXPRESS WRITTEN PERMISSION OF COSTAR IS STRICTLY PROHIBITED
ANY REDISTRIBUTION OR REPUBLICATION OF THIS DATA BY PARTIES OTHER THAN VTC IS STRICTLY PROHIBITED.</t>
  </si>
  <si>
    <t>Mar</t>
  </si>
  <si>
    <t>% Change Vs. 2025</t>
  </si>
  <si>
    <t>Tuesday, Mar 17th</t>
  </si>
  <si>
    <t xml:space="preserve"> - St. Patrick's Day</t>
  </si>
  <si>
    <t>Monday, Mar 17th</t>
  </si>
  <si>
    <t>February 22 - March 21, 2026
Rolling-28 Day Period</t>
  </si>
  <si>
    <t>For the Week of March 15, 2026 to March 21, 2026</t>
  </si>
  <si>
    <t>Mar / Apr</t>
  </si>
  <si>
    <t>Thursday, Apr 2nd</t>
  </si>
  <si>
    <t xml:space="preserve"> - First Day of Passover</t>
  </si>
  <si>
    <t>Friday, Apr 3rd</t>
  </si>
  <si>
    <t xml:space="preserve"> - Good Friday</t>
  </si>
  <si>
    <r>
      <t>Note:</t>
    </r>
    <r>
      <rPr>
        <sz val="10"/>
        <rFont val="Arial"/>
      </rPr>
      <t xml:space="preserve"> Weekdays - Sunday through Thursday,  Weekends - Friday and Saturday</t>
    </r>
  </si>
  <si>
    <t xml:space="preserve">Week of March 15-21,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</si>
</sst>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0"/>
    <numFmt numFmtId="166" formatCode="&quot;$&quot;#,##0.00"/>
    <numFmt numFmtId="167" formatCode="0.0&quot;%&quot;"/>
    <numFmt numFmtId="168" formatCode="0.0%"/>
  </numFmts>
  <fonts count="33" x14ac:knownFonts="1">
    <font>
      <sz val="10"/>
      <name val="Arial"/>
    </font>
    <font>
      <sz val="10"/>
      <name val="Arial"/>
      <family val="2"/>
    </font>
    <font>
      <sz val="12"/>
      <name val="Arial"/>
      <family val="2"/>
    </font>
    <font>
      <b/>
      <sz val="9"/>
      <name val="Arial"/>
      <family val="2"/>
    </font>
    <font>
      <sz val="9"/>
      <name val="Arial"/>
      <family val="2"/>
    </font>
    <font>
      <b/>
      <sz val="10"/>
      <name val="Arial"/>
      <family val="2"/>
    </font>
    <font>
      <sz val="8"/>
      <name val="Arial"/>
      <family val="2"/>
    </font>
    <font>
      <b/>
      <sz val="10"/>
      <color indexed="9"/>
      <name val="Arial"/>
      <family val="2"/>
    </font>
    <font>
      <b/>
      <sz val="11"/>
      <color indexed="9"/>
      <name val="Arial"/>
      <family val="2"/>
    </font>
    <font>
      <sz val="11"/>
      <name val="Arial"/>
      <family val="2"/>
    </font>
    <font>
      <b/>
      <sz val="8"/>
      <name val="Arial"/>
      <family val="2"/>
    </font>
    <font>
      <sz val="11"/>
      <color indexed="8"/>
      <name val="Calibri"/>
      <family val="2"/>
    </font>
    <font>
      <b/>
      <sz val="18"/>
      <color indexed="8"/>
      <name val="Arial"/>
      <family val="2"/>
    </font>
    <font>
      <sz val="18"/>
      <color indexed="8"/>
      <name val="Arial"/>
      <family val="2"/>
    </font>
    <font>
      <sz val="11"/>
      <color indexed="10"/>
      <name val="Calibri"/>
      <family val="2"/>
    </font>
    <font>
      <b/>
      <sz val="11"/>
      <color indexed="8"/>
      <name val="Arial"/>
      <family val="2"/>
    </font>
    <font>
      <sz val="11"/>
      <color indexed="8"/>
      <name val="Arial"/>
      <family val="2"/>
    </font>
    <font>
      <sz val="10"/>
      <name val="Segoe UI"/>
      <family val="2"/>
    </font>
    <font>
      <sz val="18"/>
      <name val="Arial"/>
      <family val="2"/>
    </font>
    <font>
      <sz val="14"/>
      <name val="Arial"/>
      <family val="2"/>
    </font>
    <font>
      <sz val="14"/>
      <color indexed="9"/>
      <name val="Arial"/>
      <family val="2"/>
    </font>
    <font>
      <b/>
      <sz val="12"/>
      <name val="Arial"/>
      <family val="2"/>
    </font>
    <font>
      <b/>
      <sz val="10"/>
      <color indexed="10"/>
      <name val="Arial"/>
      <family val="2"/>
    </font>
    <font>
      <b/>
      <sz val="14"/>
      <name val="Arial"/>
      <family val="2"/>
    </font>
    <font>
      <sz val="10"/>
      <name val="Arial"/>
      <family val="2"/>
    </font>
    <font>
      <sz val="10"/>
      <name val="Arial"/>
      <family val="2"/>
    </font>
    <font>
      <sz val="11"/>
      <name val="Asap"/>
      <family val="2"/>
    </font>
    <font>
      <b/>
      <sz val="11"/>
      <name val="Asap"/>
      <family val="2"/>
    </font>
    <font>
      <b/>
      <sz val="11"/>
      <color theme="0"/>
      <name val="Asap"/>
      <family val="2"/>
    </font>
    <font>
      <sz val="8"/>
      <name val="Arial"/>
      <family val="2"/>
    </font>
    <font>
      <sz val="10"/>
      <name val="Arial"/>
      <family val="2"/>
    </font>
    <font>
      <sz val="10"/>
      <name val="Arial"/>
    </font>
    <font>
      <sz val="26"/>
      <name val="Arial"/>
    </font>
  </fonts>
  <fills count="10">
    <fill>
      <patternFill patternType="none"/>
    </fill>
    <fill>
      <patternFill patternType="gray125"/>
    </fill>
    <fill>
      <patternFill patternType="solid">
        <fgColor indexed="25"/>
        <bgColor indexed="64"/>
      </patternFill>
    </fill>
    <fill>
      <patternFill patternType="solid">
        <fgColor indexed="9"/>
        <bgColor indexed="64"/>
      </patternFill>
    </fill>
    <fill>
      <patternFill patternType="solid">
        <fgColor indexed="31"/>
        <bgColor indexed="64"/>
      </patternFill>
    </fill>
    <fill>
      <patternFill patternType="solid">
        <fgColor indexed="55"/>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DC5858"/>
        <bgColor indexed="64"/>
      </patternFill>
    </fill>
    <fill>
      <patternFill patternType="solid">
        <fgColor theme="0" tint="-0.499984740745262"/>
        <bgColor indexed="64"/>
      </patternFill>
    </fill>
  </fills>
  <borders count="41">
    <border>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diagonal/>
    </border>
    <border>
      <left/>
      <right style="thin">
        <color indexed="55"/>
      </right>
      <top/>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style="thin">
        <color indexed="23"/>
      </left>
      <right/>
      <top style="thin">
        <color indexed="23"/>
      </top>
      <bottom style="thin">
        <color indexed="55"/>
      </bottom>
      <diagonal/>
    </border>
    <border>
      <left/>
      <right/>
      <top style="thin">
        <color indexed="23"/>
      </top>
      <bottom style="thin">
        <color indexed="55"/>
      </bottom>
      <diagonal/>
    </border>
    <border>
      <left style="thin">
        <color indexed="55"/>
      </left>
      <right style="thin">
        <color indexed="55"/>
      </right>
      <top style="thin">
        <color indexed="55"/>
      </top>
      <bottom/>
      <diagonal/>
    </border>
    <border>
      <left style="thin">
        <color indexed="55"/>
      </left>
      <right style="thin">
        <color indexed="55"/>
      </right>
      <top/>
      <bottom style="thin">
        <color indexed="55"/>
      </bottom>
      <diagonal/>
    </border>
    <border>
      <left/>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55"/>
      </left>
      <right/>
      <top/>
      <bottom style="thin">
        <color indexed="8"/>
      </bottom>
      <diagonal/>
    </border>
    <border>
      <left/>
      <right/>
      <top/>
      <bottom style="thin">
        <color indexed="8"/>
      </bottom>
      <diagonal/>
    </border>
    <border>
      <left/>
      <right style="thin">
        <color indexed="55"/>
      </right>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style="medium">
        <color indexed="64"/>
      </top>
      <bottom/>
      <diagonal/>
    </border>
  </borders>
  <cellStyleXfs count="3">
    <xf numFmtId="0" fontId="0" fillId="0" borderId="0"/>
    <xf numFmtId="9" fontId="24" fillId="0" borderId="0" applyFont="0" applyFill="0" applyBorder="0" applyAlignment="0" applyProtection="0"/>
    <xf numFmtId="0" fontId="1" fillId="0" borderId="0"/>
  </cellStyleXfs>
  <cellXfs count="298">
    <xf numFmtId="0" fontId="0" fillId="0" borderId="0" xfId="0"/>
    <xf numFmtId="0" fontId="4" fillId="0" borderId="0" xfId="0" applyFont="1"/>
    <xf numFmtId="0" fontId="1" fillId="0" borderId="0" xfId="0" applyFont="1"/>
    <xf numFmtId="0" fontId="8" fillId="2" borderId="9" xfId="0" applyFont="1" applyFill="1" applyBorder="1" applyAlignment="1">
      <alignment horizontal="center"/>
    </xf>
    <xf numFmtId="0" fontId="6" fillId="0" borderId="0" xfId="0" applyFont="1"/>
    <xf numFmtId="164" fontId="1" fillId="0" borderId="0" xfId="0" applyNumberFormat="1" applyFont="1" applyAlignment="1">
      <alignment horizontal="right"/>
    </xf>
    <xf numFmtId="0" fontId="1" fillId="3" borderId="0" xfId="0" applyFont="1" applyFill="1"/>
    <xf numFmtId="165" fontId="1" fillId="3" borderId="0" xfId="0" applyNumberFormat="1" applyFont="1" applyFill="1" applyAlignment="1">
      <alignment horizontal="center"/>
    </xf>
    <xf numFmtId="0" fontId="5" fillId="0" borderId="0" xfId="0" applyFont="1"/>
    <xf numFmtId="0" fontId="10" fillId="0" borderId="0" xfId="0" applyFont="1" applyAlignment="1">
      <alignment horizontal="center"/>
    </xf>
    <xf numFmtId="0" fontId="11" fillId="0" borderId="0" xfId="0" applyFont="1"/>
    <xf numFmtId="0" fontId="12" fillId="0" borderId="0" xfId="0" applyFont="1"/>
    <xf numFmtId="0" fontId="13" fillId="0" borderId="0" xfId="0" applyFont="1"/>
    <xf numFmtId="0" fontId="14" fillId="0" borderId="0" xfId="0" applyFont="1" applyAlignment="1">
      <alignment vertical="top"/>
    </xf>
    <xf numFmtId="0" fontId="15" fillId="0" borderId="0" xfId="0" applyFont="1"/>
    <xf numFmtId="0" fontId="16" fillId="0" borderId="0" xfId="0" applyFont="1"/>
    <xf numFmtId="0" fontId="16" fillId="0" borderId="0" xfId="0" applyFont="1" applyAlignment="1">
      <alignment vertical="top" wrapText="1"/>
    </xf>
    <xf numFmtId="0" fontId="11" fillId="0" borderId="0" xfId="0" applyFont="1" applyAlignment="1">
      <alignment vertical="top" wrapText="1"/>
    </xf>
    <xf numFmtId="0" fontId="1" fillId="0" borderId="10" xfId="0" applyFont="1" applyBorder="1"/>
    <xf numFmtId="1" fontId="1" fillId="0" borderId="14" xfId="0" applyNumberFormat="1" applyFont="1" applyBorder="1" applyAlignment="1">
      <alignment horizontal="left"/>
    </xf>
    <xf numFmtId="0" fontId="1" fillId="0" borderId="14" xfId="0" applyFont="1" applyBorder="1"/>
    <xf numFmtId="0" fontId="1" fillId="0" borderId="11" xfId="0" applyFont="1" applyBorder="1"/>
    <xf numFmtId="0" fontId="1" fillId="0" borderId="10" xfId="0" applyFont="1" applyBorder="1" applyAlignment="1">
      <alignment horizontal="left"/>
    </xf>
    <xf numFmtId="0" fontId="1" fillId="0" borderId="14" xfId="0" applyFont="1" applyBorder="1" applyAlignment="1">
      <alignment horizontal="left"/>
    </xf>
    <xf numFmtId="0" fontId="1" fillId="0" borderId="11" xfId="0" applyFont="1" applyBorder="1" applyAlignment="1">
      <alignment horizontal="left"/>
    </xf>
    <xf numFmtId="164" fontId="1" fillId="0" borderId="10" xfId="0" applyNumberFormat="1" applyFont="1" applyBorder="1" applyAlignment="1">
      <alignment horizontal="right"/>
    </xf>
    <xf numFmtId="164" fontId="1" fillId="0" borderId="14" xfId="0" applyNumberFormat="1" applyFont="1" applyBorder="1" applyAlignment="1">
      <alignment horizontal="right"/>
    </xf>
    <xf numFmtId="164" fontId="1" fillId="0" borderId="11" xfId="0" applyNumberFormat="1" applyFont="1" applyBorder="1" applyAlignment="1">
      <alignment horizontal="right"/>
    </xf>
    <xf numFmtId="165" fontId="1" fillId="0" borderId="1" xfId="0" applyNumberFormat="1" applyFont="1" applyBorder="1" applyAlignment="1">
      <alignment horizontal="center"/>
    </xf>
    <xf numFmtId="165" fontId="1" fillId="0" borderId="4" xfId="0" applyNumberFormat="1" applyFont="1" applyBorder="1" applyAlignment="1">
      <alignment horizontal="center"/>
    </xf>
    <xf numFmtId="165" fontId="1" fillId="0" borderId="15" xfId="0" applyNumberFormat="1" applyFont="1" applyBorder="1" applyAlignment="1">
      <alignment horizontal="center"/>
    </xf>
    <xf numFmtId="0" fontId="5" fillId="0" borderId="0" xfId="0" applyFont="1" applyAlignment="1">
      <alignment horizontal="center" vertical="center" wrapText="1"/>
    </xf>
    <xf numFmtId="0" fontId="9" fillId="3" borderId="0" xfId="0" applyFont="1" applyFill="1" applyAlignment="1">
      <alignment horizontal="center"/>
    </xf>
    <xf numFmtId="0" fontId="0" fillId="0" borderId="14" xfId="0" applyBorder="1"/>
    <xf numFmtId="1" fontId="0" fillId="0" borderId="14" xfId="0" applyNumberFormat="1" applyBorder="1" applyAlignment="1">
      <alignment horizontal="left"/>
    </xf>
    <xf numFmtId="0" fontId="0" fillId="0" borderId="11" xfId="0" applyBorder="1"/>
    <xf numFmtId="0" fontId="3" fillId="0" borderId="1" xfId="0" applyFont="1" applyBorder="1" applyAlignment="1">
      <alignment horizontal="center" wrapText="1"/>
    </xf>
    <xf numFmtId="0" fontId="3" fillId="0" borderId="6" xfId="0" applyFont="1" applyBorder="1" applyAlignment="1">
      <alignment horizontal="center" wrapText="1"/>
    </xf>
    <xf numFmtId="0" fontId="1" fillId="0" borderId="0" xfId="0" applyFont="1" applyAlignment="1">
      <alignment horizontal="center"/>
    </xf>
    <xf numFmtId="165" fontId="0" fillId="0" borderId="0" xfId="0" applyNumberFormat="1"/>
    <xf numFmtId="0" fontId="17" fillId="0" borderId="0" xfId="0" applyFont="1" applyAlignment="1">
      <alignment horizontal="left"/>
    </xf>
    <xf numFmtId="0" fontId="1" fillId="0" borderId="0" xfId="0" applyFont="1" applyAlignment="1">
      <alignment horizontal="left"/>
    </xf>
    <xf numFmtId="0" fontId="23" fillId="6" borderId="29" xfId="0" applyFont="1" applyFill="1" applyBorder="1" applyAlignment="1">
      <alignment vertical="center" wrapText="1"/>
    </xf>
    <xf numFmtId="168" fontId="26" fillId="7" borderId="18" xfId="1" applyNumberFormat="1" applyFont="1" applyFill="1" applyBorder="1" applyAlignment="1">
      <alignment horizontal="center" vertical="center"/>
    </xf>
    <xf numFmtId="168" fontId="26" fillId="7" borderId="0" xfId="1" applyNumberFormat="1" applyFont="1" applyFill="1" applyBorder="1" applyAlignment="1">
      <alignment horizontal="center" vertical="center"/>
    </xf>
    <xf numFmtId="168" fontId="26" fillId="7" borderId="0" xfId="0" applyNumberFormat="1" applyFont="1" applyFill="1" applyAlignment="1">
      <alignment horizontal="center" vertical="center"/>
    </xf>
    <xf numFmtId="168" fontId="26" fillId="7" borderId="19" xfId="1" applyNumberFormat="1" applyFont="1" applyFill="1" applyBorder="1" applyAlignment="1">
      <alignment horizontal="center" vertical="center"/>
    </xf>
    <xf numFmtId="168" fontId="26" fillId="0" borderId="18" xfId="0" applyNumberFormat="1" applyFont="1" applyBorder="1" applyAlignment="1">
      <alignment horizontal="center" vertical="center"/>
    </xf>
    <xf numFmtId="168" fontId="27" fillId="0" borderId="19" xfId="0" applyNumberFormat="1" applyFont="1" applyBorder="1" applyAlignment="1">
      <alignment horizontal="center" vertical="center"/>
    </xf>
    <xf numFmtId="168" fontId="26" fillId="7" borderId="20" xfId="1" applyNumberFormat="1" applyFont="1" applyFill="1" applyBorder="1" applyAlignment="1">
      <alignment horizontal="center" vertical="center"/>
    </xf>
    <xf numFmtId="168" fontId="26" fillId="7" borderId="21" xfId="1" applyNumberFormat="1" applyFont="1" applyFill="1" applyBorder="1" applyAlignment="1">
      <alignment horizontal="center" vertical="center"/>
    </xf>
    <xf numFmtId="168" fontId="26" fillId="7" borderId="21" xfId="0" applyNumberFormat="1" applyFont="1" applyFill="1" applyBorder="1" applyAlignment="1">
      <alignment horizontal="center" vertical="center"/>
    </xf>
    <xf numFmtId="168" fontId="26" fillId="7" borderId="22" xfId="1" applyNumberFormat="1" applyFont="1" applyFill="1" applyBorder="1" applyAlignment="1">
      <alignment horizontal="center" vertical="center"/>
    </xf>
    <xf numFmtId="168" fontId="26" fillId="0" borderId="0" xfId="0" applyNumberFormat="1" applyFont="1" applyAlignment="1">
      <alignment horizontal="center" vertical="center"/>
    </xf>
    <xf numFmtId="168" fontId="27" fillId="0" borderId="0" xfId="0" applyNumberFormat="1" applyFont="1" applyAlignment="1">
      <alignment horizontal="center" vertical="center"/>
    </xf>
    <xf numFmtId="0" fontId="26" fillId="7" borderId="38" xfId="0" applyFont="1" applyFill="1" applyBorder="1" applyAlignment="1">
      <alignment horizontal="right" vertical="center"/>
    </xf>
    <xf numFmtId="0" fontId="26" fillId="0" borderId="0" xfId="0" applyFont="1" applyAlignment="1">
      <alignment vertical="center"/>
    </xf>
    <xf numFmtId="0" fontId="27" fillId="0" borderId="0" xfId="0" applyFont="1" applyAlignment="1">
      <alignment horizontal="center" vertical="center"/>
    </xf>
    <xf numFmtId="166" fontId="26" fillId="0" borderId="0" xfId="0" applyNumberFormat="1" applyFont="1" applyAlignment="1">
      <alignment vertical="center"/>
    </xf>
    <xf numFmtId="0" fontId="26" fillId="7" borderId="30" xfId="0" applyFont="1" applyFill="1" applyBorder="1" applyAlignment="1">
      <alignment horizontal="right" vertical="center"/>
    </xf>
    <xf numFmtId="0" fontId="27" fillId="0" borderId="40" xfId="0" applyFont="1" applyBorder="1" applyAlignment="1">
      <alignment horizontal="center" vertical="center"/>
    </xf>
    <xf numFmtId="0" fontId="27" fillId="0" borderId="18" xfId="0" applyFont="1" applyBorder="1" applyAlignment="1">
      <alignment vertical="center"/>
    </xf>
    <xf numFmtId="0" fontId="27" fillId="0" borderId="0" xfId="0" applyFont="1" applyAlignment="1">
      <alignment vertical="center"/>
    </xf>
    <xf numFmtId="0" fontId="27" fillId="0" borderId="0" xfId="0" applyFont="1" applyAlignment="1">
      <alignment vertical="center" wrapText="1"/>
    </xf>
    <xf numFmtId="0" fontId="27" fillId="0" borderId="36" xfId="0" applyFont="1" applyBorder="1" applyAlignment="1">
      <alignment vertical="center"/>
    </xf>
    <xf numFmtId="0" fontId="27" fillId="0" borderId="32" xfId="0" applyFont="1" applyBorder="1" applyAlignment="1">
      <alignment vertical="center"/>
    </xf>
    <xf numFmtId="0" fontId="27" fillId="0" borderId="32" xfId="0" applyFont="1" applyBorder="1" applyAlignment="1">
      <alignment vertical="center" wrapText="1"/>
    </xf>
    <xf numFmtId="0" fontId="27" fillId="0" borderId="33" xfId="0" applyFont="1" applyBorder="1" applyAlignment="1">
      <alignment horizontal="center" vertical="center"/>
    </xf>
    <xf numFmtId="0" fontId="27" fillId="0" borderId="34" xfId="0" applyFont="1" applyBorder="1" applyAlignment="1">
      <alignment horizontal="center" vertical="center"/>
    </xf>
    <xf numFmtId="0" fontId="27" fillId="0" borderId="34" xfId="0" applyFont="1" applyBorder="1" applyAlignment="1">
      <alignment horizontal="center" vertical="center" wrapText="1"/>
    </xf>
    <xf numFmtId="0" fontId="27" fillId="0" borderId="38" xfId="0" applyFont="1" applyBorder="1" applyAlignment="1">
      <alignment horizontal="right" vertical="center"/>
    </xf>
    <xf numFmtId="168" fontId="26" fillId="0" borderId="18" xfId="1" applyNumberFormat="1" applyFont="1" applyBorder="1" applyAlignment="1">
      <alignment horizontal="center" vertical="center"/>
    </xf>
    <xf numFmtId="168" fontId="26" fillId="0" borderId="0" xfId="1" applyNumberFormat="1" applyFont="1" applyBorder="1" applyAlignment="1">
      <alignment horizontal="center" vertical="center"/>
    </xf>
    <xf numFmtId="168" fontId="27" fillId="0" borderId="0" xfId="1" applyNumberFormat="1" applyFont="1" applyBorder="1" applyAlignment="1">
      <alignment horizontal="center" vertical="center"/>
    </xf>
    <xf numFmtId="168" fontId="27" fillId="0" borderId="19" xfId="1" applyNumberFormat="1" applyFont="1" applyBorder="1" applyAlignment="1">
      <alignment horizontal="center" vertical="center"/>
    </xf>
    <xf numFmtId="166" fontId="26" fillId="0" borderId="18" xfId="0" applyNumberFormat="1" applyFont="1" applyBorder="1" applyAlignment="1">
      <alignment horizontal="center" vertical="center"/>
    </xf>
    <xf numFmtId="166" fontId="26" fillId="0" borderId="0" xfId="0" applyNumberFormat="1" applyFont="1" applyAlignment="1">
      <alignment horizontal="center" vertical="center"/>
    </xf>
    <xf numFmtId="166" fontId="27" fillId="0" borderId="0" xfId="0" applyNumberFormat="1" applyFont="1" applyAlignment="1">
      <alignment horizontal="center" vertical="center"/>
    </xf>
    <xf numFmtId="166" fontId="27" fillId="0" borderId="19" xfId="0" applyNumberFormat="1" applyFont="1" applyBorder="1" applyAlignment="1">
      <alignment horizontal="center" vertical="center"/>
    </xf>
    <xf numFmtId="168" fontId="26" fillId="0" borderId="18" xfId="1" applyNumberFormat="1" applyFont="1" applyFill="1" applyBorder="1" applyAlignment="1">
      <alignment horizontal="center" vertical="center"/>
    </xf>
    <xf numFmtId="168" fontId="26" fillId="0" borderId="0" xfId="1" applyNumberFormat="1" applyFont="1" applyFill="1" applyBorder="1" applyAlignment="1">
      <alignment horizontal="center" vertical="center"/>
    </xf>
    <xf numFmtId="168" fontId="27" fillId="0" borderId="0" xfId="1" applyNumberFormat="1" applyFont="1" applyFill="1" applyBorder="1" applyAlignment="1">
      <alignment horizontal="center" vertical="center"/>
    </xf>
    <xf numFmtId="168" fontId="27" fillId="0" borderId="19" xfId="1" applyNumberFormat="1" applyFont="1" applyFill="1" applyBorder="1" applyAlignment="1">
      <alignment horizontal="center" vertical="center"/>
    </xf>
    <xf numFmtId="0" fontId="27" fillId="9" borderId="38" xfId="0" applyFont="1" applyFill="1" applyBorder="1" applyAlignment="1">
      <alignment horizontal="right" vertical="center"/>
    </xf>
    <xf numFmtId="167" fontId="26" fillId="9" borderId="18" xfId="0" applyNumberFormat="1" applyFont="1" applyFill="1" applyBorder="1" applyAlignment="1">
      <alignment horizontal="center" vertical="center"/>
    </xf>
    <xf numFmtId="167" fontId="26" fillId="9" borderId="0" xfId="0" applyNumberFormat="1" applyFont="1" applyFill="1" applyAlignment="1">
      <alignment horizontal="center" vertical="center"/>
    </xf>
    <xf numFmtId="167" fontId="27" fillId="9" borderId="0" xfId="0" applyNumberFormat="1" applyFont="1" applyFill="1" applyAlignment="1">
      <alignment horizontal="center" vertical="center"/>
    </xf>
    <xf numFmtId="167" fontId="27" fillId="9" borderId="19" xfId="0" applyNumberFormat="1" applyFont="1" applyFill="1" applyBorder="1" applyAlignment="1">
      <alignment horizontal="center" vertical="center"/>
    </xf>
    <xf numFmtId="0" fontId="27" fillId="0" borderId="38" xfId="0" applyFont="1" applyBorder="1" applyAlignment="1">
      <alignment horizontal="left" vertical="center"/>
    </xf>
    <xf numFmtId="167" fontId="26" fillId="0" borderId="18" xfId="0" applyNumberFormat="1" applyFont="1" applyBorder="1" applyAlignment="1">
      <alignment horizontal="center" vertical="center"/>
    </xf>
    <xf numFmtId="167" fontId="26" fillId="0" borderId="0" xfId="0" applyNumberFormat="1" applyFont="1" applyAlignment="1">
      <alignment horizontal="center" vertical="center"/>
    </xf>
    <xf numFmtId="167" fontId="27" fillId="0" borderId="0" xfId="0" applyNumberFormat="1" applyFont="1" applyAlignment="1">
      <alignment horizontal="center" vertical="center"/>
    </xf>
    <xf numFmtId="167" fontId="27" fillId="0" borderId="19" xfId="0" applyNumberFormat="1" applyFont="1" applyBorder="1" applyAlignment="1">
      <alignment horizontal="center" vertical="center"/>
    </xf>
    <xf numFmtId="0" fontId="26" fillId="0" borderId="38" xfId="0" applyFont="1" applyBorder="1" applyAlignment="1">
      <alignment horizontal="right" vertical="center"/>
    </xf>
    <xf numFmtId="1" fontId="26" fillId="0" borderId="38" xfId="0" applyNumberFormat="1" applyFont="1" applyBorder="1" applyAlignment="1">
      <alignment horizontal="right" vertical="center"/>
    </xf>
    <xf numFmtId="168" fontId="26" fillId="0" borderId="19" xfId="1" applyNumberFormat="1" applyFont="1" applyBorder="1" applyAlignment="1">
      <alignment horizontal="center" vertical="center"/>
    </xf>
    <xf numFmtId="0" fontId="26" fillId="0" borderId="38" xfId="0" applyFont="1" applyBorder="1" applyAlignment="1">
      <alignment vertical="center"/>
    </xf>
    <xf numFmtId="0" fontId="27" fillId="0" borderId="38" xfId="0" applyFont="1" applyBorder="1" applyAlignment="1">
      <alignment vertical="center"/>
    </xf>
    <xf numFmtId="0" fontId="26" fillId="0" borderId="19" xfId="0" applyFont="1" applyBorder="1" applyAlignment="1">
      <alignment vertical="center"/>
    </xf>
    <xf numFmtId="0" fontId="26" fillId="0" borderId="21" xfId="0" applyFont="1" applyBorder="1" applyAlignment="1">
      <alignment vertical="center"/>
    </xf>
    <xf numFmtId="0" fontId="27" fillId="0" borderId="21" xfId="0" applyFont="1" applyBorder="1" applyAlignment="1">
      <alignment vertical="center"/>
    </xf>
    <xf numFmtId="0" fontId="26" fillId="0" borderId="22" xfId="0" applyFont="1" applyBorder="1" applyAlignment="1">
      <alignment vertical="center"/>
    </xf>
    <xf numFmtId="10" fontId="27" fillId="0" borderId="0" xfId="0" applyNumberFormat="1" applyFont="1" applyAlignment="1">
      <alignment vertical="center"/>
    </xf>
    <xf numFmtId="10" fontId="26" fillId="0" borderId="0" xfId="0" applyNumberFormat="1" applyFont="1" applyAlignment="1">
      <alignment vertical="center"/>
    </xf>
    <xf numFmtId="10" fontId="26" fillId="0" borderId="21" xfId="0" applyNumberFormat="1" applyFont="1" applyBorder="1" applyAlignment="1">
      <alignment vertical="center"/>
    </xf>
    <xf numFmtId="10" fontId="27" fillId="0" borderId="21" xfId="0" applyNumberFormat="1" applyFont="1" applyBorder="1" applyAlignment="1">
      <alignment vertical="center"/>
    </xf>
    <xf numFmtId="10" fontId="26" fillId="0" borderId="19" xfId="0" applyNumberFormat="1" applyFont="1" applyBorder="1" applyAlignment="1">
      <alignment vertical="center"/>
    </xf>
    <xf numFmtId="10" fontId="26" fillId="0" borderId="22" xfId="0" applyNumberFormat="1" applyFont="1" applyBorder="1" applyAlignment="1">
      <alignment vertical="center"/>
    </xf>
    <xf numFmtId="0" fontId="28" fillId="9" borderId="38" xfId="0" applyFont="1" applyFill="1" applyBorder="1" applyAlignment="1">
      <alignment horizontal="center" vertical="center"/>
    </xf>
    <xf numFmtId="0" fontId="25" fillId="0" borderId="14" xfId="0" applyFont="1" applyBorder="1"/>
    <xf numFmtId="0" fontId="25" fillId="0" borderId="11" xfId="0" applyFont="1" applyBorder="1"/>
    <xf numFmtId="0" fontId="18" fillId="3" borderId="0" xfId="0" applyFont="1" applyFill="1"/>
    <xf numFmtId="0" fontId="18" fillId="3" borderId="0" xfId="0" applyFont="1" applyFill="1" applyAlignment="1">
      <alignment vertical="center"/>
    </xf>
    <xf numFmtId="0" fontId="19" fillId="3" borderId="0" xfId="0" applyFont="1" applyFill="1" applyAlignment="1">
      <alignment horizontal="center"/>
    </xf>
    <xf numFmtId="0" fontId="3" fillId="3" borderId="0" xfId="0" applyFont="1" applyFill="1" applyAlignment="1">
      <alignment horizontal="center"/>
    </xf>
    <xf numFmtId="0" fontId="4" fillId="3" borderId="0" xfId="0" applyFont="1" applyFill="1" applyAlignment="1">
      <alignment horizontal="center"/>
    </xf>
    <xf numFmtId="0" fontId="21" fillId="3" borderId="0" xfId="0" applyFont="1" applyFill="1" applyAlignment="1">
      <alignment horizontal="center"/>
    </xf>
    <xf numFmtId="0" fontId="4" fillId="5" borderId="0" xfId="0" applyFont="1" applyFill="1" applyAlignment="1">
      <alignment horizontal="center"/>
    </xf>
    <xf numFmtId="0" fontId="4" fillId="0" borderId="0" xfId="0" applyFont="1" applyAlignment="1">
      <alignment horizontal="center"/>
    </xf>
    <xf numFmtId="16" fontId="4" fillId="3" borderId="0" xfId="0" applyNumberFormat="1" applyFont="1" applyFill="1" applyAlignment="1">
      <alignment horizontal="right"/>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0" xfId="0" applyFont="1" applyFill="1" applyAlignment="1">
      <alignment horizontal="center" vertical="center"/>
    </xf>
    <xf numFmtId="0" fontId="2" fillId="4" borderId="5"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0" xfId="0" applyFont="1" applyFill="1" applyAlignment="1">
      <alignment horizontal="center" vertical="center"/>
    </xf>
    <xf numFmtId="0" fontId="2" fillId="3" borderId="5" xfId="0" applyFont="1" applyFill="1" applyBorder="1" applyAlignment="1">
      <alignment horizontal="center" vertical="center"/>
    </xf>
    <xf numFmtId="0" fontId="21" fillId="4" borderId="4" xfId="0" applyFont="1" applyFill="1" applyBorder="1" applyAlignment="1">
      <alignment horizontal="center" vertical="center"/>
    </xf>
    <xf numFmtId="0" fontId="21" fillId="4" borderId="0" xfId="0" applyFont="1" applyFill="1" applyAlignment="1">
      <alignment horizontal="center" vertical="center"/>
    </xf>
    <xf numFmtId="0" fontId="21" fillId="4" borderId="5" xfId="0" applyFont="1" applyFill="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4" borderId="26" xfId="0" applyFont="1" applyFill="1" applyBorder="1" applyAlignment="1">
      <alignment horizontal="center" vertical="center"/>
    </xf>
    <xf numFmtId="0" fontId="2" fillId="4" borderId="27" xfId="0" applyFont="1" applyFill="1" applyBorder="1" applyAlignment="1">
      <alignment horizontal="center" vertical="center"/>
    </xf>
    <xf numFmtId="0" fontId="2" fillId="4" borderId="28" xfId="0" applyFont="1" applyFill="1" applyBorder="1" applyAlignment="1">
      <alignment horizontal="center" vertical="center"/>
    </xf>
    <xf numFmtId="0" fontId="4" fillId="3" borderId="0" xfId="0" applyFont="1" applyFill="1"/>
    <xf numFmtId="0" fontId="4" fillId="5" borderId="0" xfId="0" applyFont="1" applyFill="1"/>
    <xf numFmtId="49" fontId="4" fillId="3" borderId="0" xfId="0" applyNumberFormat="1" applyFont="1" applyFill="1" applyAlignment="1">
      <alignment horizontal="left"/>
    </xf>
    <xf numFmtId="49" fontId="1" fillId="3" borderId="0" xfId="0" applyNumberFormat="1" applyFont="1" applyFill="1" applyAlignment="1">
      <alignment horizontal="left"/>
    </xf>
    <xf numFmtId="0" fontId="5" fillId="3" borderId="0" xfId="0" applyFont="1" applyFill="1" applyAlignment="1">
      <alignment horizontal="right"/>
    </xf>
    <xf numFmtId="0" fontId="22" fillId="3" borderId="0" xfId="0" applyFont="1" applyFill="1" applyAlignment="1">
      <alignment horizontal="left" indent="2"/>
    </xf>
    <xf numFmtId="0" fontId="22" fillId="3" borderId="0" xfId="0" applyFont="1" applyFill="1"/>
    <xf numFmtId="0" fontId="5" fillId="3" borderId="0" xfId="0" applyFont="1" applyFill="1" applyAlignment="1">
      <alignment horizontal="left" indent="2"/>
    </xf>
    <xf numFmtId="165" fontId="30" fillId="0" borderId="1" xfId="0" applyNumberFormat="1" applyFont="1" applyBorder="1" applyAlignment="1">
      <alignment horizontal="center"/>
    </xf>
    <xf numFmtId="165" fontId="30" fillId="0" borderId="2" xfId="0" applyNumberFormat="1" applyFont="1" applyBorder="1" applyAlignment="1">
      <alignment horizontal="center"/>
    </xf>
    <xf numFmtId="165" fontId="30" fillId="0" borderId="3" xfId="0" applyNumberFormat="1" applyFont="1" applyBorder="1" applyAlignment="1">
      <alignment horizontal="center"/>
    </xf>
    <xf numFmtId="165" fontId="30" fillId="0" borderId="0" xfId="0" applyNumberFormat="1" applyFont="1" applyAlignment="1">
      <alignment horizontal="center"/>
    </xf>
    <xf numFmtId="165" fontId="30" fillId="4" borderId="1" xfId="0" applyNumberFormat="1" applyFont="1" applyFill="1" applyBorder="1" applyAlignment="1">
      <alignment horizontal="center"/>
    </xf>
    <xf numFmtId="165" fontId="30" fillId="4" borderId="2" xfId="0" applyNumberFormat="1" applyFont="1" applyFill="1" applyBorder="1" applyAlignment="1">
      <alignment horizontal="center"/>
    </xf>
    <xf numFmtId="165" fontId="30" fillId="4" borderId="3" xfId="0" applyNumberFormat="1" applyFont="1" applyFill="1" applyBorder="1" applyAlignment="1">
      <alignment horizontal="center"/>
    </xf>
    <xf numFmtId="165" fontId="30" fillId="0" borderId="10" xfId="0" applyNumberFormat="1" applyFont="1" applyBorder="1" applyAlignment="1">
      <alignment horizontal="center"/>
    </xf>
    <xf numFmtId="0" fontId="30" fillId="0" borderId="0" xfId="0" applyFont="1" applyAlignment="1">
      <alignment horizontal="center"/>
    </xf>
    <xf numFmtId="165" fontId="30" fillId="0" borderId="4" xfId="0" applyNumberFormat="1" applyFont="1" applyBorder="1" applyAlignment="1">
      <alignment horizontal="center"/>
    </xf>
    <xf numFmtId="165" fontId="30" fillId="0" borderId="5" xfId="0" applyNumberFormat="1" applyFont="1" applyBorder="1" applyAlignment="1">
      <alignment horizontal="center"/>
    </xf>
    <xf numFmtId="165" fontId="30" fillId="4" borderId="4" xfId="0" applyNumberFormat="1" applyFont="1" applyFill="1" applyBorder="1" applyAlignment="1">
      <alignment horizontal="center"/>
    </xf>
    <xf numFmtId="165" fontId="30" fillId="4" borderId="0" xfId="0" applyNumberFormat="1" applyFont="1" applyFill="1" applyAlignment="1">
      <alignment horizontal="center"/>
    </xf>
    <xf numFmtId="165" fontId="30" fillId="4" borderId="5" xfId="0" applyNumberFormat="1" applyFont="1" applyFill="1" applyBorder="1" applyAlignment="1">
      <alignment horizontal="center"/>
    </xf>
    <xf numFmtId="165" fontId="30" fillId="0" borderId="14" xfId="0" applyNumberFormat="1" applyFont="1" applyBorder="1" applyAlignment="1">
      <alignment horizontal="center"/>
    </xf>
    <xf numFmtId="165" fontId="30" fillId="0" borderId="15" xfId="0" applyNumberFormat="1" applyFont="1" applyBorder="1" applyAlignment="1">
      <alignment horizontal="center"/>
    </xf>
    <xf numFmtId="165" fontId="30" fillId="0" borderId="16" xfId="0" applyNumberFormat="1" applyFont="1" applyBorder="1" applyAlignment="1">
      <alignment horizontal="center"/>
    </xf>
    <xf numFmtId="165" fontId="30" fillId="0" borderId="17" xfId="0" applyNumberFormat="1" applyFont="1" applyBorder="1" applyAlignment="1">
      <alignment horizontal="center"/>
    </xf>
    <xf numFmtId="165" fontId="30" fillId="4" borderId="15" xfId="0" applyNumberFormat="1" applyFont="1" applyFill="1" applyBorder="1" applyAlignment="1">
      <alignment horizontal="center"/>
    </xf>
    <xf numFmtId="165" fontId="30" fillId="4" borderId="16" xfId="0" applyNumberFormat="1" applyFont="1" applyFill="1" applyBorder="1" applyAlignment="1">
      <alignment horizontal="center"/>
    </xf>
    <xf numFmtId="165" fontId="30" fillId="4" borderId="17" xfId="0" applyNumberFormat="1" applyFont="1" applyFill="1" applyBorder="1" applyAlignment="1">
      <alignment horizontal="center"/>
    </xf>
    <xf numFmtId="165" fontId="30" fillId="0" borderId="11" xfId="0" applyNumberFormat="1" applyFont="1" applyBorder="1" applyAlignment="1">
      <alignment horizontal="center"/>
    </xf>
    <xf numFmtId="2" fontId="30" fillId="0" borderId="0" xfId="0" applyNumberFormat="1" applyFont="1" applyAlignment="1">
      <alignment horizontal="center"/>
    </xf>
    <xf numFmtId="2" fontId="30" fillId="0" borderId="1" xfId="0" applyNumberFormat="1" applyFont="1" applyBorder="1" applyAlignment="1">
      <alignment horizontal="center"/>
    </xf>
    <xf numFmtId="2" fontId="30" fillId="0" borderId="2" xfId="0" applyNumberFormat="1" applyFont="1" applyBorder="1" applyAlignment="1">
      <alignment horizontal="center"/>
    </xf>
    <xf numFmtId="2" fontId="30" fillId="0" borderId="3" xfId="0" applyNumberFormat="1" applyFont="1" applyBorder="1" applyAlignment="1">
      <alignment horizontal="center"/>
    </xf>
    <xf numFmtId="2" fontId="30" fillId="0" borderId="4" xfId="0" applyNumberFormat="1" applyFont="1" applyBorder="1" applyAlignment="1">
      <alignment horizontal="center"/>
    </xf>
    <xf numFmtId="2" fontId="30" fillId="0" borderId="5" xfId="0" applyNumberFormat="1" applyFont="1" applyBorder="1" applyAlignment="1">
      <alignment horizontal="center"/>
    </xf>
    <xf numFmtId="2" fontId="30" fillId="0" borderId="15" xfId="0" applyNumberFormat="1" applyFont="1" applyBorder="1" applyAlignment="1">
      <alignment horizontal="center"/>
    </xf>
    <xf numFmtId="2" fontId="30" fillId="0" borderId="16" xfId="0" applyNumberFormat="1" applyFont="1" applyBorder="1" applyAlignment="1">
      <alignment horizontal="center"/>
    </xf>
    <xf numFmtId="2" fontId="30" fillId="0" borderId="17" xfId="0" applyNumberFormat="1" applyFont="1" applyBorder="1" applyAlignment="1">
      <alignment horizontal="center"/>
    </xf>
    <xf numFmtId="2" fontId="30" fillId="4" borderId="1" xfId="0" applyNumberFormat="1" applyFont="1" applyFill="1" applyBorder="1" applyAlignment="1">
      <alignment horizontal="center"/>
    </xf>
    <xf numFmtId="2" fontId="30" fillId="4" borderId="2" xfId="0" applyNumberFormat="1" applyFont="1" applyFill="1" applyBorder="1" applyAlignment="1">
      <alignment horizontal="center"/>
    </xf>
    <xf numFmtId="2" fontId="30" fillId="4" borderId="3" xfId="0" applyNumberFormat="1" applyFont="1" applyFill="1" applyBorder="1" applyAlignment="1">
      <alignment horizontal="center"/>
    </xf>
    <xf numFmtId="2" fontId="30" fillId="4" borderId="4" xfId="0" applyNumberFormat="1" applyFont="1" applyFill="1" applyBorder="1" applyAlignment="1">
      <alignment horizontal="center"/>
    </xf>
    <xf numFmtId="2" fontId="30" fillId="4" borderId="5" xfId="0" applyNumberFormat="1" applyFont="1" applyFill="1" applyBorder="1" applyAlignment="1">
      <alignment horizontal="center"/>
    </xf>
    <xf numFmtId="2" fontId="30" fillId="4" borderId="15" xfId="0" applyNumberFormat="1" applyFont="1" applyFill="1" applyBorder="1" applyAlignment="1">
      <alignment horizontal="center"/>
    </xf>
    <xf numFmtId="2" fontId="30" fillId="4" borderId="16" xfId="0" applyNumberFormat="1" applyFont="1" applyFill="1" applyBorder="1" applyAlignment="1">
      <alignment horizontal="center"/>
    </xf>
    <xf numFmtId="2" fontId="30" fillId="4" borderId="17" xfId="0" applyNumberFormat="1" applyFont="1" applyFill="1" applyBorder="1" applyAlignment="1">
      <alignment horizontal="center"/>
    </xf>
    <xf numFmtId="2" fontId="30" fillId="0" borderId="10" xfId="0" applyNumberFormat="1" applyFont="1" applyBorder="1" applyAlignment="1">
      <alignment horizontal="center"/>
    </xf>
    <xf numFmtId="2" fontId="30" fillId="0" borderId="14" xfId="0" applyNumberFormat="1" applyFont="1" applyBorder="1" applyAlignment="1">
      <alignment horizontal="center"/>
    </xf>
    <xf numFmtId="2" fontId="30" fillId="0" borderId="11" xfId="0" applyNumberFormat="1" applyFont="1" applyBorder="1" applyAlignment="1">
      <alignment horizontal="center"/>
    </xf>
    <xf numFmtId="2" fontId="30" fillId="4" borderId="0" xfId="0" applyNumberFormat="1" applyFont="1" applyFill="1" applyAlignment="1">
      <alignment horizontal="center"/>
    </xf>
    <xf numFmtId="3" fontId="30" fillId="0" borderId="1" xfId="0" applyNumberFormat="1" applyFont="1" applyBorder="1" applyAlignment="1">
      <alignment horizontal="right"/>
    </xf>
    <xf numFmtId="3" fontId="30" fillId="0" borderId="2" xfId="0" applyNumberFormat="1" applyFont="1" applyBorder="1" applyAlignment="1">
      <alignment horizontal="right"/>
    </xf>
    <xf numFmtId="3" fontId="30" fillId="0" borderId="3" xfId="0" applyNumberFormat="1" applyFont="1" applyBorder="1" applyAlignment="1">
      <alignment horizontal="right"/>
    </xf>
    <xf numFmtId="3" fontId="30" fillId="0" borderId="0" xfId="0" applyNumberFormat="1" applyFont="1" applyAlignment="1">
      <alignment horizontal="right"/>
    </xf>
    <xf numFmtId="3" fontId="30" fillId="4" borderId="1" xfId="0" applyNumberFormat="1" applyFont="1" applyFill="1" applyBorder="1" applyAlignment="1">
      <alignment horizontal="right"/>
    </xf>
    <xf numFmtId="3" fontId="30" fillId="4" borderId="2" xfId="0" applyNumberFormat="1" applyFont="1" applyFill="1" applyBorder="1" applyAlignment="1">
      <alignment horizontal="right"/>
    </xf>
    <xf numFmtId="3" fontId="30" fillId="4" borderId="3" xfId="0" applyNumberFormat="1" applyFont="1" applyFill="1" applyBorder="1" applyAlignment="1">
      <alignment horizontal="right"/>
    </xf>
    <xf numFmtId="3" fontId="30" fillId="0" borderId="10" xfId="0" applyNumberFormat="1" applyFont="1" applyBorder="1" applyAlignment="1">
      <alignment horizontal="right"/>
    </xf>
    <xf numFmtId="3" fontId="30" fillId="0" borderId="4" xfId="0" applyNumberFormat="1" applyFont="1" applyBorder="1" applyAlignment="1">
      <alignment horizontal="right"/>
    </xf>
    <xf numFmtId="3" fontId="30" fillId="0" borderId="5" xfId="0" applyNumberFormat="1" applyFont="1" applyBorder="1" applyAlignment="1">
      <alignment horizontal="right"/>
    </xf>
    <xf numFmtId="3" fontId="30" fillId="4" borderId="4" xfId="0" applyNumberFormat="1" applyFont="1" applyFill="1" applyBorder="1" applyAlignment="1">
      <alignment horizontal="right"/>
    </xf>
    <xf numFmtId="3" fontId="30" fillId="4" borderId="0" xfId="0" applyNumberFormat="1" applyFont="1" applyFill="1" applyAlignment="1">
      <alignment horizontal="right"/>
    </xf>
    <xf numFmtId="3" fontId="30" fillId="4" borderId="5" xfId="0" applyNumberFormat="1" applyFont="1" applyFill="1" applyBorder="1" applyAlignment="1">
      <alignment horizontal="right"/>
    </xf>
    <xf numFmtId="3" fontId="30" fillId="0" borderId="14" xfId="0" applyNumberFormat="1" applyFont="1" applyBorder="1" applyAlignment="1">
      <alignment horizontal="right"/>
    </xf>
    <xf numFmtId="0" fontId="31" fillId="3" borderId="0" xfId="0" applyFont="1" applyFill="1"/>
    <xf numFmtId="0" fontId="31" fillId="5" borderId="0" xfId="0" applyFont="1" applyFill="1"/>
    <xf numFmtId="0" fontId="31" fillId="3" borderId="0" xfId="0" applyFont="1" applyFill="1" applyAlignment="1">
      <alignment horizontal="center"/>
    </xf>
    <xf numFmtId="0" fontId="31" fillId="3" borderId="0" xfId="0" applyFont="1" applyFill="1" applyAlignment="1">
      <alignment horizontal="left"/>
    </xf>
    <xf numFmtId="165" fontId="31" fillId="0" borderId="1" xfId="0" applyNumberFormat="1" applyFont="1" applyBorder="1" applyAlignment="1">
      <alignment horizontal="center"/>
    </xf>
    <xf numFmtId="165" fontId="31" fillId="0" borderId="2" xfId="0" applyNumberFormat="1" applyFont="1" applyBorder="1" applyAlignment="1">
      <alignment horizontal="center"/>
    </xf>
    <xf numFmtId="165" fontId="31" fillId="0" borderId="3" xfId="0" applyNumberFormat="1" applyFont="1" applyBorder="1" applyAlignment="1">
      <alignment horizontal="center"/>
    </xf>
    <xf numFmtId="165" fontId="31" fillId="0" borderId="0" xfId="0" applyNumberFormat="1" applyFont="1" applyAlignment="1">
      <alignment horizontal="center"/>
    </xf>
    <xf numFmtId="165" fontId="31" fillId="4" borderId="1" xfId="0" applyNumberFormat="1" applyFont="1" applyFill="1" applyBorder="1" applyAlignment="1">
      <alignment horizontal="center"/>
    </xf>
    <xf numFmtId="165" fontId="31" fillId="4" borderId="2" xfId="0" applyNumberFormat="1" applyFont="1" applyFill="1" applyBorder="1" applyAlignment="1">
      <alignment horizontal="center"/>
    </xf>
    <xf numFmtId="165" fontId="31" fillId="4" borderId="3" xfId="0" applyNumberFormat="1" applyFont="1" applyFill="1" applyBorder="1" applyAlignment="1">
      <alignment horizontal="center"/>
    </xf>
    <xf numFmtId="165" fontId="31" fillId="0" borderId="10" xfId="0" applyNumberFormat="1" applyFont="1" applyBorder="1" applyAlignment="1">
      <alignment horizontal="center"/>
    </xf>
    <xf numFmtId="0" fontId="31" fillId="0" borderId="0" xfId="0" applyFont="1" applyAlignment="1">
      <alignment horizontal="center"/>
    </xf>
    <xf numFmtId="165" fontId="31" fillId="0" borderId="4" xfId="0" applyNumberFormat="1" applyFont="1" applyBorder="1" applyAlignment="1">
      <alignment horizontal="center"/>
    </xf>
    <xf numFmtId="165" fontId="31" fillId="0" borderId="5" xfId="0" applyNumberFormat="1" applyFont="1" applyBorder="1" applyAlignment="1">
      <alignment horizontal="center"/>
    </xf>
    <xf numFmtId="165" fontId="31" fillId="4" borderId="4" xfId="0" applyNumberFormat="1" applyFont="1" applyFill="1" applyBorder="1" applyAlignment="1">
      <alignment horizontal="center"/>
    </xf>
    <xf numFmtId="165" fontId="31" fillId="4" borderId="0" xfId="0" applyNumberFormat="1" applyFont="1" applyFill="1" applyAlignment="1">
      <alignment horizontal="center"/>
    </xf>
    <xf numFmtId="165" fontId="31" fillId="4" borderId="5" xfId="0" applyNumberFormat="1" applyFont="1" applyFill="1" applyBorder="1" applyAlignment="1">
      <alignment horizontal="center"/>
    </xf>
    <xf numFmtId="165" fontId="31" fillId="0" borderId="14" xfId="0" applyNumberFormat="1" applyFont="1" applyBorder="1" applyAlignment="1">
      <alignment horizontal="center"/>
    </xf>
    <xf numFmtId="165" fontId="31" fillId="0" borderId="15" xfId="0" applyNumberFormat="1" applyFont="1" applyBorder="1" applyAlignment="1">
      <alignment horizontal="center"/>
    </xf>
    <xf numFmtId="165" fontId="31" fillId="0" borderId="16" xfId="0" applyNumberFormat="1" applyFont="1" applyBorder="1" applyAlignment="1">
      <alignment horizontal="center"/>
    </xf>
    <xf numFmtId="165" fontId="31" fillId="0" borderId="17" xfId="0" applyNumberFormat="1" applyFont="1" applyBorder="1" applyAlignment="1">
      <alignment horizontal="center"/>
    </xf>
    <xf numFmtId="165" fontId="31" fillId="4" borderId="15" xfId="0" applyNumberFormat="1" applyFont="1" applyFill="1" applyBorder="1" applyAlignment="1">
      <alignment horizontal="center"/>
    </xf>
    <xf numFmtId="165" fontId="31" fillId="4" borderId="16" xfId="0" applyNumberFormat="1" applyFont="1" applyFill="1" applyBorder="1" applyAlignment="1">
      <alignment horizontal="center"/>
    </xf>
    <xf numFmtId="165" fontId="31" fillId="4" borderId="17" xfId="0" applyNumberFormat="1" applyFont="1" applyFill="1" applyBorder="1" applyAlignment="1">
      <alignment horizontal="center"/>
    </xf>
    <xf numFmtId="165" fontId="31" fillId="0" borderId="11" xfId="0" applyNumberFormat="1" applyFont="1" applyBorder="1" applyAlignment="1">
      <alignment horizontal="center"/>
    </xf>
    <xf numFmtId="2" fontId="31" fillId="0" borderId="1" xfId="0" applyNumberFormat="1" applyFont="1" applyBorder="1" applyAlignment="1">
      <alignment horizontal="center"/>
    </xf>
    <xf numFmtId="2" fontId="31" fillId="0" borderId="2" xfId="0" applyNumberFormat="1" applyFont="1" applyBorder="1" applyAlignment="1">
      <alignment horizontal="center"/>
    </xf>
    <xf numFmtId="2" fontId="31" fillId="0" borderId="3" xfId="0" applyNumberFormat="1" applyFont="1" applyBorder="1" applyAlignment="1">
      <alignment horizontal="center"/>
    </xf>
    <xf numFmtId="2" fontId="31" fillId="0" borderId="0" xfId="0" applyNumberFormat="1" applyFont="1" applyAlignment="1">
      <alignment horizontal="center"/>
    </xf>
    <xf numFmtId="2" fontId="31" fillId="4" borderId="1" xfId="0" applyNumberFormat="1" applyFont="1" applyFill="1" applyBorder="1" applyAlignment="1">
      <alignment horizontal="center"/>
    </xf>
    <xf numFmtId="2" fontId="31" fillId="4" borderId="2" xfId="0" applyNumberFormat="1" applyFont="1" applyFill="1" applyBorder="1" applyAlignment="1">
      <alignment horizontal="center"/>
    </xf>
    <xf numFmtId="2" fontId="31" fillId="4" borderId="3" xfId="0" applyNumberFormat="1" applyFont="1" applyFill="1" applyBorder="1" applyAlignment="1">
      <alignment horizontal="center"/>
    </xf>
    <xf numFmtId="2" fontId="31" fillId="0" borderId="10" xfId="0" applyNumberFormat="1" applyFont="1" applyBorder="1" applyAlignment="1">
      <alignment horizontal="center"/>
    </xf>
    <xf numFmtId="2" fontId="31" fillId="0" borderId="4" xfId="0" applyNumberFormat="1" applyFont="1" applyBorder="1" applyAlignment="1">
      <alignment horizontal="center"/>
    </xf>
    <xf numFmtId="2" fontId="31" fillId="0" borderId="5" xfId="0" applyNumberFormat="1" applyFont="1" applyBorder="1" applyAlignment="1">
      <alignment horizontal="center"/>
    </xf>
    <xf numFmtId="2" fontId="31" fillId="4" borderId="4" xfId="0" applyNumberFormat="1" applyFont="1" applyFill="1" applyBorder="1" applyAlignment="1">
      <alignment horizontal="center"/>
    </xf>
    <xf numFmtId="2" fontId="31" fillId="4" borderId="0" xfId="0" applyNumberFormat="1" applyFont="1" applyFill="1" applyAlignment="1">
      <alignment horizontal="center"/>
    </xf>
    <xf numFmtId="2" fontId="31" fillId="4" borderId="5" xfId="0" applyNumberFormat="1" applyFont="1" applyFill="1" applyBorder="1" applyAlignment="1">
      <alignment horizontal="center"/>
    </xf>
    <xf numFmtId="2" fontId="31" fillId="0" borderId="14" xfId="0" applyNumberFormat="1" applyFont="1" applyBorder="1" applyAlignment="1">
      <alignment horizontal="center"/>
    </xf>
    <xf numFmtId="2" fontId="31" fillId="0" borderId="15" xfId="0" applyNumberFormat="1" applyFont="1" applyBorder="1" applyAlignment="1">
      <alignment horizontal="center"/>
    </xf>
    <xf numFmtId="2" fontId="31" fillId="0" borderId="16" xfId="0" applyNumberFormat="1" applyFont="1" applyBorder="1" applyAlignment="1">
      <alignment horizontal="center"/>
    </xf>
    <xf numFmtId="2" fontId="31" fillId="0" borderId="17" xfId="0" applyNumberFormat="1" applyFont="1" applyBorder="1" applyAlignment="1">
      <alignment horizontal="center"/>
    </xf>
    <xf numFmtId="2" fontId="31" fillId="4" borderId="15" xfId="0" applyNumberFormat="1" applyFont="1" applyFill="1" applyBorder="1" applyAlignment="1">
      <alignment horizontal="center"/>
    </xf>
    <xf numFmtId="2" fontId="31" fillId="4" borderId="16" xfId="0" applyNumberFormat="1" applyFont="1" applyFill="1" applyBorder="1" applyAlignment="1">
      <alignment horizontal="center"/>
    </xf>
    <xf numFmtId="2" fontId="31" fillId="4" borderId="17" xfId="0" applyNumberFormat="1" applyFont="1" applyFill="1" applyBorder="1" applyAlignment="1">
      <alignment horizontal="center"/>
    </xf>
    <xf numFmtId="2" fontId="31" fillId="0" borderId="11" xfId="0" applyNumberFormat="1" applyFont="1" applyBorder="1" applyAlignment="1">
      <alignment horizontal="center"/>
    </xf>
    <xf numFmtId="0" fontId="28" fillId="8" borderId="23" xfId="0" applyFont="1" applyFill="1" applyBorder="1" applyAlignment="1">
      <alignment horizontal="center" vertical="center"/>
    </xf>
    <xf numFmtId="0" fontId="28" fillId="8" borderId="24" xfId="0" applyFont="1" applyFill="1" applyBorder="1" applyAlignment="1">
      <alignment horizontal="center" vertical="center"/>
    </xf>
    <xf numFmtId="0" fontId="28" fillId="8" borderId="25" xfId="0" applyFont="1" applyFill="1" applyBorder="1" applyAlignment="1">
      <alignment horizontal="center" vertical="center"/>
    </xf>
    <xf numFmtId="0" fontId="27" fillId="0" borderId="0" xfId="0" applyFont="1" applyAlignment="1">
      <alignment horizontal="center" vertical="center" wrapText="1"/>
    </xf>
    <xf numFmtId="0" fontId="27" fillId="0" borderId="34"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32" xfId="0" applyFont="1" applyBorder="1" applyAlignment="1">
      <alignment horizontal="center" vertical="center" wrapText="1"/>
    </xf>
    <xf numFmtId="0" fontId="27" fillId="0" borderId="31" xfId="0" applyFont="1" applyBorder="1" applyAlignment="1">
      <alignment horizontal="center" vertical="center" wrapText="1"/>
    </xf>
    <xf numFmtId="0" fontId="27" fillId="0" borderId="18" xfId="0" applyFont="1" applyBorder="1" applyAlignment="1">
      <alignment horizontal="left" vertical="center" wrapText="1"/>
    </xf>
    <xf numFmtId="0" fontId="27" fillId="0" borderId="0" xfId="0" applyFont="1" applyAlignment="1">
      <alignment horizontal="left" vertical="center" wrapText="1"/>
    </xf>
    <xf numFmtId="0" fontId="27" fillId="0" borderId="20" xfId="0" applyFont="1" applyBorder="1" applyAlignment="1">
      <alignment horizontal="left" vertical="center" wrapText="1"/>
    </xf>
    <xf numFmtId="0" fontId="27" fillId="0" borderId="21" xfId="0" applyFont="1" applyBorder="1" applyAlignment="1">
      <alignment horizontal="left" vertical="center" wrapText="1"/>
    </xf>
    <xf numFmtId="0" fontId="27" fillId="0" borderId="37" xfId="0" applyFont="1" applyBorder="1" applyAlignment="1">
      <alignment horizontal="left" vertical="center" wrapText="1"/>
    </xf>
    <xf numFmtId="0" fontId="27" fillId="0" borderId="38" xfId="0" applyFont="1" applyBorder="1" applyAlignment="1">
      <alignment horizontal="left" vertical="center" wrapText="1"/>
    </xf>
    <xf numFmtId="0" fontId="27" fillId="0" borderId="39" xfId="0" applyFont="1" applyBorder="1" applyAlignment="1">
      <alignment horizontal="left" vertical="center" wrapText="1"/>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8" fillId="2" borderId="8" xfId="0" applyFont="1" applyFill="1" applyBorder="1" applyAlignment="1">
      <alignment horizontal="center"/>
    </xf>
    <xf numFmtId="0" fontId="8" fillId="2" borderId="9" xfId="0" applyFont="1" applyFill="1" applyBorder="1" applyAlignment="1">
      <alignment horizont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164" fontId="5" fillId="0" borderId="10" xfId="0" applyNumberFormat="1" applyFont="1" applyBorder="1" applyAlignment="1">
      <alignment horizontal="center" vertical="center"/>
    </xf>
    <xf numFmtId="164" fontId="5" fillId="0" borderId="11"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 xfId="0" applyFont="1" applyBorder="1" applyAlignment="1">
      <alignment horizontal="center" wrapText="1"/>
    </xf>
    <xf numFmtId="0" fontId="5" fillId="0" borderId="7" xfId="0" applyFont="1" applyBorder="1" applyAlignment="1">
      <alignment horizontal="center" wrapText="1"/>
    </xf>
    <xf numFmtId="0" fontId="5" fillId="0" borderId="10" xfId="0" applyFont="1" applyBorder="1" applyAlignment="1">
      <alignment horizontal="center" wrapText="1"/>
    </xf>
    <xf numFmtId="0" fontId="5" fillId="0" borderId="13" xfId="0" applyFont="1" applyBorder="1" applyAlignment="1">
      <alignment horizontal="center" wrapText="1"/>
    </xf>
    <xf numFmtId="0" fontId="3" fillId="0" borderId="10" xfId="0" applyFont="1" applyBorder="1" applyAlignment="1">
      <alignment horizontal="center" wrapText="1"/>
    </xf>
    <xf numFmtId="0" fontId="3" fillId="0" borderId="13" xfId="0" applyFont="1" applyBorder="1" applyAlignment="1">
      <alignment horizont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wrapText="1"/>
    </xf>
    <xf numFmtId="0" fontId="5" fillId="0" borderId="11" xfId="0" applyFont="1" applyBorder="1" applyAlignment="1">
      <alignment horizontal="center" wrapText="1"/>
    </xf>
    <xf numFmtId="0" fontId="3" fillId="0" borderId="11" xfId="0" applyFont="1" applyBorder="1" applyAlignment="1">
      <alignment horizontal="center" wrapText="1"/>
    </xf>
    <xf numFmtId="49" fontId="20" fillId="2" borderId="0" xfId="0" applyNumberFormat="1" applyFont="1" applyFill="1" applyAlignment="1">
      <alignment horizontal="center"/>
    </xf>
    <xf numFmtId="0" fontId="1" fillId="3" borderId="0" xfId="0" applyFont="1" applyFill="1" applyAlignment="1">
      <alignment horizontal="right"/>
    </xf>
    <xf numFmtId="0" fontId="32" fillId="3" borderId="0" xfId="0" applyFont="1" applyFill="1" applyAlignment="1">
      <alignment horizontal="center" vertical="center"/>
    </xf>
    <xf numFmtId="0" fontId="31" fillId="3" borderId="0" xfId="0" applyFont="1" applyFill="1" applyAlignment="1">
      <alignment horizontal="center" vertical="center"/>
    </xf>
    <xf numFmtId="0" fontId="5" fillId="3" borderId="0" xfId="0" applyFont="1" applyFill="1" applyAlignment="1">
      <alignment horizontal="center"/>
    </xf>
    <xf numFmtId="0" fontId="31" fillId="0" borderId="0" xfId="0" applyFont="1" applyAlignment="1">
      <alignment horizontal="right"/>
    </xf>
    <xf numFmtId="0" fontId="6" fillId="3" borderId="0" xfId="0" applyFont="1" applyFill="1" applyAlignment="1">
      <alignment horizontal="left" vertical="center" wrapText="1"/>
    </xf>
    <xf numFmtId="0" fontId="9" fillId="0" borderId="0" xfId="0" applyFont="1" applyAlignment="1">
      <alignment horizontal="left" vertical="top" wrapText="1"/>
    </xf>
    <xf numFmtId="0" fontId="9" fillId="0" borderId="0" xfId="0" applyFont="1" applyAlignment="1">
      <alignment horizontal="left"/>
    </xf>
  </cellXfs>
  <cellStyles count="3">
    <cellStyle name="Normal" xfId="0" builtinId="0"/>
    <cellStyle name="Normal 2" xfId="2" xr:uid="{0E3B69F8-38DB-47A3-B369-560CDD5695C6}"/>
    <cellStyle name="Percent"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A54F0F"/>
      <rgbColor rgb="0000FFFF"/>
      <rgbColor rgb="00800000"/>
      <rgbColor rgb="00008000"/>
      <rgbColor rgb="00000080"/>
      <rgbColor rgb="00808000"/>
      <rgbColor rgb="00D0006F"/>
      <rgbColor rgb="00008080"/>
      <rgbColor rgb="00C0C0C0"/>
      <rgbColor rgb="00808080"/>
      <rgbColor rgb="009999FF"/>
      <rgbColor rgb="006E6259"/>
      <rgbColor rgb="00620C0B"/>
      <rgbColor rgb="00590001"/>
      <rgbColor rgb="00404549"/>
      <rgbColor rgb="00CD9B7A"/>
      <rgbColor rgb="00990033"/>
      <rgbColor rgb="00EAEAEA"/>
      <rgbColor rgb="00000080"/>
      <rgbColor rgb="00579A32"/>
      <rgbColor rgb="003366FF"/>
      <rgbColor rgb="00CC9900"/>
      <rgbColor rgb="00D22630"/>
      <rgbColor rgb="00A54F0F"/>
      <rgbColor rgb="0000BFB3"/>
      <rgbColor rgb="00666666"/>
      <rgbColor rgb="00009CDE"/>
      <rgbColor rgb="00CCFFFF"/>
      <rgbColor rgb="00CCFFCC"/>
      <rgbColor rgb="00CDE499"/>
      <rgbColor rgb="0099D7F2"/>
      <rgbColor rgb="00666666"/>
      <rgbColor rgb="00CC99FF"/>
      <rgbColor rgb="00F0A8AB"/>
      <rgbColor rgb="003366FF"/>
      <rgbColor rgb="0033CCCC"/>
      <rgbColor rgb="0084BD00"/>
      <rgbColor rgb="00FEDB00"/>
      <rgbColor rgb="00FF9900"/>
      <rgbColor rgb="00FE5000"/>
      <rgbColor rgb="00666699"/>
      <rgbColor rgb="00969696"/>
      <rgbColor rgb="00003366"/>
      <rgbColor rgb="00339966"/>
      <rgbColor rgb="00003300"/>
      <rgbColor rgb="00333300"/>
      <rgbColor rgb="00993300"/>
      <rgbColor rgb="00993366"/>
      <rgbColor rgb="00333399"/>
      <rgbColor rgb="00333333"/>
    </indexedColors>
    <mruColors>
      <color rgb="FF9ED6C3"/>
      <color rgb="FF73C3A8"/>
      <color rgb="FF1D7A8F"/>
      <color rgb="FFDC5858"/>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28</xdr:col>
      <xdr:colOff>171449</xdr:colOff>
      <xdr:row>144</xdr:row>
      <xdr:rowOff>85726</xdr:rowOff>
    </xdr:from>
    <xdr:to>
      <xdr:col>32</xdr:col>
      <xdr:colOff>450849</xdr:colOff>
      <xdr:row>146</xdr:row>
      <xdr:rowOff>69846</xdr:rowOff>
    </xdr:to>
    <xdr:pic>
      <xdr:nvPicPr>
        <xdr:cNvPr id="3" name="Picture 2">
          <a:extLst>
            <a:ext uri="{FF2B5EF4-FFF2-40B4-BE49-F238E27FC236}">
              <a16:creationId xmlns:a16="http://schemas.microsoft.com/office/drawing/2014/main" id="{540205F6-610C-0028-08FE-F6623D4D25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16599" y="28394026"/>
          <a:ext cx="2676525" cy="37147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19</xdr:col>
      <xdr:colOff>279611</xdr:colOff>
      <xdr:row>35</xdr:row>
      <xdr:rowOff>133350</xdr:rowOff>
    </xdr:to>
    <xdr:pic>
      <xdr:nvPicPr>
        <xdr:cNvPr id="2" name="Picture 1">
          <a:extLst>
            <a:ext uri="{FF2B5EF4-FFF2-40B4-BE49-F238E27FC236}">
              <a16:creationId xmlns:a16="http://schemas.microsoft.com/office/drawing/2014/main" id="{F1C6A269-9BA4-9C45-2A81-A4489AE4DD7A}"/>
            </a:ext>
          </a:extLst>
        </xdr:cNvPr>
        <xdr:cNvPicPr>
          <a:picLocks noChangeAspect="1"/>
        </xdr:cNvPicPr>
      </xdr:nvPicPr>
      <xdr:blipFill>
        <a:blip xmlns:r="http://schemas.openxmlformats.org/officeDocument/2006/relationships" r:embed="rId1"/>
        <a:stretch>
          <a:fillRect/>
        </a:stretch>
      </xdr:blipFill>
      <xdr:spPr>
        <a:xfrm>
          <a:off x="0" y="161925"/>
          <a:ext cx="11862011" cy="5638800"/>
        </a:xfrm>
        <a:prstGeom prst="rect">
          <a:avLst/>
        </a:prstGeom>
      </xdr:spPr>
    </xdr:pic>
    <xdr:clientData/>
  </xdr:twoCellAnchor>
  <xdr:twoCellAnchor>
    <xdr:from>
      <xdr:col>7</xdr:col>
      <xdr:colOff>428625</xdr:colOff>
      <xdr:row>25</xdr:row>
      <xdr:rowOff>104775</xdr:rowOff>
    </xdr:from>
    <xdr:to>
      <xdr:col>12</xdr:col>
      <xdr:colOff>447675</xdr:colOff>
      <xdr:row>29</xdr:row>
      <xdr:rowOff>152400</xdr:rowOff>
    </xdr:to>
    <xdr:sp macro="" textlink="">
      <xdr:nvSpPr>
        <xdr:cNvPr id="3" name="TextBox 2">
          <a:extLst>
            <a:ext uri="{FF2B5EF4-FFF2-40B4-BE49-F238E27FC236}">
              <a16:creationId xmlns:a16="http://schemas.microsoft.com/office/drawing/2014/main" id="{B2811038-62EB-4DB7-A958-1D5DF3983E1F}"/>
            </a:ext>
          </a:extLst>
        </xdr:cNvPr>
        <xdr:cNvSpPr txBox="1"/>
      </xdr:nvSpPr>
      <xdr:spPr>
        <a:xfrm>
          <a:off x="4695825" y="4152900"/>
          <a:ext cx="3067050" cy="695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rPr>
            <a:t>Virginia South Central</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22860</xdr:colOff>
      <xdr:row>0</xdr:row>
      <xdr:rowOff>0</xdr:rowOff>
    </xdr:from>
    <xdr:to>
      <xdr:col>12</xdr:col>
      <xdr:colOff>584834</xdr:colOff>
      <xdr:row>40</xdr:row>
      <xdr:rowOff>125184</xdr:rowOff>
    </xdr:to>
    <xdr:pic>
      <xdr:nvPicPr>
        <xdr:cNvPr id="2" name="Picture 5">
          <a:extLst>
            <a:ext uri="{FF2B5EF4-FFF2-40B4-BE49-F238E27FC236}">
              <a16:creationId xmlns:a16="http://schemas.microsoft.com/office/drawing/2014/main" id="{02ED4F6F-0563-4A9D-B73B-7DC5D64F1D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 y="0"/>
          <a:ext cx="7877174" cy="6830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419100</xdr:colOff>
      <xdr:row>9</xdr:row>
      <xdr:rowOff>47624</xdr:rowOff>
    </xdr:from>
    <xdr:to>
      <xdr:col>24</xdr:col>
      <xdr:colOff>242410</xdr:colOff>
      <xdr:row>38</xdr:row>
      <xdr:rowOff>161924</xdr:rowOff>
    </xdr:to>
    <xdr:pic>
      <xdr:nvPicPr>
        <xdr:cNvPr id="3" name="Picture 2">
          <a:extLst>
            <a:ext uri="{FF2B5EF4-FFF2-40B4-BE49-F238E27FC236}">
              <a16:creationId xmlns:a16="http://schemas.microsoft.com/office/drawing/2014/main" id="{E01F1D5B-63C2-7A53-E4CC-22AE54EBC7C9}"/>
            </a:ext>
          </a:extLst>
        </xdr:cNvPr>
        <xdr:cNvPicPr>
          <a:picLocks noChangeAspect="1"/>
        </xdr:cNvPicPr>
      </xdr:nvPicPr>
      <xdr:blipFill>
        <a:blip xmlns:r="http://schemas.openxmlformats.org/officeDocument/2006/relationships" r:embed="rId2"/>
        <a:stretch>
          <a:fillRect/>
        </a:stretch>
      </xdr:blipFill>
      <xdr:spPr>
        <a:xfrm>
          <a:off x="8343900" y="1504949"/>
          <a:ext cx="6528910" cy="4810125"/>
        </a:xfrm>
        <a:prstGeom prst="rect">
          <a:avLst/>
        </a:prstGeom>
      </xdr:spPr>
    </xdr:pic>
    <xdr:clientData/>
  </xdr:twoCellAnchor>
  <xdr:twoCellAnchor>
    <xdr:from>
      <xdr:col>18</xdr:col>
      <xdr:colOff>600074</xdr:colOff>
      <xdr:row>20</xdr:row>
      <xdr:rowOff>133350</xdr:rowOff>
    </xdr:from>
    <xdr:to>
      <xdr:col>21</xdr:col>
      <xdr:colOff>47625</xdr:colOff>
      <xdr:row>25</xdr:row>
      <xdr:rowOff>19050</xdr:rowOff>
    </xdr:to>
    <xdr:sp macro="" textlink="">
      <xdr:nvSpPr>
        <xdr:cNvPr id="4" name="TextBox 3">
          <a:extLst>
            <a:ext uri="{FF2B5EF4-FFF2-40B4-BE49-F238E27FC236}">
              <a16:creationId xmlns:a16="http://schemas.microsoft.com/office/drawing/2014/main" id="{31C0E293-2EC2-0D75-04C7-428384AD2B72}"/>
            </a:ext>
          </a:extLst>
        </xdr:cNvPr>
        <xdr:cNvSpPr txBox="1"/>
      </xdr:nvSpPr>
      <xdr:spPr>
        <a:xfrm>
          <a:off x="11572874" y="3371850"/>
          <a:ext cx="1276351" cy="695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rPr>
            <a:t>Richmond</a:t>
          </a:r>
          <a:r>
            <a:rPr lang="en-US" sz="1600" b="1" baseline="0">
              <a:solidFill>
                <a:schemeClr val="bg1"/>
              </a:solidFill>
            </a:rPr>
            <a:t> East-Airport</a:t>
          </a:r>
          <a:endParaRPr lang="en-US" sz="1600" b="1">
            <a:solidFill>
              <a:schemeClr val="bg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219074</xdr:colOff>
      <xdr:row>38</xdr:row>
      <xdr:rowOff>161635</xdr:rowOff>
    </xdr:to>
    <xdr:pic>
      <xdr:nvPicPr>
        <xdr:cNvPr id="2" name="Picture 6">
          <a:extLst>
            <a:ext uri="{FF2B5EF4-FFF2-40B4-BE49-F238E27FC236}">
              <a16:creationId xmlns:a16="http://schemas.microsoft.com/office/drawing/2014/main" id="{16B0B312-2B44-40DE-9A91-82DAB675CC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534274" cy="631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104775</xdr:colOff>
      <xdr:row>1</xdr:row>
      <xdr:rowOff>85725</xdr:rowOff>
    </xdr:from>
    <xdr:to>
      <xdr:col>18</xdr:col>
      <xdr:colOff>278130</xdr:colOff>
      <xdr:row>40</xdr:row>
      <xdr:rowOff>103022</xdr:rowOff>
    </xdr:to>
    <xdr:pic>
      <xdr:nvPicPr>
        <xdr:cNvPr id="2" name="Picture 1">
          <a:extLst>
            <a:ext uri="{FF2B5EF4-FFF2-40B4-BE49-F238E27FC236}">
              <a16:creationId xmlns:a16="http://schemas.microsoft.com/office/drawing/2014/main" id="{19287FBD-7DAF-4A2E-AC3F-ADACF7730152}"/>
            </a:ext>
          </a:extLst>
        </xdr:cNvPr>
        <xdr:cNvPicPr>
          <a:picLocks noChangeAspect="1"/>
        </xdr:cNvPicPr>
      </xdr:nvPicPr>
      <xdr:blipFill>
        <a:blip xmlns:r="http://schemas.openxmlformats.org/officeDocument/2006/relationships" r:embed="rId1"/>
        <a:stretch>
          <a:fillRect/>
        </a:stretch>
      </xdr:blipFill>
      <xdr:spPr>
        <a:xfrm>
          <a:off x="104775" y="257175"/>
          <a:ext cx="11146155" cy="67038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28</xdr:col>
      <xdr:colOff>168671</xdr:colOff>
      <xdr:row>144</xdr:row>
      <xdr:rowOff>138906</xdr:rowOff>
    </xdr:from>
    <xdr:to>
      <xdr:col>32</xdr:col>
      <xdr:colOff>463946</xdr:colOff>
      <xdr:row>146</xdr:row>
      <xdr:rowOff>123423</xdr:rowOff>
    </xdr:to>
    <xdr:pic>
      <xdr:nvPicPr>
        <xdr:cNvPr id="2" name="Picture 1">
          <a:extLst>
            <a:ext uri="{FF2B5EF4-FFF2-40B4-BE49-F238E27FC236}">
              <a16:creationId xmlns:a16="http://schemas.microsoft.com/office/drawing/2014/main" id="{A1B66679-994C-4F7E-8002-0AE5C2DDBF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6015" y="28277344"/>
          <a:ext cx="2676525" cy="3714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3092824</xdr:colOff>
      <xdr:row>0</xdr:row>
      <xdr:rowOff>22411</xdr:rowOff>
    </xdr:from>
    <xdr:to>
      <xdr:col>0</xdr:col>
      <xdr:colOff>3395383</xdr:colOff>
      <xdr:row>0</xdr:row>
      <xdr:rowOff>190500</xdr:rowOff>
    </xdr:to>
    <xdr:sp macro="" textlink="">
      <xdr:nvSpPr>
        <xdr:cNvPr id="2" name="Arrow: Right 1">
          <a:extLst>
            <a:ext uri="{FF2B5EF4-FFF2-40B4-BE49-F238E27FC236}">
              <a16:creationId xmlns:a16="http://schemas.microsoft.com/office/drawing/2014/main" id="{C90E1769-BB85-6456-4F39-8C3BCDCC1624}"/>
            </a:ext>
          </a:extLst>
        </xdr:cNvPr>
        <xdr:cNvSpPr/>
      </xdr:nvSpPr>
      <xdr:spPr bwMode="auto">
        <a:xfrm>
          <a:off x="3092824" y="22411"/>
          <a:ext cx="302559" cy="168089"/>
        </a:xfrm>
        <a:prstGeom prst="rightArrow">
          <a:avLst/>
        </a:prstGeom>
        <a:solidFill>
          <a:schemeClr val="accent2"/>
        </a:solidFill>
        <a:ln w="9525" cap="flat" cmpd="sng" algn="ctr">
          <a:solidFill>
            <a:schemeClr val="accent1"/>
          </a:solidFill>
          <a:prstDash val="solid"/>
          <a:round/>
          <a:headEnd type="none" w="med" len="med"/>
          <a:tailEnd type="none" w="med" len="med"/>
        </a:ln>
        <a:effectLst/>
      </xdr:spPr>
      <xdr:txBody>
        <a:bodyPr wrap="none" lIns="18288" tIns="0" rIns="0" bIns="0" rtlCol="0" anchor="ctr" upright="1">
          <a:spAutoFit/>
        </a:bodyPr>
        <a:lstStyle/>
        <a:p>
          <a:pPr algn="l"/>
          <a:endParaRPr lang="en-US" sz="1100"/>
        </a:p>
      </xdr:txBody>
    </xdr:sp>
    <xdr:clientData/>
  </xdr:twoCellAnchor>
  <xdr:twoCellAnchor>
    <xdr:from>
      <xdr:col>0</xdr:col>
      <xdr:colOff>3083523</xdr:colOff>
      <xdr:row>1</xdr:row>
      <xdr:rowOff>60065</xdr:rowOff>
    </xdr:from>
    <xdr:to>
      <xdr:col>0</xdr:col>
      <xdr:colOff>3386082</xdr:colOff>
      <xdr:row>1</xdr:row>
      <xdr:rowOff>252247</xdr:rowOff>
    </xdr:to>
    <xdr:sp macro="" textlink="">
      <xdr:nvSpPr>
        <xdr:cNvPr id="3" name="Arrow: Right 2">
          <a:extLst>
            <a:ext uri="{FF2B5EF4-FFF2-40B4-BE49-F238E27FC236}">
              <a16:creationId xmlns:a16="http://schemas.microsoft.com/office/drawing/2014/main" id="{082AE5C7-87EB-4043-B06D-5DE65332FA13}"/>
            </a:ext>
          </a:extLst>
        </xdr:cNvPr>
        <xdr:cNvSpPr/>
      </xdr:nvSpPr>
      <xdr:spPr bwMode="auto">
        <a:xfrm>
          <a:off x="3083523" y="284183"/>
          <a:ext cx="302559" cy="192182"/>
        </a:xfrm>
        <a:prstGeom prst="rightArrow">
          <a:avLst/>
        </a:prstGeom>
        <a:solidFill>
          <a:schemeClr val="accent2"/>
        </a:solidFill>
        <a:ln w="9525" cap="flat" cmpd="sng" algn="ctr">
          <a:solidFill>
            <a:schemeClr val="accent1"/>
          </a:solidFill>
          <a:prstDash val="solid"/>
          <a:round/>
          <a:headEnd type="none" w="med" len="med"/>
          <a:tailEnd type="none" w="med" len="med"/>
        </a:ln>
        <a:effectLst/>
      </xdr:spPr>
      <xdr:txBody>
        <a:bodyPr wrap="none" lIns="18288" tIns="0" rIns="0" bIns="0" rtlCol="0" anchor="ctr" upright="1">
          <a:noAutofit/>
        </a:bodyPr>
        <a:lstStyle/>
        <a:p>
          <a:pPr algn="l"/>
          <a:endParaRPr lang="en-US" sz="1100"/>
        </a:p>
      </xdr:txBody>
    </xdr:sp>
    <xdr:clientData/>
  </xdr:twoCellAnchor>
  <xdr:twoCellAnchor>
    <xdr:from>
      <xdr:col>0</xdr:col>
      <xdr:colOff>3092824</xdr:colOff>
      <xdr:row>0</xdr:row>
      <xdr:rowOff>22411</xdr:rowOff>
    </xdr:from>
    <xdr:to>
      <xdr:col>0</xdr:col>
      <xdr:colOff>3395383</xdr:colOff>
      <xdr:row>0</xdr:row>
      <xdr:rowOff>190500</xdr:rowOff>
    </xdr:to>
    <xdr:sp macro="" textlink="">
      <xdr:nvSpPr>
        <xdr:cNvPr id="4" name="Arrow: Right 3">
          <a:extLst>
            <a:ext uri="{FF2B5EF4-FFF2-40B4-BE49-F238E27FC236}">
              <a16:creationId xmlns:a16="http://schemas.microsoft.com/office/drawing/2014/main" id="{A7FE7878-2691-47ED-9133-7B85DAD4055C}"/>
            </a:ext>
          </a:extLst>
        </xdr:cNvPr>
        <xdr:cNvSpPr/>
      </xdr:nvSpPr>
      <xdr:spPr bwMode="auto">
        <a:xfrm>
          <a:off x="1864099" y="22411"/>
          <a:ext cx="7284" cy="168089"/>
        </a:xfrm>
        <a:prstGeom prst="rightArrow">
          <a:avLst/>
        </a:prstGeom>
        <a:solidFill>
          <a:schemeClr val="accent2"/>
        </a:solidFill>
        <a:ln w="9525" cap="flat" cmpd="sng" algn="ctr">
          <a:solidFill>
            <a:schemeClr val="accent1"/>
          </a:solidFill>
          <a:prstDash val="solid"/>
          <a:round/>
          <a:headEnd type="none" w="med" len="med"/>
          <a:tailEnd type="none" w="med" len="med"/>
        </a:ln>
        <a:effectLst/>
      </xdr:spPr>
      <xdr:txBody>
        <a:bodyPr wrap="none" lIns="18288" tIns="0" rIns="0" bIns="0" rtlCol="0" anchor="ctr" upright="1">
          <a:spAutoFit/>
        </a:bodyPr>
        <a:lstStyle/>
        <a:p>
          <a:pPr algn="l"/>
          <a:endParaRPr lang="en-US" sz="1100"/>
        </a:p>
      </xdr:txBody>
    </xdr:sp>
    <xdr:clientData/>
  </xdr:twoCellAnchor>
  <xdr:twoCellAnchor>
    <xdr:from>
      <xdr:col>0</xdr:col>
      <xdr:colOff>3083523</xdr:colOff>
      <xdr:row>1</xdr:row>
      <xdr:rowOff>60065</xdr:rowOff>
    </xdr:from>
    <xdr:to>
      <xdr:col>0</xdr:col>
      <xdr:colOff>3386082</xdr:colOff>
      <xdr:row>1</xdr:row>
      <xdr:rowOff>252247</xdr:rowOff>
    </xdr:to>
    <xdr:sp macro="" textlink="">
      <xdr:nvSpPr>
        <xdr:cNvPr id="5" name="Arrow: Right 4">
          <a:extLst>
            <a:ext uri="{FF2B5EF4-FFF2-40B4-BE49-F238E27FC236}">
              <a16:creationId xmlns:a16="http://schemas.microsoft.com/office/drawing/2014/main" id="{5FBA6FA8-F8BB-49E6-B424-E00F6FB655B5}"/>
            </a:ext>
          </a:extLst>
        </xdr:cNvPr>
        <xdr:cNvSpPr/>
      </xdr:nvSpPr>
      <xdr:spPr bwMode="auto">
        <a:xfrm>
          <a:off x="1864323" y="288665"/>
          <a:ext cx="7284" cy="192182"/>
        </a:xfrm>
        <a:prstGeom prst="rightArrow">
          <a:avLst/>
        </a:prstGeom>
        <a:solidFill>
          <a:schemeClr val="accent2"/>
        </a:solidFill>
        <a:ln w="9525" cap="flat" cmpd="sng" algn="ctr">
          <a:solidFill>
            <a:schemeClr val="accent1"/>
          </a:solidFill>
          <a:prstDash val="solid"/>
          <a:round/>
          <a:headEnd type="none" w="med" len="med"/>
          <a:tailEnd type="none" w="med" len="med"/>
        </a:ln>
        <a:effectLst/>
      </xdr:spPr>
      <xdr:txBody>
        <a:bodyPr wrap="none" lIns="18288" tIns="0" rIns="0" bIns="0" rtlCol="0" anchor="ctr" upright="1">
          <a:noAutofit/>
        </a:bodyPr>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600075</xdr:colOff>
      <xdr:row>2</xdr:row>
      <xdr:rowOff>9525</xdr:rowOff>
    </xdr:to>
    <xdr:pic>
      <xdr:nvPicPr>
        <xdr:cNvPr id="41986" name="Picture 2">
          <a:extLst>
            <a:ext uri="{FF2B5EF4-FFF2-40B4-BE49-F238E27FC236}">
              <a16:creationId xmlns:a16="http://schemas.microsoft.com/office/drawing/2014/main" id="{DA832D4E-7AC0-4EED-B0BE-8CFB0CA7BA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258175" cy="1266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114300</xdr:colOff>
      <xdr:row>2</xdr:row>
      <xdr:rowOff>95251</xdr:rowOff>
    </xdr:from>
    <xdr:to>
      <xdr:col>18</xdr:col>
      <xdr:colOff>295275</xdr:colOff>
      <xdr:row>41</xdr:row>
      <xdr:rowOff>116358</xdr:rowOff>
    </xdr:to>
    <xdr:pic>
      <xdr:nvPicPr>
        <xdr:cNvPr id="2" name="Picture 1">
          <a:extLst>
            <a:ext uri="{FF2B5EF4-FFF2-40B4-BE49-F238E27FC236}">
              <a16:creationId xmlns:a16="http://schemas.microsoft.com/office/drawing/2014/main" id="{D7CFBF9A-57FA-4F55-A95A-8FF40ED84E4C}"/>
            </a:ext>
          </a:extLst>
        </xdr:cNvPr>
        <xdr:cNvPicPr>
          <a:picLocks noChangeAspect="1"/>
        </xdr:cNvPicPr>
      </xdr:nvPicPr>
      <xdr:blipFill>
        <a:blip xmlns:r="http://schemas.openxmlformats.org/officeDocument/2006/relationships" r:embed="rId1"/>
        <a:stretch>
          <a:fillRect/>
        </a:stretch>
      </xdr:blipFill>
      <xdr:spPr>
        <a:xfrm>
          <a:off x="114300" y="419101"/>
          <a:ext cx="11153775" cy="633618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215230</xdr:colOff>
      <xdr:row>0</xdr:row>
      <xdr:rowOff>0</xdr:rowOff>
    </xdr:from>
    <xdr:to>
      <xdr:col>16</xdr:col>
      <xdr:colOff>163795</xdr:colOff>
      <xdr:row>48</xdr:row>
      <xdr:rowOff>105770</xdr:rowOff>
    </xdr:to>
    <xdr:pic>
      <xdr:nvPicPr>
        <xdr:cNvPr id="2" name="Picture 1">
          <a:extLst>
            <a:ext uri="{FF2B5EF4-FFF2-40B4-BE49-F238E27FC236}">
              <a16:creationId xmlns:a16="http://schemas.microsoft.com/office/drawing/2014/main" id="{0C0053B2-EED2-4134-9FC9-2096B5D126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230" y="0"/>
          <a:ext cx="9678719" cy="7843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190500</xdr:colOff>
      <xdr:row>1</xdr:row>
      <xdr:rowOff>84604</xdr:rowOff>
    </xdr:from>
    <xdr:to>
      <xdr:col>15</xdr:col>
      <xdr:colOff>42582</xdr:colOff>
      <xdr:row>48</xdr:row>
      <xdr:rowOff>10358</xdr:rowOff>
    </xdr:to>
    <xdr:pic>
      <xdr:nvPicPr>
        <xdr:cNvPr id="2" name="Picture 2">
          <a:extLst>
            <a:ext uri="{FF2B5EF4-FFF2-40B4-BE49-F238E27FC236}">
              <a16:creationId xmlns:a16="http://schemas.microsoft.com/office/drawing/2014/main" id="{E2925DDD-9F4D-449A-9882-9EC262E97B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246529"/>
          <a:ext cx="8996082" cy="75362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57150</xdr:rowOff>
    </xdr:from>
    <xdr:to>
      <xdr:col>11</xdr:col>
      <xdr:colOff>180974</xdr:colOff>
      <xdr:row>35</xdr:row>
      <xdr:rowOff>136189</xdr:rowOff>
    </xdr:to>
    <xdr:pic>
      <xdr:nvPicPr>
        <xdr:cNvPr id="2" name="Picture 3">
          <a:extLst>
            <a:ext uri="{FF2B5EF4-FFF2-40B4-BE49-F238E27FC236}">
              <a16:creationId xmlns:a16="http://schemas.microsoft.com/office/drawing/2014/main" id="{8FB43473-4C04-44A2-A658-F0AEE54C71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150"/>
          <a:ext cx="6886574" cy="5746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190500</xdr:colOff>
      <xdr:row>0</xdr:row>
      <xdr:rowOff>47625</xdr:rowOff>
    </xdr:from>
    <xdr:to>
      <xdr:col>22</xdr:col>
      <xdr:colOff>266700</xdr:colOff>
      <xdr:row>35</xdr:row>
      <xdr:rowOff>96014</xdr:rowOff>
    </xdr:to>
    <xdr:pic>
      <xdr:nvPicPr>
        <xdr:cNvPr id="3" name="Picture 4">
          <a:extLst>
            <a:ext uri="{FF2B5EF4-FFF2-40B4-BE49-F238E27FC236}">
              <a16:creationId xmlns:a16="http://schemas.microsoft.com/office/drawing/2014/main" id="{A7E7AACD-5CE4-434D-B542-7B91DA0031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96100" y="47625"/>
          <a:ext cx="6781800" cy="5715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381001</xdr:colOff>
      <xdr:row>0</xdr:row>
      <xdr:rowOff>1</xdr:rowOff>
    </xdr:from>
    <xdr:to>
      <xdr:col>9</xdr:col>
      <xdr:colOff>357435</xdr:colOff>
      <xdr:row>36</xdr:row>
      <xdr:rowOff>19051</xdr:rowOff>
    </xdr:to>
    <xdr:pic>
      <xdr:nvPicPr>
        <xdr:cNvPr id="2" name="Picture 1">
          <a:extLst>
            <a:ext uri="{FF2B5EF4-FFF2-40B4-BE49-F238E27FC236}">
              <a16:creationId xmlns:a16="http://schemas.microsoft.com/office/drawing/2014/main" id="{CDDB9736-8EFA-9D20-8510-418A11DF7942}"/>
            </a:ext>
          </a:extLst>
        </xdr:cNvPr>
        <xdr:cNvPicPr>
          <a:picLocks noChangeAspect="1"/>
        </xdr:cNvPicPr>
      </xdr:nvPicPr>
      <xdr:blipFill>
        <a:blip xmlns:r="http://schemas.openxmlformats.org/officeDocument/2006/relationships" r:embed="rId1"/>
        <a:stretch>
          <a:fillRect/>
        </a:stretch>
      </xdr:blipFill>
      <xdr:spPr>
        <a:xfrm>
          <a:off x="381001" y="1"/>
          <a:ext cx="5462834" cy="58483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wrap="none" lIns="18288" tIns="0" rIns="0" bIns="0" upright="1">
        <a:spAutoFit/>
      </a:bodyPr>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52" dT="2025-05-29T15:27:27.11" personId="{00000000-0000-0000-0000-000000000000}" id="{258133A0-6D55-47E8-9A7B-56428911FBC7}">
    <text>These are new for this week. I added them at the bottom for copy-paste</text>
  </threadedComment>
</ThreadedComments>
</file>

<file path=xl/threadedComments/threadedComment2.xml><?xml version="1.0" encoding="utf-8"?>
<ThreadedComments xmlns="http://schemas.microsoft.com/office/spreadsheetml/2018/threadedcomments" xmlns:x="http://schemas.openxmlformats.org/spreadsheetml/2006/main">
  <threadedComment ref="A50" dT="2025-05-29T15:27:27.11" personId="{00000000-0000-0000-0000-000000000000}" id="{41AA1F1D-94EB-4EAD-B2C3-C8F84E02122D}">
    <text>These are new for this week. I added them at the bottom for copy-paste</text>
  </threadedComment>
</ThreadedComments>
</file>

<file path=xl/threadedComments/threadedComment3.xml><?xml version="1.0" encoding="utf-8"?>
<ThreadedComments xmlns="http://schemas.microsoft.com/office/spreadsheetml/2018/threadedcomments" xmlns:x="http://schemas.openxmlformats.org/spreadsheetml/2006/main">
  <threadedComment ref="A50" dT="2025-05-29T15:27:27.11" personId="{00000000-0000-0000-0000-000000000000}" id="{67D1A9DD-7A61-43CA-9B14-D430984C3971}">
    <text>These are new for this week. I added them at the bottom for copy-paste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sheetPr>
  <dimension ref="A1:AH147"/>
  <sheetViews>
    <sheetView showGridLines="0" tabSelected="1" zoomScale="80" zoomScaleNormal="80" zoomScaleSheetLayoutView="100" workbookViewId="0">
      <pane xSplit="1" ySplit="3" topLeftCell="B4" activePane="bottomRight" state="frozen"/>
      <selection sqref="A1:A3"/>
      <selection pane="topRight" sqref="A1:A3"/>
      <selection pane="bottomLeft" sqref="A1:A3"/>
      <selection pane="bottomRight" activeCell="B1" sqref="B1:K1"/>
    </sheetView>
  </sheetViews>
  <sheetFormatPr defaultColWidth="9.140625" defaultRowHeight="16.5" x14ac:dyDescent="0.2"/>
  <cols>
    <col min="1" max="1" width="44.7109375" style="56" customWidth="1"/>
    <col min="2" max="6" width="9" style="56" customWidth="1"/>
    <col min="7" max="7" width="9" style="62" customWidth="1"/>
    <col min="8" max="9" width="9" style="56" customWidth="1"/>
    <col min="10" max="11" width="9" style="62" customWidth="1"/>
    <col min="12" max="12" width="2.7109375" style="56" customWidth="1"/>
    <col min="13" max="17" width="9" style="56" customWidth="1"/>
    <col min="18" max="18" width="9" style="62" customWidth="1"/>
    <col min="19" max="22" width="9" style="56" customWidth="1"/>
    <col min="23" max="23" width="2.7109375" style="56" customWidth="1"/>
    <col min="24" max="33" width="9" style="56" customWidth="1"/>
    <col min="34" max="16384" width="9.140625" style="56"/>
  </cols>
  <sheetData>
    <row r="1" spans="1:34" x14ac:dyDescent="0.2">
      <c r="A1" s="263" t="str">
        <f>'Occupancy Raw Data'!B1</f>
        <v xml:space="preserve">Week of March 15-21, 2026 </v>
      </c>
      <c r="B1" s="250" t="s">
        <v>0</v>
      </c>
      <c r="C1" s="251"/>
      <c r="D1" s="251"/>
      <c r="E1" s="251"/>
      <c r="F1" s="251"/>
      <c r="G1" s="251"/>
      <c r="H1" s="251"/>
      <c r="I1" s="251"/>
      <c r="J1" s="251"/>
      <c r="K1" s="252"/>
      <c r="L1" s="60"/>
      <c r="M1" s="250" t="s">
        <v>1</v>
      </c>
      <c r="N1" s="251"/>
      <c r="O1" s="251"/>
      <c r="P1" s="251"/>
      <c r="Q1" s="251"/>
      <c r="R1" s="251"/>
      <c r="S1" s="251"/>
      <c r="T1" s="251"/>
      <c r="U1" s="251"/>
      <c r="V1" s="252"/>
      <c r="W1" s="60"/>
      <c r="X1" s="250" t="s">
        <v>2</v>
      </c>
      <c r="Y1" s="251"/>
      <c r="Z1" s="251"/>
      <c r="AA1" s="251"/>
      <c r="AB1" s="251"/>
      <c r="AC1" s="251"/>
      <c r="AD1" s="251"/>
      <c r="AE1" s="251"/>
      <c r="AF1" s="251"/>
      <c r="AG1" s="252"/>
      <c r="AH1" s="57"/>
    </row>
    <row r="2" spans="1:34" x14ac:dyDescent="0.2">
      <c r="A2" s="264"/>
      <c r="B2" s="61"/>
      <c r="C2" s="62"/>
      <c r="D2" s="62"/>
      <c r="E2" s="62"/>
      <c r="F2" s="63"/>
      <c r="G2" s="253" t="s">
        <v>3</v>
      </c>
      <c r="H2" s="62"/>
      <c r="I2" s="62"/>
      <c r="J2" s="253" t="s">
        <v>4</v>
      </c>
      <c r="K2" s="255" t="s">
        <v>5</v>
      </c>
      <c r="L2" s="57"/>
      <c r="M2" s="61"/>
      <c r="N2" s="62"/>
      <c r="O2" s="62"/>
      <c r="P2" s="62"/>
      <c r="Q2" s="62"/>
      <c r="R2" s="253" t="s">
        <v>3</v>
      </c>
      <c r="S2" s="62"/>
      <c r="T2" s="62"/>
      <c r="U2" s="253" t="s">
        <v>4</v>
      </c>
      <c r="V2" s="255" t="s">
        <v>5</v>
      </c>
      <c r="W2" s="57"/>
      <c r="X2" s="64"/>
      <c r="Y2" s="65"/>
      <c r="Z2" s="65"/>
      <c r="AA2" s="65"/>
      <c r="AB2" s="65"/>
      <c r="AC2" s="257" t="s">
        <v>3</v>
      </c>
      <c r="AD2" s="66"/>
      <c r="AE2" s="66"/>
      <c r="AF2" s="257" t="s">
        <v>4</v>
      </c>
      <c r="AG2" s="258" t="s">
        <v>5</v>
      </c>
      <c r="AH2" s="57"/>
    </row>
    <row r="3" spans="1:34" x14ac:dyDescent="0.2">
      <c r="A3" s="265"/>
      <c r="B3" s="67" t="s">
        <v>6</v>
      </c>
      <c r="C3" s="68" t="s">
        <v>7</v>
      </c>
      <c r="D3" s="68" t="s">
        <v>8</v>
      </c>
      <c r="E3" s="68" t="s">
        <v>9</v>
      </c>
      <c r="F3" s="69" t="s">
        <v>10</v>
      </c>
      <c r="G3" s="254"/>
      <c r="H3" s="68" t="s">
        <v>11</v>
      </c>
      <c r="I3" s="68" t="s">
        <v>12</v>
      </c>
      <c r="J3" s="254"/>
      <c r="K3" s="256"/>
      <c r="L3" s="57"/>
      <c r="M3" s="67" t="s">
        <v>6</v>
      </c>
      <c r="N3" s="68" t="s">
        <v>7</v>
      </c>
      <c r="O3" s="68" t="s">
        <v>8</v>
      </c>
      <c r="P3" s="68" t="s">
        <v>9</v>
      </c>
      <c r="Q3" s="68" t="s">
        <v>10</v>
      </c>
      <c r="R3" s="254"/>
      <c r="S3" s="68" t="s">
        <v>11</v>
      </c>
      <c r="T3" s="68" t="s">
        <v>12</v>
      </c>
      <c r="U3" s="254"/>
      <c r="V3" s="256"/>
      <c r="W3" s="57"/>
      <c r="X3" s="67" t="s">
        <v>6</v>
      </c>
      <c r="Y3" s="68" t="s">
        <v>7</v>
      </c>
      <c r="Z3" s="68" t="s">
        <v>8</v>
      </c>
      <c r="AA3" s="68" t="s">
        <v>9</v>
      </c>
      <c r="AB3" s="68" t="s">
        <v>10</v>
      </c>
      <c r="AC3" s="254"/>
      <c r="AD3" s="69" t="s">
        <v>11</v>
      </c>
      <c r="AE3" s="69" t="s">
        <v>12</v>
      </c>
      <c r="AF3" s="254"/>
      <c r="AG3" s="256"/>
      <c r="AH3" s="57"/>
    </row>
    <row r="4" spans="1:34" x14ac:dyDescent="0.2">
      <c r="A4" s="88" t="s">
        <v>13</v>
      </c>
      <c r="B4" s="71">
        <f>(VLOOKUP($A4,'Occupancy Raw Data'!$B$8:$BE$45,'Occupancy Raw Data'!G$3,FALSE))/100</f>
        <v>0.562807931818334</v>
      </c>
      <c r="C4" s="72">
        <f>(VLOOKUP($A4,'Occupancy Raw Data'!$B$8:$BE$45,'Occupancy Raw Data'!H$3,FALSE))/100</f>
        <v>0.64074692806969902</v>
      </c>
      <c r="D4" s="72">
        <f>(VLOOKUP($A4,'Occupancy Raw Data'!$B$8:$BE$45,'Occupancy Raw Data'!I$3,FALSE))/100</f>
        <v>0.682278631530572</v>
      </c>
      <c r="E4" s="72">
        <f>(VLOOKUP($A4,'Occupancy Raw Data'!$B$8:$BE$45,'Occupancy Raw Data'!J$3,FALSE))/100</f>
        <v>0.68836532793941108</v>
      </c>
      <c r="F4" s="72">
        <f>(VLOOKUP($A4,'Occupancy Raw Data'!$B$8:$BE$45,'Occupancy Raw Data'!K$3,FALSE))/100</f>
        <v>0.68055080998246298</v>
      </c>
      <c r="G4" s="73">
        <f>(VLOOKUP($A4,'Occupancy Raw Data'!$B$8:$BE$45,'Occupancy Raw Data'!L$3,FALSE))/100</f>
        <v>0.65094976482401501</v>
      </c>
      <c r="H4" s="53">
        <f>(VLOOKUP($A4,'Occupancy Raw Data'!$B$8:$BE$45,'Occupancy Raw Data'!N$3,FALSE))/100</f>
        <v>0.74194593565157807</v>
      </c>
      <c r="I4" s="53">
        <f>(VLOOKUP($A4,'Occupancy Raw Data'!$B$8:$BE$45,'Occupancy Raw Data'!O$3,FALSE))/100</f>
        <v>0.74267656093145806</v>
      </c>
      <c r="J4" s="73">
        <f>(VLOOKUP($A4,'Occupancy Raw Data'!$B$8:$BE$45,'Occupancy Raw Data'!P$3,FALSE))/100</f>
        <v>0.74231124884010202</v>
      </c>
      <c r="K4" s="74">
        <f>(VLOOKUP($A4,'Occupancy Raw Data'!$B$8:$BE$45,'Occupancy Raw Data'!R$3,FALSE))/100</f>
        <v>0.67705513553691599</v>
      </c>
      <c r="M4" s="75">
        <f>VLOOKUP($A4,'ADR Raw Data'!$B$6:$BE$43,'ADR Raw Data'!G$1,FALSE)</f>
        <v>159.410444534259</v>
      </c>
      <c r="N4" s="76">
        <f>VLOOKUP($A4,'ADR Raw Data'!$B$6:$BE$43,'ADR Raw Data'!H$1,FALSE)</f>
        <v>168.00282058228299</v>
      </c>
      <c r="O4" s="76">
        <f>VLOOKUP($A4,'ADR Raw Data'!$B$6:$BE$43,'ADR Raw Data'!I$1,FALSE)</f>
        <v>173.54578761176899</v>
      </c>
      <c r="P4" s="76">
        <f>VLOOKUP($A4,'ADR Raw Data'!$B$6:$BE$43,'ADR Raw Data'!J$1,FALSE)</f>
        <v>170.54761606707501</v>
      </c>
      <c r="Q4" s="76">
        <f>VLOOKUP($A4,'ADR Raw Data'!$B$6:$BE$43,'ADR Raw Data'!K$1,FALSE)</f>
        <v>163.94323219789001</v>
      </c>
      <c r="R4" s="77">
        <f>VLOOKUP($A4,'ADR Raw Data'!$B$6:$BE$43,'ADR Raw Data'!L$1,FALSE)</f>
        <v>167.368203053228</v>
      </c>
      <c r="S4" s="76">
        <f>VLOOKUP($A4,'ADR Raw Data'!$B$6:$BE$43,'ADR Raw Data'!N$1,FALSE)</f>
        <v>172.920182663487</v>
      </c>
      <c r="T4" s="76">
        <f>VLOOKUP($A4,'ADR Raw Data'!$B$6:$BE$43,'ADR Raw Data'!O$1,FALSE)</f>
        <v>172.36647091448799</v>
      </c>
      <c r="U4" s="77">
        <f>VLOOKUP($A4,'ADR Raw Data'!$B$6:$BE$43,'ADR Raw Data'!P$1,FALSE)</f>
        <v>172.643190124527</v>
      </c>
      <c r="V4" s="78">
        <f>VLOOKUP($A4,'ADR Raw Data'!$B$6:$BE$43,'ADR Raw Data'!R$1,FALSE)</f>
        <v>169.020735990145</v>
      </c>
      <c r="X4" s="75">
        <f>VLOOKUP($A4,'RevPAR Raw Data'!$B$6:$BE$43,'RevPAR Raw Data'!G$1,FALSE)</f>
        <v>89.717462598568005</v>
      </c>
      <c r="Y4" s="76">
        <f>VLOOKUP($A4,'RevPAR Raw Data'!$B$6:$BE$43,'RevPAR Raw Data'!H$1,FALSE)</f>
        <v>107.647291195142</v>
      </c>
      <c r="Z4" s="76">
        <f>VLOOKUP($A4,'RevPAR Raw Data'!$B$6:$BE$43,'RevPAR Raw Data'!I$1,FALSE)</f>
        <v>118.406582479653</v>
      </c>
      <c r="AA4" s="76">
        <f>VLOOKUP($A4,'RevPAR Raw Data'!$B$6:$BE$43,'RevPAR Raw Data'!J$1,FALSE)</f>
        <v>117.39906566329699</v>
      </c>
      <c r="AB4" s="76">
        <f>VLOOKUP($A4,'RevPAR Raw Data'!$B$6:$BE$43,'RevPAR Raw Data'!K$1,FALSE)</f>
        <v>111.571699463417</v>
      </c>
      <c r="AC4" s="77">
        <f>VLOOKUP($A4,'RevPAR Raw Data'!$B$6:$BE$43,'RevPAR Raw Data'!L$1,FALSE)</f>
        <v>108.94829241651701</v>
      </c>
      <c r="AD4" s="76">
        <f>VLOOKUP($A4,'RevPAR Raw Data'!$B$6:$BE$43,'RevPAR Raw Data'!N$1,FALSE)</f>
        <v>128.297426719302</v>
      </c>
      <c r="AE4" s="76">
        <f>VLOOKUP($A4,'RevPAR Raw Data'!$B$6:$BE$43,'RevPAR Raw Data'!O$1,FALSE)</f>
        <v>128.012537838664</v>
      </c>
      <c r="AF4" s="77">
        <f>VLOOKUP($A4,'RevPAR Raw Data'!$B$6:$BE$43,'RevPAR Raw Data'!P$1,FALSE)</f>
        <v>128.15498206507701</v>
      </c>
      <c r="AG4" s="78">
        <f>VLOOKUP($A4,'RevPAR Raw Data'!$B$6:$BE$43,'RevPAR Raw Data'!R$1,FALSE)</f>
        <v>114.436357314357</v>
      </c>
    </row>
    <row r="5" spans="1:34" x14ac:dyDescent="0.2">
      <c r="A5" s="55" t="s">
        <v>131</v>
      </c>
      <c r="B5" s="43">
        <f>(VLOOKUP($A4,'Occupancy Raw Data'!$B$8:$BE$51,'Occupancy Raw Data'!T$3,FALSE))/100</f>
        <v>5.7014977168617198E-2</v>
      </c>
      <c r="C5" s="44">
        <f>(VLOOKUP($A4,'Occupancy Raw Data'!$B$8:$BE$51,'Occupancy Raw Data'!U$3,FALSE))/100</f>
        <v>1.9683026248852799E-2</v>
      </c>
      <c r="D5" s="44">
        <f>(VLOOKUP($A4,'Occupancy Raw Data'!$B$8:$BE$51,'Occupancy Raw Data'!V$3,FALSE))/100</f>
        <v>1.04209115361128E-2</v>
      </c>
      <c r="E5" s="44">
        <f>(VLOOKUP($A4,'Occupancy Raw Data'!$B$8:$BE$51,'Occupancy Raw Data'!W$3,FALSE))/100</f>
        <v>1.6459766748982599E-2</v>
      </c>
      <c r="F5" s="44">
        <f>(VLOOKUP($A4,'Occupancy Raw Data'!$B$8:$BE$51,'Occupancy Raw Data'!X$3,FALSE))/100</f>
        <v>3.1269282393476101E-2</v>
      </c>
      <c r="G5" s="44">
        <f>(VLOOKUP($A4,'Occupancy Raw Data'!$B$8:$BE$51,'Occupancy Raw Data'!Y$3,FALSE))/100</f>
        <v>2.5698497514348204E-2</v>
      </c>
      <c r="H5" s="45">
        <f>(VLOOKUP($A4,'Occupancy Raw Data'!$B$8:$BE$51,'Occupancy Raw Data'!AA$3,FALSE))/100</f>
        <v>3.07098147545386E-2</v>
      </c>
      <c r="I5" s="45">
        <f>(VLOOKUP($A4,'Occupancy Raw Data'!$B$8:$BE$51,'Occupancy Raw Data'!AB$3,FALSE))/100</f>
        <v>2.8431343557692102E-2</v>
      </c>
      <c r="J5" s="44">
        <f>(VLOOKUP($A4,'Occupancy Raw Data'!$B$8:$BE$51,'Occupancy Raw Data'!AC$3,FALSE))/100</f>
        <v>2.9568752984519699E-2</v>
      </c>
      <c r="K5" s="46">
        <f>(VLOOKUP($A4,'Occupancy Raw Data'!$B$8:$BE$51,'Occupancy Raw Data'!AE$3,FALSE))/100</f>
        <v>2.6907905214933702E-2</v>
      </c>
      <c r="M5" s="43">
        <f>(VLOOKUP($A4,'ADR Raw Data'!$B$6:$BE$43,'ADR Raw Data'!T$1,FALSE))/100</f>
        <v>2.3146083750804101E-2</v>
      </c>
      <c r="N5" s="44">
        <f>(VLOOKUP($A4,'ADR Raw Data'!$B$6:$BE$43,'ADR Raw Data'!U$1,FALSE))/100</f>
        <v>2.32542293994174E-2</v>
      </c>
      <c r="O5" s="44">
        <f>(VLOOKUP($A4,'ADR Raw Data'!$B$6:$BE$43,'ADR Raw Data'!V$1,FALSE))/100</f>
        <v>1.6677739262138998E-2</v>
      </c>
      <c r="P5" s="44">
        <f>(VLOOKUP($A4,'ADR Raw Data'!$B$6:$BE$43,'ADR Raw Data'!W$1,FALSE))/100</f>
        <v>1.67572732224841E-2</v>
      </c>
      <c r="Q5" s="44">
        <f>(VLOOKUP($A4,'ADR Raw Data'!$B$6:$BE$43,'ADR Raw Data'!X$1,FALSE))/100</f>
        <v>1.1634655497528299E-2</v>
      </c>
      <c r="R5" s="44">
        <f>(VLOOKUP($A4,'ADR Raw Data'!$B$6:$BE$43,'ADR Raw Data'!Y$1,FALSE))/100</f>
        <v>1.7557089459157699E-2</v>
      </c>
      <c r="S5" s="45">
        <f>(VLOOKUP($A4,'ADR Raw Data'!$B$6:$BE$43,'ADR Raw Data'!AA$1,FALSE))/100</f>
        <v>3.1534275497615803E-2</v>
      </c>
      <c r="T5" s="45">
        <f>(VLOOKUP($A4,'ADR Raw Data'!$B$6:$BE$43,'ADR Raw Data'!AB$1,FALSE))/100</f>
        <v>3.0399636089864301E-2</v>
      </c>
      <c r="U5" s="44">
        <f>(VLOOKUP($A4,'ADR Raw Data'!$B$6:$BE$43,'ADR Raw Data'!AC$1,FALSE))/100</f>
        <v>3.0968477109141301E-2</v>
      </c>
      <c r="V5" s="46">
        <f>(VLOOKUP($A4,'ADR Raw Data'!$B$6:$BE$43,'ADR Raw Data'!AE$1,FALSE))/100</f>
        <v>2.1825396503291697E-2</v>
      </c>
      <c r="X5" s="43">
        <f>(VLOOKUP($A4,'RevPAR Raw Data'!$B$6:$BE$43,'RevPAR Raw Data'!T$1,FALSE))/100</f>
        <v>8.1480734356016396E-2</v>
      </c>
      <c r="Y5" s="44">
        <f>(VLOOKUP($A4,'RevPAR Raw Data'!$B$6:$BE$43,'RevPAR Raw Data'!U$1,FALSE))/100</f>
        <v>4.3394969255935799E-2</v>
      </c>
      <c r="Z5" s="44">
        <f>(VLOOKUP($A4,'RevPAR Raw Data'!$B$6:$BE$43,'RevPAR Raw Data'!V$1,FALSE))/100</f>
        <v>2.7272448043725001E-2</v>
      </c>
      <c r="AA5" s="44">
        <f>(VLOOKUP($A4,'RevPAR Raw Data'!$B$6:$BE$43,'RevPAR Raw Data'!W$1,FALSE))/100</f>
        <v>3.34928607800579E-2</v>
      </c>
      <c r="AB5" s="44">
        <f>(VLOOKUP($A4,'RevPAR Raw Data'!$B$6:$BE$43,'RevPAR Raw Data'!X$1,FALSE))/100</f>
        <v>4.3267745219307402E-2</v>
      </c>
      <c r="AC5" s="44">
        <f>(VLOOKUP($A4,'RevPAR Raw Data'!$B$6:$BE$43,'RevPAR Raw Data'!Y$1,FALSE))/100</f>
        <v>4.3706777793331299E-2</v>
      </c>
      <c r="AD5" s="45">
        <f>(VLOOKUP($A4,'RevPAR Raw Data'!$B$6:$BE$43,'RevPAR Raw Data'!AA$1,FALSE))/100</f>
        <v>6.3212502011104899E-2</v>
      </c>
      <c r="AE5" s="45">
        <f>(VLOOKUP($A4,'RevPAR Raw Data'!$B$6:$BE$43,'RevPAR Raw Data'!AB$1,FALSE))/100</f>
        <v>5.9695282145256295E-2</v>
      </c>
      <c r="AF5" s="44">
        <f>(VLOOKUP($A4,'RevPAR Raw Data'!$B$6:$BE$43,'RevPAR Raw Data'!AC$1,FALSE))/100</f>
        <v>6.1452929343607902E-2</v>
      </c>
      <c r="AG5" s="46">
        <f>(VLOOKUP($A4,'RevPAR Raw Data'!$B$6:$BE$43,'RevPAR Raw Data'!AE$1,FALSE))/100</f>
        <v>4.9320577418614404E-2</v>
      </c>
    </row>
    <row r="6" spans="1:34" x14ac:dyDescent="0.2">
      <c r="A6" s="70"/>
      <c r="B6" s="71"/>
      <c r="C6" s="72"/>
      <c r="D6" s="72"/>
      <c r="E6" s="72"/>
      <c r="F6" s="72"/>
      <c r="G6" s="73"/>
      <c r="H6" s="53"/>
      <c r="I6" s="53"/>
      <c r="J6" s="73"/>
      <c r="K6" s="74"/>
      <c r="M6" s="75"/>
      <c r="N6" s="76"/>
      <c r="O6" s="76"/>
      <c r="P6" s="76"/>
      <c r="Q6" s="76"/>
      <c r="R6" s="77"/>
      <c r="S6" s="76"/>
      <c r="T6" s="76"/>
      <c r="U6" s="77"/>
      <c r="V6" s="78"/>
      <c r="X6" s="75"/>
      <c r="Y6" s="76"/>
      <c r="Z6" s="76"/>
      <c r="AA6" s="76"/>
      <c r="AB6" s="76"/>
      <c r="AC6" s="77"/>
      <c r="AD6" s="76"/>
      <c r="AE6" s="76"/>
      <c r="AF6" s="77"/>
      <c r="AG6" s="78"/>
    </row>
    <row r="7" spans="1:34" x14ac:dyDescent="0.2">
      <c r="A7" s="88" t="s">
        <v>14</v>
      </c>
      <c r="B7" s="79">
        <f>(VLOOKUP($A7,'Occupancy Raw Data'!$B$8:$BE$45,'Occupancy Raw Data'!G$3,FALSE))/100</f>
        <v>0.50801611796982105</v>
      </c>
      <c r="C7" s="80">
        <f>(VLOOKUP($A7,'Occupancy Raw Data'!$B$8:$BE$45,'Occupancy Raw Data'!H$3,FALSE))/100</f>
        <v>0.621968694885361</v>
      </c>
      <c r="D7" s="80">
        <f>(VLOOKUP($A7,'Occupancy Raw Data'!$B$8:$BE$45,'Occupancy Raw Data'!I$3,FALSE))/100</f>
        <v>0.69231334509112197</v>
      </c>
      <c r="E7" s="80">
        <f>(VLOOKUP($A7,'Occupancy Raw Data'!$B$8:$BE$45,'Occupancy Raw Data'!J$3,FALSE))/100</f>
        <v>0.69774519890260611</v>
      </c>
      <c r="F7" s="80">
        <f>(VLOOKUP($A7,'Occupancy Raw Data'!$B$8:$BE$45,'Occupancy Raw Data'!K$3,FALSE))/100</f>
        <v>0.69787992357436801</v>
      </c>
      <c r="G7" s="81">
        <f>(VLOOKUP($A7,'Occupancy Raw Data'!$B$8:$BE$45,'Occupancy Raw Data'!L$3,FALSE))/100</f>
        <v>0.64358465608465598</v>
      </c>
      <c r="H7" s="53">
        <f>(VLOOKUP($A7,'Occupancy Raw Data'!$B$8:$BE$45,'Occupancy Raw Data'!N$3,FALSE))/100</f>
        <v>0.77504041740152796</v>
      </c>
      <c r="I7" s="53">
        <f>(VLOOKUP($A7,'Occupancy Raw Data'!$B$8:$BE$45,'Occupancy Raw Data'!O$3,FALSE))/100</f>
        <v>0.77421982167352499</v>
      </c>
      <c r="J7" s="81">
        <f>(VLOOKUP($A7,'Occupancy Raw Data'!$B$8:$BE$45,'Occupancy Raw Data'!P$3,FALSE))/100</f>
        <v>0.77463011953752603</v>
      </c>
      <c r="K7" s="82">
        <f>(VLOOKUP($A7,'Occupancy Raw Data'!$B$8:$BE$45,'Occupancy Raw Data'!R$3,FALSE))/100</f>
        <v>0.68102621707119004</v>
      </c>
      <c r="M7" s="75">
        <f>VLOOKUP($A7,'ADR Raw Data'!$B$6:$BE$43,'ADR Raw Data'!G$1,FALSE)</f>
        <v>120.513758936557</v>
      </c>
      <c r="N7" s="76">
        <f>VLOOKUP($A7,'ADR Raw Data'!$B$6:$BE$43,'ADR Raw Data'!H$1,FALSE)</f>
        <v>135.05609172352601</v>
      </c>
      <c r="O7" s="76">
        <f>VLOOKUP($A7,'ADR Raw Data'!$B$6:$BE$43,'ADR Raw Data'!I$1,FALSE)</f>
        <v>141.33488693079201</v>
      </c>
      <c r="P7" s="76">
        <f>VLOOKUP($A7,'ADR Raw Data'!$B$6:$BE$43,'ADR Raw Data'!J$1,FALSE)</f>
        <v>140.07386197790001</v>
      </c>
      <c r="Q7" s="76">
        <f>VLOOKUP($A7,'ADR Raw Data'!$B$6:$BE$43,'ADR Raw Data'!K$1,FALSE)</f>
        <v>133.51283357376599</v>
      </c>
      <c r="R7" s="77">
        <f>VLOOKUP($A7,'ADR Raw Data'!$B$6:$BE$43,'ADR Raw Data'!L$1,FALSE)</f>
        <v>134.86443721306799</v>
      </c>
      <c r="S7" s="76">
        <f>VLOOKUP($A7,'ADR Raw Data'!$B$6:$BE$43,'ADR Raw Data'!N$1,FALSE)</f>
        <v>144.59375831180199</v>
      </c>
      <c r="T7" s="76">
        <f>VLOOKUP($A7,'ADR Raw Data'!$B$6:$BE$43,'ADR Raw Data'!O$1,FALSE)</f>
        <v>147.380968144462</v>
      </c>
      <c r="U7" s="77">
        <f>VLOOKUP($A7,'ADR Raw Data'!$B$6:$BE$43,'ADR Raw Data'!P$1,FALSE)</f>
        <v>145.98662507826401</v>
      </c>
      <c r="V7" s="78">
        <f>VLOOKUP($A7,'ADR Raw Data'!$B$6:$BE$43,'ADR Raw Data'!R$1,FALSE)</f>
        <v>138.47897467750499</v>
      </c>
      <c r="X7" s="75">
        <f>VLOOKUP($A7,'RevPAR Raw Data'!$B$6:$BE$43,'RevPAR Raw Data'!G$1,FALSE)</f>
        <v>61.222931976900803</v>
      </c>
      <c r="Y7" s="76">
        <f>VLOOKUP($A7,'RevPAR Raw Data'!$B$6:$BE$43,'RevPAR Raw Data'!H$1,FALSE)</f>
        <v>84.000661105599605</v>
      </c>
      <c r="Z7" s="76">
        <f>VLOOKUP($A7,'RevPAR Raw Data'!$B$6:$BE$43,'RevPAR Raw Data'!I$1,FALSE)</f>
        <v>97.848028349132804</v>
      </c>
      <c r="AA7" s="76">
        <f>VLOOKUP($A7,'RevPAR Raw Data'!$B$6:$BE$43,'RevPAR Raw Data'!J$1,FALSE)</f>
        <v>97.735864686826304</v>
      </c>
      <c r="AB7" s="76">
        <f>VLOOKUP($A7,'RevPAR Raw Data'!$B$6:$BE$43,'RevPAR Raw Data'!K$1,FALSE)</f>
        <v>93.175926090657399</v>
      </c>
      <c r="AC7" s="77">
        <f>VLOOKUP($A7,'RevPAR Raw Data'!$B$6:$BE$43,'RevPAR Raw Data'!L$1,FALSE)</f>
        <v>86.796682441823407</v>
      </c>
      <c r="AD7" s="76">
        <f>VLOOKUP($A7,'RevPAR Raw Data'!$B$6:$BE$43,'RevPAR Raw Data'!N$1,FALSE)</f>
        <v>112.066006795634</v>
      </c>
      <c r="AE7" s="76">
        <f>VLOOKUP($A7,'RevPAR Raw Data'!$B$6:$BE$43,'RevPAR Raw Data'!O$1,FALSE)</f>
        <v>114.105266874877</v>
      </c>
      <c r="AF7" s="77">
        <f>VLOOKUP($A7,'RevPAR Raw Data'!$B$6:$BE$43,'RevPAR Raw Data'!P$1,FALSE)</f>
        <v>113.085636835256</v>
      </c>
      <c r="AG7" s="78">
        <f>VLOOKUP($A7,'RevPAR Raw Data'!$B$6:$BE$43,'RevPAR Raw Data'!R$1,FALSE)</f>
        <v>94.307812268518504</v>
      </c>
    </row>
    <row r="8" spans="1:34" x14ac:dyDescent="0.2">
      <c r="A8" s="55" t="s">
        <v>131</v>
      </c>
      <c r="B8" s="43">
        <f>(VLOOKUP($A7,'Occupancy Raw Data'!$B$8:$BE$51,'Occupancy Raw Data'!T$3,FALSE))/100</f>
        <v>4.7429874163501903E-2</v>
      </c>
      <c r="C8" s="44">
        <f>(VLOOKUP($A7,'Occupancy Raw Data'!$B$8:$BE$51,'Occupancy Raw Data'!U$3,FALSE))/100</f>
        <v>3.9560545082412898E-2</v>
      </c>
      <c r="D8" s="44">
        <f>(VLOOKUP($A7,'Occupancy Raw Data'!$B$8:$BE$51,'Occupancy Raw Data'!V$3,FALSE))/100</f>
        <v>6.7672066649381607E-2</v>
      </c>
      <c r="E8" s="44">
        <f>(VLOOKUP($A7,'Occupancy Raw Data'!$B$8:$BE$51,'Occupancy Raw Data'!W$3,FALSE))/100</f>
        <v>7.1746486138723892E-2</v>
      </c>
      <c r="F8" s="44">
        <f>(VLOOKUP($A7,'Occupancy Raw Data'!$B$8:$BE$51,'Occupancy Raw Data'!X$3,FALSE))/100</f>
        <v>6.2374747459630904E-2</v>
      </c>
      <c r="G8" s="44">
        <f>(VLOOKUP($A7,'Occupancy Raw Data'!$B$8:$BE$51,'Occupancy Raw Data'!Y$3,FALSE))/100</f>
        <v>5.86367941341863E-2</v>
      </c>
      <c r="H8" s="45">
        <f>(VLOOKUP($A7,'Occupancy Raw Data'!$B$8:$BE$51,'Occupancy Raw Data'!AA$3,FALSE))/100</f>
        <v>8.43539343301868E-2</v>
      </c>
      <c r="I8" s="45">
        <f>(VLOOKUP($A7,'Occupancy Raw Data'!$B$8:$BE$51,'Occupancy Raw Data'!AB$3,FALSE))/100</f>
        <v>8.0653715190134909E-2</v>
      </c>
      <c r="J8" s="44">
        <f>(VLOOKUP($A7,'Occupancy Raw Data'!$B$8:$BE$51,'Occupancy Raw Data'!AC$3,FALSE))/100</f>
        <v>8.2501642678427287E-2</v>
      </c>
      <c r="K8" s="46">
        <f>(VLOOKUP($A7,'Occupancy Raw Data'!$B$8:$BE$51,'Occupancy Raw Data'!AE$3,FALSE))/100</f>
        <v>6.6276067366524097E-2</v>
      </c>
      <c r="M8" s="43">
        <f>(VLOOKUP($A7,'ADR Raw Data'!$B$6:$BE$43,'ADR Raw Data'!T$1,FALSE))/100</f>
        <v>3.35052041065457E-2</v>
      </c>
      <c r="N8" s="44">
        <f>(VLOOKUP($A7,'ADR Raw Data'!$B$6:$BE$43,'ADR Raw Data'!U$1,FALSE))/100</f>
        <v>4.4189531578424104E-2</v>
      </c>
      <c r="O8" s="44">
        <f>(VLOOKUP($A7,'ADR Raw Data'!$B$6:$BE$43,'ADR Raw Data'!V$1,FALSE))/100</f>
        <v>4.5538436718212998E-2</v>
      </c>
      <c r="P8" s="44">
        <f>(VLOOKUP($A7,'ADR Raw Data'!$B$6:$BE$43,'ADR Raw Data'!W$1,FALSE))/100</f>
        <v>5.2596474782516001E-2</v>
      </c>
      <c r="Q8" s="44">
        <f>(VLOOKUP($A7,'ADR Raw Data'!$B$6:$BE$43,'ADR Raw Data'!X$1,FALSE))/100</f>
        <v>4.31640116426436E-2</v>
      </c>
      <c r="R8" s="44">
        <f>(VLOOKUP($A7,'ADR Raw Data'!$B$6:$BE$43,'ADR Raw Data'!Y$1,FALSE))/100</f>
        <v>4.4960347178918898E-2</v>
      </c>
      <c r="S8" s="45">
        <f>(VLOOKUP($A7,'ADR Raw Data'!$B$6:$BE$43,'ADR Raw Data'!AA$1,FALSE))/100</f>
        <v>7.5247615117276109E-2</v>
      </c>
      <c r="T8" s="45">
        <f>(VLOOKUP($A7,'ADR Raw Data'!$B$6:$BE$43,'ADR Raw Data'!AB$1,FALSE))/100</f>
        <v>9.8993594197404597E-2</v>
      </c>
      <c r="U8" s="44">
        <f>(VLOOKUP($A7,'ADR Raw Data'!$B$6:$BE$43,'ADR Raw Data'!AC$1,FALSE))/100</f>
        <v>8.7100539450833209E-2</v>
      </c>
      <c r="V8" s="46">
        <f>(VLOOKUP($A7,'ADR Raw Data'!$B$6:$BE$43,'ADR Raw Data'!AE$1,FALSE))/100</f>
        <v>5.9231109143939295E-2</v>
      </c>
      <c r="X8" s="43">
        <f>(VLOOKUP($A7,'RevPAR Raw Data'!$B$6:$BE$43,'RevPAR Raw Data'!T$1,FALSE))/100</f>
        <v>8.2524225884643587E-2</v>
      </c>
      <c r="Y8" s="44">
        <f>(VLOOKUP($A7,'RevPAR Raw Data'!$B$6:$BE$43,'RevPAR Raw Data'!U$1,FALSE))/100</f>
        <v>8.5498238617016095E-2</v>
      </c>
      <c r="Z8" s="44">
        <f>(VLOOKUP($A7,'RevPAR Raw Data'!$B$6:$BE$43,'RevPAR Raw Data'!V$1,FALSE))/100</f>
        <v>0.116292183492298</v>
      </c>
      <c r="AA8" s="44">
        <f>(VLOOKUP($A7,'RevPAR Raw Data'!$B$6:$BE$43,'RevPAR Raw Data'!W$1,FALSE))/100</f>
        <v>0.128116573170169</v>
      </c>
      <c r="AB8" s="44">
        <f>(VLOOKUP($A7,'RevPAR Raw Data'!$B$6:$BE$43,'RevPAR Raw Data'!X$1,FALSE))/100</f>
        <v>0.108231103427829</v>
      </c>
      <c r="AC8" s="44">
        <f>(VLOOKUP($A7,'RevPAR Raw Data'!$B$6:$BE$43,'RevPAR Raw Data'!Y$1,FALSE))/100</f>
        <v>0.106233471934837</v>
      </c>
      <c r="AD8" s="45">
        <f>(VLOOKUP($A7,'RevPAR Raw Data'!$B$6:$BE$43,'RevPAR Raw Data'!AA$1,FALSE))/100</f>
        <v>0.165948981831568</v>
      </c>
      <c r="AE8" s="45">
        <f>(VLOOKUP($A7,'RevPAR Raw Data'!$B$6:$BE$43,'RevPAR Raw Data'!AB$1,FALSE))/100</f>
        <v>0.18763151053958399</v>
      </c>
      <c r="AF8" s="44">
        <f>(VLOOKUP($A7,'RevPAR Raw Data'!$B$6:$BE$43,'RevPAR Raw Data'!AC$1,FALSE))/100</f>
        <v>0.17678811971213101</v>
      </c>
      <c r="AG8" s="46">
        <f>(VLOOKUP($A7,'RevPAR Raw Data'!$B$6:$BE$43,'RevPAR Raw Data'!AE$1,FALSE))/100</f>
        <v>0.12943278149028101</v>
      </c>
    </row>
    <row r="9" spans="1:34" x14ac:dyDescent="0.2">
      <c r="A9" s="83"/>
      <c r="B9" s="84"/>
      <c r="C9" s="85"/>
      <c r="D9" s="85"/>
      <c r="E9" s="85"/>
      <c r="F9" s="85"/>
      <c r="G9" s="86"/>
      <c r="H9" s="85"/>
      <c r="I9" s="85"/>
      <c r="J9" s="86"/>
      <c r="K9" s="87"/>
      <c r="M9" s="84"/>
      <c r="N9" s="85"/>
      <c r="O9" s="85"/>
      <c r="P9" s="85"/>
      <c r="Q9" s="85"/>
      <c r="R9" s="86"/>
      <c r="S9" s="85"/>
      <c r="T9" s="85"/>
      <c r="U9" s="86"/>
      <c r="V9" s="87"/>
      <c r="X9" s="84"/>
      <c r="Y9" s="85"/>
      <c r="Z9" s="85"/>
      <c r="AA9" s="85"/>
      <c r="AB9" s="85"/>
      <c r="AC9" s="86"/>
      <c r="AD9" s="85"/>
      <c r="AE9" s="85"/>
      <c r="AF9" s="86"/>
      <c r="AG9" s="87"/>
    </row>
    <row r="10" spans="1:34" x14ac:dyDescent="0.2">
      <c r="A10" s="88" t="s">
        <v>15</v>
      </c>
      <c r="B10" s="89"/>
      <c r="C10" s="90"/>
      <c r="D10" s="90"/>
      <c r="E10" s="90"/>
      <c r="F10" s="90"/>
      <c r="G10" s="91"/>
      <c r="H10" s="90"/>
      <c r="I10" s="90"/>
      <c r="J10" s="91"/>
      <c r="K10" s="92"/>
      <c r="M10" s="75"/>
      <c r="N10" s="76"/>
      <c r="O10" s="76"/>
      <c r="P10" s="76"/>
      <c r="Q10" s="76"/>
      <c r="R10" s="77"/>
      <c r="S10" s="76"/>
      <c r="T10" s="76"/>
      <c r="U10" s="77"/>
      <c r="V10" s="78"/>
      <c r="X10" s="75"/>
      <c r="Y10" s="76"/>
      <c r="Z10" s="76"/>
      <c r="AA10" s="76"/>
      <c r="AB10" s="76"/>
      <c r="AC10" s="77"/>
      <c r="AD10" s="76"/>
      <c r="AE10" s="76"/>
      <c r="AF10" s="77"/>
      <c r="AG10" s="78"/>
    </row>
    <row r="11" spans="1:34" x14ac:dyDescent="0.2">
      <c r="A11" s="70" t="s">
        <v>16</v>
      </c>
      <c r="B11" s="47">
        <f>(VLOOKUP($A11,'Occupancy Raw Data'!$B$8:$BE$51,'Occupancy Raw Data'!G$3,FALSE))/100</f>
        <v>0.412402428447528</v>
      </c>
      <c r="C11" s="53">
        <f>(VLOOKUP($A11,'Occupancy Raw Data'!$B$8:$BE$51,'Occupancy Raw Data'!H$3,FALSE))/100</f>
        <v>0.51908065915004298</v>
      </c>
      <c r="D11" s="53">
        <f>(VLOOKUP($A11,'Occupancy Raw Data'!$B$8:$BE$51,'Occupancy Raw Data'!I$3,FALSE))/100</f>
        <v>0.61600173460537699</v>
      </c>
      <c r="E11" s="53">
        <f>(VLOOKUP($A11,'Occupancy Raw Data'!$B$8:$BE$51,'Occupancy Raw Data'!J$3,FALSE))/100</f>
        <v>0.64418907198612307</v>
      </c>
      <c r="F11" s="53">
        <f>(VLOOKUP($A11,'Occupancy Raw Data'!$B$8:$BE$51,'Occupancy Raw Data'!K$3,FALSE))/100</f>
        <v>0.623373807458803</v>
      </c>
      <c r="G11" s="54">
        <f>(VLOOKUP($A11,'Occupancy Raw Data'!$B$8:$BE$51,'Occupancy Raw Data'!L$3,FALSE))/100</f>
        <v>0.56300954032957495</v>
      </c>
      <c r="H11" s="53">
        <f>(VLOOKUP($A11,'Occupancy Raw Data'!$B$8:$BE$51,'Occupancy Raw Data'!N$3,FALSE))/100</f>
        <v>0.638985255854293</v>
      </c>
      <c r="I11" s="53">
        <f>(VLOOKUP($A11,'Occupancy Raw Data'!$B$8:$BE$51,'Occupancy Raw Data'!O$3,FALSE))/100</f>
        <v>0.66392020815264496</v>
      </c>
      <c r="J11" s="54">
        <f>(VLOOKUP($A11,'Occupancy Raw Data'!$B$8:$BE$51,'Occupancy Raw Data'!P$3,FALSE))/100</f>
        <v>0.65145273200346909</v>
      </c>
      <c r="K11" s="48">
        <f>(VLOOKUP($A11,'Occupancy Raw Data'!$B$8:$BE$51,'Occupancy Raw Data'!R$3,FALSE))/100</f>
        <v>0.58827902366497298</v>
      </c>
      <c r="M11" s="75">
        <f>VLOOKUP($A11,'ADR Raw Data'!$B$6:$BE$49,'ADR Raw Data'!G$1,FALSE)</f>
        <v>274.10484227129302</v>
      </c>
      <c r="N11" s="76">
        <f>VLOOKUP($A11,'ADR Raw Data'!$B$6:$BE$49,'ADR Raw Data'!H$1,FALSE)</f>
        <v>285.15218462823702</v>
      </c>
      <c r="O11" s="76">
        <f>VLOOKUP($A11,'ADR Raw Data'!$B$6:$BE$49,'ADR Raw Data'!I$1,FALSE)</f>
        <v>285.19097852868703</v>
      </c>
      <c r="P11" s="76">
        <f>VLOOKUP($A11,'ADR Raw Data'!$B$6:$BE$49,'ADR Raw Data'!J$1,FALSE)</f>
        <v>282.25181420397098</v>
      </c>
      <c r="Q11" s="76">
        <f>VLOOKUP($A11,'ADR Raw Data'!$B$6:$BE$49,'ADR Raw Data'!K$1,FALSE)</f>
        <v>270.634149565217</v>
      </c>
      <c r="R11" s="77">
        <f>VLOOKUP($A11,'ADR Raw Data'!$B$6:$BE$49,'ADR Raw Data'!L$1,FALSE)</f>
        <v>279.66360856504599</v>
      </c>
      <c r="S11" s="76">
        <f>VLOOKUP($A11,'ADR Raw Data'!$B$6:$BE$49,'ADR Raw Data'!N$1,FALSE)</f>
        <v>331.80628435697298</v>
      </c>
      <c r="T11" s="76">
        <f>VLOOKUP($A11,'ADR Raw Data'!$B$6:$BE$49,'ADR Raw Data'!O$1,FALSE)</f>
        <v>327.69177988242899</v>
      </c>
      <c r="U11" s="77">
        <f>VLOOKUP($A11,'ADR Raw Data'!$B$6:$BE$49,'ADR Raw Data'!P$1,FALSE)</f>
        <v>329.70966050923602</v>
      </c>
      <c r="V11" s="78">
        <f>VLOOKUP($A11,'ADR Raw Data'!$B$6:$BE$49,'ADR Raw Data'!R$1,FALSE)</f>
        <v>295.49799810446501</v>
      </c>
      <c r="X11" s="75">
        <f>VLOOKUP($A11,'RevPAR Raw Data'!$B$6:$BE$49,'RevPAR Raw Data'!G$1,FALSE)</f>
        <v>113.04150260190799</v>
      </c>
      <c r="Y11" s="76">
        <f>VLOOKUP($A11,'RevPAR Raw Data'!$B$6:$BE$49,'RevPAR Raw Data'!H$1,FALSE)</f>
        <v>148.01698395490001</v>
      </c>
      <c r="Z11" s="76">
        <f>VLOOKUP($A11,'RevPAR Raw Data'!$B$6:$BE$49,'RevPAR Raw Data'!I$1,FALSE)</f>
        <v>175.67813746747601</v>
      </c>
      <c r="AA11" s="76">
        <f>VLOOKUP($A11,'RevPAR Raw Data'!$B$6:$BE$49,'RevPAR Raw Data'!J$1,FALSE)</f>
        <v>181.82353425845599</v>
      </c>
      <c r="AB11" s="76">
        <f>VLOOKUP($A11,'RevPAR Raw Data'!$B$6:$BE$49,'RevPAR Raw Data'!K$1,FALSE)</f>
        <v>168.70624024284399</v>
      </c>
      <c r="AC11" s="77">
        <f>VLOOKUP($A11,'RevPAR Raw Data'!$B$6:$BE$49,'RevPAR Raw Data'!L$1,FALSE)</f>
        <v>157.45327970511701</v>
      </c>
      <c r="AD11" s="76">
        <f>VLOOKUP($A11,'RevPAR Raw Data'!$B$6:$BE$49,'RevPAR Raw Data'!N$1,FALSE)</f>
        <v>212.019323503902</v>
      </c>
      <c r="AE11" s="76">
        <f>VLOOKUP($A11,'RevPAR Raw Data'!$B$6:$BE$49,'RevPAR Raw Data'!O$1,FALSE)</f>
        <v>217.56119470945299</v>
      </c>
      <c r="AF11" s="77">
        <f>VLOOKUP($A11,'RevPAR Raw Data'!$B$6:$BE$49,'RevPAR Raw Data'!P$1,FALSE)</f>
        <v>214.79025910667801</v>
      </c>
      <c r="AG11" s="78">
        <f>VLOOKUP($A11,'RevPAR Raw Data'!$B$6:$BE$49,'RevPAR Raw Data'!R$1,FALSE)</f>
        <v>173.835273819848</v>
      </c>
    </row>
    <row r="12" spans="1:34" x14ac:dyDescent="0.2">
      <c r="A12" s="55" t="s">
        <v>131</v>
      </c>
      <c r="B12" s="43">
        <f>(VLOOKUP($A11,'Occupancy Raw Data'!$B$8:$BE$51,'Occupancy Raw Data'!T$3,FALSE))/100</f>
        <v>8.2807839570156305E-2</v>
      </c>
      <c r="C12" s="44">
        <f>(VLOOKUP($A11,'Occupancy Raw Data'!$B$8:$BE$51,'Occupancy Raw Data'!U$3,FALSE))/100</f>
        <v>-3.2816391908227202E-2</v>
      </c>
      <c r="D12" s="44">
        <f>(VLOOKUP($A11,'Occupancy Raw Data'!$B$8:$BE$51,'Occupancy Raw Data'!V$3,FALSE))/100</f>
        <v>1.55066880592475E-2</v>
      </c>
      <c r="E12" s="44">
        <f>(VLOOKUP($A11,'Occupancy Raw Data'!$B$8:$BE$51,'Occupancy Raw Data'!W$3,FALSE))/100</f>
        <v>-2.12144869540415E-2</v>
      </c>
      <c r="F12" s="44">
        <f>(VLOOKUP($A11,'Occupancy Raw Data'!$B$8:$BE$51,'Occupancy Raw Data'!X$3,FALSE))/100</f>
        <v>-3.30520119172888E-2</v>
      </c>
      <c r="G12" s="44">
        <f>(VLOOKUP($A11,'Occupancy Raw Data'!$B$8:$BE$51,'Occupancy Raw Data'!Y$3,FALSE))/100</f>
        <v>-4.2228371563500997E-3</v>
      </c>
      <c r="H12" s="45">
        <f>(VLOOKUP($A11,'Occupancy Raw Data'!$B$8:$BE$51,'Occupancy Raw Data'!AA$3,FALSE))/100</f>
        <v>-3.04896012302373E-2</v>
      </c>
      <c r="I12" s="45">
        <f>(VLOOKUP($A11,'Occupancy Raw Data'!$B$8:$BE$51,'Occupancy Raw Data'!AB$3,FALSE))/100</f>
        <v>-1.55508208315115E-2</v>
      </c>
      <c r="J12" s="44">
        <f>(VLOOKUP($A11,'Occupancy Raw Data'!$B$8:$BE$51,'Occupancy Raw Data'!AC$3,FALSE))/100</f>
        <v>-2.2934355971111601E-2</v>
      </c>
      <c r="K12" s="46">
        <f>(VLOOKUP($A11,'Occupancy Raw Data'!$B$8:$BE$51,'Occupancy Raw Data'!AE$3,FALSE))/100</f>
        <v>-1.02201322182736E-2</v>
      </c>
      <c r="M12" s="43">
        <f>(VLOOKUP($A11,'ADR Raw Data'!$B$6:$BE$49,'ADR Raw Data'!T$1,FALSE))/100</f>
        <v>2.4731369667495202E-3</v>
      </c>
      <c r="N12" s="44">
        <f>(VLOOKUP($A11,'ADR Raw Data'!$B$6:$BE$49,'ADR Raw Data'!U$1,FALSE))/100</f>
        <v>5.7686620093472897E-2</v>
      </c>
      <c r="O12" s="44">
        <f>(VLOOKUP($A11,'ADR Raw Data'!$B$6:$BE$49,'ADR Raw Data'!V$1,FALSE))/100</f>
        <v>2.9859923398457101E-2</v>
      </c>
      <c r="P12" s="44">
        <f>(VLOOKUP($A11,'ADR Raw Data'!$B$6:$BE$49,'ADR Raw Data'!W$1,FALSE))/100</f>
        <v>1.52943767944324E-3</v>
      </c>
      <c r="Q12" s="44">
        <f>(VLOOKUP($A11,'ADR Raw Data'!$B$6:$BE$49,'ADR Raw Data'!X$1,FALSE))/100</f>
        <v>-3.06690618572962E-2</v>
      </c>
      <c r="R12" s="44">
        <f>(VLOOKUP($A11,'ADR Raw Data'!$B$6:$BE$49,'ADR Raw Data'!Y$1,FALSE))/100</f>
        <v>1.0635455263038001E-2</v>
      </c>
      <c r="S12" s="45">
        <f>(VLOOKUP($A11,'ADR Raw Data'!$B$6:$BE$49,'ADR Raw Data'!AA$1,FALSE))/100</f>
        <v>2.3010617339668402E-2</v>
      </c>
      <c r="T12" s="45">
        <f>(VLOOKUP($A11,'ADR Raw Data'!$B$6:$BE$49,'ADR Raw Data'!AB$1,FALSE))/100</f>
        <v>2.1343245730283299E-2</v>
      </c>
      <c r="U12" s="44">
        <f>(VLOOKUP($A11,'ADR Raw Data'!$B$6:$BE$49,'ADR Raw Data'!AC$1,FALSE))/100</f>
        <v>2.21231212209674E-2</v>
      </c>
      <c r="V12" s="46">
        <f>(VLOOKUP($A11,'ADR Raw Data'!$B$6:$BE$49,'ADR Raw Data'!AE$1,FALSE))/100</f>
        <v>1.4004003244701999E-2</v>
      </c>
      <c r="X12" s="43">
        <f>(VLOOKUP($A11,'RevPAR Raw Data'!$B$6:$BE$49,'RevPAR Raw Data'!T$1,FALSE))/100</f>
        <v>8.5485771666083399E-2</v>
      </c>
      <c r="Y12" s="44">
        <f>(VLOOKUP($A11,'RevPAR Raw Data'!$B$6:$BE$49,'RevPAR Raw Data'!U$1,FALSE))/100</f>
        <v>2.2977161452397202E-2</v>
      </c>
      <c r="Z12" s="44">
        <f>(VLOOKUP($A11,'RevPAR Raw Data'!$B$6:$BE$49,'RevPAR Raw Data'!V$1,FALSE))/100</f>
        <v>4.5829639975317499E-2</v>
      </c>
      <c r="AA12" s="44">
        <f>(VLOOKUP($A11,'RevPAR Raw Data'!$B$6:$BE$49,'RevPAR Raw Data'!W$1,FALSE))/100</f>
        <v>-1.97174955102958E-2</v>
      </c>
      <c r="AB12" s="44">
        <f>(VLOOKUP($A11,'RevPAR Raw Data'!$B$6:$BE$49,'RevPAR Raw Data'!X$1,FALSE))/100</f>
        <v>-6.270739957658561E-2</v>
      </c>
      <c r="AC12" s="44">
        <f>(VLOOKUP($A11,'RevPAR Raw Data'!$B$6:$BE$49,'RevPAR Raw Data'!Y$1,FALSE))/100</f>
        <v>6.3677063110285301E-3</v>
      </c>
      <c r="AD12" s="45">
        <f>(VLOOKUP($A11,'RevPAR Raw Data'!$B$6:$BE$49,'RevPAR Raw Data'!AA$1,FALSE))/100</f>
        <v>-8.1805684373169995E-3</v>
      </c>
      <c r="AE12" s="45">
        <f>(VLOOKUP($A11,'RevPAR Raw Data'!$B$6:$BE$49,'RevPAR Raw Data'!AB$1,FALSE))/100</f>
        <v>5.4605199084572396E-3</v>
      </c>
      <c r="AF12" s="44">
        <f>(VLOOKUP($A11,'RevPAR Raw Data'!$B$6:$BE$49,'RevPAR Raw Data'!AC$1,FALSE))/100</f>
        <v>-1.3186142874179198E-3</v>
      </c>
      <c r="AG12" s="46">
        <f>(VLOOKUP($A11,'RevPAR Raw Data'!$B$6:$BE$49,'RevPAR Raw Data'!AE$1,FALSE))/100</f>
        <v>3.6407482616824098E-3</v>
      </c>
    </row>
    <row r="13" spans="1:34" x14ac:dyDescent="0.2">
      <c r="A13" s="93"/>
      <c r="B13" s="71"/>
      <c r="C13" s="72"/>
      <c r="D13" s="72"/>
      <c r="E13" s="72"/>
      <c r="F13" s="72"/>
      <c r="G13" s="73"/>
      <c r="H13" s="53"/>
      <c r="I13" s="53"/>
      <c r="J13" s="73"/>
      <c r="K13" s="74"/>
      <c r="M13" s="75"/>
      <c r="N13" s="76"/>
      <c r="O13" s="76"/>
      <c r="P13" s="76"/>
      <c r="Q13" s="76"/>
      <c r="R13" s="77"/>
      <c r="S13" s="76"/>
      <c r="T13" s="76"/>
      <c r="U13" s="77"/>
      <c r="V13" s="78"/>
      <c r="X13" s="75"/>
      <c r="Y13" s="76"/>
      <c r="Z13" s="76"/>
      <c r="AA13" s="76"/>
      <c r="AB13" s="76"/>
      <c r="AC13" s="77"/>
      <c r="AD13" s="76"/>
      <c r="AE13" s="76"/>
      <c r="AF13" s="77"/>
      <c r="AG13" s="78"/>
    </row>
    <row r="14" spans="1:34" x14ac:dyDescent="0.2">
      <c r="A14" s="70" t="s">
        <v>17</v>
      </c>
      <c r="B14" s="47">
        <f>(VLOOKUP($A14,'Occupancy Raw Data'!$B$8:$BE$51,'Occupancy Raw Data'!G$3,FALSE))/100</f>
        <v>0.54174749747807804</v>
      </c>
      <c r="C14" s="53">
        <f>(VLOOKUP($A14,'Occupancy Raw Data'!$B$8:$BE$51,'Occupancy Raw Data'!H$3,FALSE))/100</f>
        <v>0.74385039186777302</v>
      </c>
      <c r="D14" s="53">
        <f>(VLOOKUP($A14,'Occupancy Raw Data'!$B$8:$BE$51,'Occupancy Raw Data'!I$3,FALSE))/100</f>
        <v>0.82707379529758596</v>
      </c>
      <c r="E14" s="53">
        <f>(VLOOKUP($A14,'Occupancy Raw Data'!$B$8:$BE$51,'Occupancy Raw Data'!J$3,FALSE))/100</f>
        <v>0.81085590129587903</v>
      </c>
      <c r="F14" s="53">
        <f>(VLOOKUP($A14,'Occupancy Raw Data'!$B$8:$BE$51,'Occupancy Raw Data'!K$3,FALSE))/100</f>
        <v>0.73880654923566302</v>
      </c>
      <c r="G14" s="54">
        <f>(VLOOKUP($A14,'Occupancy Raw Data'!$B$8:$BE$51,'Occupancy Raw Data'!L$3,FALSE))/100</f>
        <v>0.73246682703499599</v>
      </c>
      <c r="H14" s="53">
        <f>(VLOOKUP($A14,'Occupancy Raw Data'!$B$8:$BE$51,'Occupancy Raw Data'!N$3,FALSE))/100</f>
        <v>0.79731512376813796</v>
      </c>
      <c r="I14" s="53">
        <f>(VLOOKUP($A14,'Occupancy Raw Data'!$B$8:$BE$51,'Occupancy Raw Data'!O$3,FALSE))/100</f>
        <v>0.81357181655932298</v>
      </c>
      <c r="J14" s="54">
        <f>(VLOOKUP($A14,'Occupancy Raw Data'!$B$8:$BE$51,'Occupancy Raw Data'!P$3,FALSE))/100</f>
        <v>0.80544347016372997</v>
      </c>
      <c r="K14" s="48">
        <f>(VLOOKUP($A14,'Occupancy Raw Data'!$B$8:$BE$51,'Occupancy Raw Data'!R$3,FALSE))/100</f>
        <v>0.75331729650034907</v>
      </c>
      <c r="M14" s="75">
        <f>VLOOKUP($A14,'ADR Raw Data'!$B$6:$BE$49,'ADR Raw Data'!G$1,FALSE)</f>
        <v>182.82085869798701</v>
      </c>
      <c r="N14" s="76">
        <f>VLOOKUP($A14,'ADR Raw Data'!$B$6:$BE$49,'ADR Raw Data'!H$1,FALSE)</f>
        <v>210.52723346547</v>
      </c>
      <c r="O14" s="76">
        <f>VLOOKUP($A14,'ADR Raw Data'!$B$6:$BE$49,'ADR Raw Data'!I$1,FALSE)</f>
        <v>221.398025050429</v>
      </c>
      <c r="P14" s="76">
        <f>VLOOKUP($A14,'ADR Raw Data'!$B$6:$BE$49,'ADR Raw Data'!J$1,FALSE)</f>
        <v>218.773441791473</v>
      </c>
      <c r="Q14" s="76">
        <f>VLOOKUP($A14,'ADR Raw Data'!$B$6:$BE$49,'ADR Raw Data'!K$1,FALSE)</f>
        <v>199.30627402583701</v>
      </c>
      <c r="R14" s="77">
        <f>VLOOKUP($A14,'ADR Raw Data'!$B$6:$BE$49,'ADR Raw Data'!L$1,FALSE)</f>
        <v>208.445898530611</v>
      </c>
      <c r="S14" s="76">
        <f>VLOOKUP($A14,'ADR Raw Data'!$B$6:$BE$49,'ADR Raw Data'!N$1,FALSE)</f>
        <v>195.526398053527</v>
      </c>
      <c r="T14" s="76">
        <f>VLOOKUP($A14,'ADR Raw Data'!$B$6:$BE$49,'ADR Raw Data'!O$1,FALSE)</f>
        <v>207.18883637750901</v>
      </c>
      <c r="U14" s="77">
        <f>VLOOKUP($A14,'ADR Raw Data'!$B$6:$BE$49,'ADR Raw Data'!P$1,FALSE)</f>
        <v>201.41646451022399</v>
      </c>
      <c r="V14" s="78">
        <f>VLOOKUP($A14,'ADR Raw Data'!$B$6:$BE$49,'ADR Raw Data'!R$1,FALSE)</f>
        <v>206.29851587792101</v>
      </c>
      <c r="X14" s="75">
        <f>VLOOKUP($A14,'RevPAR Raw Data'!$B$6:$BE$49,'RevPAR Raw Data'!G$1,FALSE)</f>
        <v>99.042742686428099</v>
      </c>
      <c r="Y14" s="76">
        <f>VLOOKUP($A14,'RevPAR Raw Data'!$B$6:$BE$49,'RevPAR Raw Data'!H$1,FALSE)</f>
        <v>156.60076511212799</v>
      </c>
      <c r="Z14" s="76">
        <f>VLOOKUP($A14,'RevPAR Raw Data'!$B$6:$BE$49,'RevPAR Raw Data'!I$1,FALSE)</f>
        <v>183.11250484984799</v>
      </c>
      <c r="AA14" s="76">
        <f>VLOOKUP($A14,'RevPAR Raw Data'!$B$6:$BE$49,'RevPAR Raw Data'!J$1,FALSE)</f>
        <v>177.393736323426</v>
      </c>
      <c r="AB14" s="76">
        <f>VLOOKUP($A14,'RevPAR Raw Data'!$B$6:$BE$49,'RevPAR Raw Data'!K$1,FALSE)</f>
        <v>147.24878055404599</v>
      </c>
      <c r="AC14" s="77">
        <f>VLOOKUP($A14,'RevPAR Raw Data'!$B$6:$BE$49,'RevPAR Raw Data'!L$1,FALSE)</f>
        <v>152.67970590517501</v>
      </c>
      <c r="AD14" s="76">
        <f>VLOOKUP($A14,'RevPAR Raw Data'!$B$6:$BE$49,'RevPAR Raw Data'!N$1,FALSE)</f>
        <v>155.89615426398601</v>
      </c>
      <c r="AE14" s="76">
        <f>VLOOKUP($A14,'RevPAR Raw Data'!$B$6:$BE$49,'RevPAR Raw Data'!O$1,FALSE)</f>
        <v>168.56299798246201</v>
      </c>
      <c r="AF14" s="77">
        <f>VLOOKUP($A14,'RevPAR Raw Data'!$B$6:$BE$49,'RevPAR Raw Data'!P$1,FALSE)</f>
        <v>162.22957612322401</v>
      </c>
      <c r="AG14" s="78">
        <f>VLOOKUP($A14,'RevPAR Raw Data'!$B$6:$BE$49,'RevPAR Raw Data'!R$1,FALSE)</f>
        <v>155.40824025318901</v>
      </c>
    </row>
    <row r="15" spans="1:34" x14ac:dyDescent="0.2">
      <c r="A15" s="55" t="s">
        <v>131</v>
      </c>
      <c r="B15" s="43">
        <f>(VLOOKUP($A14,'Occupancy Raw Data'!$B$8:$BE$51,'Occupancy Raw Data'!T$3,FALSE))/100</f>
        <v>3.2594453988848297E-2</v>
      </c>
      <c r="C15" s="44">
        <f>(VLOOKUP($A14,'Occupancy Raw Data'!$B$8:$BE$51,'Occupancy Raw Data'!U$3,FALSE))/100</f>
        <v>5.8852725031468898E-2</v>
      </c>
      <c r="D15" s="44">
        <f>(VLOOKUP($A14,'Occupancy Raw Data'!$B$8:$BE$51,'Occupancy Raw Data'!V$3,FALSE))/100</f>
        <v>7.0273827962600205E-2</v>
      </c>
      <c r="E15" s="44">
        <f>(VLOOKUP($A14,'Occupancy Raw Data'!$B$8:$BE$51,'Occupancy Raw Data'!W$3,FALSE))/100</f>
        <v>0.1074116782205</v>
      </c>
      <c r="F15" s="44">
        <f>(VLOOKUP($A14,'Occupancy Raw Data'!$B$8:$BE$51,'Occupancy Raw Data'!X$3,FALSE))/100</f>
        <v>7.5770388670524103E-2</v>
      </c>
      <c r="G15" s="44">
        <f>(VLOOKUP($A14,'Occupancy Raw Data'!$B$8:$BE$51,'Occupancy Raw Data'!Y$3,FALSE))/100</f>
        <v>7.1202708497933101E-2</v>
      </c>
      <c r="H15" s="45">
        <f>(VLOOKUP($A14,'Occupancy Raw Data'!$B$8:$BE$51,'Occupancy Raw Data'!AA$3,FALSE))/100</f>
        <v>9.3737351919174788E-2</v>
      </c>
      <c r="I15" s="45">
        <f>(VLOOKUP($A14,'Occupancy Raw Data'!$B$8:$BE$51,'Occupancy Raw Data'!AB$3,FALSE))/100</f>
        <v>9.4421147603801797E-2</v>
      </c>
      <c r="J15" s="44">
        <f>(VLOOKUP($A14,'Occupancy Raw Data'!$B$8:$BE$51,'Occupancy Raw Data'!AC$3,FALSE))/100</f>
        <v>9.4082593282310403E-2</v>
      </c>
      <c r="K15" s="46">
        <f>(VLOOKUP($A14,'Occupancy Raw Data'!$B$8:$BE$51,'Occupancy Raw Data'!AE$3,FALSE))/100</f>
        <v>7.8089989770826498E-2</v>
      </c>
      <c r="M15" s="43">
        <f>(VLOOKUP($A14,'ADR Raw Data'!$B$6:$BE$49,'ADR Raw Data'!T$1,FALSE))/100</f>
        <v>3.9297747072368597E-4</v>
      </c>
      <c r="N15" s="44">
        <f>(VLOOKUP($A14,'ADR Raw Data'!$B$6:$BE$49,'ADR Raw Data'!U$1,FALSE))/100</f>
        <v>3.6190503341784697E-2</v>
      </c>
      <c r="O15" s="44">
        <f>(VLOOKUP($A14,'ADR Raw Data'!$B$6:$BE$49,'ADR Raw Data'!V$1,FALSE))/100</f>
        <v>4.4768418958809099E-2</v>
      </c>
      <c r="P15" s="44">
        <f>(VLOOKUP($A14,'ADR Raw Data'!$B$6:$BE$49,'ADR Raw Data'!W$1,FALSE))/100</f>
        <v>5.2669196849576105E-2</v>
      </c>
      <c r="Q15" s="44">
        <f>(VLOOKUP($A14,'ADR Raw Data'!$B$6:$BE$49,'ADR Raw Data'!X$1,FALSE))/100</f>
        <v>4.6221082166420999E-2</v>
      </c>
      <c r="R15" s="44">
        <f>(VLOOKUP($A14,'ADR Raw Data'!$B$6:$BE$49,'ADR Raw Data'!Y$1,FALSE))/100</f>
        <v>3.98093553727005E-2</v>
      </c>
      <c r="S15" s="45">
        <f>(VLOOKUP($A14,'ADR Raw Data'!$B$6:$BE$49,'ADR Raw Data'!AA$1,FALSE))/100</f>
        <v>5.3026680337001399E-2</v>
      </c>
      <c r="T15" s="45">
        <f>(VLOOKUP($A14,'ADR Raw Data'!$B$6:$BE$49,'ADR Raw Data'!AB$1,FALSE))/100</f>
        <v>0.10409366201519299</v>
      </c>
      <c r="U15" s="44">
        <f>(VLOOKUP($A14,'ADR Raw Data'!$B$6:$BE$49,'ADR Raw Data'!AC$1,FALSE))/100</f>
        <v>7.8954669773781197E-2</v>
      </c>
      <c r="V15" s="46">
        <f>(VLOOKUP($A14,'ADR Raw Data'!$B$6:$BE$49,'ADR Raw Data'!AE$1,FALSE))/100</f>
        <v>5.08544679444973E-2</v>
      </c>
      <c r="X15" s="43">
        <f>(VLOOKUP($A14,'RevPAR Raw Data'!$B$6:$BE$49,'RevPAR Raw Data'!T$1,FALSE))/100</f>
        <v>3.3000240345660202E-2</v>
      </c>
      <c r="Y15" s="44">
        <f>(VLOOKUP($A14,'RevPAR Raw Data'!$B$6:$BE$49,'RevPAR Raw Data'!U$1,FALSE))/100</f>
        <v>9.7173138115178095E-2</v>
      </c>
      <c r="Z15" s="44">
        <f>(VLOOKUP($A14,'RevPAR Raw Data'!$B$6:$BE$49,'RevPAR Raw Data'!V$1,FALSE))/100</f>
        <v>0.118188295093478</v>
      </c>
      <c r="AA15" s="44">
        <f>(VLOOKUP($A14,'RevPAR Raw Data'!$B$6:$BE$49,'RevPAR Raw Data'!W$1,FALSE))/100</f>
        <v>0.165738161894215</v>
      </c>
      <c r="AB15" s="44">
        <f>(VLOOKUP($A14,'RevPAR Raw Data'!$B$6:$BE$49,'RevPAR Raw Data'!X$1,FALSE))/100</f>
        <v>0.12549366019746699</v>
      </c>
      <c r="AC15" s="44">
        <f>(VLOOKUP($A14,'RevPAR Raw Data'!$B$6:$BE$49,'RevPAR Raw Data'!Y$1,FALSE))/100</f>
        <v>0.113846597796726</v>
      </c>
      <c r="AD15" s="45">
        <f>(VLOOKUP($A14,'RevPAR Raw Data'!$B$6:$BE$49,'RevPAR Raw Data'!AA$1,FALSE))/100</f>
        <v>0.15173461285203099</v>
      </c>
      <c r="AE15" s="45">
        <f>(VLOOKUP($A14,'RevPAR Raw Data'!$B$6:$BE$49,'RevPAR Raw Data'!AB$1,FALSE))/100</f>
        <v>0.20834345264475199</v>
      </c>
      <c r="AF15" s="44">
        <f>(VLOOKUP($A14,'RevPAR Raw Data'!$B$6:$BE$49,'RevPAR Raw Data'!AC$1,FALSE))/100</f>
        <v>0.18046552314015699</v>
      </c>
      <c r="AG15" s="46">
        <f>(VLOOKUP($A14,'RevPAR Raw Data'!$B$6:$BE$49,'RevPAR Raw Data'!AE$1,FALSE))/100</f>
        <v>0.13291568259691</v>
      </c>
    </row>
    <row r="16" spans="1:34" x14ac:dyDescent="0.2">
      <c r="A16" s="93"/>
      <c r="B16" s="47"/>
      <c r="C16" s="53"/>
      <c r="D16" s="53"/>
      <c r="E16" s="53"/>
      <c r="F16" s="53"/>
      <c r="G16" s="54"/>
      <c r="H16" s="53"/>
      <c r="I16" s="53"/>
      <c r="J16" s="54"/>
      <c r="K16" s="48"/>
      <c r="M16" s="75"/>
      <c r="N16" s="76"/>
      <c r="O16" s="76"/>
      <c r="P16" s="76"/>
      <c r="Q16" s="76"/>
      <c r="R16" s="77"/>
      <c r="S16" s="76"/>
      <c r="T16" s="76"/>
      <c r="U16" s="77"/>
      <c r="V16" s="78"/>
      <c r="X16" s="75"/>
      <c r="Y16" s="76"/>
      <c r="Z16" s="76"/>
      <c r="AA16" s="76"/>
      <c r="AB16" s="76"/>
      <c r="AC16" s="77"/>
      <c r="AD16" s="76"/>
      <c r="AE16" s="76"/>
      <c r="AF16" s="77"/>
      <c r="AG16" s="78"/>
    </row>
    <row r="17" spans="1:33" x14ac:dyDescent="0.2">
      <c r="A17" s="70" t="s">
        <v>18</v>
      </c>
      <c r="B17" s="47">
        <f>(VLOOKUP($A17,'Occupancy Raw Data'!$B$8:$BE$51,'Occupancy Raw Data'!G$3,FALSE))/100</f>
        <v>0.53201284492312906</v>
      </c>
      <c r="C17" s="53">
        <f>(VLOOKUP($A17,'Occupancy Raw Data'!$B$8:$BE$51,'Occupancy Raw Data'!H$3,FALSE))/100</f>
        <v>0.67390377674841506</v>
      </c>
      <c r="D17" s="53">
        <f>(VLOOKUP($A17,'Occupancy Raw Data'!$B$8:$BE$51,'Occupancy Raw Data'!I$3,FALSE))/100</f>
        <v>0.77288357157066101</v>
      </c>
      <c r="E17" s="53">
        <f>(VLOOKUP($A17,'Occupancy Raw Data'!$B$8:$BE$51,'Occupancy Raw Data'!J$3,FALSE))/100</f>
        <v>0.77498650146352499</v>
      </c>
      <c r="F17" s="53">
        <f>(VLOOKUP($A17,'Occupancy Raw Data'!$B$8:$BE$51,'Occupancy Raw Data'!K$3,FALSE))/100</f>
        <v>0.76651794594901801</v>
      </c>
      <c r="G17" s="54">
        <f>(VLOOKUP($A17,'Occupancy Raw Data'!$B$8:$BE$51,'Occupancy Raw Data'!L$3,FALSE))/100</f>
        <v>0.70406092813095</v>
      </c>
      <c r="H17" s="53">
        <f>(VLOOKUP($A17,'Occupancy Raw Data'!$B$8:$BE$51,'Occupancy Raw Data'!N$3,FALSE))/100</f>
        <v>0.84401375429821801</v>
      </c>
      <c r="I17" s="53">
        <f>(VLOOKUP($A17,'Occupancy Raw Data'!$B$8:$BE$51,'Occupancy Raw Data'!O$3,FALSE))/100</f>
        <v>0.83938162493961099</v>
      </c>
      <c r="J17" s="54">
        <f>(VLOOKUP($A17,'Occupancy Raw Data'!$B$8:$BE$51,'Occupancy Raw Data'!P$3,FALSE))/100</f>
        <v>0.84169768961891511</v>
      </c>
      <c r="K17" s="48">
        <f>(VLOOKUP($A17,'Occupancy Raw Data'!$B$8:$BE$51,'Occupancy Raw Data'!R$3,FALSE))/100</f>
        <v>0.743385717127511</v>
      </c>
      <c r="M17" s="75">
        <f>VLOOKUP($A17,'ADR Raw Data'!$B$6:$BE$49,'ADR Raw Data'!G$1,FALSE)</f>
        <v>144.88684739063001</v>
      </c>
      <c r="N17" s="76">
        <f>VLOOKUP($A17,'ADR Raw Data'!$B$6:$BE$49,'ADR Raw Data'!H$1,FALSE)</f>
        <v>157.89322003879499</v>
      </c>
      <c r="O17" s="76">
        <f>VLOOKUP($A17,'ADR Raw Data'!$B$6:$BE$49,'ADR Raw Data'!I$1,FALSE)</f>
        <v>164.34494723682701</v>
      </c>
      <c r="P17" s="76">
        <f>VLOOKUP($A17,'ADR Raw Data'!$B$6:$BE$49,'ADR Raw Data'!J$1,FALSE)</f>
        <v>163.269134245168</v>
      </c>
      <c r="Q17" s="76">
        <f>VLOOKUP($A17,'ADR Raw Data'!$B$6:$BE$49,'ADR Raw Data'!K$1,FALSE)</f>
        <v>155.651974196418</v>
      </c>
      <c r="R17" s="77">
        <f>VLOOKUP($A17,'ADR Raw Data'!$B$6:$BE$49,'ADR Raw Data'!L$1,FALSE)</f>
        <v>158.03956601762999</v>
      </c>
      <c r="S17" s="76">
        <f>VLOOKUP($A17,'ADR Raw Data'!$B$6:$BE$49,'ADR Raw Data'!N$1,FALSE)</f>
        <v>167.35153265993199</v>
      </c>
      <c r="T17" s="76">
        <f>VLOOKUP($A17,'ADR Raw Data'!$B$6:$BE$49,'ADR Raw Data'!O$1,FALSE)</f>
        <v>168.52614009547301</v>
      </c>
      <c r="U17" s="77">
        <f>VLOOKUP($A17,'ADR Raw Data'!$B$6:$BE$49,'ADR Raw Data'!P$1,FALSE)</f>
        <v>167.937220318382</v>
      </c>
      <c r="V17" s="78">
        <f>VLOOKUP($A17,'ADR Raw Data'!$B$6:$BE$49,'ADR Raw Data'!R$1,FALSE)</f>
        <v>161.24145418402799</v>
      </c>
      <c r="X17" s="75">
        <f>VLOOKUP($A17,'RevPAR Raw Data'!$B$6:$BE$49,'RevPAR Raw Data'!G$1,FALSE)</f>
        <v>77.081663872232795</v>
      </c>
      <c r="Y17" s="76">
        <f>VLOOKUP($A17,'RevPAR Raw Data'!$B$6:$BE$49,'RevPAR Raw Data'!H$1,FALSE)</f>
        <v>106.404837307113</v>
      </c>
      <c r="Z17" s="76">
        <f>VLOOKUP($A17,'RevPAR Raw Data'!$B$6:$BE$49,'RevPAR Raw Data'!I$1,FALSE)</f>
        <v>127.01950978999101</v>
      </c>
      <c r="AA17" s="76">
        <f>VLOOKUP($A17,'RevPAR Raw Data'!$B$6:$BE$49,'RevPAR Raw Data'!J$1,FALSE)</f>
        <v>126.531375145642</v>
      </c>
      <c r="AB17" s="76">
        <f>VLOOKUP($A17,'RevPAR Raw Data'!$B$6:$BE$49,'RevPAR Raw Data'!K$1,FALSE)</f>
        <v>119.310031543948</v>
      </c>
      <c r="AC17" s="77">
        <f>VLOOKUP($A17,'RevPAR Raw Data'!$B$6:$BE$49,'RevPAR Raw Data'!L$1,FALSE)</f>
        <v>111.269483531785</v>
      </c>
      <c r="AD17" s="76">
        <f>VLOOKUP($A17,'RevPAR Raw Data'!$B$6:$BE$49,'RevPAR Raw Data'!N$1,FALSE)</f>
        <v>141.24699536787</v>
      </c>
      <c r="AE17" s="76">
        <f>VLOOKUP($A17,'RevPAR Raw Data'!$B$6:$BE$49,'RevPAR Raw Data'!O$1,FALSE)</f>
        <v>141.45774531813899</v>
      </c>
      <c r="AF17" s="77">
        <f>VLOOKUP($A17,'RevPAR Raw Data'!$B$6:$BE$49,'RevPAR Raw Data'!P$1,FALSE)</f>
        <v>141.352370343004</v>
      </c>
      <c r="AG17" s="78">
        <f>VLOOKUP($A17,'RevPAR Raw Data'!$B$6:$BE$49,'RevPAR Raw Data'!R$1,FALSE)</f>
        <v>119.86459404927599</v>
      </c>
    </row>
    <row r="18" spans="1:33" x14ac:dyDescent="0.2">
      <c r="A18" s="55" t="s">
        <v>131</v>
      </c>
      <c r="B18" s="43">
        <f>(VLOOKUP($A17,'Occupancy Raw Data'!$B$8:$BE$51,'Occupancy Raw Data'!T$3,FALSE))/100</f>
        <v>0.104002065361521</v>
      </c>
      <c r="C18" s="44">
        <f>(VLOOKUP($A17,'Occupancy Raw Data'!$B$8:$BE$51,'Occupancy Raw Data'!U$3,FALSE))/100</f>
        <v>7.2600614042831996E-2</v>
      </c>
      <c r="D18" s="44">
        <f>(VLOOKUP($A17,'Occupancy Raw Data'!$B$8:$BE$51,'Occupancy Raw Data'!V$3,FALSE))/100</f>
        <v>9.0998696761817294E-2</v>
      </c>
      <c r="E18" s="44">
        <f>(VLOOKUP($A17,'Occupancy Raw Data'!$B$8:$BE$51,'Occupancy Raw Data'!W$3,FALSE))/100</f>
        <v>9.356760021855999E-2</v>
      </c>
      <c r="F18" s="44">
        <f>(VLOOKUP($A17,'Occupancy Raw Data'!$B$8:$BE$51,'Occupancy Raw Data'!X$3,FALSE))/100</f>
        <v>6.5616252007253503E-2</v>
      </c>
      <c r="G18" s="44">
        <f>(VLOOKUP($A17,'Occupancy Raw Data'!$B$8:$BE$51,'Occupancy Raw Data'!Y$3,FALSE))/100</f>
        <v>8.4305348561095297E-2</v>
      </c>
      <c r="H18" s="45">
        <f>(VLOOKUP($A17,'Occupancy Raw Data'!$B$8:$BE$51,'Occupancy Raw Data'!AA$3,FALSE))/100</f>
        <v>7.8641263809260703E-2</v>
      </c>
      <c r="I18" s="45">
        <f>(VLOOKUP($A17,'Occupancy Raw Data'!$B$8:$BE$51,'Occupancy Raw Data'!AB$3,FALSE))/100</f>
        <v>7.0321623850271797E-2</v>
      </c>
      <c r="J18" s="44">
        <f>(VLOOKUP($A17,'Occupancy Raw Data'!$B$8:$BE$51,'Occupancy Raw Data'!AC$3,FALSE))/100</f>
        <v>7.4476785576709698E-2</v>
      </c>
      <c r="K18" s="46">
        <f>(VLOOKUP($A17,'Occupancy Raw Data'!$B$8:$BE$51,'Occupancy Raw Data'!AE$3,FALSE))/100</f>
        <v>8.1106194005790805E-2</v>
      </c>
      <c r="M18" s="43">
        <f>(VLOOKUP($A17,'ADR Raw Data'!$B$6:$BE$49,'ADR Raw Data'!T$1,FALSE))/100</f>
        <v>6.3212963663565394E-2</v>
      </c>
      <c r="N18" s="44">
        <f>(VLOOKUP($A17,'ADR Raw Data'!$B$6:$BE$49,'ADR Raw Data'!U$1,FALSE))/100</f>
        <v>4.50825458664596E-2</v>
      </c>
      <c r="O18" s="44">
        <f>(VLOOKUP($A17,'ADR Raw Data'!$B$6:$BE$49,'ADR Raw Data'!V$1,FALSE))/100</f>
        <v>4.4701872898946803E-2</v>
      </c>
      <c r="P18" s="44">
        <f>(VLOOKUP($A17,'ADR Raw Data'!$B$6:$BE$49,'ADR Raw Data'!W$1,FALSE))/100</f>
        <v>4.8339730828181098E-2</v>
      </c>
      <c r="Q18" s="44">
        <f>(VLOOKUP($A17,'ADR Raw Data'!$B$6:$BE$49,'ADR Raw Data'!X$1,FALSE))/100</f>
        <v>5.3088171133837E-2</v>
      </c>
      <c r="R18" s="44">
        <f>(VLOOKUP($A17,'ADR Raw Data'!$B$6:$BE$49,'ADR Raw Data'!Y$1,FALSE))/100</f>
        <v>4.9857260282146799E-2</v>
      </c>
      <c r="S18" s="45">
        <f>(VLOOKUP($A17,'ADR Raw Data'!$B$6:$BE$49,'ADR Raw Data'!AA$1,FALSE))/100</f>
        <v>0.106759046391673</v>
      </c>
      <c r="T18" s="45">
        <f>(VLOOKUP($A17,'ADR Raw Data'!$B$6:$BE$49,'ADR Raw Data'!AB$1,FALSE))/100</f>
        <v>0.12726645361392</v>
      </c>
      <c r="U18" s="44">
        <f>(VLOOKUP($A17,'ADR Raw Data'!$B$6:$BE$49,'ADR Raw Data'!AC$1,FALSE))/100</f>
        <v>0.11695084140114799</v>
      </c>
      <c r="V18" s="46">
        <f>(VLOOKUP($A17,'ADR Raw Data'!$B$6:$BE$49,'ADR Raw Data'!AE$1,FALSE))/100</f>
        <v>7.1546919383359706E-2</v>
      </c>
      <c r="X18" s="43">
        <f>(VLOOKUP($A17,'RevPAR Raw Data'!$B$6:$BE$49,'RevPAR Raw Data'!T$1,FALSE))/100</f>
        <v>0.17378930780371998</v>
      </c>
      <c r="Y18" s="44">
        <f>(VLOOKUP($A17,'RevPAR Raw Data'!$B$6:$BE$49,'RevPAR Raw Data'!U$1,FALSE))/100</f>
        <v>0.12095618042181</v>
      </c>
      <c r="Z18" s="44">
        <f>(VLOOKUP($A17,'RevPAR Raw Data'!$B$6:$BE$49,'RevPAR Raw Data'!V$1,FALSE))/100</f>
        <v>0.13976838183738</v>
      </c>
      <c r="AA18" s="44">
        <f>(VLOOKUP($A17,'RevPAR Raw Data'!$B$6:$BE$49,'RevPAR Raw Data'!W$1,FALSE))/100</f>
        <v>0.14643036365554501</v>
      </c>
      <c r="AB18" s="44">
        <f>(VLOOKUP($A17,'RevPAR Raw Data'!$B$6:$BE$49,'RevPAR Raw Data'!X$1,FALSE))/100</f>
        <v>0.122187869956812</v>
      </c>
      <c r="AC18" s="44">
        <f>(VLOOKUP($A17,'RevPAR Raw Data'!$B$6:$BE$49,'RevPAR Raw Data'!Y$1,FALSE))/100</f>
        <v>0.138365842549629</v>
      </c>
      <c r="AD18" s="45">
        <f>(VLOOKUP($A17,'RevPAR Raw Data'!$B$6:$BE$49,'RevPAR Raw Data'!AA$1,FALSE))/100</f>
        <v>0.19379597653224701</v>
      </c>
      <c r="AE18" s="45">
        <f>(VLOOKUP($A17,'RevPAR Raw Data'!$B$6:$BE$49,'RevPAR Raw Data'!AB$1,FALSE))/100</f>
        <v>0.206537661143988</v>
      </c>
      <c r="AF18" s="44">
        <f>(VLOOKUP($A17,'RevPAR Raw Data'!$B$6:$BE$49,'RevPAR Raw Data'!AC$1,FALSE))/100</f>
        <v>0.200137749715907</v>
      </c>
      <c r="AG18" s="46">
        <f>(VLOOKUP($A17,'RevPAR Raw Data'!$B$6:$BE$49,'RevPAR Raw Data'!AE$1,FALSE))/100</f>
        <v>0.158456011713174</v>
      </c>
    </row>
    <row r="19" spans="1:33" x14ac:dyDescent="0.2">
      <c r="A19" s="93"/>
      <c r="B19" s="71"/>
      <c r="C19" s="72"/>
      <c r="D19" s="72"/>
      <c r="E19" s="72"/>
      <c r="F19" s="72"/>
      <c r="G19" s="73"/>
      <c r="H19" s="53"/>
      <c r="I19" s="53"/>
      <c r="J19" s="73"/>
      <c r="K19" s="74"/>
      <c r="M19" s="75"/>
      <c r="N19" s="76"/>
      <c r="O19" s="76"/>
      <c r="P19" s="76"/>
      <c r="Q19" s="76"/>
      <c r="R19" s="77"/>
      <c r="S19" s="76"/>
      <c r="T19" s="76"/>
      <c r="U19" s="77"/>
      <c r="V19" s="78"/>
      <c r="X19" s="75"/>
      <c r="Y19" s="76"/>
      <c r="Z19" s="76"/>
      <c r="AA19" s="76"/>
      <c r="AB19" s="76"/>
      <c r="AC19" s="77"/>
      <c r="AD19" s="76"/>
      <c r="AE19" s="76"/>
      <c r="AF19" s="77"/>
      <c r="AG19" s="78"/>
    </row>
    <row r="20" spans="1:33" x14ac:dyDescent="0.2">
      <c r="A20" s="70" t="s">
        <v>19</v>
      </c>
      <c r="B20" s="47">
        <f>(VLOOKUP($A20,'Occupancy Raw Data'!$B$8:$BE$51,'Occupancy Raw Data'!G$3,FALSE))/100</f>
        <v>0.49435866983372895</v>
      </c>
      <c r="C20" s="53">
        <f>(VLOOKUP($A20,'Occupancy Raw Data'!$B$8:$BE$51,'Occupancy Raw Data'!H$3,FALSE))/100</f>
        <v>0.629800079176563</v>
      </c>
      <c r="D20" s="53">
        <f>(VLOOKUP($A20,'Occupancy Raw Data'!$B$8:$BE$51,'Occupancy Raw Data'!I$3,FALSE))/100</f>
        <v>0.72231294536817103</v>
      </c>
      <c r="E20" s="53">
        <f>(VLOOKUP($A20,'Occupancy Raw Data'!$B$8:$BE$51,'Occupancy Raw Data'!J$3,FALSE))/100</f>
        <v>0.73052751385589798</v>
      </c>
      <c r="F20" s="53">
        <f>(VLOOKUP($A20,'Occupancy Raw Data'!$B$8:$BE$51,'Occupancy Raw Data'!K$3,FALSE))/100</f>
        <v>0.74938143309580296</v>
      </c>
      <c r="G20" s="54">
        <f>(VLOOKUP($A20,'Occupancy Raw Data'!$B$8:$BE$51,'Occupancy Raw Data'!L$3,FALSE))/100</f>
        <v>0.665276128266033</v>
      </c>
      <c r="H20" s="53">
        <f>(VLOOKUP($A20,'Occupancy Raw Data'!$B$8:$BE$51,'Occupancy Raw Data'!N$3,FALSE))/100</f>
        <v>0.82034342834520901</v>
      </c>
      <c r="I20" s="53">
        <f>(VLOOKUP($A20,'Occupancy Raw Data'!$B$8:$BE$51,'Occupancy Raw Data'!O$3,FALSE))/100</f>
        <v>0.81012470308788498</v>
      </c>
      <c r="J20" s="54">
        <f>(VLOOKUP($A20,'Occupancy Raw Data'!$B$8:$BE$51,'Occupancy Raw Data'!P$3,FALSE))/100</f>
        <v>0.815234065716547</v>
      </c>
      <c r="K20" s="48">
        <f>(VLOOKUP($A20,'Occupancy Raw Data'!$B$8:$BE$51,'Occupancy Raw Data'!R$3,FALSE))/100</f>
        <v>0.70812125325189401</v>
      </c>
      <c r="M20" s="75">
        <f>VLOOKUP($A20,'ADR Raw Data'!$B$6:$BE$49,'ADR Raw Data'!G$1,FALSE)</f>
        <v>111.769543043043</v>
      </c>
      <c r="N20" s="76">
        <f>VLOOKUP($A20,'ADR Raw Data'!$B$6:$BE$49,'ADR Raw Data'!H$1,FALSE)</f>
        <v>119.261755323328</v>
      </c>
      <c r="O20" s="76">
        <f>VLOOKUP($A20,'ADR Raw Data'!$B$6:$BE$49,'ADR Raw Data'!I$1,FALSE)</f>
        <v>123.622686602952</v>
      </c>
      <c r="P20" s="76">
        <f>VLOOKUP($A20,'ADR Raw Data'!$B$6:$BE$49,'ADR Raw Data'!J$1,FALSE)</f>
        <v>123.758377307366</v>
      </c>
      <c r="Q20" s="76">
        <f>VLOOKUP($A20,'ADR Raw Data'!$B$6:$BE$49,'ADR Raw Data'!K$1,FALSE)</f>
        <v>126.752907187902</v>
      </c>
      <c r="R20" s="77">
        <f>VLOOKUP($A20,'ADR Raw Data'!$B$6:$BE$49,'ADR Raw Data'!L$1,FALSE)</f>
        <v>121.770413867999</v>
      </c>
      <c r="S20" s="76">
        <f>VLOOKUP($A20,'ADR Raw Data'!$B$6:$BE$49,'ADR Raw Data'!N$1,FALSE)</f>
        <v>148.23529874830299</v>
      </c>
      <c r="T20" s="76">
        <f>VLOOKUP($A20,'ADR Raw Data'!$B$6:$BE$49,'ADR Raw Data'!O$1,FALSE)</f>
        <v>147.88333272249699</v>
      </c>
      <c r="U20" s="77">
        <f>VLOOKUP($A20,'ADR Raw Data'!$B$6:$BE$49,'ADR Raw Data'!P$1,FALSE)</f>
        <v>148.06041868370301</v>
      </c>
      <c r="V20" s="78">
        <f>VLOOKUP($A20,'ADR Raw Data'!$B$6:$BE$49,'ADR Raw Data'!R$1,FALSE)</f>
        <v>130.418048079226</v>
      </c>
      <c r="X20" s="75">
        <f>VLOOKUP($A20,'RevPAR Raw Data'!$B$6:$BE$49,'RevPAR Raw Data'!G$1,FALSE)</f>
        <v>55.254242626682498</v>
      </c>
      <c r="Y20" s="76">
        <f>VLOOKUP($A20,'RevPAR Raw Data'!$B$6:$BE$49,'RevPAR Raw Data'!H$1,FALSE)</f>
        <v>75.111062945368104</v>
      </c>
      <c r="Z20" s="76">
        <f>VLOOKUP($A20,'RevPAR Raw Data'!$B$6:$BE$49,'RevPAR Raw Data'!I$1,FALSE)</f>
        <v>89.294266874505098</v>
      </c>
      <c r="AA20" s="76">
        <f>VLOOKUP($A20,'RevPAR Raw Data'!$B$6:$BE$49,'RevPAR Raw Data'!J$1,FALSE)</f>
        <v>90.408899693190804</v>
      </c>
      <c r="AB20" s="76">
        <f>VLOOKUP($A20,'RevPAR Raw Data'!$B$6:$BE$49,'RevPAR Raw Data'!K$1,FALSE)</f>
        <v>94.986275237529597</v>
      </c>
      <c r="AC20" s="77">
        <f>VLOOKUP($A20,'RevPAR Raw Data'!$B$6:$BE$49,'RevPAR Raw Data'!L$1,FALSE)</f>
        <v>81.010949475455206</v>
      </c>
      <c r="AD20" s="76">
        <f>VLOOKUP($A20,'RevPAR Raw Data'!$B$6:$BE$49,'RevPAR Raw Data'!N$1,FALSE)</f>
        <v>121.60385317695901</v>
      </c>
      <c r="AE20" s="76">
        <f>VLOOKUP($A20,'RevPAR Raw Data'!$B$6:$BE$49,'RevPAR Raw Data'!O$1,FALSE)</f>
        <v>119.80394101346</v>
      </c>
      <c r="AF20" s="77">
        <f>VLOOKUP($A20,'RevPAR Raw Data'!$B$6:$BE$49,'RevPAR Raw Data'!P$1,FALSE)</f>
        <v>120.703897095209</v>
      </c>
      <c r="AG20" s="78">
        <f>VLOOKUP($A20,'RevPAR Raw Data'!$B$6:$BE$49,'RevPAR Raw Data'!R$1,FALSE)</f>
        <v>92.351791652527893</v>
      </c>
    </row>
    <row r="21" spans="1:33" x14ac:dyDescent="0.2">
      <c r="A21" s="55" t="s">
        <v>131</v>
      </c>
      <c r="B21" s="43">
        <f>(VLOOKUP($A20,'Occupancy Raw Data'!$B$8:$BE$51,'Occupancy Raw Data'!T$3,FALSE))/100</f>
        <v>4.5469942803288206E-2</v>
      </c>
      <c r="C21" s="44">
        <f>(VLOOKUP($A20,'Occupancy Raw Data'!$B$8:$BE$51,'Occupancy Raw Data'!U$3,FALSE))/100</f>
        <v>2.51260559960352E-2</v>
      </c>
      <c r="D21" s="44">
        <f>(VLOOKUP($A20,'Occupancy Raw Data'!$B$8:$BE$51,'Occupancy Raw Data'!V$3,FALSE))/100</f>
        <v>8.36304329754326E-2</v>
      </c>
      <c r="E21" s="44">
        <f>(VLOOKUP($A20,'Occupancy Raw Data'!$B$8:$BE$51,'Occupancy Raw Data'!W$3,FALSE))/100</f>
        <v>7.2173191200566492E-2</v>
      </c>
      <c r="F21" s="44">
        <f>(VLOOKUP($A20,'Occupancy Raw Data'!$B$8:$BE$51,'Occupancy Raw Data'!X$3,FALSE))/100</f>
        <v>5.6786417140761006E-2</v>
      </c>
      <c r="G21" s="44">
        <f>(VLOOKUP($A20,'Occupancy Raw Data'!$B$8:$BE$51,'Occupancy Raw Data'!Y$3,FALSE))/100</f>
        <v>5.7923445807207603E-2</v>
      </c>
      <c r="H21" s="45">
        <f>(VLOOKUP($A20,'Occupancy Raw Data'!$B$8:$BE$51,'Occupancy Raw Data'!AA$3,FALSE))/100</f>
        <v>7.1709457975980204E-2</v>
      </c>
      <c r="I21" s="45">
        <f>(VLOOKUP($A20,'Occupancy Raw Data'!$B$8:$BE$51,'Occupancy Raw Data'!AB$3,FALSE))/100</f>
        <v>6.1932657383179199E-2</v>
      </c>
      <c r="J21" s="44">
        <f>(VLOOKUP($A20,'Occupancy Raw Data'!$B$8:$BE$51,'Occupancy Raw Data'!AC$3,FALSE))/100</f>
        <v>6.6829295577476799E-2</v>
      </c>
      <c r="K21" s="46">
        <f>(VLOOKUP($A20,'Occupancy Raw Data'!$B$8:$BE$51,'Occupancy Raw Data'!AE$3,FALSE))/100</f>
        <v>6.0836412341492799E-2</v>
      </c>
      <c r="M21" s="43">
        <f>(VLOOKUP($A20,'ADR Raw Data'!$B$6:$BE$49,'ADR Raw Data'!T$1,FALSE))/100</f>
        <v>2.43162032138028E-2</v>
      </c>
      <c r="N21" s="44">
        <f>(VLOOKUP($A20,'ADR Raw Data'!$B$6:$BE$49,'ADR Raw Data'!U$1,FALSE))/100</f>
        <v>3.2360559111914003E-2</v>
      </c>
      <c r="O21" s="44">
        <f>(VLOOKUP($A20,'ADR Raw Data'!$B$6:$BE$49,'ADR Raw Data'!V$1,FALSE))/100</f>
        <v>3.9099116331388697E-2</v>
      </c>
      <c r="P21" s="44">
        <f>(VLOOKUP($A20,'ADR Raw Data'!$B$6:$BE$49,'ADR Raw Data'!W$1,FALSE))/100</f>
        <v>4.7670507191474601E-2</v>
      </c>
      <c r="Q21" s="44">
        <f>(VLOOKUP($A20,'ADR Raw Data'!$B$6:$BE$49,'ADR Raw Data'!X$1,FALSE))/100</f>
        <v>5.2654896672511102E-2</v>
      </c>
      <c r="R21" s="44">
        <f>(VLOOKUP($A20,'ADR Raw Data'!$B$6:$BE$49,'ADR Raw Data'!Y$1,FALSE))/100</f>
        <v>4.1150129440342499E-2</v>
      </c>
      <c r="S21" s="45">
        <f>(VLOOKUP($A20,'ADR Raw Data'!$B$6:$BE$49,'ADR Raw Data'!AA$1,FALSE))/100</f>
        <v>9.6512570567414913E-2</v>
      </c>
      <c r="T21" s="45">
        <f>(VLOOKUP($A20,'ADR Raw Data'!$B$6:$BE$49,'ADR Raw Data'!AB$1,FALSE))/100</f>
        <v>0.108719014584038</v>
      </c>
      <c r="U21" s="44">
        <f>(VLOOKUP($A20,'ADR Raw Data'!$B$6:$BE$49,'ADR Raw Data'!AC$1,FALSE))/100</f>
        <v>0.102570476301187</v>
      </c>
      <c r="V21" s="46">
        <f>(VLOOKUP($A20,'ADR Raw Data'!$B$6:$BE$49,'ADR Raw Data'!AE$1,FALSE))/100</f>
        <v>6.3546329896515596E-2</v>
      </c>
      <c r="X21" s="43">
        <f>(VLOOKUP($A20,'RevPAR Raw Data'!$B$6:$BE$49,'RevPAR Raw Data'!T$1,FALSE))/100</f>
        <v>7.0891802386415806E-2</v>
      </c>
      <c r="Y21" s="44">
        <f>(VLOOKUP($A20,'RevPAR Raw Data'!$B$6:$BE$49,'RevPAR Raw Data'!U$1,FALSE))/100</f>
        <v>5.8299708328258301E-2</v>
      </c>
      <c r="Z21" s="44">
        <f>(VLOOKUP($A20,'RevPAR Raw Data'!$B$6:$BE$49,'RevPAR Raw Data'!V$1,FALSE))/100</f>
        <v>0.12599942533457201</v>
      </c>
      <c r="AA21" s="44">
        <f>(VLOOKUP($A20,'RevPAR Raw Data'!$B$6:$BE$49,'RevPAR Raw Data'!W$1,FALSE))/100</f>
        <v>0.12328423102219899</v>
      </c>
      <c r="AB21" s="44">
        <f>(VLOOKUP($A20,'RevPAR Raw Data'!$B$6:$BE$49,'RevPAR Raw Data'!X$1,FALSE))/100</f>
        <v>0.112431396740221</v>
      </c>
      <c r="AC21" s="44">
        <f>(VLOOKUP($A20,'RevPAR Raw Data'!$B$6:$BE$49,'RevPAR Raw Data'!Y$1,FALSE))/100</f>
        <v>0.101457132540147</v>
      </c>
      <c r="AD21" s="45">
        <f>(VLOOKUP($A20,'RevPAR Raw Data'!$B$6:$BE$49,'RevPAR Raw Data'!AA$1,FALSE))/100</f>
        <v>0.17514289266665201</v>
      </c>
      <c r="AE21" s="45">
        <f>(VLOOKUP($A20,'RevPAR Raw Data'!$B$6:$BE$49,'RevPAR Raw Data'!AB$1,FALSE))/100</f>
        <v>0.17738492944848802</v>
      </c>
      <c r="AF21" s="44">
        <f>(VLOOKUP($A20,'RevPAR Raw Data'!$B$6:$BE$49,'RevPAR Raw Data'!AC$1,FALSE))/100</f>
        <v>0.176254484556919</v>
      </c>
      <c r="AG21" s="46">
        <f>(VLOOKUP($A20,'RevPAR Raw Data'!$B$6:$BE$49,'RevPAR Raw Data'!AE$1,FALSE))/100</f>
        <v>0.12824867296638101</v>
      </c>
    </row>
    <row r="22" spans="1:33" x14ac:dyDescent="0.2">
      <c r="A22" s="93"/>
      <c r="B22" s="71"/>
      <c r="C22" s="72"/>
      <c r="D22" s="72"/>
      <c r="E22" s="72"/>
      <c r="F22" s="72"/>
      <c r="G22" s="73"/>
      <c r="H22" s="53"/>
      <c r="I22" s="53"/>
      <c r="J22" s="73"/>
      <c r="K22" s="74"/>
      <c r="M22" s="75"/>
      <c r="N22" s="76"/>
      <c r="O22" s="76"/>
      <c r="P22" s="76"/>
      <c r="Q22" s="76"/>
      <c r="R22" s="77"/>
      <c r="S22" s="76"/>
      <c r="T22" s="76"/>
      <c r="U22" s="77"/>
      <c r="V22" s="78"/>
      <c r="X22" s="75"/>
      <c r="Y22" s="76"/>
      <c r="Z22" s="76"/>
      <c r="AA22" s="76"/>
      <c r="AB22" s="76"/>
      <c r="AC22" s="77"/>
      <c r="AD22" s="76"/>
      <c r="AE22" s="76"/>
      <c r="AF22" s="77"/>
      <c r="AG22" s="78"/>
    </row>
    <row r="23" spans="1:33" x14ac:dyDescent="0.2">
      <c r="A23" s="70" t="s">
        <v>20</v>
      </c>
      <c r="B23" s="47">
        <f>(VLOOKUP($A23,'Occupancy Raw Data'!$B$8:$BE$51,'Occupancy Raw Data'!G$3,FALSE))/100</f>
        <v>0.48782791636254302</v>
      </c>
      <c r="C23" s="53">
        <f>(VLOOKUP($A23,'Occupancy Raw Data'!$B$8:$BE$51,'Occupancy Raw Data'!H$3,FALSE))/100</f>
        <v>0.56000171740157101</v>
      </c>
      <c r="D23" s="53">
        <f>(VLOOKUP($A23,'Occupancy Raw Data'!$B$8:$BE$51,'Occupancy Raw Data'!I$3,FALSE))/100</f>
        <v>0.60684384526211799</v>
      </c>
      <c r="E23" s="53">
        <f>(VLOOKUP($A23,'Occupancy Raw Data'!$B$8:$BE$51,'Occupancy Raw Data'!J$3,FALSE))/100</f>
        <v>0.62453308144776898</v>
      </c>
      <c r="F23" s="53">
        <f>(VLOOKUP($A23,'Occupancy Raw Data'!$B$8:$BE$51,'Occupancy Raw Data'!K$3,FALSE))/100</f>
        <v>0.65158215619767201</v>
      </c>
      <c r="G23" s="54">
        <f>(VLOOKUP($A23,'Occupancy Raw Data'!$B$8:$BE$51,'Occupancy Raw Data'!L$3,FALSE))/100</f>
        <v>0.58615774333433501</v>
      </c>
      <c r="H23" s="53">
        <f>(VLOOKUP($A23,'Occupancy Raw Data'!$B$8:$BE$51,'Occupancy Raw Data'!N$3,FALSE))/100</f>
        <v>0.75076209694731799</v>
      </c>
      <c r="I23" s="53">
        <f>(VLOOKUP($A23,'Occupancy Raw Data'!$B$8:$BE$51,'Occupancy Raw Data'!O$3,FALSE))/100</f>
        <v>0.74041475247949806</v>
      </c>
      <c r="J23" s="54">
        <f>(VLOOKUP($A23,'Occupancy Raw Data'!$B$8:$BE$51,'Occupancy Raw Data'!P$3,FALSE))/100</f>
        <v>0.74558842471340792</v>
      </c>
      <c r="K23" s="48">
        <f>(VLOOKUP($A23,'Occupancy Raw Data'!$B$8:$BE$51,'Occupancy Raw Data'!R$3,FALSE))/100</f>
        <v>0.63170936658549803</v>
      </c>
      <c r="M23" s="75">
        <f>VLOOKUP($A23,'ADR Raw Data'!$B$6:$BE$49,'ADR Raw Data'!G$1,FALSE)</f>
        <v>80.979910227072594</v>
      </c>
      <c r="N23" s="76">
        <f>VLOOKUP($A23,'ADR Raw Data'!$B$6:$BE$49,'ADR Raw Data'!H$1,FALSE)</f>
        <v>84.786360499884907</v>
      </c>
      <c r="O23" s="76">
        <f>VLOOKUP($A23,'ADR Raw Data'!$B$6:$BE$49,'ADR Raw Data'!I$1,FALSE)</f>
        <v>86.083078392528606</v>
      </c>
      <c r="P23" s="76">
        <f>VLOOKUP($A23,'ADR Raw Data'!$B$6:$BE$49,'ADR Raw Data'!J$1,FALSE)</f>
        <v>86.628560428983903</v>
      </c>
      <c r="Q23" s="76">
        <f>VLOOKUP($A23,'ADR Raw Data'!$B$6:$BE$49,'ADR Raw Data'!K$1,FALSE)</f>
        <v>88.9174650764364</v>
      </c>
      <c r="R23" s="77">
        <f>VLOOKUP($A23,'ADR Raw Data'!$B$6:$BE$49,'ADR Raw Data'!L$1,FALSE)</f>
        <v>85.732276995649002</v>
      </c>
      <c r="S23" s="76">
        <f>VLOOKUP($A23,'ADR Raw Data'!$B$6:$BE$49,'ADR Raw Data'!N$1,FALSE)</f>
        <v>103.647205764611</v>
      </c>
      <c r="T23" s="76">
        <f>VLOOKUP($A23,'ADR Raw Data'!$B$6:$BE$49,'ADR Raw Data'!O$1,FALSE)</f>
        <v>104.366243548854</v>
      </c>
      <c r="U23" s="77">
        <f>VLOOKUP($A23,'ADR Raw Data'!$B$6:$BE$49,'ADR Raw Data'!P$1,FALSE)</f>
        <v>104.004229938671</v>
      </c>
      <c r="V23" s="78">
        <f>VLOOKUP($A23,'ADR Raw Data'!$B$6:$BE$49,'ADR Raw Data'!R$1,FALSE)</f>
        <v>91.893951666148794</v>
      </c>
      <c r="X23" s="75">
        <f>VLOOKUP($A23,'RevPAR Raw Data'!$B$6:$BE$49,'RevPAR Raw Data'!G$1,FALSE)</f>
        <v>39.504260873298598</v>
      </c>
      <c r="Y23" s="76">
        <f>VLOOKUP($A23,'RevPAR Raw Data'!$B$6:$BE$49,'RevPAR Raw Data'!H$1,FALSE)</f>
        <v>47.4805074921643</v>
      </c>
      <c r="Z23" s="76">
        <f>VLOOKUP($A23,'RevPAR Raw Data'!$B$6:$BE$49,'RevPAR Raw Data'!I$1,FALSE)</f>
        <v>52.238986303722399</v>
      </c>
      <c r="AA23" s="76">
        <f>VLOOKUP($A23,'RevPAR Raw Data'!$B$6:$BE$49,'RevPAR Raw Data'!J$1,FALSE)</f>
        <v>54.102401786097602</v>
      </c>
      <c r="AB23" s="76">
        <f>VLOOKUP($A23,'RevPAR Raw Data'!$B$6:$BE$49,'RevPAR Raw Data'!K$1,FALSE)</f>
        <v>57.9370336181357</v>
      </c>
      <c r="AC23" s="77">
        <f>VLOOKUP($A23,'RevPAR Raw Data'!$B$6:$BE$49,'RevPAR Raw Data'!L$1,FALSE)</f>
        <v>50.252638014683697</v>
      </c>
      <c r="AD23" s="76">
        <f>VLOOKUP($A23,'RevPAR Raw Data'!$B$6:$BE$49,'RevPAR Raw Data'!N$1,FALSE)</f>
        <v>77.814393542570002</v>
      </c>
      <c r="AE23" s="76">
        <f>VLOOKUP($A23,'RevPAR Raw Data'!$B$6:$BE$49,'RevPAR Raw Data'!O$1,FALSE)</f>
        <v>77.274306384440294</v>
      </c>
      <c r="AF23" s="77">
        <f>VLOOKUP($A23,'RevPAR Raw Data'!$B$6:$BE$49,'RevPAR Raw Data'!P$1,FALSE)</f>
        <v>77.544349963505198</v>
      </c>
      <c r="AG23" s="78">
        <f>VLOOKUP($A23,'RevPAR Raw Data'!$B$6:$BE$49,'RevPAR Raw Data'!R$1,FALSE)</f>
        <v>58.050270000061303</v>
      </c>
    </row>
    <row r="24" spans="1:33" x14ac:dyDescent="0.2">
      <c r="A24" s="55" t="s">
        <v>131</v>
      </c>
      <c r="B24" s="43">
        <f>(VLOOKUP($A23,'Occupancy Raw Data'!$B$8:$BE$51,'Occupancy Raw Data'!T$3,FALSE))/100</f>
        <v>9.8388122320869405E-3</v>
      </c>
      <c r="C24" s="44">
        <f>(VLOOKUP($A23,'Occupancy Raw Data'!$B$8:$BE$51,'Occupancy Raw Data'!U$3,FALSE))/100</f>
        <v>1.0870115490219701E-2</v>
      </c>
      <c r="D24" s="44">
        <f>(VLOOKUP($A23,'Occupancy Raw Data'!$B$8:$BE$51,'Occupancy Raw Data'!V$3,FALSE))/100</f>
        <v>2.7434941168161E-2</v>
      </c>
      <c r="E24" s="44">
        <f>(VLOOKUP($A23,'Occupancy Raw Data'!$B$8:$BE$51,'Occupancy Raw Data'!W$3,FALSE))/100</f>
        <v>4.8344756145319898E-2</v>
      </c>
      <c r="F24" s="44">
        <f>(VLOOKUP($A23,'Occupancy Raw Data'!$B$8:$BE$51,'Occupancy Raw Data'!X$3,FALSE))/100</f>
        <v>7.2922602029248398E-2</v>
      </c>
      <c r="G24" s="44">
        <f>(VLOOKUP($A23,'Occupancy Raw Data'!$B$8:$BE$51,'Occupancy Raw Data'!Y$3,FALSE))/100</f>
        <v>3.5348978804114604E-2</v>
      </c>
      <c r="H24" s="45">
        <f>(VLOOKUP($A23,'Occupancy Raw Data'!$B$8:$BE$51,'Occupancy Raw Data'!AA$3,FALSE))/100</f>
        <v>0.11602552008523301</v>
      </c>
      <c r="I24" s="45">
        <f>(VLOOKUP($A23,'Occupancy Raw Data'!$B$8:$BE$51,'Occupancy Raw Data'!AB$3,FALSE))/100</f>
        <v>0.109550475788027</v>
      </c>
      <c r="J24" s="44">
        <f>(VLOOKUP($A23,'Occupancy Raw Data'!$B$8:$BE$51,'Occupancy Raw Data'!AC$3,FALSE))/100</f>
        <v>0.112801044335224</v>
      </c>
      <c r="K24" s="46">
        <f>(VLOOKUP($A23,'Occupancy Raw Data'!$B$8:$BE$51,'Occupancy Raw Data'!AE$3,FALSE))/100</f>
        <v>6.0232263783041196E-2</v>
      </c>
      <c r="M24" s="43">
        <f>(VLOOKUP($A23,'ADR Raw Data'!$B$6:$BE$49,'ADR Raw Data'!T$1,FALSE))/100</f>
        <v>1.3289760705044E-2</v>
      </c>
      <c r="N24" s="44">
        <f>(VLOOKUP($A23,'ADR Raw Data'!$B$6:$BE$49,'ADR Raw Data'!U$1,FALSE))/100</f>
        <v>3.3719716886936799E-2</v>
      </c>
      <c r="O24" s="44">
        <f>(VLOOKUP($A23,'ADR Raw Data'!$B$6:$BE$49,'ADR Raw Data'!V$1,FALSE))/100</f>
        <v>2.2865524974256202E-2</v>
      </c>
      <c r="P24" s="44">
        <f>(VLOOKUP($A23,'ADR Raw Data'!$B$6:$BE$49,'ADR Raw Data'!W$1,FALSE))/100</f>
        <v>2.7338632686613403E-2</v>
      </c>
      <c r="Q24" s="44">
        <f>(VLOOKUP($A23,'ADR Raw Data'!$B$6:$BE$49,'ADR Raw Data'!X$1,FALSE))/100</f>
        <v>2.4070165628368598E-2</v>
      </c>
      <c r="R24" s="44">
        <f>(VLOOKUP($A23,'ADR Raw Data'!$B$6:$BE$49,'ADR Raw Data'!Y$1,FALSE))/100</f>
        <v>2.5213969564356901E-2</v>
      </c>
      <c r="S24" s="45">
        <f>(VLOOKUP($A23,'ADR Raw Data'!$B$6:$BE$49,'ADR Raw Data'!AA$1,FALSE))/100</f>
        <v>8.2648186263267504E-2</v>
      </c>
      <c r="T24" s="45">
        <f>(VLOOKUP($A23,'ADR Raw Data'!$B$6:$BE$49,'ADR Raw Data'!AB$1,FALSE))/100</f>
        <v>9.3277806248062797E-2</v>
      </c>
      <c r="U24" s="44">
        <f>(VLOOKUP($A23,'ADR Raw Data'!$B$6:$BE$49,'ADR Raw Data'!AC$1,FALSE))/100</f>
        <v>8.7923046205009694E-2</v>
      </c>
      <c r="V24" s="46">
        <f>(VLOOKUP($A23,'ADR Raw Data'!$B$6:$BE$49,'ADR Raw Data'!AE$1,FALSE))/100</f>
        <v>5.0560394322724994E-2</v>
      </c>
      <c r="X24" s="43">
        <f>(VLOOKUP($A23,'RevPAR Raw Data'!$B$6:$BE$49,'RevPAR Raw Data'!T$1,FALSE))/100</f>
        <v>2.32593283973173E-2</v>
      </c>
      <c r="Y24" s="44">
        <f>(VLOOKUP($A23,'RevPAR Raw Data'!$B$6:$BE$49,'RevPAR Raw Data'!U$1,FALSE))/100</f>
        <v>4.4956369594015104E-2</v>
      </c>
      <c r="Z24" s="44">
        <f>(VLOOKUP($A23,'RevPAR Raw Data'!$B$6:$BE$49,'RevPAR Raw Data'!V$1,FALSE))/100</f>
        <v>5.0927780474865098E-2</v>
      </c>
      <c r="AA24" s="44">
        <f>(VLOOKUP($A23,'RevPAR Raw Data'!$B$6:$BE$49,'RevPAR Raw Data'!W$1,FALSE))/100</f>
        <v>7.7005068362514098E-2</v>
      </c>
      <c r="AB24" s="44">
        <f>(VLOOKUP($A23,'RevPAR Raw Data'!$B$6:$BE$49,'RevPAR Raw Data'!X$1,FALSE))/100</f>
        <v>9.8748026766512606E-2</v>
      </c>
      <c r="AC24" s="44">
        <f>(VLOOKUP($A23,'RevPAR Raw Data'!$B$6:$BE$49,'RevPAR Raw Data'!Y$1,FALSE))/100</f>
        <v>6.1454236444169599E-2</v>
      </c>
      <c r="AD24" s="45">
        <f>(VLOOKUP($A23,'RevPAR Raw Data'!$B$6:$BE$49,'RevPAR Raw Data'!AA$1,FALSE))/100</f>
        <v>0.208263005143797</v>
      </c>
      <c r="AE24" s="45">
        <f>(VLOOKUP($A23,'RevPAR Raw Data'!$B$6:$BE$49,'RevPAR Raw Data'!AB$1,FALSE))/100</f>
        <v>0.213046910091028</v>
      </c>
      <c r="AF24" s="44">
        <f>(VLOOKUP($A23,'RevPAR Raw Data'!$B$6:$BE$49,'RevPAR Raw Data'!AC$1,FALSE))/100</f>
        <v>0.21064190197329299</v>
      </c>
      <c r="AG24" s="46">
        <f>(VLOOKUP($A23,'RevPAR Raw Data'!$B$6:$BE$49,'RevPAR Raw Data'!AE$1,FALSE))/100</f>
        <v>0.11383802511358701</v>
      </c>
    </row>
    <row r="25" spans="1:33" x14ac:dyDescent="0.2">
      <c r="A25" s="93"/>
      <c r="B25" s="71"/>
      <c r="C25" s="72"/>
      <c r="D25" s="72"/>
      <c r="E25" s="72"/>
      <c r="F25" s="72"/>
      <c r="G25" s="73"/>
      <c r="H25" s="53"/>
      <c r="I25" s="53"/>
      <c r="J25" s="73"/>
      <c r="K25" s="74"/>
      <c r="M25" s="75"/>
      <c r="N25" s="76"/>
      <c r="O25" s="76"/>
      <c r="P25" s="76"/>
      <c r="Q25" s="76"/>
      <c r="R25" s="77"/>
      <c r="S25" s="76"/>
      <c r="T25" s="76"/>
      <c r="U25" s="77"/>
      <c r="V25" s="78"/>
      <c r="X25" s="75"/>
      <c r="Y25" s="76"/>
      <c r="Z25" s="76"/>
      <c r="AA25" s="76"/>
      <c r="AB25" s="76"/>
      <c r="AC25" s="77"/>
      <c r="AD25" s="76"/>
      <c r="AE25" s="76"/>
      <c r="AF25" s="77"/>
      <c r="AG25" s="78"/>
    </row>
    <row r="26" spans="1:33" x14ac:dyDescent="0.2">
      <c r="A26" s="70" t="s">
        <v>21</v>
      </c>
      <c r="B26" s="47">
        <f>(VLOOKUP($A26,'Occupancy Raw Data'!$B$8:$BE$51,'Occupancy Raw Data'!G$3,FALSE))/100</f>
        <v>0.500646792497207</v>
      </c>
      <c r="C26" s="53">
        <f>(VLOOKUP($A26,'Occupancy Raw Data'!$B$8:$BE$51,'Occupancy Raw Data'!H$3,FALSE))/100</f>
        <v>0.52296113365084895</v>
      </c>
      <c r="D26" s="53">
        <f>(VLOOKUP($A26,'Occupancy Raw Data'!$B$8:$BE$51,'Occupancy Raw Data'!I$3,FALSE))/100</f>
        <v>0.54007173516787199</v>
      </c>
      <c r="E26" s="53">
        <f>(VLOOKUP($A26,'Occupancy Raw Data'!$B$8:$BE$51,'Occupancy Raw Data'!J$3,FALSE))/100</f>
        <v>0.55056741341800397</v>
      </c>
      <c r="F26" s="53">
        <f>(VLOOKUP($A26,'Occupancy Raw Data'!$B$8:$BE$51,'Occupancy Raw Data'!K$3,FALSE))/100</f>
        <v>0.57646851296524904</v>
      </c>
      <c r="G26" s="54">
        <f>(VLOOKUP($A26,'Occupancy Raw Data'!$B$8:$BE$51,'Occupancy Raw Data'!L$3,FALSE))/100</f>
        <v>0.53814311753983601</v>
      </c>
      <c r="H26" s="53">
        <f>(VLOOKUP($A26,'Occupancy Raw Data'!$B$8:$BE$51,'Occupancy Raw Data'!N$3,FALSE))/100</f>
        <v>0.66804845063797202</v>
      </c>
      <c r="I26" s="53">
        <f>(VLOOKUP($A26,'Occupancy Raw Data'!$B$8:$BE$51,'Occupancy Raw Data'!O$3,FALSE))/100</f>
        <v>0.67242899982360205</v>
      </c>
      <c r="J26" s="54">
        <f>(VLOOKUP($A26,'Occupancy Raw Data'!$B$8:$BE$51,'Occupancy Raw Data'!P$3,FALSE))/100</f>
        <v>0.67023872523078698</v>
      </c>
      <c r="K26" s="48">
        <f>(VLOOKUP($A26,'Occupancy Raw Data'!$B$8:$BE$51,'Occupancy Raw Data'!R$3,FALSE))/100</f>
        <v>0.57588471973725097</v>
      </c>
      <c r="M26" s="75">
        <f>VLOOKUP($A26,'ADR Raw Data'!$B$6:$BE$49,'ADR Raw Data'!G$1,FALSE)</f>
        <v>62.112217986963401</v>
      </c>
      <c r="N26" s="76">
        <f>VLOOKUP($A26,'ADR Raw Data'!$B$6:$BE$49,'ADR Raw Data'!H$1,FALSE)</f>
        <v>62.528247464582797</v>
      </c>
      <c r="O26" s="76">
        <f>VLOOKUP($A26,'ADR Raw Data'!$B$6:$BE$49,'ADR Raw Data'!I$1,FALSE)</f>
        <v>62.771775574305899</v>
      </c>
      <c r="P26" s="76">
        <f>VLOOKUP($A26,'ADR Raw Data'!$B$6:$BE$49,'ADR Raw Data'!J$1,FALSE)</f>
        <v>63.148489875580701</v>
      </c>
      <c r="Q26" s="76">
        <f>VLOOKUP($A26,'ADR Raw Data'!$B$6:$BE$49,'ADR Raw Data'!K$1,FALSE)</f>
        <v>64.015469548143599</v>
      </c>
      <c r="R26" s="77">
        <f>VLOOKUP($A26,'ADR Raw Data'!$B$6:$BE$49,'ADR Raw Data'!L$1,FALSE)</f>
        <v>62.945259501540598</v>
      </c>
      <c r="S26" s="76">
        <f>VLOOKUP($A26,'ADR Raw Data'!$B$6:$BE$49,'ADR Raw Data'!N$1,FALSE)</f>
        <v>70.702510922853406</v>
      </c>
      <c r="T26" s="76">
        <f>VLOOKUP($A26,'ADR Raw Data'!$B$6:$BE$49,'ADR Raw Data'!O$1,FALSE)</f>
        <v>72.816114445610296</v>
      </c>
      <c r="U26" s="77">
        <f>VLOOKUP($A26,'ADR Raw Data'!$B$6:$BE$49,'ADR Raw Data'!P$1,FALSE)</f>
        <v>71.762766209014103</v>
      </c>
      <c r="V26" s="78">
        <f>VLOOKUP($A26,'ADR Raw Data'!$B$6:$BE$49,'ADR Raw Data'!R$1,FALSE)</f>
        <v>65.877311824208505</v>
      </c>
      <c r="X26" s="75">
        <f>VLOOKUP($A26,'RevPAR Raw Data'!$B$6:$BE$49,'RevPAR Raw Data'!G$1,FALSE)</f>
        <v>31.0962827100605</v>
      </c>
      <c r="Y26" s="76">
        <f>VLOOKUP($A26,'RevPAR Raw Data'!$B$6:$BE$49,'RevPAR Raw Data'!H$1,FALSE)</f>
        <v>32.6998431792791</v>
      </c>
      <c r="Z26" s="76">
        <f>VLOOKUP($A26,'RevPAR Raw Data'!$B$6:$BE$49,'RevPAR Raw Data'!I$1,FALSE)</f>
        <v>33.901261753983597</v>
      </c>
      <c r="AA26" s="76">
        <f>VLOOKUP($A26,'RevPAR Raw Data'!$B$6:$BE$49,'RevPAR Raw Data'!J$1,FALSE)</f>
        <v>34.767500732051502</v>
      </c>
      <c r="AB26" s="76">
        <f>VLOOKUP($A26,'RevPAR Raw Data'!$B$6:$BE$49,'RevPAR Raw Data'!K$1,FALSE)</f>
        <v>36.902902537190499</v>
      </c>
      <c r="AC26" s="77">
        <f>VLOOKUP($A26,'RevPAR Raw Data'!$B$6:$BE$49,'RevPAR Raw Data'!L$1,FALSE)</f>
        <v>33.873558182513001</v>
      </c>
      <c r="AD26" s="76">
        <f>VLOOKUP($A26,'RevPAR Raw Data'!$B$6:$BE$49,'RevPAR Raw Data'!N$1,FALSE)</f>
        <v>47.232702878226597</v>
      </c>
      <c r="AE26" s="76">
        <f>VLOOKUP($A26,'RevPAR Raw Data'!$B$6:$BE$49,'RevPAR Raw Data'!O$1,FALSE)</f>
        <v>48.963667007702703</v>
      </c>
      <c r="AF26" s="77">
        <f>VLOOKUP($A26,'RevPAR Raw Data'!$B$6:$BE$49,'RevPAR Raw Data'!P$1,FALSE)</f>
        <v>48.0981849429646</v>
      </c>
      <c r="AG26" s="78">
        <f>VLOOKUP($A26,'RevPAR Raw Data'!$B$6:$BE$49,'RevPAR Raw Data'!R$1,FALSE)</f>
        <v>37.937737256927797</v>
      </c>
    </row>
    <row r="27" spans="1:33" x14ac:dyDescent="0.2">
      <c r="A27" s="55" t="s">
        <v>131</v>
      </c>
      <c r="B27" s="43">
        <f>(VLOOKUP($A26,'Occupancy Raw Data'!$B$8:$BE$51,'Occupancy Raw Data'!T$3,FALSE))/100</f>
        <v>2.6999460754368099E-2</v>
      </c>
      <c r="C27" s="44">
        <f>(VLOOKUP($A26,'Occupancy Raw Data'!$B$8:$BE$51,'Occupancy Raw Data'!U$3,FALSE))/100</f>
        <v>2.8745813535401999E-2</v>
      </c>
      <c r="D27" s="44">
        <f>(VLOOKUP($A26,'Occupancy Raw Data'!$B$8:$BE$51,'Occupancy Raw Data'!V$3,FALSE))/100</f>
        <v>4.4794769685848702E-2</v>
      </c>
      <c r="E27" s="44">
        <f>(VLOOKUP($A26,'Occupancy Raw Data'!$B$8:$BE$51,'Occupancy Raw Data'!W$3,FALSE))/100</f>
        <v>3.5245358743774505E-2</v>
      </c>
      <c r="F27" s="44">
        <f>(VLOOKUP($A26,'Occupancy Raw Data'!$B$8:$BE$51,'Occupancy Raw Data'!X$3,FALSE))/100</f>
        <v>6.0083663573426503E-2</v>
      </c>
      <c r="G27" s="44">
        <f>(VLOOKUP($A26,'Occupancy Raw Data'!$B$8:$BE$51,'Occupancy Raw Data'!Y$3,FALSE))/100</f>
        <v>3.95412771168525E-2</v>
      </c>
      <c r="H27" s="45">
        <f>(VLOOKUP($A26,'Occupancy Raw Data'!$B$8:$BE$51,'Occupancy Raw Data'!AA$3,FALSE))/100</f>
        <v>9.5013378350799191E-2</v>
      </c>
      <c r="I27" s="45">
        <f>(VLOOKUP($A26,'Occupancy Raw Data'!$B$8:$BE$51,'Occupancy Raw Data'!AB$3,FALSE))/100</f>
        <v>0.101822669727307</v>
      </c>
      <c r="J27" s="44">
        <f>(VLOOKUP($A26,'Occupancy Raw Data'!$B$8:$BE$51,'Occupancy Raw Data'!AC$3,FALSE))/100</f>
        <v>9.841859708769149E-2</v>
      </c>
      <c r="K27" s="46">
        <f>(VLOOKUP($A26,'Occupancy Raw Data'!$B$8:$BE$51,'Occupancy Raw Data'!AE$3,FALSE))/100</f>
        <v>5.8406351002946402E-2</v>
      </c>
      <c r="M27" s="43">
        <f>(VLOOKUP($A26,'ADR Raw Data'!$B$6:$BE$49,'ADR Raw Data'!T$1,FALSE))/100</f>
        <v>1.64787828278277E-2</v>
      </c>
      <c r="N27" s="44">
        <f>(VLOOKUP($A26,'ADR Raw Data'!$B$6:$BE$49,'ADR Raw Data'!U$1,FALSE))/100</f>
        <v>1.9012784957093E-2</v>
      </c>
      <c r="O27" s="44">
        <f>(VLOOKUP($A26,'ADR Raw Data'!$B$6:$BE$49,'ADR Raw Data'!V$1,FALSE))/100</f>
        <v>2.2657099145323101E-2</v>
      </c>
      <c r="P27" s="44">
        <f>(VLOOKUP($A26,'ADR Raw Data'!$B$6:$BE$49,'ADR Raw Data'!W$1,FALSE))/100</f>
        <v>2.80621491878233E-2</v>
      </c>
      <c r="Q27" s="44">
        <f>(VLOOKUP($A26,'ADR Raw Data'!$B$6:$BE$49,'ADR Raw Data'!X$1,FALSE))/100</f>
        <v>3.0233288611915897E-2</v>
      </c>
      <c r="R27" s="44">
        <f>(VLOOKUP($A26,'ADR Raw Data'!$B$6:$BE$49,'ADR Raw Data'!Y$1,FALSE))/100</f>
        <v>2.3615527723946501E-2</v>
      </c>
      <c r="S27" s="45">
        <f>(VLOOKUP($A26,'ADR Raw Data'!$B$6:$BE$49,'ADR Raw Data'!AA$1,FALSE))/100</f>
        <v>3.1928959519659898E-2</v>
      </c>
      <c r="T27" s="45">
        <f>(VLOOKUP($A26,'ADR Raw Data'!$B$6:$BE$49,'ADR Raw Data'!AB$1,FALSE))/100</f>
        <v>6.2860710629764602E-2</v>
      </c>
      <c r="U27" s="44">
        <f>(VLOOKUP($A26,'ADR Raw Data'!$B$6:$BE$49,'ADR Raw Data'!AC$1,FALSE))/100</f>
        <v>4.7444645942959995E-2</v>
      </c>
      <c r="V27" s="46">
        <f>(VLOOKUP($A26,'ADR Raw Data'!$B$6:$BE$49,'ADR Raw Data'!AE$1,FALSE))/100</f>
        <v>3.3497669445218203E-2</v>
      </c>
      <c r="X27" s="43">
        <f>(VLOOKUP($A26,'RevPAR Raw Data'!$B$6:$BE$49,'RevPAR Raw Data'!T$1,FALSE))/100</f>
        <v>4.3923161832435602E-2</v>
      </c>
      <c r="Y27" s="44">
        <f>(VLOOKUP($A26,'RevPAR Raw Data'!$B$6:$BE$49,'RevPAR Raw Data'!U$1,FALSE))/100</f>
        <v>4.8305136463660393E-2</v>
      </c>
      <c r="Z27" s="44">
        <f>(VLOOKUP($A26,'RevPAR Raw Data'!$B$6:$BE$49,'RevPAR Raw Data'!V$1,FALSE))/100</f>
        <v>6.8466788369136097E-2</v>
      </c>
      <c r="AA27" s="44">
        <f>(VLOOKUP($A26,'RevPAR Raw Data'!$B$6:$BE$49,'RevPAR Raw Data'!W$1,FALSE))/100</f>
        <v>6.4296568446844005E-2</v>
      </c>
      <c r="AB27" s="44">
        <f>(VLOOKUP($A26,'RevPAR Raw Data'!$B$6:$BE$49,'RevPAR Raw Data'!X$1,FALSE))/100</f>
        <v>9.2133478927019091E-2</v>
      </c>
      <c r="AC27" s="44">
        <f>(VLOOKUP($A26,'RevPAR Raw Data'!$B$6:$BE$49,'RevPAR Raw Data'!Y$1,FALSE))/100</f>
        <v>6.4090592966792398E-2</v>
      </c>
      <c r="AD27" s="45">
        <f>(VLOOKUP($A26,'RevPAR Raw Data'!$B$6:$BE$49,'RevPAR Raw Data'!AA$1,FALSE))/100</f>
        <v>0.129976016181648</v>
      </c>
      <c r="AE27" s="45">
        <f>(VLOOKUP($A26,'RevPAR Raw Data'!$B$6:$BE$49,'RevPAR Raw Data'!AB$1,FALSE))/100</f>
        <v>0.17108402573435</v>
      </c>
      <c r="AF27" s="44">
        <f>(VLOOKUP($A26,'RevPAR Raw Data'!$B$6:$BE$49,'RevPAR Raw Data'!AC$1,FALSE))/100</f>
        <v>0.15053267852367902</v>
      </c>
      <c r="AG27" s="46">
        <f>(VLOOKUP($A26,'RevPAR Raw Data'!$B$6:$BE$49,'RevPAR Raw Data'!AE$1,FALSE))/100</f>
        <v>9.3860497087562805E-2</v>
      </c>
    </row>
    <row r="28" spans="1:33" x14ac:dyDescent="0.2">
      <c r="A28" s="108" t="s">
        <v>22</v>
      </c>
      <c r="B28" s="84"/>
      <c r="C28" s="85"/>
      <c r="D28" s="85"/>
      <c r="E28" s="85"/>
      <c r="F28" s="85"/>
      <c r="G28" s="86"/>
      <c r="H28" s="85"/>
      <c r="I28" s="85"/>
      <c r="J28" s="86"/>
      <c r="K28" s="87"/>
      <c r="M28" s="84"/>
      <c r="N28" s="85"/>
      <c r="O28" s="85"/>
      <c r="P28" s="85"/>
      <c r="Q28" s="85"/>
      <c r="R28" s="86"/>
      <c r="S28" s="85"/>
      <c r="T28" s="85"/>
      <c r="U28" s="86"/>
      <c r="V28" s="87"/>
      <c r="X28" s="84"/>
      <c r="Y28" s="85"/>
      <c r="Z28" s="85"/>
      <c r="AA28" s="85"/>
      <c r="AB28" s="85"/>
      <c r="AC28" s="86"/>
      <c r="AD28" s="85"/>
      <c r="AE28" s="85"/>
      <c r="AF28" s="86"/>
      <c r="AG28" s="87"/>
    </row>
    <row r="29" spans="1:33" x14ac:dyDescent="0.2">
      <c r="A29" s="70" t="s">
        <v>23</v>
      </c>
      <c r="B29" s="71">
        <f>(VLOOKUP($A29,'Occupancy Raw Data'!$B$8:$BE$45,'Occupancy Raw Data'!G$3,FALSE))/100</f>
        <v>0.47297456777010605</v>
      </c>
      <c r="C29" s="72">
        <f>(VLOOKUP($A29,'Occupancy Raw Data'!$B$8:$BE$45,'Occupancy Raw Data'!H$3,FALSE))/100</f>
        <v>0.60096182215141303</v>
      </c>
      <c r="D29" s="72">
        <f>(VLOOKUP($A29,'Occupancy Raw Data'!$B$8:$BE$45,'Occupancy Raw Data'!I$3,FALSE))/100</f>
        <v>0.70469699651855711</v>
      </c>
      <c r="E29" s="72">
        <f>(VLOOKUP($A29,'Occupancy Raw Data'!$B$8:$BE$45,'Occupancy Raw Data'!J$3,FALSE))/100</f>
        <v>0.71127633209417496</v>
      </c>
      <c r="F29" s="72">
        <f>(VLOOKUP($A29,'Occupancy Raw Data'!$B$8:$BE$45,'Occupancy Raw Data'!K$3,FALSE))/100</f>
        <v>0.80996636572844694</v>
      </c>
      <c r="G29" s="73">
        <f>(VLOOKUP($A29,'Occupancy Raw Data'!$B$8:$BE$45,'Occupancy Raw Data'!L$3,FALSE))/100</f>
        <v>0.65997521685254001</v>
      </c>
      <c r="H29" s="53">
        <f>(VLOOKUP($A29,'Occupancy Raw Data'!$B$8:$BE$45,'Occupancy Raw Data'!N$3,FALSE))/100</f>
        <v>0.87873959992919093</v>
      </c>
      <c r="I29" s="53">
        <f>(VLOOKUP($A29,'Occupancy Raw Data'!$B$8:$BE$45,'Occupancy Raw Data'!O$3,FALSE))/100</f>
        <v>0.862365020357585</v>
      </c>
      <c r="J29" s="73">
        <f>(VLOOKUP($A29,'Occupancy Raw Data'!$B$8:$BE$45,'Occupancy Raw Data'!P$3,FALSE))/100</f>
        <v>0.87055231014338796</v>
      </c>
      <c r="K29" s="74">
        <f>(VLOOKUP($A29,'Occupancy Raw Data'!$B$8:$BE$45,'Occupancy Raw Data'!R$3,FALSE))/100</f>
        <v>0.72014010064992506</v>
      </c>
      <c r="M29" s="75">
        <f>VLOOKUP($A29,'ADR Raw Data'!$B$6:$BE$43,'ADR Raw Data'!G$1,FALSE)</f>
        <v>106.665605389557</v>
      </c>
      <c r="N29" s="76">
        <f>VLOOKUP($A29,'ADR Raw Data'!$B$6:$BE$43,'ADR Raw Data'!H$1,FALSE)</f>
        <v>113.288942019735</v>
      </c>
      <c r="O29" s="76">
        <f>VLOOKUP($A29,'ADR Raw Data'!$B$6:$BE$43,'ADR Raw Data'!I$1,FALSE)</f>
        <v>118.48926606656801</v>
      </c>
      <c r="P29" s="76">
        <f>VLOOKUP($A29,'ADR Raw Data'!$B$6:$BE$43,'ADR Raw Data'!J$1,FALSE)</f>
        <v>119.56093952214999</v>
      </c>
      <c r="Q29" s="76">
        <f>VLOOKUP($A29,'ADR Raw Data'!$B$6:$BE$43,'ADR Raw Data'!K$1,FALSE)</f>
        <v>134.55200451681</v>
      </c>
      <c r="R29" s="77">
        <f>VLOOKUP($A29,'ADR Raw Data'!$B$6:$BE$43,'ADR Raw Data'!L$1,FALSE)</f>
        <v>120.021155964451</v>
      </c>
      <c r="S29" s="76">
        <f>VLOOKUP($A29,'ADR Raw Data'!$B$6:$BE$43,'ADR Raw Data'!N$1,FALSE)</f>
        <v>160.21796904378101</v>
      </c>
      <c r="T29" s="76">
        <f>VLOOKUP($A29,'ADR Raw Data'!$B$6:$BE$43,'ADR Raw Data'!O$1,FALSE)</f>
        <v>160.74317903452001</v>
      </c>
      <c r="U29" s="77">
        <f>VLOOKUP($A29,'ADR Raw Data'!$B$6:$BE$43,'ADR Raw Data'!P$1,FALSE)</f>
        <v>160.478104315998</v>
      </c>
      <c r="V29" s="78">
        <f>VLOOKUP($A29,'ADR Raw Data'!$B$6:$BE$43,'ADR Raw Data'!R$1,FALSE)</f>
        <v>133.99458372107901</v>
      </c>
      <c r="X29" s="75">
        <f>VLOOKUP($A29,'RevPAR Raw Data'!$B$6:$BE$43,'RevPAR Raw Data'!G$1,FALSE)</f>
        <v>50.450118605062798</v>
      </c>
      <c r="Y29" s="76">
        <f>VLOOKUP($A29,'RevPAR Raw Data'!$B$6:$BE$43,'RevPAR Raw Data'!H$1,FALSE)</f>
        <v>68.082329025786194</v>
      </c>
      <c r="Z29" s="76">
        <f>VLOOKUP($A29,'RevPAR Raw Data'!$B$6:$BE$43,'RevPAR Raw Data'!I$1,FALSE)</f>
        <v>83.499029916799401</v>
      </c>
      <c r="AA29" s="76">
        <f>VLOOKUP($A29,'RevPAR Raw Data'!$B$6:$BE$43,'RevPAR Raw Data'!J$1,FALSE)</f>
        <v>85.0408665250486</v>
      </c>
      <c r="AB29" s="76">
        <f>VLOOKUP($A29,'RevPAR Raw Data'!$B$6:$BE$43,'RevPAR Raw Data'!K$1,FALSE)</f>
        <v>108.982598099958</v>
      </c>
      <c r="AC29" s="77">
        <f>VLOOKUP($A29,'RevPAR Raw Data'!$B$6:$BE$43,'RevPAR Raw Data'!L$1,FALSE)</f>
        <v>79.210988434531103</v>
      </c>
      <c r="AD29" s="76">
        <f>VLOOKUP($A29,'RevPAR Raw Data'!$B$6:$BE$43,'RevPAR Raw Data'!N$1,FALSE)</f>
        <v>140.789874019</v>
      </c>
      <c r="AE29" s="76">
        <f>VLOOKUP($A29,'RevPAR Raw Data'!$B$6:$BE$43,'RevPAR Raw Data'!O$1,FALSE)</f>
        <v>138.61929486044701</v>
      </c>
      <c r="AF29" s="77">
        <f>VLOOKUP($A29,'RevPAR Raw Data'!$B$6:$BE$43,'RevPAR Raw Data'!P$1,FALSE)</f>
        <v>139.70458443972299</v>
      </c>
      <c r="AG29" s="78">
        <f>VLOOKUP($A29,'RevPAR Raw Data'!$B$6:$BE$43,'RevPAR Raw Data'!R$1,FALSE)</f>
        <v>96.494873007443303</v>
      </c>
    </row>
    <row r="30" spans="1:33" x14ac:dyDescent="0.2">
      <c r="A30" s="55" t="s">
        <v>131</v>
      </c>
      <c r="B30" s="43">
        <f>(VLOOKUP($A29,'Occupancy Raw Data'!$B$8:$BE$51,'Occupancy Raw Data'!T$3,FALSE))/100</f>
        <v>1.6067491655557199E-2</v>
      </c>
      <c r="C30" s="44">
        <f>(VLOOKUP($A29,'Occupancy Raw Data'!$B$8:$BE$51,'Occupancy Raw Data'!U$3,FALSE))/100</f>
        <v>-1.64665815290021E-2</v>
      </c>
      <c r="D30" s="44">
        <f>(VLOOKUP($A29,'Occupancy Raw Data'!$B$8:$BE$51,'Occupancy Raw Data'!V$3,FALSE))/100</f>
        <v>4.0829015467713205E-2</v>
      </c>
      <c r="E30" s="44">
        <f>(VLOOKUP($A29,'Occupancy Raw Data'!$B$8:$BE$51,'Occupancy Raw Data'!W$3,FALSE))/100</f>
        <v>3.4246471041721495E-2</v>
      </c>
      <c r="F30" s="44">
        <f>(VLOOKUP($A29,'Occupancy Raw Data'!$B$8:$BE$51,'Occupancy Raw Data'!X$3,FALSE))/100</f>
        <v>2.3975541915345101E-2</v>
      </c>
      <c r="G30" s="44">
        <f>(VLOOKUP($A29,'Occupancy Raw Data'!$B$8:$BE$51,'Occupancy Raw Data'!Y$3,FALSE))/100</f>
        <v>2.0905758727607599E-2</v>
      </c>
      <c r="H30" s="45">
        <f>(VLOOKUP($A29,'Occupancy Raw Data'!$B$8:$BE$51,'Occupancy Raw Data'!AA$3,FALSE))/100</f>
        <v>3.27309446113161E-2</v>
      </c>
      <c r="I30" s="45">
        <f>(VLOOKUP($A29,'Occupancy Raw Data'!$B$8:$BE$51,'Occupancy Raw Data'!AB$3,FALSE))/100</f>
        <v>2.6914905323731898E-2</v>
      </c>
      <c r="J30" s="44">
        <f>(VLOOKUP($A29,'Occupancy Raw Data'!$B$8:$BE$51,'Occupancy Raw Data'!AC$3,FALSE))/100</f>
        <v>2.9842062867866101E-2</v>
      </c>
      <c r="K30" s="46">
        <f>(VLOOKUP($A29,'Occupancy Raw Data'!$B$8:$BE$51,'Occupancy Raw Data'!AE$3,FALSE))/100</f>
        <v>2.39732472659442E-2</v>
      </c>
      <c r="M30" s="43">
        <f>(VLOOKUP($A29,'ADR Raw Data'!$B$6:$BE$49,'ADR Raw Data'!T$1,FALSE))/100</f>
        <v>3.5334947179667002E-2</v>
      </c>
      <c r="N30" s="44">
        <f>(VLOOKUP($A29,'ADR Raw Data'!$B$6:$BE$49,'ADR Raw Data'!U$1,FALSE))/100</f>
        <v>-8.1315855369747201E-4</v>
      </c>
      <c r="O30" s="44">
        <f>(VLOOKUP($A29,'ADR Raw Data'!$B$6:$BE$49,'ADR Raw Data'!V$1,FALSE))/100</f>
        <v>3.09621177404662E-3</v>
      </c>
      <c r="P30" s="44">
        <f>(VLOOKUP($A29,'ADR Raw Data'!$B$6:$BE$49,'ADR Raw Data'!W$1,FALSE))/100</f>
        <v>-1.2207515665257801E-2</v>
      </c>
      <c r="Q30" s="44">
        <f>(VLOOKUP($A29,'ADR Raw Data'!$B$6:$BE$49,'ADR Raw Data'!X$1,FALSE))/100</f>
        <v>1.4410876925635901E-2</v>
      </c>
      <c r="R30" s="44">
        <f>(VLOOKUP($A29,'ADR Raw Data'!$B$6:$BE$49,'ADR Raw Data'!Y$1,FALSE))/100</f>
        <v>6.6729930962552393E-3</v>
      </c>
      <c r="S30" s="45">
        <f>(VLOOKUP($A29,'ADR Raw Data'!$B$6:$BE$49,'ADR Raw Data'!AA$1,FALSE))/100</f>
        <v>4.2687615759303299E-2</v>
      </c>
      <c r="T30" s="45">
        <f>(VLOOKUP($A29,'ADR Raw Data'!$B$6:$BE$49,'ADR Raw Data'!AB$1,FALSE))/100</f>
        <v>6.6127431396470898E-2</v>
      </c>
      <c r="U30" s="44">
        <f>(VLOOKUP($A29,'ADR Raw Data'!$B$6:$BE$49,'ADR Raw Data'!AC$1,FALSE))/100</f>
        <v>5.4214442036048902E-2</v>
      </c>
      <c r="V30" s="46">
        <f>(VLOOKUP($A29,'ADR Raw Data'!$B$6:$BE$49,'ADR Raw Data'!AE$1,FALSE))/100</f>
        <v>2.6317660779401102E-2</v>
      </c>
      <c r="X30" s="43">
        <f>(VLOOKUP($A29,'RevPAR Raw Data'!$B$6:$BE$43,'RevPAR Raw Data'!T$1,FALSE))/100</f>
        <v>5.1970182804183196E-2</v>
      </c>
      <c r="Y30" s="44">
        <f>(VLOOKUP($A29,'RevPAR Raw Data'!$B$6:$BE$43,'RevPAR Raw Data'!U$1,FALSE))/100</f>
        <v>-1.72663501410791E-2</v>
      </c>
      <c r="Z30" s="44">
        <f>(VLOOKUP($A29,'RevPAR Raw Data'!$B$6:$BE$43,'RevPAR Raw Data'!V$1,FALSE))/100</f>
        <v>4.4051642520173698E-2</v>
      </c>
      <c r="AA30" s="44">
        <f>(VLOOKUP($A29,'RevPAR Raw Data'!$B$6:$BE$43,'RevPAR Raw Data'!W$1,FALSE))/100</f>
        <v>2.1620891044741998E-2</v>
      </c>
      <c r="AB30" s="44">
        <f>(VLOOKUP($A29,'RevPAR Raw Data'!$B$6:$BE$43,'RevPAR Raw Data'!X$1,FALSE))/100</f>
        <v>3.87319274247485E-2</v>
      </c>
      <c r="AC30" s="44">
        <f>(VLOOKUP($A29,'RevPAR Raw Data'!$B$6:$BE$43,'RevPAR Raw Data'!Y$1,FALSE))/100</f>
        <v>2.77182558075241E-2</v>
      </c>
      <c r="AD30" s="45">
        <f>(VLOOKUP($A29,'RevPAR Raw Data'!$B$6:$BE$43,'RevPAR Raw Data'!AA$1,FALSE))/100</f>
        <v>7.6815766357626297E-2</v>
      </c>
      <c r="AE30" s="45">
        <f>(VLOOKUP($A29,'RevPAR Raw Data'!$B$6:$BE$43,'RevPAR Raw Data'!AB$1,FALSE))/100</f>
        <v>9.4822150275540501E-2</v>
      </c>
      <c r="AF30" s="44">
        <f>(VLOOKUP($A29,'RevPAR Raw Data'!$B$6:$BE$43,'RevPAR Raw Data'!AC$1,FALSE))/100</f>
        <v>8.5674375691501103E-2</v>
      </c>
      <c r="AG30" s="46">
        <f>(VLOOKUP($A29,'RevPAR Raw Data'!$B$6:$BE$43,'RevPAR Raw Data'!AE$1,FALSE))/100</f>
        <v>5.0921827834671196E-2</v>
      </c>
    </row>
    <row r="31" spans="1:33" x14ac:dyDescent="0.2">
      <c r="A31" s="93"/>
      <c r="B31" s="71"/>
      <c r="C31" s="72"/>
      <c r="D31" s="72"/>
      <c r="E31" s="72"/>
      <c r="F31" s="72"/>
      <c r="G31" s="73"/>
      <c r="H31" s="53"/>
      <c r="I31" s="53"/>
      <c r="J31" s="73"/>
      <c r="K31" s="74"/>
      <c r="M31" s="75"/>
      <c r="N31" s="76"/>
      <c r="O31" s="76"/>
      <c r="P31" s="76"/>
      <c r="Q31" s="76"/>
      <c r="R31" s="77"/>
      <c r="S31" s="76"/>
      <c r="T31" s="76"/>
      <c r="U31" s="77"/>
      <c r="V31" s="78"/>
      <c r="X31" s="75"/>
      <c r="Y31" s="76"/>
      <c r="Z31" s="76"/>
      <c r="AA31" s="76"/>
      <c r="AB31" s="76"/>
      <c r="AC31" s="77"/>
      <c r="AD31" s="76"/>
      <c r="AE31" s="76"/>
      <c r="AF31" s="77"/>
      <c r="AG31" s="78"/>
    </row>
    <row r="32" spans="1:33" x14ac:dyDescent="0.2">
      <c r="A32" s="70" t="s">
        <v>24</v>
      </c>
      <c r="B32" s="71">
        <f>(VLOOKUP($A32,'Occupancy Raw Data'!$B$8:$BE$45,'Occupancy Raw Data'!G$3,FALSE))/100</f>
        <v>0.39327599687255599</v>
      </c>
      <c r="C32" s="72">
        <f>(VLOOKUP($A32,'Occupancy Raw Data'!$B$8:$BE$45,'Occupancy Raw Data'!H$3,FALSE))/100</f>
        <v>0.59265050820953802</v>
      </c>
      <c r="D32" s="72">
        <f>(VLOOKUP($A32,'Occupancy Raw Data'!$B$8:$BE$45,'Occupancy Raw Data'!I$3,FALSE))/100</f>
        <v>0.64738076622361207</v>
      </c>
      <c r="E32" s="72">
        <f>(VLOOKUP($A32,'Occupancy Raw Data'!$B$8:$BE$45,'Occupancy Raw Data'!J$3,FALSE))/100</f>
        <v>0.6278342455043</v>
      </c>
      <c r="F32" s="72">
        <f>(VLOOKUP($A32,'Occupancy Raw Data'!$B$8:$BE$45,'Occupancy Raw Data'!K$3,FALSE))/100</f>
        <v>0.61923377638780197</v>
      </c>
      <c r="G32" s="73">
        <f>(VLOOKUP($A32,'Occupancy Raw Data'!$B$8:$BE$45,'Occupancy Raw Data'!L$3,FALSE))/100</f>
        <v>0.57607505863956199</v>
      </c>
      <c r="H32" s="53">
        <f>(VLOOKUP($A32,'Occupancy Raw Data'!$B$8:$BE$45,'Occupancy Raw Data'!N$3,FALSE))/100</f>
        <v>0.71071149335418193</v>
      </c>
      <c r="I32" s="53">
        <f>(VLOOKUP($A32,'Occupancy Raw Data'!$B$8:$BE$45,'Occupancy Raw Data'!O$3,FALSE))/100</f>
        <v>0.6927286942924149</v>
      </c>
      <c r="J32" s="73">
        <f>(VLOOKUP($A32,'Occupancy Raw Data'!$B$8:$BE$45,'Occupancy Raw Data'!P$3,FALSE))/100</f>
        <v>0.70172009382329903</v>
      </c>
      <c r="K32" s="74">
        <f>(VLOOKUP($A32,'Occupancy Raw Data'!$B$8:$BE$45,'Occupancy Raw Data'!R$3,FALSE))/100</f>
        <v>0.61197364012062894</v>
      </c>
      <c r="M32" s="75">
        <f>VLOOKUP($A32,'ADR Raw Data'!$B$6:$BE$43,'ADR Raw Data'!G$1,FALSE)</f>
        <v>98.201669980119206</v>
      </c>
      <c r="N32" s="76">
        <f>VLOOKUP($A32,'ADR Raw Data'!$B$6:$BE$43,'ADR Raw Data'!H$1,FALSE)</f>
        <v>102.61759894459099</v>
      </c>
      <c r="O32" s="76">
        <f>VLOOKUP($A32,'ADR Raw Data'!$B$6:$BE$43,'ADR Raw Data'!I$1,FALSE)</f>
        <v>103.19278985507199</v>
      </c>
      <c r="P32" s="76">
        <f>VLOOKUP($A32,'ADR Raw Data'!$B$6:$BE$43,'ADR Raw Data'!J$1,FALSE)</f>
        <v>103.433536737235</v>
      </c>
      <c r="Q32" s="76">
        <f>VLOOKUP($A32,'ADR Raw Data'!$B$6:$BE$43,'ADR Raw Data'!K$1,FALSE)</f>
        <v>104.409722222222</v>
      </c>
      <c r="R32" s="77">
        <f>VLOOKUP($A32,'ADR Raw Data'!$B$6:$BE$43,'ADR Raw Data'!L$1,FALSE)</f>
        <v>102.707068403908</v>
      </c>
      <c r="S32" s="76">
        <f>VLOOKUP($A32,'ADR Raw Data'!$B$6:$BE$43,'ADR Raw Data'!N$1,FALSE)</f>
        <v>124.778514851485</v>
      </c>
      <c r="T32" s="76">
        <f>VLOOKUP($A32,'ADR Raw Data'!$B$6:$BE$43,'ADR Raw Data'!O$1,FALSE)</f>
        <v>121.40229119638801</v>
      </c>
      <c r="U32" s="77">
        <f>VLOOKUP($A32,'ADR Raw Data'!$B$6:$BE$43,'ADR Raw Data'!P$1,FALSE)</f>
        <v>123.112033426183</v>
      </c>
      <c r="V32" s="78">
        <f>VLOOKUP($A32,'ADR Raw Data'!$B$6:$BE$43,'ADR Raw Data'!R$1,FALSE)</f>
        <v>109.392031392589</v>
      </c>
      <c r="X32" s="75">
        <f>VLOOKUP($A32,'RevPAR Raw Data'!$B$6:$BE$43,'RevPAR Raw Data'!G$1,FALSE)</f>
        <v>38.620359655981197</v>
      </c>
      <c r="Y32" s="76">
        <f>VLOOKUP($A32,'RevPAR Raw Data'!$B$6:$BE$43,'RevPAR Raw Data'!H$1,FALSE)</f>
        <v>60.816372165754402</v>
      </c>
      <c r="Z32" s="76">
        <f>VLOOKUP($A32,'RevPAR Raw Data'!$B$6:$BE$43,'RevPAR Raw Data'!I$1,FALSE)</f>
        <v>66.805027365129007</v>
      </c>
      <c r="AA32" s="76">
        <f>VLOOKUP($A32,'RevPAR Raw Data'!$B$6:$BE$43,'RevPAR Raw Data'!J$1,FALSE)</f>
        <v>64.939116497263399</v>
      </c>
      <c r="AB32" s="76">
        <f>VLOOKUP($A32,'RevPAR Raw Data'!$B$6:$BE$43,'RevPAR Raw Data'!K$1,FALSE)</f>
        <v>64.654026583268106</v>
      </c>
      <c r="AC32" s="77">
        <f>VLOOKUP($A32,'RevPAR Raw Data'!$B$6:$BE$43,'RevPAR Raw Data'!L$1,FALSE)</f>
        <v>59.166980453479198</v>
      </c>
      <c r="AD32" s="76">
        <f>VLOOKUP($A32,'RevPAR Raw Data'!$B$6:$BE$43,'RevPAR Raw Data'!N$1,FALSE)</f>
        <v>88.681524628616103</v>
      </c>
      <c r="AE32" s="76">
        <f>VLOOKUP($A32,'RevPAR Raw Data'!$B$6:$BE$43,'RevPAR Raw Data'!O$1,FALSE)</f>
        <v>84.098850664581704</v>
      </c>
      <c r="AF32" s="77">
        <f>VLOOKUP($A32,'RevPAR Raw Data'!$B$6:$BE$43,'RevPAR Raw Data'!P$1,FALSE)</f>
        <v>86.390187646598903</v>
      </c>
      <c r="AG32" s="78">
        <f>VLOOKUP($A32,'RevPAR Raw Data'!$B$6:$BE$43,'RevPAR Raw Data'!R$1,FALSE)</f>
        <v>66.945039651513397</v>
      </c>
    </row>
    <row r="33" spans="1:33" x14ac:dyDescent="0.2">
      <c r="A33" s="55" t="s">
        <v>131</v>
      </c>
      <c r="B33" s="43">
        <f>(VLOOKUP($A32,'Occupancy Raw Data'!$B$8:$BE$51,'Occupancy Raw Data'!T$3,FALSE))/100</f>
        <v>0</v>
      </c>
      <c r="C33" s="44">
        <f>(VLOOKUP($A32,'Occupancy Raw Data'!$B$8:$BE$51,'Occupancy Raw Data'!U$3,FALSE))/100</f>
        <v>0.151975683890577</v>
      </c>
      <c r="D33" s="44">
        <f>(VLOOKUP($A32,'Occupancy Raw Data'!$B$8:$BE$51,'Occupancy Raw Data'!V$3,FALSE))/100</f>
        <v>0.15</v>
      </c>
      <c r="E33" s="44">
        <f>(VLOOKUP($A32,'Occupancy Raw Data'!$B$8:$BE$51,'Occupancy Raw Data'!W$3,FALSE))/100</f>
        <v>5.6578947368421E-2</v>
      </c>
      <c r="F33" s="44">
        <f>(VLOOKUP($A32,'Occupancy Raw Data'!$B$8:$BE$51,'Occupancy Raw Data'!X$3,FALSE))/100</f>
        <v>0.1</v>
      </c>
      <c r="G33" s="44">
        <f>(VLOOKUP($A32,'Occupancy Raw Data'!$B$8:$BE$51,'Occupancy Raw Data'!Y$3,FALSE))/100</f>
        <v>9.6102350490925303E-2</v>
      </c>
      <c r="H33" s="45">
        <f>(VLOOKUP($A32,'Occupancy Raw Data'!$B$8:$BE$51,'Occupancy Raw Data'!AA$3,FALSE))/100</f>
        <v>0.15209125475285101</v>
      </c>
      <c r="I33" s="45">
        <f>(VLOOKUP($A32,'Occupancy Raw Data'!$B$8:$BE$51,'Occupancy Raw Data'!AB$3,FALSE))/100</f>
        <v>0.13444302176696499</v>
      </c>
      <c r="J33" s="44">
        <f>(VLOOKUP($A32,'Occupancy Raw Data'!$B$8:$BE$51,'Occupancy Raw Data'!AC$3,FALSE))/100</f>
        <v>0.14331210191082799</v>
      </c>
      <c r="K33" s="46">
        <f>(VLOOKUP($A32,'Occupancy Raw Data'!$B$8:$BE$51,'Occupancy Raw Data'!AE$3,FALSE))/100</f>
        <v>0.111133644291218</v>
      </c>
      <c r="M33" s="43">
        <f>(VLOOKUP($A32,'ADR Raw Data'!$B$6:$BE$49,'ADR Raw Data'!T$1,FALSE))/100</f>
        <v>6.7287450284985506E-2</v>
      </c>
      <c r="N33" s="44">
        <f>(VLOOKUP($A32,'ADR Raw Data'!$B$6:$BE$49,'ADR Raw Data'!U$1,FALSE))/100</f>
        <v>4.1942736610279398E-2</v>
      </c>
      <c r="O33" s="44">
        <f>(VLOOKUP($A32,'ADR Raw Data'!$B$6:$BE$49,'ADR Raw Data'!V$1,FALSE))/100</f>
        <v>9.6507951318039898E-3</v>
      </c>
      <c r="P33" s="44">
        <f>(VLOOKUP($A32,'ADR Raw Data'!$B$6:$BE$49,'ADR Raw Data'!W$1,FALSE))/100</f>
        <v>1.5899596781755902E-2</v>
      </c>
      <c r="Q33" s="44">
        <f>(VLOOKUP($A32,'ADR Raw Data'!$B$6:$BE$49,'ADR Raw Data'!X$1,FALSE))/100</f>
        <v>1.61711032497695E-3</v>
      </c>
      <c r="R33" s="44">
        <f>(VLOOKUP($A32,'ADR Raw Data'!$B$6:$BE$49,'ADR Raw Data'!Y$1,FALSE))/100</f>
        <v>2.40025153599208E-2</v>
      </c>
      <c r="S33" s="45">
        <f>(VLOOKUP($A32,'ADR Raw Data'!$B$6:$BE$49,'ADR Raw Data'!AA$1,FALSE))/100</f>
        <v>2.9653940069604E-2</v>
      </c>
      <c r="T33" s="45">
        <f>(VLOOKUP($A32,'ADR Raw Data'!$B$6:$BE$49,'ADR Raw Data'!AB$1,FALSE))/100</f>
        <v>-6.6260479764742898E-3</v>
      </c>
      <c r="U33" s="44">
        <f>(VLOOKUP($A32,'ADR Raw Data'!$B$6:$BE$49,'ADR Raw Data'!AC$1,FALSE))/100</f>
        <v>1.16368845083202E-2</v>
      </c>
      <c r="V33" s="46">
        <f>(VLOOKUP($A32,'ADR Raw Data'!$B$6:$BE$49,'ADR Raw Data'!AE$1,FALSE))/100</f>
        <v>2.1285866600984603E-2</v>
      </c>
      <c r="X33" s="43">
        <f>(VLOOKUP($A32,'RevPAR Raw Data'!$B$6:$BE$43,'RevPAR Raw Data'!T$1,FALSE))/100</f>
        <v>6.7287450284985506E-2</v>
      </c>
      <c r="Y33" s="44">
        <f>(VLOOKUP($A32,'RevPAR Raw Data'!$B$6:$BE$43,'RevPAR Raw Data'!U$1,FALSE))/100</f>
        <v>0.20029269658144599</v>
      </c>
      <c r="Z33" s="44">
        <f>(VLOOKUP($A32,'RevPAR Raw Data'!$B$6:$BE$43,'RevPAR Raw Data'!V$1,FALSE))/100</f>
        <v>0.16109841440157399</v>
      </c>
      <c r="AA33" s="44">
        <f>(VLOOKUP($A32,'RevPAR Raw Data'!$B$6:$BE$43,'RevPAR Raw Data'!W$1,FALSE))/100</f>
        <v>7.3378126599670995E-2</v>
      </c>
      <c r="AB33" s="44">
        <f>(VLOOKUP($A32,'RevPAR Raw Data'!$B$6:$BE$43,'RevPAR Raw Data'!X$1,FALSE))/100</f>
        <v>0.101778821357474</v>
      </c>
      <c r="AC33" s="44">
        <f>(VLOOKUP($A32,'RevPAR Raw Data'!$B$6:$BE$43,'RevPAR Raw Data'!Y$1,FALSE))/100</f>
        <v>0.12241156399462901</v>
      </c>
      <c r="AD33" s="45">
        <f>(VLOOKUP($A32,'RevPAR Raw Data'!$B$6:$BE$43,'RevPAR Raw Data'!AA$1,FALSE))/100</f>
        <v>0.18625529977600699</v>
      </c>
      <c r="AE33" s="45">
        <f>(VLOOKUP($A32,'RevPAR Raw Data'!$B$6:$BE$43,'RevPAR Raw Data'!AB$1,FALSE))/100</f>
        <v>0.12692614787816101</v>
      </c>
      <c r="AF33" s="44">
        <f>(VLOOKUP($A32,'RevPAR Raw Data'!$B$6:$BE$43,'RevPAR Raw Data'!AC$1,FALSE))/100</f>
        <v>0.156616692797729</v>
      </c>
      <c r="AG33" s="46">
        <f>(VLOOKUP($A32,'RevPAR Raw Data'!$B$6:$BE$43,'RevPAR Raw Data'!AE$1,FALSE))/100</f>
        <v>0.13478508681946699</v>
      </c>
    </row>
    <row r="34" spans="1:33" x14ac:dyDescent="0.2">
      <c r="A34" s="93"/>
      <c r="B34" s="71"/>
      <c r="C34" s="72"/>
      <c r="D34" s="72"/>
      <c r="E34" s="72"/>
      <c r="F34" s="72"/>
      <c r="G34" s="73"/>
      <c r="H34" s="53"/>
      <c r="I34" s="53"/>
      <c r="J34" s="73"/>
      <c r="K34" s="74"/>
      <c r="M34" s="75"/>
      <c r="N34" s="76"/>
      <c r="O34" s="76"/>
      <c r="P34" s="76"/>
      <c r="Q34" s="76"/>
      <c r="R34" s="77"/>
      <c r="S34" s="76"/>
      <c r="T34" s="76"/>
      <c r="U34" s="77"/>
      <c r="V34" s="78"/>
      <c r="X34" s="75"/>
      <c r="Y34" s="76"/>
      <c r="Z34" s="76"/>
      <c r="AA34" s="76"/>
      <c r="AB34" s="76"/>
      <c r="AC34" s="77"/>
      <c r="AD34" s="76"/>
      <c r="AE34" s="76"/>
      <c r="AF34" s="77"/>
      <c r="AG34" s="78"/>
    </row>
    <row r="35" spans="1:33" x14ac:dyDescent="0.2">
      <c r="A35" s="70" t="s">
        <v>25</v>
      </c>
      <c r="B35" s="71">
        <f>(VLOOKUP($A35,'Occupancy Raw Data'!$B$8:$BE$45,'Occupancy Raw Data'!G$3,FALSE))/100</f>
        <v>0.41850533807829104</v>
      </c>
      <c r="C35" s="72">
        <f>(VLOOKUP($A35,'Occupancy Raw Data'!$B$8:$BE$45,'Occupancy Raw Data'!H$3,FALSE))/100</f>
        <v>0.48967971530249099</v>
      </c>
      <c r="D35" s="72">
        <f>(VLOOKUP($A35,'Occupancy Raw Data'!$B$8:$BE$45,'Occupancy Raw Data'!I$3,FALSE))/100</f>
        <v>0.56797153024910996</v>
      </c>
      <c r="E35" s="72">
        <f>(VLOOKUP($A35,'Occupancy Raw Data'!$B$8:$BE$45,'Occupancy Raw Data'!J$3,FALSE))/100</f>
        <v>0.59786476868327398</v>
      </c>
      <c r="F35" s="72">
        <f>(VLOOKUP($A35,'Occupancy Raw Data'!$B$8:$BE$45,'Occupancy Raw Data'!K$3,FALSE))/100</f>
        <v>0.58647686832740198</v>
      </c>
      <c r="G35" s="73">
        <f>(VLOOKUP($A35,'Occupancy Raw Data'!$B$8:$BE$45,'Occupancy Raw Data'!L$3,FALSE))/100</f>
        <v>0.53209964412811306</v>
      </c>
      <c r="H35" s="53">
        <f>(VLOOKUP($A35,'Occupancy Raw Data'!$B$8:$BE$45,'Occupancy Raw Data'!N$3,FALSE))/100</f>
        <v>0.58434163701067598</v>
      </c>
      <c r="I35" s="53">
        <f>(VLOOKUP($A35,'Occupancy Raw Data'!$B$8:$BE$45,'Occupancy Raw Data'!O$3,FALSE))/100</f>
        <v>0.56227758007117401</v>
      </c>
      <c r="J35" s="73">
        <f>(VLOOKUP($A35,'Occupancy Raw Data'!$B$8:$BE$45,'Occupancy Raw Data'!P$3,FALSE))/100</f>
        <v>0.57330960854092505</v>
      </c>
      <c r="K35" s="74">
        <f>(VLOOKUP($A35,'Occupancy Raw Data'!$B$8:$BE$45,'Occupancy Raw Data'!R$3,FALSE))/100</f>
        <v>0.54387391967463106</v>
      </c>
      <c r="M35" s="75">
        <f>VLOOKUP($A35,'ADR Raw Data'!$B$6:$BE$43,'ADR Raw Data'!G$1,FALSE)</f>
        <v>96.749931972789099</v>
      </c>
      <c r="N35" s="76">
        <f>VLOOKUP($A35,'ADR Raw Data'!$B$6:$BE$43,'ADR Raw Data'!H$1,FALSE)</f>
        <v>99.366075581395293</v>
      </c>
      <c r="O35" s="76">
        <f>VLOOKUP($A35,'ADR Raw Data'!$B$6:$BE$43,'ADR Raw Data'!I$1,FALSE)</f>
        <v>100.551503759398</v>
      </c>
      <c r="P35" s="76">
        <f>VLOOKUP($A35,'ADR Raw Data'!$B$6:$BE$43,'ADR Raw Data'!J$1,FALSE)</f>
        <v>100.562964285714</v>
      </c>
      <c r="Q35" s="76">
        <f>VLOOKUP($A35,'ADR Raw Data'!$B$6:$BE$43,'ADR Raw Data'!K$1,FALSE)</f>
        <v>101.56120145631</v>
      </c>
      <c r="R35" s="77">
        <f>VLOOKUP($A35,'ADR Raw Data'!$B$6:$BE$43,'ADR Raw Data'!L$1,FALSE)</f>
        <v>99.960470840021401</v>
      </c>
      <c r="S35" s="76">
        <f>VLOOKUP($A35,'ADR Raw Data'!$B$6:$BE$43,'ADR Raw Data'!N$1,FALSE)</f>
        <v>107.732971985383</v>
      </c>
      <c r="T35" s="76">
        <f>VLOOKUP($A35,'ADR Raw Data'!$B$6:$BE$43,'ADR Raw Data'!O$1,FALSE)</f>
        <v>108.474177215189</v>
      </c>
      <c r="U35" s="77">
        <f>VLOOKUP($A35,'ADR Raw Data'!$B$6:$BE$43,'ADR Raw Data'!P$1,FALSE)</f>
        <v>108.096443202979</v>
      </c>
      <c r="V35" s="78">
        <f>VLOOKUP($A35,'ADR Raw Data'!$B$6:$BE$43,'ADR Raw Data'!R$1,FALSE)</f>
        <v>102.41084501776</v>
      </c>
      <c r="X35" s="75">
        <f>VLOOKUP($A35,'RevPAR Raw Data'!$B$6:$BE$43,'RevPAR Raw Data'!G$1,FALSE)</f>
        <v>40.490362989323799</v>
      </c>
      <c r="Y35" s="76">
        <f>VLOOKUP($A35,'RevPAR Raw Data'!$B$6:$BE$43,'RevPAR Raw Data'!H$1,FALSE)</f>
        <v>48.6575516014234</v>
      </c>
      <c r="Z35" s="76">
        <f>VLOOKUP($A35,'RevPAR Raw Data'!$B$6:$BE$43,'RevPAR Raw Data'!I$1,FALSE)</f>
        <v>57.110391459074698</v>
      </c>
      <c r="AA35" s="76">
        <f>VLOOKUP($A35,'RevPAR Raw Data'!$B$6:$BE$43,'RevPAR Raw Data'!J$1,FALSE)</f>
        <v>60.123053380782899</v>
      </c>
      <c r="AB35" s="76">
        <f>VLOOKUP($A35,'RevPAR Raw Data'!$B$6:$BE$43,'RevPAR Raw Data'!K$1,FALSE)</f>
        <v>59.563295373665397</v>
      </c>
      <c r="AC35" s="77">
        <f>VLOOKUP($A35,'RevPAR Raw Data'!$B$6:$BE$43,'RevPAR Raw Data'!L$1,FALSE)</f>
        <v>53.188930960854002</v>
      </c>
      <c r="AD35" s="76">
        <f>VLOOKUP($A35,'RevPAR Raw Data'!$B$6:$BE$43,'RevPAR Raw Data'!N$1,FALSE)</f>
        <v>62.952861209964396</v>
      </c>
      <c r="AE35" s="76">
        <f>VLOOKUP($A35,'RevPAR Raw Data'!$B$6:$BE$43,'RevPAR Raw Data'!O$1,FALSE)</f>
        <v>60.992597864768598</v>
      </c>
      <c r="AF35" s="77">
        <f>VLOOKUP($A35,'RevPAR Raw Data'!$B$6:$BE$43,'RevPAR Raw Data'!P$1,FALSE)</f>
        <v>61.972729537366497</v>
      </c>
      <c r="AG35" s="78">
        <f>VLOOKUP($A35,'RevPAR Raw Data'!$B$6:$BE$43,'RevPAR Raw Data'!R$1,FALSE)</f>
        <v>55.698587697000498</v>
      </c>
    </row>
    <row r="36" spans="1:33" x14ac:dyDescent="0.2">
      <c r="A36" s="55" t="s">
        <v>131</v>
      </c>
      <c r="B36" s="43">
        <f>(VLOOKUP($A35,'Occupancy Raw Data'!$B$8:$BE$51,'Occupancy Raw Data'!T$3,FALSE))/100</f>
        <v>0.26997840172786097</v>
      </c>
      <c r="C36" s="44">
        <f>(VLOOKUP($A35,'Occupancy Raw Data'!$B$8:$BE$51,'Occupancy Raw Data'!U$3,FALSE))/100</f>
        <v>0.10610932475884199</v>
      </c>
      <c r="D36" s="44">
        <f>(VLOOKUP($A35,'Occupancy Raw Data'!$B$8:$BE$51,'Occupancy Raw Data'!V$3,FALSE))/100</f>
        <v>0.21646341463414601</v>
      </c>
      <c r="E36" s="44">
        <f>(VLOOKUP($A35,'Occupancy Raw Data'!$B$8:$BE$51,'Occupancy Raw Data'!W$3,FALSE))/100</f>
        <v>0.23529411764705799</v>
      </c>
      <c r="F36" s="44">
        <f>(VLOOKUP($A35,'Occupancy Raw Data'!$B$8:$BE$51,'Occupancy Raw Data'!X$3,FALSE))/100</f>
        <v>0.21176470588235202</v>
      </c>
      <c r="G36" s="44">
        <f>(VLOOKUP($A35,'Occupancy Raw Data'!$B$8:$BE$51,'Occupancy Raw Data'!Y$3,FALSE))/100</f>
        <v>0.20541760722347602</v>
      </c>
      <c r="H36" s="45">
        <f>(VLOOKUP($A35,'Occupancy Raw Data'!$B$8:$BE$51,'Occupancy Raw Data'!AA$3,FALSE))/100</f>
        <v>8.1686429512516395E-2</v>
      </c>
      <c r="I36" s="45">
        <f>(VLOOKUP($A35,'Occupancy Raw Data'!$B$8:$BE$51,'Occupancy Raw Data'!AB$3,FALSE))/100</f>
        <v>5.0531914893616997E-2</v>
      </c>
      <c r="J36" s="44">
        <f>(VLOOKUP($A35,'Occupancy Raw Data'!$B$8:$BE$51,'Occupancy Raw Data'!AC$3,FALSE))/100</f>
        <v>6.6181336863004606E-2</v>
      </c>
      <c r="K36" s="46">
        <f>(VLOOKUP($A35,'Occupancy Raw Data'!$B$8:$BE$51,'Occupancy Raw Data'!AE$3,FALSE))/100</f>
        <v>0.15980052038161299</v>
      </c>
      <c r="M36" s="43">
        <f>(VLOOKUP($A35,'ADR Raw Data'!$B$6:$BE$49,'ADR Raw Data'!T$1,FALSE))/100</f>
        <v>5.2029553523168799E-2</v>
      </c>
      <c r="N36" s="44">
        <f>(VLOOKUP($A35,'ADR Raw Data'!$B$6:$BE$49,'ADR Raw Data'!U$1,FALSE))/100</f>
        <v>2.3048057995648002E-2</v>
      </c>
      <c r="O36" s="44">
        <f>(VLOOKUP($A35,'ADR Raw Data'!$B$6:$BE$49,'ADR Raw Data'!V$1,FALSE))/100</f>
        <v>2.4383844465680302E-2</v>
      </c>
      <c r="P36" s="44">
        <f>(VLOOKUP($A35,'ADR Raw Data'!$B$6:$BE$49,'ADR Raw Data'!W$1,FALSE))/100</f>
        <v>6.07557105878567E-3</v>
      </c>
      <c r="Q36" s="44">
        <f>(VLOOKUP($A35,'ADR Raw Data'!$B$6:$BE$49,'ADR Raw Data'!X$1,FALSE))/100</f>
        <v>1.56390251979314E-3</v>
      </c>
      <c r="R36" s="44">
        <f>(VLOOKUP($A35,'ADR Raw Data'!$B$6:$BE$49,'ADR Raw Data'!Y$1,FALSE))/100</f>
        <v>1.8629160051496299E-2</v>
      </c>
      <c r="S36" s="45">
        <f>(VLOOKUP($A35,'ADR Raw Data'!$B$6:$BE$49,'ADR Raw Data'!AA$1,FALSE))/100</f>
        <v>-3.7249398297620903E-2</v>
      </c>
      <c r="T36" s="45">
        <f>(VLOOKUP($A35,'ADR Raw Data'!$B$6:$BE$49,'ADR Raw Data'!AB$1,FALSE))/100</f>
        <v>-1.63388309957564E-2</v>
      </c>
      <c r="U36" s="44">
        <f>(VLOOKUP($A35,'ADR Raw Data'!$B$6:$BE$49,'ADR Raw Data'!AC$1,FALSE))/100</f>
        <v>-2.6967767711341E-2</v>
      </c>
      <c r="V36" s="46">
        <f>(VLOOKUP($A35,'ADR Raw Data'!$B$6:$BE$49,'ADR Raw Data'!AE$1,FALSE))/100</f>
        <v>3.1738050275612598E-4</v>
      </c>
      <c r="X36" s="43">
        <f>(VLOOKUP($A35,'RevPAR Raw Data'!$B$6:$BE$43,'RevPAR Raw Data'!T$1,FALSE))/100</f>
        <v>0.336054810953829</v>
      </c>
      <c r="Y36" s="44">
        <f>(VLOOKUP($A35,'RevPAR Raw Data'!$B$6:$BE$43,'RevPAR Raw Data'!U$1,FALSE))/100</f>
        <v>0.131602996625411</v>
      </c>
      <c r="Z36" s="44">
        <f>(VLOOKUP($A35,'RevPAR Raw Data'!$B$6:$BE$43,'RevPAR Raw Data'!V$1,FALSE))/100</f>
        <v>0.246125469334775</v>
      </c>
      <c r="AA36" s="44">
        <f>(VLOOKUP($A35,'RevPAR Raw Data'!$B$6:$BE$43,'RevPAR Raw Data'!W$1,FALSE))/100</f>
        <v>0.24279923483732302</v>
      </c>
      <c r="AB36" s="44">
        <f>(VLOOKUP($A35,'RevPAR Raw Data'!$B$6:$BE$43,'RevPAR Raw Data'!X$1,FALSE))/100</f>
        <v>0.21365978775927799</v>
      </c>
      <c r="AC36" s="44">
        <f>(VLOOKUP($A35,'RevPAR Raw Data'!$B$6:$BE$43,'RevPAR Raw Data'!Y$1,FALSE))/100</f>
        <v>0.227873524757334</v>
      </c>
      <c r="AD36" s="45">
        <f>(VLOOKUP($A35,'RevPAR Raw Data'!$B$6:$BE$43,'RevPAR Raw Data'!AA$1,FALSE))/100</f>
        <v>4.1394260866473201E-2</v>
      </c>
      <c r="AE36" s="45">
        <f>(VLOOKUP($A35,'RevPAR Raw Data'!$B$6:$BE$43,'RevPAR Raw Data'!AB$1,FALSE))/100</f>
        <v>3.3367451480521698E-2</v>
      </c>
      <c r="AF36" s="44">
        <f>(VLOOKUP($A35,'RevPAR Raw Data'!$B$6:$BE$43,'RevPAR Raw Data'!AC$1,FALSE))/100</f>
        <v>3.7428806232316002E-2</v>
      </c>
      <c r="AG36" s="46">
        <f>(VLOOKUP($A35,'RevPAR Raw Data'!$B$6:$BE$43,'RevPAR Raw Data'!AE$1,FALSE))/100</f>
        <v>0.16016861845386798</v>
      </c>
    </row>
    <row r="37" spans="1:33" x14ac:dyDescent="0.2">
      <c r="A37" s="93"/>
      <c r="B37" s="71"/>
      <c r="C37" s="72"/>
      <c r="D37" s="72"/>
      <c r="E37" s="72"/>
      <c r="F37" s="72"/>
      <c r="G37" s="73"/>
      <c r="H37" s="53"/>
      <c r="I37" s="53"/>
      <c r="J37" s="73"/>
      <c r="K37" s="74"/>
      <c r="M37" s="75"/>
      <c r="N37" s="76"/>
      <c r="O37" s="76"/>
      <c r="P37" s="76"/>
      <c r="Q37" s="76"/>
      <c r="R37" s="77"/>
      <c r="S37" s="76"/>
      <c r="T37" s="76"/>
      <c r="U37" s="77"/>
      <c r="V37" s="78"/>
      <c r="X37" s="75"/>
      <c r="Y37" s="76"/>
      <c r="Z37" s="76"/>
      <c r="AA37" s="76"/>
      <c r="AB37" s="76"/>
      <c r="AC37" s="77"/>
      <c r="AD37" s="76"/>
      <c r="AE37" s="76"/>
      <c r="AF37" s="77"/>
      <c r="AG37" s="78"/>
    </row>
    <row r="38" spans="1:33" x14ac:dyDescent="0.2">
      <c r="A38" s="70" t="s">
        <v>26</v>
      </c>
      <c r="B38" s="71">
        <f>(VLOOKUP($A38,'Occupancy Raw Data'!$B$8:$BE$45,'Occupancy Raw Data'!G$3,FALSE))/100</f>
        <v>0.49794692809115604</v>
      </c>
      <c r="C38" s="72">
        <f>(VLOOKUP($A38,'Occupancy Raw Data'!$B$8:$BE$45,'Occupancy Raw Data'!H$3,FALSE))/100</f>
        <v>0.56020633372683792</v>
      </c>
      <c r="D38" s="72">
        <f>(VLOOKUP($A38,'Occupancy Raw Data'!$B$8:$BE$45,'Occupancy Raw Data'!I$3,FALSE))/100</f>
        <v>0.59993327516296202</v>
      </c>
      <c r="E38" s="72">
        <f>(VLOOKUP($A38,'Occupancy Raw Data'!$B$8:$BE$45,'Occupancy Raw Data'!J$3,FALSE))/100</f>
        <v>0.60311553662167006</v>
      </c>
      <c r="F38" s="72">
        <f>(VLOOKUP($A38,'Occupancy Raw Data'!$B$8:$BE$45,'Occupancy Raw Data'!K$3,FALSE))/100</f>
        <v>0.64936098136837206</v>
      </c>
      <c r="G38" s="73">
        <f>(VLOOKUP($A38,'Occupancy Raw Data'!$B$8:$BE$45,'Occupancy Raw Data'!L$3,FALSE))/100</f>
        <v>0.58211261099419997</v>
      </c>
      <c r="H38" s="53">
        <f>(VLOOKUP($A38,'Occupancy Raw Data'!$B$8:$BE$45,'Occupancy Raw Data'!N$3,FALSE))/100</f>
        <v>0.82174203151465308</v>
      </c>
      <c r="I38" s="53">
        <f>(VLOOKUP($A38,'Occupancy Raw Data'!$B$8:$BE$45,'Occupancy Raw Data'!O$3,FALSE))/100</f>
        <v>0.84440281270851503</v>
      </c>
      <c r="J38" s="73">
        <f>(VLOOKUP($A38,'Occupancy Raw Data'!$B$8:$BE$45,'Occupancy Raw Data'!P$3,FALSE))/100</f>
        <v>0.83307242211158394</v>
      </c>
      <c r="K38" s="74">
        <f>(VLOOKUP($A38,'Occupancy Raw Data'!$B$8:$BE$45,'Occupancy Raw Data'!R$3,FALSE))/100</f>
        <v>0.65381541417059497</v>
      </c>
      <c r="M38" s="75">
        <f>VLOOKUP($A38,'ADR Raw Data'!$B$6:$BE$43,'ADR Raw Data'!G$1,FALSE)</f>
        <v>99.905670257176695</v>
      </c>
      <c r="N38" s="76">
        <f>VLOOKUP($A38,'ADR Raw Data'!$B$6:$BE$43,'ADR Raw Data'!H$1,FALSE)</f>
        <v>104.706858765861</v>
      </c>
      <c r="O38" s="76">
        <f>VLOOKUP($A38,'ADR Raw Data'!$B$6:$BE$43,'ADR Raw Data'!I$1,FALSE)</f>
        <v>107.533587286649</v>
      </c>
      <c r="P38" s="76">
        <f>VLOOKUP($A38,'ADR Raw Data'!$B$6:$BE$43,'ADR Raw Data'!J$1,FALSE)</f>
        <v>108.045949534062</v>
      </c>
      <c r="Q38" s="76">
        <f>VLOOKUP($A38,'ADR Raw Data'!$B$6:$BE$43,'ADR Raw Data'!K$1,FALSE)</f>
        <v>110.92692921787901</v>
      </c>
      <c r="R38" s="77">
        <f>VLOOKUP($A38,'ADR Raw Data'!$B$6:$BE$43,'ADR Raw Data'!L$1,FALSE)</f>
        <v>106.547753432146</v>
      </c>
      <c r="S38" s="76">
        <f>VLOOKUP($A38,'ADR Raw Data'!$B$6:$BE$43,'ADR Raw Data'!N$1,FALSE)</f>
        <v>145.75128544659501</v>
      </c>
      <c r="T38" s="76">
        <f>VLOOKUP($A38,'ADR Raw Data'!$B$6:$BE$43,'ADR Raw Data'!O$1,FALSE)</f>
        <v>156.16577120627201</v>
      </c>
      <c r="U38" s="77">
        <f>VLOOKUP($A38,'ADR Raw Data'!$B$6:$BE$43,'ADR Raw Data'!P$1,FALSE)</f>
        <v>151.02935061534399</v>
      </c>
      <c r="V38" s="78">
        <f>VLOOKUP($A38,'ADR Raw Data'!$B$6:$BE$43,'ADR Raw Data'!R$1,FALSE)</f>
        <v>122.741223813475</v>
      </c>
      <c r="X38" s="75">
        <f>VLOOKUP($A38,'RevPAR Raw Data'!$B$6:$BE$43,'RevPAR Raw Data'!G$1,FALSE)</f>
        <v>49.747721603449101</v>
      </c>
      <c r="Y38" s="76">
        <f>VLOOKUP($A38,'RevPAR Raw Data'!$B$6:$BE$43,'RevPAR Raw Data'!H$1,FALSE)</f>
        <v>58.657445465277398</v>
      </c>
      <c r="Z38" s="76">
        <f>VLOOKUP($A38,'RevPAR Raw Data'!$B$6:$BE$43,'RevPAR Raw Data'!I$1,FALSE)</f>
        <v>64.512977210901795</v>
      </c>
      <c r="AA38" s="76">
        <f>VLOOKUP($A38,'RevPAR Raw Data'!$B$6:$BE$43,'RevPAR Raw Data'!J$1,FALSE)</f>
        <v>65.164190833033899</v>
      </c>
      <c r="AB38" s="76">
        <f>VLOOKUP($A38,'RevPAR Raw Data'!$B$6:$BE$43,'RevPAR Raw Data'!K$1,FALSE)</f>
        <v>72.031619617101995</v>
      </c>
      <c r="AC38" s="77">
        <f>VLOOKUP($A38,'RevPAR Raw Data'!$B$6:$BE$43,'RevPAR Raw Data'!L$1,FALSE)</f>
        <v>62.022790945952799</v>
      </c>
      <c r="AD38" s="76">
        <f>VLOOKUP($A38,'RevPAR Raw Data'!$B$6:$BE$43,'RevPAR Raw Data'!N$1,FALSE)</f>
        <v>119.769957398757</v>
      </c>
      <c r="AE38" s="76">
        <f>VLOOKUP($A38,'RevPAR Raw Data'!$B$6:$BE$43,'RevPAR Raw Data'!O$1,FALSE)</f>
        <v>131.86681645537101</v>
      </c>
      <c r="AF38" s="77">
        <f>VLOOKUP($A38,'RevPAR Raw Data'!$B$6:$BE$43,'RevPAR Raw Data'!P$1,FALSE)</f>
        <v>125.818386927064</v>
      </c>
      <c r="AG38" s="78">
        <f>VLOOKUP($A38,'RevPAR Raw Data'!$B$6:$BE$43,'RevPAR Raw Data'!R$1,FALSE)</f>
        <v>80.250104083413305</v>
      </c>
    </row>
    <row r="39" spans="1:33" x14ac:dyDescent="0.2">
      <c r="A39" s="55" t="s">
        <v>131</v>
      </c>
      <c r="B39" s="43">
        <f>(VLOOKUP($A38,'Occupancy Raw Data'!$B$8:$BE$51,'Occupancy Raw Data'!T$3,FALSE))/100</f>
        <v>3.0420627099258201E-2</v>
      </c>
      <c r="C39" s="44">
        <f>(VLOOKUP($A38,'Occupancy Raw Data'!$B$8:$BE$51,'Occupancy Raw Data'!U$3,FALSE))/100</f>
        <v>4.6171666291210396E-2</v>
      </c>
      <c r="D39" s="44">
        <f>(VLOOKUP($A38,'Occupancy Raw Data'!$B$8:$BE$51,'Occupancy Raw Data'!V$3,FALSE))/100</f>
        <v>6.3143745316105199E-2</v>
      </c>
      <c r="E39" s="44">
        <f>(VLOOKUP($A38,'Occupancy Raw Data'!$B$8:$BE$51,'Occupancy Raw Data'!W$3,FALSE))/100</f>
        <v>7.0329620815657301E-2</v>
      </c>
      <c r="F39" s="44">
        <f>(VLOOKUP($A38,'Occupancy Raw Data'!$B$8:$BE$51,'Occupancy Raw Data'!X$3,FALSE))/100</f>
        <v>0.13606328966662601</v>
      </c>
      <c r="G39" s="44">
        <f>(VLOOKUP($A38,'Occupancy Raw Data'!$B$8:$BE$51,'Occupancy Raw Data'!Y$3,FALSE))/100</f>
        <v>7.0806276176849592E-2</v>
      </c>
      <c r="H39" s="45">
        <f>(VLOOKUP($A38,'Occupancy Raw Data'!$B$8:$BE$51,'Occupancy Raw Data'!AA$3,FALSE))/100</f>
        <v>0.19743301748078801</v>
      </c>
      <c r="I39" s="45">
        <f>(VLOOKUP($A38,'Occupancy Raw Data'!$B$8:$BE$51,'Occupancy Raw Data'!AB$3,FALSE))/100</f>
        <v>0.17842851906922402</v>
      </c>
      <c r="J39" s="44">
        <f>(VLOOKUP($A38,'Occupancy Raw Data'!$B$8:$BE$51,'Occupancy Raw Data'!AC$3,FALSE))/100</f>
        <v>0.18772554468490799</v>
      </c>
      <c r="K39" s="46">
        <f>(VLOOKUP($A38,'Occupancy Raw Data'!$B$8:$BE$51,'Occupancy Raw Data'!AE$3,FALSE))/100</f>
        <v>0.110606903718504</v>
      </c>
      <c r="M39" s="43">
        <f>(VLOOKUP($A38,'ADR Raw Data'!$B$6:$BE$49,'ADR Raw Data'!T$1,FALSE))/100</f>
        <v>-2.36136096517571E-2</v>
      </c>
      <c r="N39" s="44">
        <f>(VLOOKUP($A38,'ADR Raw Data'!$B$6:$BE$49,'ADR Raw Data'!U$1,FALSE))/100</f>
        <v>5.57781996556288E-3</v>
      </c>
      <c r="O39" s="44">
        <f>(VLOOKUP($A38,'ADR Raw Data'!$B$6:$BE$49,'ADR Raw Data'!V$1,FALSE))/100</f>
        <v>2.0046243591302103E-2</v>
      </c>
      <c r="P39" s="44">
        <f>(VLOOKUP($A38,'ADR Raw Data'!$B$6:$BE$49,'ADR Raw Data'!W$1,FALSE))/100</f>
        <v>3.8427640962624202E-2</v>
      </c>
      <c r="Q39" s="44">
        <f>(VLOOKUP($A38,'ADR Raw Data'!$B$6:$BE$49,'ADR Raw Data'!X$1,FALSE))/100</f>
        <v>5.3511376024579699E-2</v>
      </c>
      <c r="R39" s="44">
        <f>(VLOOKUP($A38,'ADR Raw Data'!$B$6:$BE$49,'ADR Raw Data'!Y$1,FALSE))/100</f>
        <v>2.1521056723107002E-2</v>
      </c>
      <c r="S39" s="45">
        <f>(VLOOKUP($A38,'ADR Raw Data'!$B$6:$BE$49,'ADR Raw Data'!AA$1,FALSE))/100</f>
        <v>0.159090443046008</v>
      </c>
      <c r="T39" s="45">
        <f>(VLOOKUP($A38,'ADR Raw Data'!$B$6:$BE$49,'ADR Raw Data'!AB$1,FALSE))/100</f>
        <v>0.19550307949631801</v>
      </c>
      <c r="U39" s="44">
        <f>(VLOOKUP($A38,'ADR Raw Data'!$B$6:$BE$49,'ADR Raw Data'!AC$1,FALSE))/100</f>
        <v>0.17771160906730402</v>
      </c>
      <c r="V39" s="46">
        <f>(VLOOKUP($A38,'ADR Raw Data'!$B$6:$BE$49,'ADR Raw Data'!AE$1,FALSE))/100</f>
        <v>9.1505226246401006E-2</v>
      </c>
      <c r="X39" s="43">
        <f>(VLOOKUP($A38,'RevPAR Raw Data'!$B$6:$BE$43,'RevPAR Raw Data'!T$1,FALSE))/100</f>
        <v>6.08867663381753E-3</v>
      </c>
      <c r="Y39" s="44">
        <f>(VLOOKUP($A38,'RevPAR Raw Data'!$B$6:$BE$43,'RevPAR Raw Data'!U$1,FALSE))/100</f>
        <v>5.2007023498855699E-2</v>
      </c>
      <c r="Z39" s="44">
        <f>(VLOOKUP($A38,'RevPAR Raw Data'!$B$6:$BE$43,'RevPAR Raw Data'!V$1,FALSE))/100</f>
        <v>8.4455783807281096E-2</v>
      </c>
      <c r="AA39" s="44">
        <f>(VLOOKUP($A38,'RevPAR Raw Data'!$B$6:$BE$43,'RevPAR Raw Data'!W$1,FALSE))/100</f>
        <v>0.11145986319602301</v>
      </c>
      <c r="AB39" s="44">
        <f>(VLOOKUP($A38,'RevPAR Raw Data'!$B$6:$BE$43,'RevPAR Raw Data'!X$1,FALSE))/100</f>
        <v>0.19685559954769802</v>
      </c>
      <c r="AC39" s="44">
        <f>(VLOOKUP($A38,'RevPAR Raw Data'!$B$6:$BE$43,'RevPAR Raw Data'!Y$1,FALSE))/100</f>
        <v>9.3851158785910715E-2</v>
      </c>
      <c r="AD39" s="45">
        <f>(VLOOKUP($A38,'RevPAR Raw Data'!$B$6:$BE$43,'RevPAR Raw Data'!AA$1,FALSE))/100</f>
        <v>0.387933166749725</v>
      </c>
      <c r="AE39" s="45">
        <f>(VLOOKUP($A38,'RevPAR Raw Data'!$B$6:$BE$43,'RevPAR Raw Data'!AB$1,FALSE))/100</f>
        <v>0.40881492351354404</v>
      </c>
      <c r="AF39" s="44">
        <f>(VLOOKUP($A38,'RevPAR Raw Data'!$B$6:$BE$43,'RevPAR Raw Data'!AC$1,FALSE))/100</f>
        <v>0.39879816236120397</v>
      </c>
      <c r="AG39" s="46">
        <f>(VLOOKUP($A38,'RevPAR Raw Data'!$B$6:$BE$43,'RevPAR Raw Data'!AE$1,FALSE))/100</f>
        <v>0.21223323971408101</v>
      </c>
    </row>
    <row r="40" spans="1:33" x14ac:dyDescent="0.2">
      <c r="A40" s="93"/>
      <c r="B40" s="71"/>
      <c r="C40" s="72"/>
      <c r="D40" s="72"/>
      <c r="E40" s="72"/>
      <c r="F40" s="72"/>
      <c r="G40" s="73"/>
      <c r="H40" s="53"/>
      <c r="I40" s="53"/>
      <c r="J40" s="73"/>
      <c r="K40" s="74"/>
      <c r="M40" s="75"/>
      <c r="N40" s="76"/>
      <c r="O40" s="76"/>
      <c r="P40" s="76"/>
      <c r="Q40" s="76"/>
      <c r="R40" s="77"/>
      <c r="S40" s="76"/>
      <c r="T40" s="76"/>
      <c r="U40" s="77"/>
      <c r="V40" s="78"/>
      <c r="X40" s="75"/>
      <c r="Y40" s="76"/>
      <c r="Z40" s="76"/>
      <c r="AA40" s="76"/>
      <c r="AB40" s="76"/>
      <c r="AC40" s="77"/>
      <c r="AD40" s="76"/>
      <c r="AE40" s="76"/>
      <c r="AF40" s="77"/>
      <c r="AG40" s="78"/>
    </row>
    <row r="41" spans="1:33" x14ac:dyDescent="0.2">
      <c r="A41" s="70" t="s">
        <v>27</v>
      </c>
      <c r="B41" s="71">
        <f>(VLOOKUP($A41,'Occupancy Raw Data'!$B$8:$BE$45,'Occupancy Raw Data'!G$3,FALSE))/100</f>
        <v>0.60804977857503195</v>
      </c>
      <c r="C41" s="72">
        <f>(VLOOKUP($A41,'Occupancy Raw Data'!$B$8:$BE$45,'Occupancy Raw Data'!H$3,FALSE))/100</f>
        <v>0.76258011472989806</v>
      </c>
      <c r="D41" s="72">
        <f>(VLOOKUP($A41,'Occupancy Raw Data'!$B$8:$BE$45,'Occupancy Raw Data'!I$3,FALSE))/100</f>
        <v>0.83823831679653094</v>
      </c>
      <c r="E41" s="72">
        <f>(VLOOKUP($A41,'Occupancy Raw Data'!$B$8:$BE$45,'Occupancy Raw Data'!J$3,FALSE))/100</f>
        <v>0.83930339891996897</v>
      </c>
      <c r="F41" s="72">
        <f>(VLOOKUP($A41,'Occupancy Raw Data'!$B$8:$BE$45,'Occupancy Raw Data'!K$3,FALSE))/100</f>
        <v>0.74856587626361704</v>
      </c>
      <c r="G41" s="73">
        <f>(VLOOKUP($A41,'Occupancy Raw Data'!$B$8:$BE$45,'Occupancy Raw Data'!L$3,FALSE))/100</f>
        <v>0.75934749705700899</v>
      </c>
      <c r="H41" s="53">
        <f>(VLOOKUP($A41,'Occupancy Raw Data'!$B$8:$BE$45,'Occupancy Raw Data'!N$3,FALSE))/100</f>
        <v>0.75527402507614394</v>
      </c>
      <c r="I41" s="53">
        <f>(VLOOKUP($A41,'Occupancy Raw Data'!$B$8:$BE$45,'Occupancy Raw Data'!O$3,FALSE))/100</f>
        <v>0.7668965001775131</v>
      </c>
      <c r="J41" s="73">
        <f>(VLOOKUP($A41,'Occupancy Raw Data'!$B$8:$BE$45,'Occupancy Raw Data'!P$3,FALSE))/100</f>
        <v>0.76108526262682796</v>
      </c>
      <c r="K41" s="74">
        <f>(VLOOKUP($A41,'Occupancy Raw Data'!$B$8:$BE$45,'Occupancy Raw Data'!R$3,FALSE))/100</f>
        <v>0.759844001505529</v>
      </c>
      <c r="M41" s="75">
        <f>VLOOKUP($A41,'ADR Raw Data'!$B$6:$BE$43,'ADR Raw Data'!G$1,FALSE)</f>
        <v>151.18475277342401</v>
      </c>
      <c r="N41" s="76">
        <f>VLOOKUP($A41,'ADR Raw Data'!$B$6:$BE$43,'ADR Raw Data'!H$1,FALSE)</f>
        <v>177.16286981451</v>
      </c>
      <c r="O41" s="76">
        <f>VLOOKUP($A41,'ADR Raw Data'!$B$6:$BE$43,'ADR Raw Data'!I$1,FALSE)</f>
        <v>188.60675791350801</v>
      </c>
      <c r="P41" s="76">
        <f>VLOOKUP($A41,'ADR Raw Data'!$B$6:$BE$43,'ADR Raw Data'!J$1,FALSE)</f>
        <v>184.54826101475999</v>
      </c>
      <c r="Q41" s="76">
        <f>VLOOKUP($A41,'ADR Raw Data'!$B$6:$BE$43,'ADR Raw Data'!K$1,FALSE)</f>
        <v>162.476928933376</v>
      </c>
      <c r="R41" s="77">
        <f>VLOOKUP($A41,'ADR Raw Data'!$B$6:$BE$43,'ADR Raw Data'!L$1,FALSE)</f>
        <v>174.26614779270599</v>
      </c>
      <c r="S41" s="76">
        <f>VLOOKUP($A41,'ADR Raw Data'!$B$6:$BE$43,'ADR Raw Data'!N$1,FALSE)</f>
        <v>144.66838619495201</v>
      </c>
      <c r="T41" s="76">
        <f>VLOOKUP($A41,'ADR Raw Data'!$B$6:$BE$43,'ADR Raw Data'!O$1,FALSE)</f>
        <v>145.51262682130499</v>
      </c>
      <c r="U41" s="77">
        <f>VLOOKUP($A41,'ADR Raw Data'!$B$6:$BE$43,'ADR Raw Data'!P$1,FALSE)</f>
        <v>145.093729591711</v>
      </c>
      <c r="V41" s="78">
        <f>VLOOKUP($A41,'ADR Raw Data'!$B$6:$BE$43,'ADR Raw Data'!R$1,FALSE)</f>
        <v>165.91755536585001</v>
      </c>
      <c r="X41" s="75">
        <f>VLOOKUP($A41,'RevPAR Raw Data'!$B$6:$BE$43,'RevPAR Raw Data'!G$1,FALSE)</f>
        <v>91.927855447801605</v>
      </c>
      <c r="Y41" s="76">
        <f>VLOOKUP($A41,'RevPAR Raw Data'!$B$6:$BE$43,'RevPAR Raw Data'!H$1,FALSE)</f>
        <v>135.10088158902701</v>
      </c>
      <c r="Z41" s="76">
        <f>VLOOKUP($A41,'RevPAR Raw Data'!$B$6:$BE$43,'RevPAR Raw Data'!I$1,FALSE)</f>
        <v>158.09741128987</v>
      </c>
      <c r="AA41" s="76">
        <f>VLOOKUP($A41,'RevPAR Raw Data'!$B$6:$BE$43,'RevPAR Raw Data'!J$1,FALSE)</f>
        <v>154.891982734458</v>
      </c>
      <c r="AB41" s="76">
        <f>VLOOKUP($A41,'RevPAR Raw Data'!$B$6:$BE$43,'RevPAR Raw Data'!K$1,FALSE)</f>
        <v>121.624684679634</v>
      </c>
      <c r="AC41" s="77">
        <f>VLOOKUP($A41,'RevPAR Raw Data'!$B$6:$BE$43,'RevPAR Raw Data'!L$1,FALSE)</f>
        <v>132.328563148158</v>
      </c>
      <c r="AD41" s="76">
        <f>VLOOKUP($A41,'RevPAR Raw Data'!$B$6:$BE$43,'RevPAR Raw Data'!N$1,FALSE)</f>
        <v>109.26427434273199</v>
      </c>
      <c r="AE41" s="76">
        <f>VLOOKUP($A41,'RevPAR Raw Data'!$B$6:$BE$43,'RevPAR Raw Data'!O$1,FALSE)</f>
        <v>111.59312424089499</v>
      </c>
      <c r="AF41" s="77">
        <f>VLOOKUP($A41,'RevPAR Raw Data'!$B$6:$BE$43,'RevPAR Raw Data'!P$1,FALSE)</f>
        <v>110.428699291813</v>
      </c>
      <c r="AG41" s="78">
        <f>VLOOKUP($A41,'RevPAR Raw Data'!$B$6:$BE$43,'RevPAR Raw Data'!R$1,FALSE)</f>
        <v>126.071459189202</v>
      </c>
    </row>
    <row r="42" spans="1:33" x14ac:dyDescent="0.2">
      <c r="A42" s="55" t="s">
        <v>131</v>
      </c>
      <c r="B42" s="43">
        <f>(VLOOKUP($A41,'Occupancy Raw Data'!$B$8:$BE$51,'Occupancy Raw Data'!T$3,FALSE))/100</f>
        <v>9.5084857345284698E-2</v>
      </c>
      <c r="C42" s="44">
        <f>(VLOOKUP($A41,'Occupancy Raw Data'!$B$8:$BE$51,'Occupancy Raw Data'!U$3,FALSE))/100</f>
        <v>9.82571480261554E-2</v>
      </c>
      <c r="D42" s="44">
        <f>(VLOOKUP($A41,'Occupancy Raw Data'!$B$8:$BE$51,'Occupancy Raw Data'!V$3,FALSE))/100</f>
        <v>0.10599613354992099</v>
      </c>
      <c r="E42" s="44">
        <f>(VLOOKUP($A41,'Occupancy Raw Data'!$B$8:$BE$51,'Occupancy Raw Data'!W$3,FALSE))/100</f>
        <v>0.13426379250036299</v>
      </c>
      <c r="F42" s="44">
        <f>(VLOOKUP($A41,'Occupancy Raw Data'!$B$8:$BE$51,'Occupancy Raw Data'!X$3,FALSE))/100</f>
        <v>8.4737735472341591E-2</v>
      </c>
      <c r="G42" s="44">
        <f>(VLOOKUP($A41,'Occupancy Raw Data'!$B$8:$BE$51,'Occupancy Raw Data'!Y$3,FALSE))/100</f>
        <v>0.10448763634538499</v>
      </c>
      <c r="H42" s="45">
        <f>(VLOOKUP($A41,'Occupancy Raw Data'!$B$8:$BE$51,'Occupancy Raw Data'!AA$3,FALSE))/100</f>
        <v>8.2409620519592594E-2</v>
      </c>
      <c r="I42" s="45">
        <f>(VLOOKUP($A41,'Occupancy Raw Data'!$B$8:$BE$51,'Occupancy Raw Data'!AB$3,FALSE))/100</f>
        <v>9.2858452633276106E-2</v>
      </c>
      <c r="J42" s="44">
        <f>(VLOOKUP($A41,'Occupancy Raw Data'!$B$8:$BE$51,'Occupancy Raw Data'!AC$3,FALSE))/100</f>
        <v>8.7648832630000603E-2</v>
      </c>
      <c r="K42" s="46">
        <f>(VLOOKUP($A41,'Occupancy Raw Data'!$B$8:$BE$51,'Occupancy Raw Data'!AE$3,FALSE))/100</f>
        <v>9.9615669935353701E-2</v>
      </c>
      <c r="M42" s="43">
        <f>(VLOOKUP($A41,'ADR Raw Data'!$B$6:$BE$49,'ADR Raw Data'!T$1,FALSE))/100</f>
        <v>5.3132373437378498E-2</v>
      </c>
      <c r="N42" s="44">
        <f>(VLOOKUP($A41,'ADR Raw Data'!$B$6:$BE$49,'ADR Raw Data'!U$1,FALSE))/100</f>
        <v>5.78934640965083E-2</v>
      </c>
      <c r="O42" s="44">
        <f>(VLOOKUP($A41,'ADR Raw Data'!$B$6:$BE$49,'ADR Raw Data'!V$1,FALSE))/100</f>
        <v>6.1002476558460306E-2</v>
      </c>
      <c r="P42" s="44">
        <f>(VLOOKUP($A41,'ADR Raw Data'!$B$6:$BE$49,'ADR Raw Data'!W$1,FALSE))/100</f>
        <v>8.1645001052922495E-2</v>
      </c>
      <c r="Q42" s="44">
        <f>(VLOOKUP($A41,'ADR Raw Data'!$B$6:$BE$49,'ADR Raw Data'!X$1,FALSE))/100</f>
        <v>8.2595373396547503E-2</v>
      </c>
      <c r="R42" s="44">
        <f>(VLOOKUP($A41,'ADR Raw Data'!$B$6:$BE$49,'ADR Raw Data'!Y$1,FALSE))/100</f>
        <v>6.8703666404409697E-2</v>
      </c>
      <c r="S42" s="45">
        <f>(VLOOKUP($A41,'ADR Raw Data'!$B$6:$BE$49,'ADR Raw Data'!AA$1,FALSE))/100</f>
        <v>6.7419835469958805E-2</v>
      </c>
      <c r="T42" s="45">
        <f>(VLOOKUP($A41,'ADR Raw Data'!$B$6:$BE$49,'ADR Raw Data'!AB$1,FALSE))/100</f>
        <v>7.8921354147844902E-2</v>
      </c>
      <c r="U42" s="44">
        <f>(VLOOKUP($A41,'ADR Raw Data'!$B$6:$BE$49,'ADR Raw Data'!AC$1,FALSE))/100</f>
        <v>7.3187793110346608E-2</v>
      </c>
      <c r="V42" s="46">
        <f>(VLOOKUP($A41,'ADR Raw Data'!$B$6:$BE$49,'ADR Raw Data'!AE$1,FALSE))/100</f>
        <v>7.04279181640972E-2</v>
      </c>
      <c r="X42" s="43">
        <f>(VLOOKUP($A41,'RevPAR Raw Data'!$B$6:$BE$43,'RevPAR Raw Data'!T$1,FALSE))/100</f>
        <v>0.153269314931372</v>
      </c>
      <c r="Y42" s="44">
        <f>(VLOOKUP($A41,'RevPAR Raw Data'!$B$6:$BE$43,'RevPAR Raw Data'!U$1,FALSE))/100</f>
        <v>0.16183905879414101</v>
      </c>
      <c r="Z42" s="44">
        <f>(VLOOKUP($A41,'RevPAR Raw Data'!$B$6:$BE$43,'RevPAR Raw Data'!V$1,FALSE))/100</f>
        <v>0.17346463676054799</v>
      </c>
      <c r="AA42" s="44">
        <f>(VLOOKUP($A41,'RevPAR Raw Data'!$B$6:$BE$43,'RevPAR Raw Data'!W$1,FALSE))/100</f>
        <v>0.226870761033347</v>
      </c>
      <c r="AB42" s="44">
        <f>(VLOOKUP($A41,'RevPAR Raw Data'!$B$6:$BE$43,'RevPAR Raw Data'!X$1,FALSE))/100</f>
        <v>0.174332053771005</v>
      </c>
      <c r="AC42" s="44">
        <f>(VLOOKUP($A41,'RevPAR Raw Data'!$B$6:$BE$43,'RevPAR Raw Data'!Y$1,FALSE))/100</f>
        <v>0.180369986460654</v>
      </c>
      <c r="AD42" s="45">
        <f>(VLOOKUP($A41,'RevPAR Raw Data'!$B$6:$BE$43,'RevPAR Raw Data'!AA$1,FALSE))/100</f>
        <v>0.155385499046124</v>
      </c>
      <c r="AE42" s="45">
        <f>(VLOOKUP($A41,'RevPAR Raw Data'!$B$6:$BE$43,'RevPAR Raw Data'!AB$1,FALSE))/100</f>
        <v>0.17910832160701201</v>
      </c>
      <c r="AF42" s="44">
        <f>(VLOOKUP($A41,'RevPAR Raw Data'!$B$6:$BE$43,'RevPAR Raw Data'!AC$1,FALSE))/100</f>
        <v>0.167251450369235</v>
      </c>
      <c r="AG42" s="46">
        <f>(VLOOKUP($A41,'RevPAR Raw Data'!$B$6:$BE$43,'RevPAR Raw Data'!AE$1,FALSE))/100</f>
        <v>0.17705931234951902</v>
      </c>
    </row>
    <row r="43" spans="1:33" x14ac:dyDescent="0.2">
      <c r="A43" s="94"/>
      <c r="B43" s="71"/>
      <c r="C43" s="72"/>
      <c r="D43" s="72"/>
      <c r="E43" s="72"/>
      <c r="F43" s="72"/>
      <c r="G43" s="73"/>
      <c r="H43" s="53"/>
      <c r="I43" s="53"/>
      <c r="J43" s="73"/>
      <c r="K43" s="74"/>
      <c r="M43" s="75"/>
      <c r="N43" s="76"/>
      <c r="O43" s="76"/>
      <c r="P43" s="76"/>
      <c r="Q43" s="76"/>
      <c r="R43" s="77"/>
      <c r="S43" s="76"/>
      <c r="T43" s="76"/>
      <c r="U43" s="77"/>
      <c r="V43" s="78"/>
      <c r="X43" s="75"/>
      <c r="Y43" s="76"/>
      <c r="Z43" s="76"/>
      <c r="AA43" s="76"/>
      <c r="AB43" s="76"/>
      <c r="AC43" s="77"/>
      <c r="AD43" s="76"/>
      <c r="AE43" s="76"/>
      <c r="AF43" s="77"/>
      <c r="AG43" s="78"/>
    </row>
    <row r="44" spans="1:33" x14ac:dyDescent="0.2">
      <c r="A44" s="70" t="s">
        <v>28</v>
      </c>
      <c r="B44" s="71">
        <f>(VLOOKUP($A44,'Occupancy Raw Data'!$B$8:$BE$45,'Occupancy Raw Data'!G$3,FALSE))/100</f>
        <v>0.398616372920441</v>
      </c>
      <c r="C44" s="72">
        <f>(VLOOKUP($A44,'Occupancy Raw Data'!$B$8:$BE$45,'Occupancy Raw Data'!H$3,FALSE))/100</f>
        <v>0.47990446384450602</v>
      </c>
      <c r="D44" s="72">
        <f>(VLOOKUP($A44,'Occupancy Raw Data'!$B$8:$BE$45,'Occupancy Raw Data'!I$3,FALSE))/100</f>
        <v>0.53936748476363006</v>
      </c>
      <c r="E44" s="72">
        <f>(VLOOKUP($A44,'Occupancy Raw Data'!$B$8:$BE$45,'Occupancy Raw Data'!J$3,FALSE))/100</f>
        <v>0.55419206061604298</v>
      </c>
      <c r="F44" s="72">
        <f>(VLOOKUP($A44,'Occupancy Raw Data'!$B$8:$BE$45,'Occupancy Raw Data'!K$3,FALSE))/100</f>
        <v>0.55106242793608895</v>
      </c>
      <c r="G44" s="73">
        <f>(VLOOKUP($A44,'Occupancy Raw Data'!$B$8:$BE$45,'Occupancy Raw Data'!L$3,FALSE))/100</f>
        <v>0.50462856201614203</v>
      </c>
      <c r="H44" s="53">
        <f>(VLOOKUP($A44,'Occupancy Raw Data'!$B$8:$BE$45,'Occupancy Raw Data'!N$3,FALSE))/100</f>
        <v>0.62230275078240804</v>
      </c>
      <c r="I44" s="53">
        <f>(VLOOKUP($A44,'Occupancy Raw Data'!$B$8:$BE$45,'Occupancy Raw Data'!O$3,FALSE))/100</f>
        <v>0.59405369790808704</v>
      </c>
      <c r="J44" s="73">
        <f>(VLOOKUP($A44,'Occupancy Raw Data'!$B$8:$BE$45,'Occupancy Raw Data'!P$3,FALSE))/100</f>
        <v>0.60817822434524704</v>
      </c>
      <c r="K44" s="74">
        <f>(VLOOKUP($A44,'Occupancy Raw Data'!$B$8:$BE$45,'Occupancy Raw Data'!R$3,FALSE))/100</f>
        <v>0.53421417982445807</v>
      </c>
      <c r="M44" s="75">
        <f>VLOOKUP($A44,'ADR Raw Data'!$B$6:$BE$43,'ADR Raw Data'!G$1,FALSE)</f>
        <v>88.0493574380165</v>
      </c>
      <c r="N44" s="76">
        <f>VLOOKUP($A44,'ADR Raw Data'!$B$6:$BE$43,'ADR Raw Data'!H$1,FALSE)</f>
        <v>93.9221983868199</v>
      </c>
      <c r="O44" s="76">
        <f>VLOOKUP($A44,'ADR Raw Data'!$B$6:$BE$43,'ADR Raw Data'!I$1,FALSE)</f>
        <v>93.609264009772403</v>
      </c>
      <c r="P44" s="76">
        <f>VLOOKUP($A44,'ADR Raw Data'!$B$6:$BE$43,'ADR Raw Data'!J$1,FALSE)</f>
        <v>96.597400802496594</v>
      </c>
      <c r="Q44" s="76">
        <f>VLOOKUP($A44,'ADR Raw Data'!$B$6:$BE$43,'ADR Raw Data'!K$1,FALSE)</f>
        <v>95.433192347930003</v>
      </c>
      <c r="R44" s="77">
        <f>VLOOKUP($A44,'ADR Raw Data'!$B$6:$BE$43,'ADR Raw Data'!L$1,FALSE)</f>
        <v>93.845084541062803</v>
      </c>
      <c r="S44" s="76">
        <f>VLOOKUP($A44,'ADR Raw Data'!$B$6:$BE$43,'ADR Raw Data'!N$1,FALSE)</f>
        <v>105.873996823716</v>
      </c>
      <c r="T44" s="76">
        <f>VLOOKUP($A44,'ADR Raw Data'!$B$6:$BE$43,'ADR Raw Data'!O$1,FALSE)</f>
        <v>103.686241508387</v>
      </c>
      <c r="U44" s="77">
        <f>VLOOKUP($A44,'ADR Raw Data'!$B$6:$BE$43,'ADR Raw Data'!P$1,FALSE)</f>
        <v>104.805523732141</v>
      </c>
      <c r="V44" s="78">
        <f>VLOOKUP($A44,'ADR Raw Data'!$B$6:$BE$43,'ADR Raw Data'!R$1,FALSE)</f>
        <v>97.410214513819994</v>
      </c>
      <c r="X44" s="75">
        <f>VLOOKUP($A44,'RevPAR Raw Data'!$B$6:$BE$43,'RevPAR Raw Data'!G$1,FALSE)</f>
        <v>35.097915499917598</v>
      </c>
      <c r="Y44" s="76">
        <f>VLOOKUP($A44,'RevPAR Raw Data'!$B$6:$BE$43,'RevPAR Raw Data'!H$1,FALSE)</f>
        <v>45.073682259924198</v>
      </c>
      <c r="Z44" s="76">
        <f>VLOOKUP($A44,'RevPAR Raw Data'!$B$6:$BE$43,'RevPAR Raw Data'!I$1,FALSE)</f>
        <v>50.4897932795256</v>
      </c>
      <c r="AA44" s="76">
        <f>VLOOKUP($A44,'RevPAR Raw Data'!$B$6:$BE$43,'RevPAR Raw Data'!J$1,FALSE)</f>
        <v>53.533512600889402</v>
      </c>
      <c r="AB44" s="76">
        <f>VLOOKUP($A44,'RevPAR Raw Data'!$B$6:$BE$43,'RevPAR Raw Data'!K$1,FALSE)</f>
        <v>52.589646680942103</v>
      </c>
      <c r="AC44" s="77">
        <f>VLOOKUP($A44,'RevPAR Raw Data'!$B$6:$BE$43,'RevPAR Raw Data'!L$1,FALSE)</f>
        <v>47.356910064239798</v>
      </c>
      <c r="AD44" s="76">
        <f>VLOOKUP($A44,'RevPAR Raw Data'!$B$6:$BE$43,'RevPAR Raw Data'!N$1,FALSE)</f>
        <v>65.885679459726504</v>
      </c>
      <c r="AE44" s="76">
        <f>VLOOKUP($A44,'RevPAR Raw Data'!$B$6:$BE$43,'RevPAR Raw Data'!O$1,FALSE)</f>
        <v>61.595195190248702</v>
      </c>
      <c r="AF44" s="77">
        <f>VLOOKUP($A44,'RevPAR Raw Data'!$B$6:$BE$43,'RevPAR Raw Data'!P$1,FALSE)</f>
        <v>63.740437324987603</v>
      </c>
      <c r="AG44" s="78">
        <f>VLOOKUP($A44,'RevPAR Raw Data'!$B$6:$BE$43,'RevPAR Raw Data'!R$1,FALSE)</f>
        <v>52.037917853024901</v>
      </c>
    </row>
    <row r="45" spans="1:33" x14ac:dyDescent="0.2">
      <c r="A45" s="55" t="s">
        <v>131</v>
      </c>
      <c r="B45" s="43">
        <f>(VLOOKUP($A44,'Occupancy Raw Data'!$B$8:$BE$51,'Occupancy Raw Data'!T$3,FALSE))/100</f>
        <v>8.4876344799342404E-2</v>
      </c>
      <c r="C45" s="44">
        <f>(VLOOKUP($A44,'Occupancy Raw Data'!$B$8:$BE$51,'Occupancy Raw Data'!U$3,FALSE))/100</f>
        <v>1.09235108709076E-2</v>
      </c>
      <c r="D45" s="44">
        <f>(VLOOKUP($A44,'Occupancy Raw Data'!$B$8:$BE$51,'Occupancy Raw Data'!V$3,FALSE))/100</f>
        <v>4.20190947195659E-2</v>
      </c>
      <c r="E45" s="44">
        <f>(VLOOKUP($A44,'Occupancy Raw Data'!$B$8:$BE$51,'Occupancy Raw Data'!W$3,FALSE))/100</f>
        <v>1.7756721385283999E-2</v>
      </c>
      <c r="F45" s="44">
        <f>(VLOOKUP($A44,'Occupancy Raw Data'!$B$8:$BE$51,'Occupancy Raw Data'!X$3,FALSE))/100</f>
        <v>3.8866904424113599E-2</v>
      </c>
      <c r="G45" s="44">
        <f>(VLOOKUP($A44,'Occupancy Raw Data'!$B$8:$BE$51,'Occupancy Raw Data'!Y$3,FALSE))/100</f>
        <v>3.6310836327583605E-2</v>
      </c>
      <c r="H45" s="45">
        <f>(VLOOKUP($A44,'Occupancy Raw Data'!$B$8:$BE$51,'Occupancy Raw Data'!AA$3,FALSE))/100</f>
        <v>7.5546288963836694E-2</v>
      </c>
      <c r="I45" s="45">
        <f>(VLOOKUP($A44,'Occupancy Raw Data'!$B$8:$BE$51,'Occupancy Raw Data'!AB$3,FALSE))/100</f>
        <v>1.4310146975763301E-2</v>
      </c>
      <c r="J45" s="44">
        <f>(VLOOKUP($A44,'Occupancy Raw Data'!$B$8:$BE$51,'Occupancy Raw Data'!AC$3,FALSE))/100</f>
        <v>4.4742016636574497E-2</v>
      </c>
      <c r="K45" s="46">
        <f>(VLOOKUP($A44,'Occupancy Raw Data'!$B$8:$BE$51,'Occupancy Raw Data'!AE$3,FALSE))/100</f>
        <v>3.9038295642927899E-2</v>
      </c>
      <c r="M45" s="43">
        <f>(VLOOKUP($A44,'ADR Raw Data'!$B$6:$BE$49,'ADR Raw Data'!T$1,FALSE))/100</f>
        <v>1.0990910506263201E-2</v>
      </c>
      <c r="N45" s="44">
        <f>(VLOOKUP($A44,'ADR Raw Data'!$B$6:$BE$49,'ADR Raw Data'!U$1,FALSE))/100</f>
        <v>3.1384505280616301E-2</v>
      </c>
      <c r="O45" s="44">
        <f>(VLOOKUP($A44,'ADR Raw Data'!$B$6:$BE$49,'ADR Raw Data'!V$1,FALSE))/100</f>
        <v>5.11222811575334E-3</v>
      </c>
      <c r="P45" s="44">
        <f>(VLOOKUP($A44,'ADR Raw Data'!$B$6:$BE$49,'ADR Raw Data'!W$1,FALSE))/100</f>
        <v>2.0296698869973699E-2</v>
      </c>
      <c r="Q45" s="44">
        <f>(VLOOKUP($A44,'ADR Raw Data'!$B$6:$BE$49,'ADR Raw Data'!X$1,FALSE))/100</f>
        <v>7.6270725678878803E-3</v>
      </c>
      <c r="R45" s="44">
        <f>(VLOOKUP($A44,'ADR Raw Data'!$B$6:$BE$49,'ADR Raw Data'!Y$1,FALSE))/100</f>
        <v>1.44666625651775E-2</v>
      </c>
      <c r="S45" s="45">
        <f>(VLOOKUP($A44,'ADR Raw Data'!$B$6:$BE$49,'ADR Raw Data'!AA$1,FALSE))/100</f>
        <v>1.68492627761264E-2</v>
      </c>
      <c r="T45" s="45">
        <f>(VLOOKUP($A44,'ADR Raw Data'!$B$6:$BE$49,'ADR Raw Data'!AB$1,FALSE))/100</f>
        <v>-2.2251554636236802E-3</v>
      </c>
      <c r="U45" s="44">
        <f>(VLOOKUP($A44,'ADR Raw Data'!$B$6:$BE$49,'ADR Raw Data'!AC$1,FALSE))/100</f>
        <v>7.5715086272428603E-3</v>
      </c>
      <c r="V45" s="46">
        <f>(VLOOKUP($A44,'ADR Raw Data'!$B$6:$BE$49,'ADR Raw Data'!AE$1,FALSE))/100</f>
        <v>1.22578586770391E-2</v>
      </c>
      <c r="X45" s="43">
        <f>(VLOOKUP($A44,'RevPAR Raw Data'!$B$6:$BE$43,'RevPAR Raw Data'!T$1,FALSE))/100</f>
        <v>9.6800123615393904E-2</v>
      </c>
      <c r="Y45" s="44">
        <f>(VLOOKUP($A44,'RevPAR Raw Data'!$B$6:$BE$43,'RevPAR Raw Data'!U$1,FALSE))/100</f>
        <v>4.2650845136134798E-2</v>
      </c>
      <c r="Z45" s="44">
        <f>(VLOOKUP($A44,'RevPAR Raw Data'!$B$6:$BE$43,'RevPAR Raw Data'!V$1,FALSE))/100</f>
        <v>4.7346134032743105E-2</v>
      </c>
      <c r="AA45" s="44">
        <f>(VLOOKUP($A44,'RevPAR Raw Data'!$B$6:$BE$43,'RevPAR Raw Data'!W$1,FALSE))/100</f>
        <v>3.8413823082132897E-2</v>
      </c>
      <c r="AB45" s="44">
        <f>(VLOOKUP($A44,'RevPAR Raw Data'!$B$6:$BE$43,'RevPAR Raw Data'!X$1,FALSE))/100</f>
        <v>4.6790417692533399E-2</v>
      </c>
      <c r="AC45" s="44">
        <f>(VLOOKUP($A44,'RevPAR Raw Data'!$B$6:$BE$43,'RevPAR Raw Data'!Y$1,FALSE))/100</f>
        <v>5.1302795509371599E-2</v>
      </c>
      <c r="AD45" s="45">
        <f>(VLOOKUP($A44,'RevPAR Raw Data'!$B$6:$BE$43,'RevPAR Raw Data'!AA$1,FALSE))/100</f>
        <v>9.3668451014476004E-2</v>
      </c>
      <c r="AE45" s="45">
        <f>(VLOOKUP($A44,'RevPAR Raw Data'!$B$6:$BE$43,'RevPAR Raw Data'!AB$1,FALSE))/100</f>
        <v>1.20531492104112E-2</v>
      </c>
      <c r="AF45" s="44">
        <f>(VLOOKUP($A44,'RevPAR Raw Data'!$B$6:$BE$43,'RevPAR Raw Data'!AC$1,FALSE))/100</f>
        <v>5.2652289828781403E-2</v>
      </c>
      <c r="AG45" s="46">
        <f>(VLOOKUP($A44,'RevPAR Raw Data'!$B$6:$BE$43,'RevPAR Raw Data'!AE$1,FALSE))/100</f>
        <v>5.1774680230950498E-2</v>
      </c>
    </row>
    <row r="46" spans="1:33" x14ac:dyDescent="0.2">
      <c r="A46" s="93"/>
      <c r="B46" s="71"/>
      <c r="C46" s="72"/>
      <c r="D46" s="72"/>
      <c r="E46" s="72"/>
      <c r="F46" s="72"/>
      <c r="G46" s="73"/>
      <c r="H46" s="53"/>
      <c r="I46" s="53"/>
      <c r="J46" s="73"/>
      <c r="K46" s="74"/>
      <c r="M46" s="75"/>
      <c r="N46" s="76"/>
      <c r="O46" s="76"/>
      <c r="P46" s="76"/>
      <c r="Q46" s="76"/>
      <c r="R46" s="77"/>
      <c r="S46" s="76"/>
      <c r="T46" s="76"/>
      <c r="U46" s="77"/>
      <c r="V46" s="78"/>
      <c r="X46" s="75"/>
      <c r="Y46" s="76"/>
      <c r="Z46" s="76"/>
      <c r="AA46" s="76"/>
      <c r="AB46" s="76"/>
      <c r="AC46" s="77"/>
      <c r="AD46" s="76"/>
      <c r="AE46" s="76"/>
      <c r="AF46" s="77"/>
      <c r="AG46" s="78"/>
    </row>
    <row r="47" spans="1:33" x14ac:dyDescent="0.2">
      <c r="A47" s="70" t="s">
        <v>29</v>
      </c>
      <c r="B47" s="71">
        <f>(VLOOKUP($A47,'Occupancy Raw Data'!$B$8:$BE$45,'Occupancy Raw Data'!G$3,FALSE))/100</f>
        <v>0.45005512679162002</v>
      </c>
      <c r="C47" s="72">
        <f>(VLOOKUP($A47,'Occupancy Raw Data'!$B$8:$BE$45,'Occupancy Raw Data'!H$3,FALSE))/100</f>
        <v>0.57001102535832404</v>
      </c>
      <c r="D47" s="72">
        <f>(VLOOKUP($A47,'Occupancy Raw Data'!$B$8:$BE$45,'Occupancy Raw Data'!I$3,FALSE))/100</f>
        <v>0.64013230429988899</v>
      </c>
      <c r="E47" s="72">
        <f>(VLOOKUP($A47,'Occupancy Raw Data'!$B$8:$BE$45,'Occupancy Raw Data'!J$3,FALSE))/100</f>
        <v>0.65093715545755204</v>
      </c>
      <c r="F47" s="72">
        <f>(VLOOKUP($A47,'Occupancy Raw Data'!$B$8:$BE$45,'Occupancy Raw Data'!K$3,FALSE))/100</f>
        <v>0.63506063947078195</v>
      </c>
      <c r="G47" s="73">
        <f>(VLOOKUP($A47,'Occupancy Raw Data'!$B$8:$BE$45,'Occupancy Raw Data'!L$3,FALSE))/100</f>
        <v>0.58923925027563295</v>
      </c>
      <c r="H47" s="53">
        <f>(VLOOKUP($A47,'Occupancy Raw Data'!$B$8:$BE$45,'Occupancy Raw Data'!N$3,FALSE))/100</f>
        <v>0.70738699007717698</v>
      </c>
      <c r="I47" s="53">
        <f>(VLOOKUP($A47,'Occupancy Raw Data'!$B$8:$BE$45,'Occupancy Raw Data'!O$3,FALSE))/100</f>
        <v>0.64366041896361592</v>
      </c>
      <c r="J47" s="73">
        <f>(VLOOKUP($A47,'Occupancy Raw Data'!$B$8:$BE$45,'Occupancy Raw Data'!P$3,FALSE))/100</f>
        <v>0.67552370452039601</v>
      </c>
      <c r="K47" s="74">
        <f>(VLOOKUP($A47,'Occupancy Raw Data'!$B$8:$BE$45,'Occupancy Raw Data'!R$3,FALSE))/100</f>
        <v>0.61389195148842302</v>
      </c>
      <c r="M47" s="75">
        <f>VLOOKUP($A47,'ADR Raw Data'!$B$6:$BE$43,'ADR Raw Data'!G$1,FALSE)</f>
        <v>96.114757471827502</v>
      </c>
      <c r="N47" s="76">
        <f>VLOOKUP($A47,'ADR Raw Data'!$B$6:$BE$43,'ADR Raw Data'!H$1,FALSE)</f>
        <v>107.508286266924</v>
      </c>
      <c r="O47" s="76">
        <f>VLOOKUP($A47,'ADR Raw Data'!$B$6:$BE$43,'ADR Raw Data'!I$1,FALSE)</f>
        <v>109.454174991388</v>
      </c>
      <c r="P47" s="76">
        <f>VLOOKUP($A47,'ADR Raw Data'!$B$6:$BE$43,'ADR Raw Data'!J$1,FALSE)</f>
        <v>110.364935636856</v>
      </c>
      <c r="Q47" s="76">
        <f>VLOOKUP($A47,'ADR Raw Data'!$B$6:$BE$43,'ADR Raw Data'!K$1,FALSE)</f>
        <v>110.072503472222</v>
      </c>
      <c r="R47" s="77">
        <f>VLOOKUP($A47,'ADR Raw Data'!$B$6:$BE$43,'ADR Raw Data'!L$1,FALSE)</f>
        <v>107.374501160092</v>
      </c>
      <c r="S47" s="76">
        <f>VLOOKUP($A47,'ADR Raw Data'!$B$6:$BE$43,'ADR Raw Data'!N$1,FALSE)</f>
        <v>120.905015586034</v>
      </c>
      <c r="T47" s="76">
        <f>VLOOKUP($A47,'ADR Raw Data'!$B$6:$BE$43,'ADR Raw Data'!O$1,FALSE)</f>
        <v>112.663470366563</v>
      </c>
      <c r="U47" s="77">
        <f>VLOOKUP($A47,'ADR Raw Data'!$B$6:$BE$43,'ADR Raw Data'!P$1,FALSE)</f>
        <v>116.97861269789399</v>
      </c>
      <c r="V47" s="78">
        <f>VLOOKUP($A47,'ADR Raw Data'!$B$6:$BE$43,'ADR Raw Data'!R$1,FALSE)</f>
        <v>110.394020422824</v>
      </c>
      <c r="X47" s="75">
        <f>VLOOKUP($A47,'RevPAR Raw Data'!$B$6:$BE$43,'RevPAR Raw Data'!G$1,FALSE)</f>
        <v>43.256939360529202</v>
      </c>
      <c r="Y47" s="76">
        <f>VLOOKUP($A47,'RevPAR Raw Data'!$B$6:$BE$43,'RevPAR Raw Data'!H$1,FALSE)</f>
        <v>61.280908489525899</v>
      </c>
      <c r="Z47" s="76">
        <f>VLOOKUP($A47,'RevPAR Raw Data'!$B$6:$BE$43,'RevPAR Raw Data'!I$1,FALSE)</f>
        <v>70.065153252480698</v>
      </c>
      <c r="AA47" s="76">
        <f>VLOOKUP($A47,'RevPAR Raw Data'!$B$6:$BE$43,'RevPAR Raw Data'!J$1,FALSE)</f>
        <v>71.840637265711095</v>
      </c>
      <c r="AB47" s="76">
        <f>VLOOKUP($A47,'RevPAR Raw Data'!$B$6:$BE$43,'RevPAR Raw Data'!K$1,FALSE)</f>
        <v>69.902714443219395</v>
      </c>
      <c r="AC47" s="77">
        <f>VLOOKUP($A47,'RevPAR Raw Data'!$B$6:$BE$43,'RevPAR Raw Data'!L$1,FALSE)</f>
        <v>63.269270562293201</v>
      </c>
      <c r="AD47" s="76">
        <f>VLOOKUP($A47,'RevPAR Raw Data'!$B$6:$BE$43,'RevPAR Raw Data'!N$1,FALSE)</f>
        <v>85.526635060639407</v>
      </c>
      <c r="AE47" s="76">
        <f>VLOOKUP($A47,'RevPAR Raw Data'!$B$6:$BE$43,'RevPAR Raw Data'!O$1,FALSE)</f>
        <v>72.517016538037396</v>
      </c>
      <c r="AF47" s="77">
        <f>VLOOKUP($A47,'RevPAR Raw Data'!$B$6:$BE$43,'RevPAR Raw Data'!P$1,FALSE)</f>
        <v>79.021825799338401</v>
      </c>
      <c r="AG47" s="78">
        <f>VLOOKUP($A47,'RevPAR Raw Data'!$B$6:$BE$43,'RevPAR Raw Data'!R$1,FALSE)</f>
        <v>67.770000630020405</v>
      </c>
    </row>
    <row r="48" spans="1:33" x14ac:dyDescent="0.2">
      <c r="A48" s="55" t="s">
        <v>131</v>
      </c>
      <c r="B48" s="43">
        <f>(VLOOKUP($A47,'Occupancy Raw Data'!$B$8:$BE$51,'Occupancy Raw Data'!T$3,FALSE))/100</f>
        <v>-2.3252283919198403E-2</v>
      </c>
      <c r="C48" s="44">
        <f>(VLOOKUP($A47,'Occupancy Raw Data'!$B$8:$BE$51,'Occupancy Raw Data'!U$3,FALSE))/100</f>
        <v>-6.0974147533101306E-2</v>
      </c>
      <c r="D48" s="44">
        <f>(VLOOKUP($A47,'Occupancy Raw Data'!$B$8:$BE$51,'Occupancy Raw Data'!V$3,FALSE))/100</f>
        <v>-7.5964034992405307E-3</v>
      </c>
      <c r="E48" s="44">
        <f>(VLOOKUP($A47,'Occupancy Raw Data'!$B$8:$BE$51,'Occupancy Raw Data'!W$3,FALSE))/100</f>
        <v>-2.8715483815021699E-3</v>
      </c>
      <c r="F48" s="44">
        <f>(VLOOKUP($A47,'Occupancy Raw Data'!$B$8:$BE$51,'Occupancy Raw Data'!X$3,FALSE))/100</f>
        <v>1.5329714633636001E-2</v>
      </c>
      <c r="G48" s="44">
        <f>(VLOOKUP($A47,'Occupancy Raw Data'!$B$8:$BE$51,'Occupancy Raw Data'!Y$3,FALSE))/100</f>
        <v>-1.5015461473553799E-2</v>
      </c>
      <c r="H48" s="45">
        <f>(VLOOKUP($A47,'Occupancy Raw Data'!$B$8:$BE$51,'Occupancy Raw Data'!AA$3,FALSE))/100</f>
        <v>3.9364489992560897E-2</v>
      </c>
      <c r="I48" s="45">
        <f>(VLOOKUP($A47,'Occupancy Raw Data'!$B$8:$BE$51,'Occupancy Raw Data'!AB$3,FALSE))/100</f>
        <v>-4.6483956234010498E-2</v>
      </c>
      <c r="J48" s="44">
        <f>(VLOOKUP($A47,'Occupancy Raw Data'!$B$8:$BE$51,'Occupancy Raw Data'!AC$3,FALSE))/100</f>
        <v>-3.3837853296390503E-3</v>
      </c>
      <c r="K48" s="46">
        <f>(VLOOKUP($A47,'Occupancy Raw Data'!$B$8:$BE$51,'Occupancy Raw Data'!AE$3,FALSE))/100</f>
        <v>-1.13878488328432E-2</v>
      </c>
      <c r="M48" s="43">
        <f>(VLOOKUP($A47,'ADR Raw Data'!$B$6:$BE$49,'ADR Raw Data'!T$1,FALSE))/100</f>
        <v>3.2502061380464495E-3</v>
      </c>
      <c r="N48" s="44">
        <f>(VLOOKUP($A47,'ADR Raw Data'!$B$6:$BE$49,'ADR Raw Data'!U$1,FALSE))/100</f>
        <v>3.2294501285374005E-2</v>
      </c>
      <c r="O48" s="44">
        <f>(VLOOKUP($A47,'ADR Raw Data'!$B$6:$BE$49,'ADR Raw Data'!V$1,FALSE))/100</f>
        <v>-3.0902711606862199E-3</v>
      </c>
      <c r="P48" s="44">
        <f>(VLOOKUP($A47,'ADR Raw Data'!$B$6:$BE$49,'ADR Raw Data'!W$1,FALSE))/100</f>
        <v>1.7327091661765801E-2</v>
      </c>
      <c r="Q48" s="44">
        <f>(VLOOKUP($A47,'ADR Raw Data'!$B$6:$BE$49,'ADR Raw Data'!X$1,FALSE))/100</f>
        <v>1.6347963997826998E-2</v>
      </c>
      <c r="R48" s="44">
        <f>(VLOOKUP($A47,'ADR Raw Data'!$B$6:$BE$49,'ADR Raw Data'!Y$1,FALSE))/100</f>
        <v>1.3975108423711101E-2</v>
      </c>
      <c r="S48" s="45">
        <f>(VLOOKUP($A47,'ADR Raw Data'!$B$6:$BE$49,'ADR Raw Data'!AA$1,FALSE))/100</f>
        <v>4.2196357063274001E-2</v>
      </c>
      <c r="T48" s="45">
        <f>(VLOOKUP($A47,'ADR Raw Data'!$B$6:$BE$49,'ADR Raw Data'!AB$1,FALSE))/100</f>
        <v>-1.2499385614781301E-2</v>
      </c>
      <c r="U48" s="44">
        <f>(VLOOKUP($A47,'ADR Raw Data'!$B$6:$BE$49,'ADR Raw Data'!AC$1,FALSE))/100</f>
        <v>1.67313793707787E-2</v>
      </c>
      <c r="V48" s="46">
        <f>(VLOOKUP($A47,'ADR Raw Data'!$B$6:$BE$49,'ADR Raw Data'!AE$1,FALSE))/100</f>
        <v>1.5107524942274499E-2</v>
      </c>
      <c r="X48" s="43">
        <f>(VLOOKUP($A47,'RevPAR Raw Data'!$B$6:$BE$43,'RevPAR Raw Data'!T$1,FALSE))/100</f>
        <v>-2.0077652497069699E-2</v>
      </c>
      <c r="Y48" s="44">
        <f>(VLOOKUP($A47,'RevPAR Raw Data'!$B$6:$BE$43,'RevPAR Raw Data'!U$1,FALSE))/100</f>
        <v>-3.0648775933609599E-2</v>
      </c>
      <c r="Z48" s="44">
        <f>(VLOOKUP($A47,'RevPAR Raw Data'!$B$6:$BE$43,'RevPAR Raw Data'!V$1,FALSE))/100</f>
        <v>-1.0663199713268099E-2</v>
      </c>
      <c r="AA48" s="44">
        <f>(VLOOKUP($A47,'RevPAR Raw Data'!$B$6:$BE$43,'RevPAR Raw Data'!W$1,FALSE))/100</f>
        <v>1.44057876982461E-2</v>
      </c>
      <c r="AB48" s="44">
        <f>(VLOOKUP($A47,'RevPAR Raw Data'!$B$6:$BE$43,'RevPAR Raw Data'!X$1,FALSE))/100</f>
        <v>3.1928288254390702E-2</v>
      </c>
      <c r="AC48" s="44">
        <f>(VLOOKUP($A47,'RevPAR Raw Data'!$B$6:$BE$43,'RevPAR Raw Data'!Y$1,FALSE))/100</f>
        <v>-1.2501957519676398E-3</v>
      </c>
      <c r="AD48" s="45">
        <f>(VLOOKUP($A47,'RevPAR Raw Data'!$B$6:$BE$43,'RevPAR Raw Data'!AA$1,FALSE))/100</f>
        <v>8.3221885131174705E-2</v>
      </c>
      <c r="AE48" s="45">
        <f>(VLOOKUP($A47,'RevPAR Raw Data'!$B$6:$BE$43,'RevPAR Raw Data'!AB$1,FALSE))/100</f>
        <v>-5.8402320954922399E-2</v>
      </c>
      <c r="AF48" s="44">
        <f>(VLOOKUP($A47,'RevPAR Raw Data'!$B$6:$BE$43,'RevPAR Raw Data'!AC$1,FALSE))/100</f>
        <v>1.3290978645080199E-2</v>
      </c>
      <c r="AG48" s="46">
        <f>(VLOOKUP($A47,'RevPAR Raw Data'!$B$6:$BE$43,'RevPAR Raw Data'!AE$1,FALSE))/100</f>
        <v>3.5476338991502999E-3</v>
      </c>
    </row>
    <row r="49" spans="1:33" x14ac:dyDescent="0.2">
      <c r="A49" s="93"/>
      <c r="B49" s="71"/>
      <c r="C49" s="72"/>
      <c r="D49" s="72"/>
      <c r="E49" s="72"/>
      <c r="F49" s="72"/>
      <c r="G49" s="73"/>
      <c r="H49" s="53"/>
      <c r="I49" s="53"/>
      <c r="J49" s="73"/>
      <c r="K49" s="74"/>
      <c r="M49" s="75"/>
      <c r="N49" s="76"/>
      <c r="O49" s="76"/>
      <c r="P49" s="76"/>
      <c r="Q49" s="76"/>
      <c r="R49" s="77"/>
      <c r="S49" s="76"/>
      <c r="T49" s="76"/>
      <c r="U49" s="77"/>
      <c r="V49" s="78"/>
      <c r="X49" s="75"/>
      <c r="Y49" s="76"/>
      <c r="Z49" s="76"/>
      <c r="AA49" s="76"/>
      <c r="AB49" s="76"/>
      <c r="AC49" s="77"/>
      <c r="AD49" s="76"/>
      <c r="AE49" s="76"/>
      <c r="AF49" s="77"/>
      <c r="AG49" s="78"/>
    </row>
    <row r="50" spans="1:33" x14ac:dyDescent="0.2">
      <c r="A50" s="70" t="s">
        <v>30</v>
      </c>
      <c r="B50" s="71">
        <f>(VLOOKUP($A50,'Occupancy Raw Data'!$B$8:$BE$45,'Occupancy Raw Data'!G$3,FALSE))/100</f>
        <v>0.40590821964144702</v>
      </c>
      <c r="C50" s="72">
        <f>(VLOOKUP($A50,'Occupancy Raw Data'!$B$8:$BE$45,'Occupancy Raw Data'!H$3,FALSE))/100</f>
        <v>0.47479986469725999</v>
      </c>
      <c r="D50" s="72">
        <f>(VLOOKUP($A50,'Occupancy Raw Data'!$B$8:$BE$45,'Occupancy Raw Data'!I$3,FALSE))/100</f>
        <v>0.52317059420453194</v>
      </c>
      <c r="E50" s="72">
        <f>(VLOOKUP($A50,'Occupancy Raw Data'!$B$8:$BE$45,'Occupancy Raw Data'!J$3,FALSE))/100</f>
        <v>0.54775059194948594</v>
      </c>
      <c r="F50" s="72">
        <f>(VLOOKUP($A50,'Occupancy Raw Data'!$B$8:$BE$45,'Occupancy Raw Data'!K$3,FALSE))/100</f>
        <v>0.54628481226744807</v>
      </c>
      <c r="G50" s="73">
        <f>(VLOOKUP($A50,'Occupancy Raw Data'!$B$8:$BE$45,'Occupancy Raw Data'!L$3,FALSE))/100</f>
        <v>0.49958281655203501</v>
      </c>
      <c r="H50" s="53">
        <f>(VLOOKUP($A50,'Occupancy Raw Data'!$B$8:$BE$45,'Occupancy Raw Data'!N$3,FALSE))/100</f>
        <v>0.68564663434434492</v>
      </c>
      <c r="I50" s="53">
        <f>(VLOOKUP($A50,'Occupancy Raw Data'!$B$8:$BE$45,'Occupancy Raw Data'!O$3,FALSE))/100</f>
        <v>0.66952305784192101</v>
      </c>
      <c r="J50" s="73">
        <f>(VLOOKUP($A50,'Occupancy Raw Data'!$B$8:$BE$45,'Occupancy Raw Data'!P$3,FALSE))/100</f>
        <v>0.67758484609313296</v>
      </c>
      <c r="K50" s="74">
        <f>(VLOOKUP($A50,'Occupancy Raw Data'!$B$8:$BE$45,'Occupancy Raw Data'!R$3,FALSE))/100</f>
        <v>0.55044053927806302</v>
      </c>
      <c r="M50" s="75">
        <f>VLOOKUP($A50,'ADR Raw Data'!$B$6:$BE$43,'ADR Raw Data'!G$1,FALSE)</f>
        <v>100.602666666666</v>
      </c>
      <c r="N50" s="76">
        <f>VLOOKUP($A50,'ADR Raw Data'!$B$6:$BE$43,'ADR Raw Data'!H$1,FALSE)</f>
        <v>105.370396580384</v>
      </c>
      <c r="O50" s="76">
        <f>VLOOKUP($A50,'ADR Raw Data'!$B$6:$BE$43,'ADR Raw Data'!I$1,FALSE)</f>
        <v>106.435310344827</v>
      </c>
      <c r="P50" s="76">
        <f>VLOOKUP($A50,'ADR Raw Data'!$B$6:$BE$43,'ADR Raw Data'!J$1,FALSE)</f>
        <v>107.583266776451</v>
      </c>
      <c r="Q50" s="76">
        <f>VLOOKUP($A50,'ADR Raw Data'!$B$6:$BE$43,'ADR Raw Data'!K$1,FALSE)</f>
        <v>107.83635500515901</v>
      </c>
      <c r="R50" s="77">
        <f>VLOOKUP($A50,'ADR Raw Data'!$B$6:$BE$43,'ADR Raw Data'!L$1,FALSE)</f>
        <v>105.84322605398501</v>
      </c>
      <c r="S50" s="76">
        <f>VLOOKUP($A50,'ADR Raw Data'!$B$6:$BE$43,'ADR Raw Data'!N$1,FALSE)</f>
        <v>145.01857753658899</v>
      </c>
      <c r="T50" s="76">
        <f>VLOOKUP($A50,'ADR Raw Data'!$B$6:$BE$43,'ADR Raw Data'!O$1,FALSE)</f>
        <v>146.990724149545</v>
      </c>
      <c r="U50" s="77">
        <f>VLOOKUP($A50,'ADR Raw Data'!$B$6:$BE$43,'ADR Raw Data'!P$1,FALSE)</f>
        <v>145.992918712039</v>
      </c>
      <c r="V50" s="78">
        <f>VLOOKUP($A50,'ADR Raw Data'!$B$6:$BE$43,'ADR Raw Data'!R$1,FALSE)</f>
        <v>119.96429110701401</v>
      </c>
      <c r="X50" s="75">
        <f>VLOOKUP($A50,'RevPAR Raw Data'!$B$6:$BE$43,'RevPAR Raw Data'!G$1,FALSE)</f>
        <v>40.8354493178486</v>
      </c>
      <c r="Y50" s="76">
        <f>VLOOKUP($A50,'RevPAR Raw Data'!$B$6:$BE$43,'RevPAR Raw Data'!H$1,FALSE)</f>
        <v>50.029850039463199</v>
      </c>
      <c r="Z50" s="76">
        <f>VLOOKUP($A50,'RevPAR Raw Data'!$B$6:$BE$43,'RevPAR Raw Data'!I$1,FALSE)</f>
        <v>55.683824557447203</v>
      </c>
      <c r="AA50" s="76">
        <f>VLOOKUP($A50,'RevPAR Raw Data'!$B$6:$BE$43,'RevPAR Raw Data'!J$1,FALSE)</f>
        <v>58.928798060660696</v>
      </c>
      <c r="AB50" s="76">
        <f>VLOOKUP($A50,'RevPAR Raw Data'!$B$6:$BE$43,'RevPAR Raw Data'!K$1,FALSE)</f>
        <v>58.909362949599704</v>
      </c>
      <c r="AC50" s="77">
        <f>VLOOKUP($A50,'RevPAR Raw Data'!$B$6:$BE$43,'RevPAR Raw Data'!L$1,FALSE)</f>
        <v>52.877456985003903</v>
      </c>
      <c r="AD50" s="76">
        <f>VLOOKUP($A50,'RevPAR Raw Data'!$B$6:$BE$43,'RevPAR Raw Data'!N$1,FALSE)</f>
        <v>99.431499605366994</v>
      </c>
      <c r="AE50" s="76">
        <f>VLOOKUP($A50,'RevPAR Raw Data'!$B$6:$BE$43,'RevPAR Raw Data'!O$1,FALSE)</f>
        <v>98.413679107001897</v>
      </c>
      <c r="AF50" s="77">
        <f>VLOOKUP($A50,'RevPAR Raw Data'!$B$6:$BE$43,'RevPAR Raw Data'!P$1,FALSE)</f>
        <v>98.922589356184403</v>
      </c>
      <c r="AG50" s="78">
        <f>VLOOKUP($A50,'RevPAR Raw Data'!$B$6:$BE$43,'RevPAR Raw Data'!R$1,FALSE)</f>
        <v>66.033209091055497</v>
      </c>
    </row>
    <row r="51" spans="1:33" x14ac:dyDescent="0.2">
      <c r="A51" s="55" t="s">
        <v>131</v>
      </c>
      <c r="B51" s="43">
        <f>(VLOOKUP($A50,'Occupancy Raw Data'!$B$8:$BE$51,'Occupancy Raw Data'!T$3,FALSE))/100</f>
        <v>-0.108026480966083</v>
      </c>
      <c r="C51" s="44">
        <f>(VLOOKUP($A50,'Occupancy Raw Data'!$B$8:$BE$51,'Occupancy Raw Data'!U$3,FALSE))/100</f>
        <v>-0.114982619959767</v>
      </c>
      <c r="D51" s="44">
        <f>(VLOOKUP($A50,'Occupancy Raw Data'!$B$8:$BE$51,'Occupancy Raw Data'!V$3,FALSE))/100</f>
        <v>-5.4010409990582299E-2</v>
      </c>
      <c r="E51" s="44">
        <f>(VLOOKUP($A50,'Occupancy Raw Data'!$B$8:$BE$51,'Occupancy Raw Data'!W$3,FALSE))/100</f>
        <v>-4.5708209434678307E-2</v>
      </c>
      <c r="F51" s="44">
        <f>(VLOOKUP($A50,'Occupancy Raw Data'!$B$8:$BE$51,'Occupancy Raw Data'!X$3,FALSE))/100</f>
        <v>-9.2930229443728099E-2</v>
      </c>
      <c r="G51" s="44">
        <f>(VLOOKUP($A50,'Occupancy Raw Data'!$B$8:$BE$51,'Occupancy Raw Data'!Y$3,FALSE))/100</f>
        <v>-8.1930505570532497E-2</v>
      </c>
      <c r="H51" s="45">
        <f>(VLOOKUP($A50,'Occupancy Raw Data'!$B$8:$BE$51,'Occupancy Raw Data'!AA$3,FALSE))/100</f>
        <v>-7.1018902505677703E-2</v>
      </c>
      <c r="I51" s="45">
        <f>(VLOOKUP($A50,'Occupancy Raw Data'!$B$8:$BE$51,'Occupancy Raw Data'!AB$3,FALSE))/100</f>
        <v>-4.5994102433205807E-2</v>
      </c>
      <c r="J51" s="44">
        <f>(VLOOKUP($A50,'Occupancy Raw Data'!$B$8:$BE$51,'Occupancy Raw Data'!AC$3,FALSE))/100</f>
        <v>-5.88216121841037E-2</v>
      </c>
      <c r="K51" s="46">
        <f>(VLOOKUP($A50,'Occupancy Raw Data'!$B$8:$BE$51,'Occupancy Raw Data'!AE$3,FALSE))/100</f>
        <v>-7.3933366131907499E-2</v>
      </c>
      <c r="M51" s="43">
        <f>(VLOOKUP($A50,'ADR Raw Data'!$B$6:$BE$49,'ADR Raw Data'!T$1,FALSE))/100</f>
        <v>-3.33369943648094E-2</v>
      </c>
      <c r="N51" s="44">
        <f>(VLOOKUP($A50,'ADR Raw Data'!$B$6:$BE$49,'ADR Raw Data'!U$1,FALSE))/100</f>
        <v>3.2918816256248304E-2</v>
      </c>
      <c r="O51" s="44">
        <f>(VLOOKUP($A50,'ADR Raw Data'!$B$6:$BE$49,'ADR Raw Data'!V$1,FALSE))/100</f>
        <v>5.9444022550626106E-2</v>
      </c>
      <c r="P51" s="44">
        <f>(VLOOKUP($A50,'ADR Raw Data'!$B$6:$BE$49,'ADR Raw Data'!W$1,FALSE))/100</f>
        <v>3.5007793551464002E-2</v>
      </c>
      <c r="Q51" s="44">
        <f>(VLOOKUP($A50,'ADR Raw Data'!$B$6:$BE$49,'ADR Raw Data'!X$1,FALSE))/100</f>
        <v>6.8226449742545903E-3</v>
      </c>
      <c r="R51" s="44">
        <f>(VLOOKUP($A50,'ADR Raw Data'!$B$6:$BE$49,'ADR Raw Data'!Y$1,FALSE))/100</f>
        <v>2.1880029338212599E-2</v>
      </c>
      <c r="S51" s="45">
        <f>(VLOOKUP($A50,'ADR Raw Data'!$B$6:$BE$49,'ADR Raw Data'!AA$1,FALSE))/100</f>
        <v>0.12346231328412501</v>
      </c>
      <c r="T51" s="45">
        <f>(VLOOKUP($A50,'ADR Raw Data'!$B$6:$BE$49,'ADR Raw Data'!AB$1,FALSE))/100</f>
        <v>0.14897216001475999</v>
      </c>
      <c r="U51" s="44">
        <f>(VLOOKUP($A50,'ADR Raw Data'!$B$6:$BE$49,'ADR Raw Data'!AC$1,FALSE))/100</f>
        <v>0.135940952379109</v>
      </c>
      <c r="V51" s="46">
        <f>(VLOOKUP($A50,'ADR Raw Data'!$B$6:$BE$49,'ADR Raw Data'!AE$1,FALSE))/100</f>
        <v>6.9111131942843504E-2</v>
      </c>
      <c r="X51" s="43">
        <f>(VLOOKUP($A50,'RevPAR Raw Data'!$B$6:$BE$43,'RevPAR Raw Data'!T$1,FALSE))/100</f>
        <v>-0.13776219714367602</v>
      </c>
      <c r="Y51" s="44">
        <f>(VLOOKUP($A50,'RevPAR Raw Data'!$B$6:$BE$43,'RevPAR Raw Data'!U$1,FALSE))/100</f>
        <v>-8.5848895442636297E-2</v>
      </c>
      <c r="Z51" s="44">
        <f>(VLOOKUP($A50,'RevPAR Raw Data'!$B$6:$BE$43,'RevPAR Raw Data'!V$1,FALSE))/100</f>
        <v>2.2230165305950401E-3</v>
      </c>
      <c r="AA51" s="44">
        <f>(VLOOKUP($A50,'RevPAR Raw Data'!$B$6:$BE$43,'RevPAR Raw Data'!W$1,FALSE))/100</f>
        <v>-1.23005594427106E-2</v>
      </c>
      <c r="AB51" s="44">
        <f>(VLOOKUP($A50,'RevPAR Raw Data'!$B$6:$BE$43,'RevPAR Raw Data'!X$1,FALSE))/100</f>
        <v>-8.6741614432344114E-2</v>
      </c>
      <c r="AC51" s="44">
        <f>(VLOOKUP($A50,'RevPAR Raw Data'!$B$6:$BE$43,'RevPAR Raw Data'!Y$1,FALSE))/100</f>
        <v>-6.1843118097897692E-2</v>
      </c>
      <c r="AD51" s="45">
        <f>(VLOOKUP($A50,'RevPAR Raw Data'!$B$6:$BE$43,'RevPAR Raw Data'!AA$1,FALSE))/100</f>
        <v>4.3675252788197297E-2</v>
      </c>
      <c r="AE51" s="45">
        <f>(VLOOKUP($A50,'RevPAR Raw Data'!$B$6:$BE$43,'RevPAR Raw Data'!AB$1,FALSE))/100</f>
        <v>9.6126216794139505E-2</v>
      </c>
      <c r="AF51" s="44">
        <f>(VLOOKUP($A50,'RevPAR Raw Data'!$B$6:$BE$43,'RevPAR Raw Data'!AC$1,FALSE))/100</f>
        <v>6.9123074214224298E-2</v>
      </c>
      <c r="AG51" s="46">
        <f>(VLOOKUP($A50,'RevPAR Raw Data'!$B$6:$BE$43,'RevPAR Raw Data'!AE$1,FALSE))/100</f>
        <v>-9.9318528107848695E-3</v>
      </c>
    </row>
    <row r="52" spans="1:33" x14ac:dyDescent="0.2">
      <c r="A52" s="94"/>
      <c r="B52" s="71"/>
      <c r="C52" s="72"/>
      <c r="D52" s="72"/>
      <c r="E52" s="72"/>
      <c r="F52" s="72"/>
      <c r="G52" s="73"/>
      <c r="H52" s="53"/>
      <c r="I52" s="53"/>
      <c r="J52" s="73"/>
      <c r="K52" s="74"/>
      <c r="M52" s="75"/>
      <c r="N52" s="76"/>
      <c r="O52" s="76"/>
      <c r="P52" s="76"/>
      <c r="Q52" s="76"/>
      <c r="R52" s="77"/>
      <c r="S52" s="76"/>
      <c r="T52" s="76"/>
      <c r="U52" s="77"/>
      <c r="V52" s="78"/>
      <c r="X52" s="75"/>
      <c r="Y52" s="76"/>
      <c r="Z52" s="76"/>
      <c r="AA52" s="76"/>
      <c r="AB52" s="76"/>
      <c r="AC52" s="77"/>
      <c r="AD52" s="76"/>
      <c r="AE52" s="76"/>
      <c r="AF52" s="77"/>
      <c r="AG52" s="78"/>
    </row>
    <row r="53" spans="1:33" x14ac:dyDescent="0.2">
      <c r="A53" s="70" t="s">
        <v>31</v>
      </c>
      <c r="B53" s="71">
        <f>(VLOOKUP($A53,'Occupancy Raw Data'!$B$8:$BE$45,'Occupancy Raw Data'!G$3,FALSE))/100</f>
        <v>0.40860973888496799</v>
      </c>
      <c r="C53" s="72">
        <f>(VLOOKUP($A53,'Occupancy Raw Data'!$B$8:$BE$45,'Occupancy Raw Data'!H$3,FALSE))/100</f>
        <v>0.540578687367678</v>
      </c>
      <c r="D53" s="72">
        <f>(VLOOKUP($A53,'Occupancy Raw Data'!$B$8:$BE$45,'Occupancy Raw Data'!I$3,FALSE))/100</f>
        <v>0.56316160903316803</v>
      </c>
      <c r="E53" s="72">
        <f>(VLOOKUP($A53,'Occupancy Raw Data'!$B$8:$BE$45,'Occupancy Raw Data'!J$3,FALSE))/100</f>
        <v>0.57163020465772707</v>
      </c>
      <c r="F53" s="72">
        <f>(VLOOKUP($A53,'Occupancy Raw Data'!$B$8:$BE$45,'Occupancy Raw Data'!K$3,FALSE))/100</f>
        <v>0.52999294283697895</v>
      </c>
      <c r="G53" s="73">
        <f>(VLOOKUP($A53,'Occupancy Raw Data'!$B$8:$BE$45,'Occupancy Raw Data'!L$3,FALSE))/100</f>
        <v>0.52279463655610403</v>
      </c>
      <c r="H53" s="53">
        <f>(VLOOKUP($A53,'Occupancy Raw Data'!$B$8:$BE$45,'Occupancy Raw Data'!N$3,FALSE))/100</f>
        <v>0.51729004940014101</v>
      </c>
      <c r="I53" s="53">
        <f>(VLOOKUP($A53,'Occupancy Raw Data'!$B$8:$BE$45,'Occupancy Raw Data'!O$3,FALSE))/100</f>
        <v>0.482709950599858</v>
      </c>
      <c r="J53" s="73">
        <f>(VLOOKUP($A53,'Occupancy Raw Data'!$B$8:$BE$45,'Occupancy Raw Data'!P$3,FALSE))/100</f>
        <v>0.5</v>
      </c>
      <c r="K53" s="74">
        <f>(VLOOKUP($A53,'Occupancy Raw Data'!$B$8:$BE$45,'Occupancy Raw Data'!R$3,FALSE))/100</f>
        <v>0.51628188325435997</v>
      </c>
      <c r="M53" s="75">
        <f>VLOOKUP($A53,'ADR Raw Data'!$B$6:$BE$43,'ADR Raw Data'!G$1,FALSE)</f>
        <v>84.908635578583699</v>
      </c>
      <c r="N53" s="76">
        <f>VLOOKUP($A53,'ADR Raw Data'!$B$6:$BE$43,'ADR Raw Data'!H$1,FALSE)</f>
        <v>92.883994778067802</v>
      </c>
      <c r="O53" s="76">
        <f>VLOOKUP($A53,'ADR Raw Data'!$B$6:$BE$43,'ADR Raw Data'!I$1,FALSE)</f>
        <v>95.478533834586401</v>
      </c>
      <c r="P53" s="76">
        <f>VLOOKUP($A53,'ADR Raw Data'!$B$6:$BE$43,'ADR Raw Data'!J$1,FALSE)</f>
        <v>95.348814814814801</v>
      </c>
      <c r="Q53" s="76">
        <f>VLOOKUP($A53,'ADR Raw Data'!$B$6:$BE$43,'ADR Raw Data'!K$1,FALSE)</f>
        <v>91.361890812250294</v>
      </c>
      <c r="R53" s="77">
        <f>VLOOKUP($A53,'ADR Raw Data'!$B$6:$BE$43,'ADR Raw Data'!L$1,FALSE)</f>
        <v>92.426681965442697</v>
      </c>
      <c r="S53" s="76">
        <f>VLOOKUP($A53,'ADR Raw Data'!$B$6:$BE$43,'ADR Raw Data'!N$1,FALSE)</f>
        <v>89.005034106411998</v>
      </c>
      <c r="T53" s="76">
        <f>VLOOKUP($A53,'ADR Raw Data'!$B$6:$BE$43,'ADR Raw Data'!O$1,FALSE)</f>
        <v>87.033479532163696</v>
      </c>
      <c r="U53" s="77">
        <f>VLOOKUP($A53,'ADR Raw Data'!$B$6:$BE$43,'ADR Raw Data'!P$1,FALSE)</f>
        <v>88.053345095271695</v>
      </c>
      <c r="V53" s="78">
        <f>VLOOKUP($A53,'ADR Raw Data'!$B$6:$BE$43,'ADR Raw Data'!R$1,FALSE)</f>
        <v>91.216563171255601</v>
      </c>
      <c r="X53" s="75">
        <f>VLOOKUP($A53,'RevPAR Raw Data'!$B$6:$BE$43,'RevPAR Raw Data'!G$1,FALSE)</f>
        <v>34.694495412843999</v>
      </c>
      <c r="Y53" s="76">
        <f>VLOOKUP($A53,'RevPAR Raw Data'!$B$6:$BE$43,'RevPAR Raw Data'!H$1,FALSE)</f>
        <v>50.211107974594199</v>
      </c>
      <c r="Z53" s="76">
        <f>VLOOKUP($A53,'RevPAR Raw Data'!$B$6:$BE$43,'RevPAR Raw Data'!I$1,FALSE)</f>
        <v>53.769844742413497</v>
      </c>
      <c r="AA53" s="76">
        <f>VLOOKUP($A53,'RevPAR Raw Data'!$B$6:$BE$43,'RevPAR Raw Data'!J$1,FALSE)</f>
        <v>54.504262526464302</v>
      </c>
      <c r="AB53" s="76">
        <f>VLOOKUP($A53,'RevPAR Raw Data'!$B$6:$BE$43,'RevPAR Raw Data'!K$1,FALSE)</f>
        <v>48.421157374735301</v>
      </c>
      <c r="AC53" s="77">
        <f>VLOOKUP($A53,'RevPAR Raw Data'!$B$6:$BE$43,'RevPAR Raw Data'!L$1,FALSE)</f>
        <v>48.320173606210297</v>
      </c>
      <c r="AD53" s="76">
        <f>VLOOKUP($A53,'RevPAR Raw Data'!$B$6:$BE$43,'RevPAR Raw Data'!N$1,FALSE)</f>
        <v>46.041418489767103</v>
      </c>
      <c r="AE53" s="76">
        <f>VLOOKUP($A53,'RevPAR Raw Data'!$B$6:$BE$43,'RevPAR Raw Data'!O$1,FALSE)</f>
        <v>42.011926605504499</v>
      </c>
      <c r="AF53" s="77">
        <f>VLOOKUP($A53,'RevPAR Raw Data'!$B$6:$BE$43,'RevPAR Raw Data'!P$1,FALSE)</f>
        <v>44.026672547635798</v>
      </c>
      <c r="AG53" s="78">
        <f>VLOOKUP($A53,'RevPAR Raw Data'!$B$6:$BE$43,'RevPAR Raw Data'!R$1,FALSE)</f>
        <v>47.093459018046097</v>
      </c>
    </row>
    <row r="54" spans="1:33" x14ac:dyDescent="0.2">
      <c r="A54" s="55" t="s">
        <v>131</v>
      </c>
      <c r="B54" s="43">
        <f>(VLOOKUP($A53,'Occupancy Raw Data'!$B$8:$BE$51,'Occupancy Raw Data'!T$3,FALSE))/100</f>
        <v>3.7634408602150497E-2</v>
      </c>
      <c r="C54" s="44">
        <f>(VLOOKUP($A53,'Occupancy Raw Data'!$B$8:$BE$51,'Occupancy Raw Data'!U$3,FALSE))/100</f>
        <v>5.2493438320209895E-3</v>
      </c>
      <c r="D54" s="44">
        <f>(VLOOKUP($A53,'Occupancy Raw Data'!$B$8:$BE$51,'Occupancy Raw Data'!V$3,FALSE))/100</f>
        <v>-3.38983050847457E-2</v>
      </c>
      <c r="E54" s="44">
        <f>(VLOOKUP($A53,'Occupancy Raw Data'!$B$8:$BE$51,'Occupancy Raw Data'!W$3,FALSE))/100</f>
        <v>4.96277915632754E-3</v>
      </c>
      <c r="F54" s="44">
        <f>(VLOOKUP($A53,'Occupancy Raw Data'!$B$8:$BE$51,'Occupancy Raw Data'!X$3,FALSE))/100</f>
        <v>1.33333333333333E-3</v>
      </c>
      <c r="G54" s="44">
        <f>(VLOOKUP($A53,'Occupancy Raw Data'!$B$8:$BE$51,'Occupancy Raw Data'!Y$3,FALSE))/100</f>
        <v>5.4024851431658499E-4</v>
      </c>
      <c r="H54" s="45">
        <f>(VLOOKUP($A53,'Occupancy Raw Data'!$B$8:$BE$51,'Occupancy Raw Data'!AA$3,FALSE))/100</f>
        <v>-2.3968042609853503E-2</v>
      </c>
      <c r="I54" s="45">
        <f>(VLOOKUP($A53,'Occupancy Raw Data'!$B$8:$BE$51,'Occupancy Raw Data'!AB$3,FALSE))/100</f>
        <v>-8.6956521739130401E-3</v>
      </c>
      <c r="J54" s="44">
        <f>(VLOOKUP($A53,'Occupancy Raw Data'!$B$8:$BE$51,'Occupancy Raw Data'!AC$3,FALSE))/100</f>
        <v>-1.66551006245662E-2</v>
      </c>
      <c r="K54" s="46">
        <f>(VLOOKUP($A53,'Occupancy Raw Data'!$B$8:$BE$51,'Occupancy Raw Data'!AE$3,FALSE))/100</f>
        <v>-4.2776589539179396E-3</v>
      </c>
      <c r="M54" s="43">
        <f>(VLOOKUP($A53,'ADR Raw Data'!$B$6:$BE$49,'ADR Raw Data'!T$1,FALSE))/100</f>
        <v>2.29242692805623E-2</v>
      </c>
      <c r="N54" s="44">
        <f>(VLOOKUP($A53,'ADR Raw Data'!$B$6:$BE$49,'ADR Raw Data'!U$1,FALSE))/100</f>
        <v>3.2398906607441401E-2</v>
      </c>
      <c r="O54" s="44">
        <f>(VLOOKUP($A53,'ADR Raw Data'!$B$6:$BE$49,'ADR Raw Data'!V$1,FALSE))/100</f>
        <v>4.9274403876979102E-2</v>
      </c>
      <c r="P54" s="44">
        <f>(VLOOKUP($A53,'ADR Raw Data'!$B$6:$BE$49,'ADR Raw Data'!W$1,FALSE))/100</f>
        <v>7.2283750946738307E-2</v>
      </c>
      <c r="Q54" s="44">
        <f>(VLOOKUP($A53,'ADR Raw Data'!$B$6:$BE$49,'ADR Raw Data'!X$1,FALSE))/100</f>
        <v>3.5254711039493097E-2</v>
      </c>
      <c r="R54" s="44">
        <f>(VLOOKUP($A53,'ADR Raw Data'!$B$6:$BE$49,'ADR Raw Data'!Y$1,FALSE))/100</f>
        <v>4.3519157266657095E-2</v>
      </c>
      <c r="S54" s="45">
        <f>(VLOOKUP($A53,'ADR Raw Data'!$B$6:$BE$49,'ADR Raw Data'!AA$1,FALSE))/100</f>
        <v>-8.9914919155451509E-3</v>
      </c>
      <c r="T54" s="45">
        <f>(VLOOKUP($A53,'ADR Raw Data'!$B$6:$BE$49,'ADR Raw Data'!AB$1,FALSE))/100</f>
        <v>-9.0417445444338496E-3</v>
      </c>
      <c r="U54" s="44">
        <f>(VLOOKUP($A53,'ADR Raw Data'!$B$6:$BE$49,'ADR Raw Data'!AC$1,FALSE))/100</f>
        <v>-9.101265742650631E-3</v>
      </c>
      <c r="V54" s="46">
        <f>(VLOOKUP($A53,'ADR Raw Data'!$B$6:$BE$49,'ADR Raw Data'!AE$1,FALSE))/100</f>
        <v>2.89127142965468E-2</v>
      </c>
      <c r="X54" s="43">
        <f>(VLOOKUP($A53,'RevPAR Raw Data'!$B$6:$BE$43,'RevPAR Raw Data'!T$1,FALSE))/100</f>
        <v>6.1421419199723201E-2</v>
      </c>
      <c r="Y54" s="44">
        <f>(VLOOKUP($A53,'RevPAR Raw Data'!$B$6:$BE$43,'RevPAR Raw Data'!U$1,FALSE))/100</f>
        <v>3.7818323440026398E-2</v>
      </c>
      <c r="Z54" s="44">
        <f>(VLOOKUP($A53,'RevPAR Raw Data'!$B$6:$BE$43,'RevPAR Raw Data'!V$1,FALSE))/100</f>
        <v>1.3705780016742499E-2</v>
      </c>
      <c r="AA54" s="44">
        <f>(VLOOKUP($A53,'RevPAR Raw Data'!$B$6:$BE$43,'RevPAR Raw Data'!W$1,FALSE))/100</f>
        <v>7.7605258395605503E-2</v>
      </c>
      <c r="AB54" s="44">
        <f>(VLOOKUP($A53,'RevPAR Raw Data'!$B$6:$BE$43,'RevPAR Raw Data'!X$1,FALSE))/100</f>
        <v>3.6635050654212402E-2</v>
      </c>
      <c r="AC54" s="44">
        <f>(VLOOKUP($A53,'RevPAR Raw Data'!$B$6:$BE$43,'RevPAR Raw Data'!Y$1,FALSE))/100</f>
        <v>4.4082916941031301E-2</v>
      </c>
      <c r="AD54" s="45">
        <f>(VLOOKUP($A53,'RevPAR Raw Data'!$B$6:$BE$43,'RevPAR Raw Data'!AA$1,FALSE))/100</f>
        <v>-3.2744026064040699E-2</v>
      </c>
      <c r="AE54" s="45">
        <f>(VLOOKUP($A53,'RevPAR Raw Data'!$B$6:$BE$43,'RevPAR Raw Data'!AB$1,FALSE))/100</f>
        <v>-1.7658772852743101E-2</v>
      </c>
      <c r="AF54" s="44">
        <f>(VLOOKUP($A53,'RevPAR Raw Data'!$B$6:$BE$43,'RevPAR Raw Data'!AC$1,FALSE))/100</f>
        <v>-2.5604783870462101E-2</v>
      </c>
      <c r="AG54" s="46">
        <f>(VLOOKUP($A53,'RevPAR Raw Data'!$B$6:$BE$43,'RevPAR Raw Data'!AE$1,FALSE))/100</f>
        <v>2.4511376611436198E-2</v>
      </c>
    </row>
    <row r="55" spans="1:33" x14ac:dyDescent="0.2">
      <c r="A55" s="93"/>
      <c r="B55" s="71"/>
      <c r="C55" s="72"/>
      <c r="D55" s="72"/>
      <c r="E55" s="72"/>
      <c r="F55" s="72"/>
      <c r="G55" s="73"/>
      <c r="H55" s="53"/>
      <c r="I55" s="53"/>
      <c r="J55" s="73"/>
      <c r="K55" s="74"/>
      <c r="M55" s="75"/>
      <c r="N55" s="76"/>
      <c r="O55" s="76"/>
      <c r="P55" s="76"/>
      <c r="Q55" s="76"/>
      <c r="R55" s="77"/>
      <c r="S55" s="76"/>
      <c r="T55" s="76"/>
      <c r="U55" s="77"/>
      <c r="V55" s="78"/>
      <c r="X55" s="75"/>
      <c r="Y55" s="76"/>
      <c r="Z55" s="76"/>
      <c r="AA55" s="76"/>
      <c r="AB55" s="76"/>
      <c r="AC55" s="77"/>
      <c r="AD55" s="76"/>
      <c r="AE55" s="76"/>
      <c r="AF55" s="77"/>
      <c r="AG55" s="78"/>
    </row>
    <row r="56" spans="1:33" x14ac:dyDescent="0.2">
      <c r="A56" s="70" t="s">
        <v>32</v>
      </c>
      <c r="B56" s="71">
        <f>(VLOOKUP($A56,'Occupancy Raw Data'!$B$8:$BE$45,'Occupancy Raw Data'!G$3,FALSE))/100</f>
        <v>0.40259392966974095</v>
      </c>
      <c r="C56" s="72">
        <f>(VLOOKUP($A56,'Occupancy Raw Data'!$B$8:$BE$45,'Occupancy Raw Data'!H$3,FALSE))/100</f>
        <v>0.51972188795293395</v>
      </c>
      <c r="D56" s="72">
        <f>(VLOOKUP($A56,'Occupancy Raw Data'!$B$8:$BE$45,'Occupancy Raw Data'!I$3,FALSE))/100</f>
        <v>0.61278245754780003</v>
      </c>
      <c r="E56" s="72">
        <f>(VLOOKUP($A56,'Occupancy Raw Data'!$B$8:$BE$45,'Occupancy Raw Data'!J$3,FALSE))/100</f>
        <v>0.61117796496857801</v>
      </c>
      <c r="F56" s="72">
        <f>(VLOOKUP($A56,'Occupancy Raw Data'!$B$8:$BE$45,'Occupancy Raw Data'!K$3,FALSE))/100</f>
        <v>0.59232517716272204</v>
      </c>
      <c r="G56" s="72">
        <f>(VLOOKUP($A56,'Occupancy Raw Data'!$B$8:$BE$45,'Occupancy Raw Data'!L$3,FALSE))/100</f>
        <v>0.54772028346035495</v>
      </c>
      <c r="H56" s="53">
        <f>(VLOOKUP($A56,'Occupancy Raw Data'!$B$8:$BE$45,'Occupancy Raw Data'!N$3,FALSE))/100</f>
        <v>0.68725765476667999</v>
      </c>
      <c r="I56" s="53">
        <f>(VLOOKUP($A56,'Occupancy Raw Data'!$B$8:$BE$45,'Occupancy Raw Data'!O$3,FALSE))/100</f>
        <v>0.64808129429068007</v>
      </c>
      <c r="J56" s="72">
        <f>(VLOOKUP($A56,'Occupancy Raw Data'!$B$8:$BE$45,'Occupancy Raw Data'!P$3,FALSE))/100</f>
        <v>0.66766947452867997</v>
      </c>
      <c r="K56" s="95">
        <f>(VLOOKUP($A56,'Occupancy Raw Data'!$B$8:$BE$45,'Occupancy Raw Data'!R$3,FALSE))/100</f>
        <v>0.58199148090844799</v>
      </c>
      <c r="M56" s="75">
        <f>VLOOKUP($A56,'ADR Raw Data'!$B$6:$BE$43,'ADR Raw Data'!G$1,FALSE)</f>
        <v>101.970694121554</v>
      </c>
      <c r="N56" s="76">
        <f>VLOOKUP($A56,'ADR Raw Data'!$B$6:$BE$43,'ADR Raw Data'!H$1,FALSE)</f>
        <v>108.349066117828</v>
      </c>
      <c r="O56" s="76">
        <f>VLOOKUP($A56,'ADR Raw Data'!$B$6:$BE$43,'ADR Raw Data'!I$1,FALSE)</f>
        <v>114.300148374427</v>
      </c>
      <c r="P56" s="76">
        <f>VLOOKUP($A56,'ADR Raw Data'!$B$6:$BE$43,'ADR Raw Data'!J$1,FALSE)</f>
        <v>111.90680813826199</v>
      </c>
      <c r="Q56" s="76">
        <f>VLOOKUP($A56,'ADR Raw Data'!$B$6:$BE$43,'ADR Raw Data'!K$1,FALSE)</f>
        <v>109.999284424379</v>
      </c>
      <c r="R56" s="77">
        <f>VLOOKUP($A56,'ADR Raw Data'!$B$6:$BE$43,'ADR Raw Data'!L$1,FALSE)</f>
        <v>109.893907333268</v>
      </c>
      <c r="S56" s="76">
        <f>VLOOKUP($A56,'ADR Raw Data'!$B$6:$BE$43,'ADR Raw Data'!N$1,FALSE)</f>
        <v>133.02156614785901</v>
      </c>
      <c r="T56" s="76">
        <f>VLOOKUP($A56,'ADR Raw Data'!$B$6:$BE$43,'ADR Raw Data'!O$1,FALSE)</f>
        <v>126.944460491025</v>
      </c>
      <c r="U56" s="77">
        <f>VLOOKUP($A56,'ADR Raw Data'!$B$6:$BE$43,'ADR Raw Data'!P$1,FALSE)</f>
        <v>130.07215880644799</v>
      </c>
      <c r="V56" s="78">
        <f>VLOOKUP($A56,'ADR Raw Data'!$B$6:$BE$43,'ADR Raw Data'!R$1,FALSE)</f>
        <v>116.507849289441</v>
      </c>
      <c r="X56" s="75">
        <f>VLOOKUP($A56,'RevPAR Raw Data'!$B$6:$BE$43,'RevPAR Raw Data'!G$1,FALSE)</f>
        <v>41.052782457547799</v>
      </c>
      <c r="Y56" s="76">
        <f>VLOOKUP($A56,'RevPAR Raw Data'!$B$6:$BE$43,'RevPAR Raw Data'!H$1,FALSE)</f>
        <v>56.311381200695202</v>
      </c>
      <c r="Z56" s="76">
        <f>VLOOKUP($A56,'RevPAR Raw Data'!$B$6:$BE$43,'RevPAR Raw Data'!I$1,FALSE)</f>
        <v>70.041125818959699</v>
      </c>
      <c r="AA56" s="76">
        <f>VLOOKUP($A56,'RevPAR Raw Data'!$B$6:$BE$43,'RevPAR Raw Data'!J$1,FALSE)</f>
        <v>68.394975264072698</v>
      </c>
      <c r="AB56" s="76">
        <f>VLOOKUP($A56,'RevPAR Raw Data'!$B$6:$BE$43,'RevPAR Raw Data'!K$1,FALSE)</f>
        <v>65.155345634443094</v>
      </c>
      <c r="AC56" s="77">
        <f>VLOOKUP($A56,'RevPAR Raw Data'!$B$6:$BE$43,'RevPAR Raw Data'!L$1,FALSE)</f>
        <v>60.191122075143703</v>
      </c>
      <c r="AD56" s="76">
        <f>VLOOKUP($A56,'RevPAR Raw Data'!$B$6:$BE$43,'RevPAR Raw Data'!N$1,FALSE)</f>
        <v>91.420089584169006</v>
      </c>
      <c r="AE56" s="76">
        <f>VLOOKUP($A56,'RevPAR Raw Data'!$B$6:$BE$43,'RevPAR Raw Data'!O$1,FALSE)</f>
        <v>82.270330258055793</v>
      </c>
      <c r="AF56" s="77">
        <f>VLOOKUP($A56,'RevPAR Raw Data'!$B$6:$BE$43,'RevPAR Raw Data'!P$1,FALSE)</f>
        <v>86.845209921112399</v>
      </c>
      <c r="AG56" s="78">
        <f>VLOOKUP($A56,'RevPAR Raw Data'!$B$6:$BE$43,'RevPAR Raw Data'!R$1,FALSE)</f>
        <v>67.806575745420503</v>
      </c>
    </row>
    <row r="57" spans="1:33" ht="17.25" thickBot="1" x14ac:dyDescent="0.25">
      <c r="A57" s="59" t="s">
        <v>131</v>
      </c>
      <c r="B57" s="49">
        <f>(VLOOKUP($A56,'Occupancy Raw Data'!$B$8:$BE$51,'Occupancy Raw Data'!T$3,FALSE))/100</f>
        <v>3.4717217559329702E-2</v>
      </c>
      <c r="C57" s="50">
        <f>(VLOOKUP($A56,'Occupancy Raw Data'!$B$8:$BE$51,'Occupancy Raw Data'!U$3,FALSE))/100</f>
        <v>7.5539377664672501E-3</v>
      </c>
      <c r="D57" s="50">
        <f>(VLOOKUP($A56,'Occupancy Raw Data'!$B$8:$BE$51,'Occupancy Raw Data'!V$3,FALSE))/100</f>
        <v>6.5898294690407602E-2</v>
      </c>
      <c r="E57" s="50">
        <f>(VLOOKUP($A56,'Occupancy Raw Data'!$B$8:$BE$51,'Occupancy Raw Data'!W$3,FALSE))/100</f>
        <v>-3.8434324271371098E-2</v>
      </c>
      <c r="F57" s="50">
        <f>(VLOOKUP($A56,'Occupancy Raw Data'!$B$8:$BE$51,'Occupancy Raw Data'!X$3,FALSE))/100</f>
        <v>-6.9892127548681501E-2</v>
      </c>
      <c r="G57" s="50">
        <f>(VLOOKUP($A56,'Occupancy Raw Data'!$B$8:$BE$51,'Occupancy Raw Data'!Y$3,FALSE))/100</f>
        <v>-4.9594334875564996E-3</v>
      </c>
      <c r="H57" s="51">
        <f>(VLOOKUP($A56,'Occupancy Raw Data'!$B$8:$BE$51,'Occupancy Raw Data'!AA$3,FALSE))/100</f>
        <v>1.50309509247964E-2</v>
      </c>
      <c r="I57" s="51">
        <f>(VLOOKUP($A56,'Occupancy Raw Data'!$B$8:$BE$51,'Occupancy Raw Data'!AB$3,FALSE))/100</f>
        <v>4.2905793007834994E-2</v>
      </c>
      <c r="J57" s="50">
        <f>(VLOOKUP($A56,'Occupancy Raw Data'!$B$8:$BE$51,'Occupancy Raw Data'!AC$3,FALSE))/100</f>
        <v>2.8370928408326602E-2</v>
      </c>
      <c r="K57" s="52">
        <f>(VLOOKUP($A56,'Occupancy Raw Data'!$B$8:$BE$51,'Occupancy Raw Data'!AE$3,FALSE))/100</f>
        <v>5.7248715281048102E-3</v>
      </c>
      <c r="M57" s="49">
        <f>(VLOOKUP($A56,'ADR Raw Data'!$B$6:$BE$49,'ADR Raw Data'!T$1,FALSE))/100</f>
        <v>4.6263922318677701E-2</v>
      </c>
      <c r="N57" s="50">
        <f>(VLOOKUP($A56,'ADR Raw Data'!$B$6:$BE$49,'ADR Raw Data'!U$1,FALSE))/100</f>
        <v>-1.4993972064962599E-2</v>
      </c>
      <c r="O57" s="50">
        <f>(VLOOKUP($A56,'ADR Raw Data'!$B$6:$BE$49,'ADR Raw Data'!V$1,FALSE))/100</f>
        <v>5.5759729965053099E-3</v>
      </c>
      <c r="P57" s="50">
        <f>(VLOOKUP($A56,'ADR Raw Data'!$B$6:$BE$49,'ADR Raw Data'!W$1,FALSE))/100</f>
        <v>-0.14242600011338299</v>
      </c>
      <c r="Q57" s="50">
        <f>(VLOOKUP($A56,'ADR Raw Data'!$B$6:$BE$49,'ADR Raw Data'!X$1,FALSE))/100</f>
        <v>-0.16397295295700101</v>
      </c>
      <c r="R57" s="50">
        <f>(VLOOKUP($A56,'ADR Raw Data'!$B$6:$BE$49,'ADR Raw Data'!Y$1,FALSE))/100</f>
        <v>-7.43235781256988E-2</v>
      </c>
      <c r="S57" s="51">
        <f>(VLOOKUP($A56,'ADR Raw Data'!$B$6:$BE$49,'ADR Raw Data'!AA$1,FALSE))/100</f>
        <v>-3.4034948026661002E-2</v>
      </c>
      <c r="T57" s="51">
        <f>(VLOOKUP($A56,'ADR Raw Data'!$B$6:$BE$49,'ADR Raw Data'!AB$1,FALSE))/100</f>
        <v>-8.8072804017379006E-3</v>
      </c>
      <c r="U57" s="50">
        <f>(VLOOKUP($A56,'ADR Raw Data'!$B$6:$BE$49,'ADR Raw Data'!AC$1,FALSE))/100</f>
        <v>-2.27264329190143E-2</v>
      </c>
      <c r="V57" s="52">
        <f>(VLOOKUP($A56,'ADR Raw Data'!$B$6:$BE$49,'ADR Raw Data'!AE$1,FALSE))/100</f>
        <v>-5.5292421375868796E-2</v>
      </c>
      <c r="X57" s="49">
        <f>(VLOOKUP($A56,'RevPAR Raw Data'!$B$6:$BE$43,'RevPAR Raw Data'!T$1,FALSE))/100</f>
        <v>8.2587294534292893E-2</v>
      </c>
      <c r="Y57" s="50">
        <f>(VLOOKUP($A56,'RevPAR Raw Data'!$B$6:$BE$43,'RevPAR Raw Data'!U$1,FALSE))/100</f>
        <v>-7.5532978303462193E-3</v>
      </c>
      <c r="Z57" s="50">
        <f>(VLOOKUP($A56,'RevPAR Raw Data'!$B$6:$BE$43,'RevPAR Raw Data'!V$1,FALSE))/100</f>
        <v>7.1841714798622391E-2</v>
      </c>
      <c r="AA57" s="50">
        <f>(VLOOKUP($A56,'RevPAR Raw Data'!$B$6:$BE$43,'RevPAR Raw Data'!W$1,FALSE))/100</f>
        <v>-0.17538627731172199</v>
      </c>
      <c r="AB57" s="50">
        <f>(VLOOKUP($A56,'RevPAR Raw Data'!$B$6:$BE$43,'RevPAR Raw Data'!X$1,FALSE))/100</f>
        <v>-0.22240466196307801</v>
      </c>
      <c r="AC57" s="50">
        <f>(VLOOKUP($A56,'RevPAR Raw Data'!$B$6:$BE$43,'RevPAR Raw Data'!Y$1,FALSE))/100</f>
        <v>-7.8914408770983699E-2</v>
      </c>
      <c r="AD57" s="51">
        <f>(VLOOKUP($A56,'RevPAR Raw Data'!$B$6:$BE$43,'RevPAR Raw Data'!AA$1,FALSE))/100</f>
        <v>-1.9515574735381399E-2</v>
      </c>
      <c r="AE57" s="51">
        <f>(VLOOKUP($A56,'RevPAR Raw Data'!$B$6:$BE$43,'RevPAR Raw Data'!AB$1,FALSE))/100</f>
        <v>3.3720629256218201E-2</v>
      </c>
      <c r="AF57" s="50">
        <f>(VLOOKUP($A56,'RevPAR Raw Data'!$B$6:$BE$43,'RevPAR Raw Data'!AC$1,FALSE))/100</f>
        <v>4.99972548799034E-3</v>
      </c>
      <c r="AG57" s="52">
        <f>(VLOOKUP($A56,'RevPAR Raw Data'!$B$6:$BE$43,'RevPAR Raw Data'!AE$1,FALSE))/100</f>
        <v>-4.9884091856618601E-2</v>
      </c>
    </row>
    <row r="58" spans="1:33" x14ac:dyDescent="0.2">
      <c r="A58" s="108"/>
      <c r="B58" s="84"/>
      <c r="C58" s="85"/>
      <c r="D58" s="85"/>
      <c r="E58" s="85"/>
      <c r="F58" s="85"/>
      <c r="G58" s="86"/>
      <c r="H58" s="85"/>
      <c r="I58" s="85"/>
      <c r="J58" s="86"/>
      <c r="K58" s="87"/>
      <c r="M58" s="84"/>
      <c r="N58" s="85"/>
      <c r="O58" s="85"/>
      <c r="P58" s="85"/>
      <c r="Q58" s="85"/>
      <c r="R58" s="86"/>
      <c r="S58" s="85"/>
      <c r="T58" s="85"/>
      <c r="U58" s="86"/>
      <c r="V58" s="87"/>
      <c r="X58" s="84"/>
      <c r="Y58" s="85"/>
      <c r="Z58" s="85"/>
      <c r="AA58" s="85"/>
      <c r="AB58" s="85"/>
      <c r="AC58" s="86"/>
      <c r="AD58" s="85"/>
      <c r="AE58" s="85"/>
      <c r="AF58" s="86"/>
      <c r="AG58" s="87"/>
    </row>
    <row r="59" spans="1:33" x14ac:dyDescent="0.2">
      <c r="A59" s="88" t="s">
        <v>33</v>
      </c>
      <c r="B59" s="71">
        <f>(VLOOKUP($A59,'Occupancy Raw Data'!$B$8:$BE$45,'Occupancy Raw Data'!G$3,FALSE))/100</f>
        <v>0.59581988224281002</v>
      </c>
      <c r="C59" s="72">
        <f>(VLOOKUP($A59,'Occupancy Raw Data'!$B$8:$BE$45,'Occupancy Raw Data'!H$3,FALSE))/100</f>
        <v>0.73682230562627393</v>
      </c>
      <c r="D59" s="72">
        <f>(VLOOKUP($A59,'Occupancy Raw Data'!$B$8:$BE$45,'Occupancy Raw Data'!I$3,FALSE))/100</f>
        <v>0.81808876407443298</v>
      </c>
      <c r="E59" s="72">
        <f>(VLOOKUP($A59,'Occupancy Raw Data'!$B$8:$BE$45,'Occupancy Raw Data'!J$3,FALSE))/100</f>
        <v>0.81500922985398405</v>
      </c>
      <c r="F59" s="72">
        <f>(VLOOKUP($A59,'Occupancy Raw Data'!$B$8:$BE$45,'Occupancy Raw Data'!K$3,FALSE))/100</f>
        <v>0.74251769419875202</v>
      </c>
      <c r="G59" s="73">
        <f>(VLOOKUP($A59,'Occupancy Raw Data'!$B$8:$BE$45,'Occupancy Raw Data'!L$3,FALSE))/100</f>
        <v>0.74165157519925107</v>
      </c>
      <c r="H59" s="53">
        <f>(VLOOKUP($A59,'Occupancy Raw Data'!$B$8:$BE$45,'Occupancy Raw Data'!N$3,FALSE))/100</f>
        <v>0.75970009536057603</v>
      </c>
      <c r="I59" s="53">
        <f>(VLOOKUP($A59,'Occupancy Raw Data'!$B$8:$BE$45,'Occupancy Raw Data'!O$3,FALSE))/100</f>
        <v>0.77628758650254104</v>
      </c>
      <c r="J59" s="73">
        <f>(VLOOKUP($A59,'Occupancy Raw Data'!$B$8:$BE$45,'Occupancy Raw Data'!P$3,FALSE))/100</f>
        <v>0.76799384093155898</v>
      </c>
      <c r="K59" s="74">
        <f>(VLOOKUP($A59,'Occupancy Raw Data'!$B$8:$BE$45,'Occupancy Raw Data'!R$3,FALSE))/100</f>
        <v>0.74917793683705303</v>
      </c>
      <c r="M59" s="75">
        <f>VLOOKUP($A59,'ADR Raw Data'!$B$6:$BE$43,'ADR Raw Data'!G$1,FALSE)</f>
        <v>187.85609773287899</v>
      </c>
      <c r="N59" s="76">
        <f>VLOOKUP($A59,'ADR Raw Data'!$B$6:$BE$43,'ADR Raw Data'!H$1,FALSE)</f>
        <v>220.88523206801099</v>
      </c>
      <c r="O59" s="76">
        <f>VLOOKUP($A59,'ADR Raw Data'!$B$6:$BE$43,'ADR Raw Data'!I$1,FALSE)</f>
        <v>235.67044786653801</v>
      </c>
      <c r="P59" s="76">
        <f>VLOOKUP($A59,'ADR Raw Data'!$B$6:$BE$43,'ADR Raw Data'!J$1,FALSE)</f>
        <v>228.45694379441301</v>
      </c>
      <c r="Q59" s="76">
        <f>VLOOKUP($A59,'ADR Raw Data'!$B$6:$BE$43,'ADR Raw Data'!K$1,FALSE)</f>
        <v>200.913822108587</v>
      </c>
      <c r="R59" s="77">
        <f>VLOOKUP($A59,'ADR Raw Data'!$B$6:$BE$43,'ADR Raw Data'!L$1,FALSE)</f>
        <v>216.50530303280499</v>
      </c>
      <c r="S59" s="76">
        <f>VLOOKUP($A59,'ADR Raw Data'!$B$6:$BE$43,'ADR Raw Data'!N$1,FALSE)</f>
        <v>176.92240936938501</v>
      </c>
      <c r="T59" s="76">
        <f>VLOOKUP($A59,'ADR Raw Data'!$B$6:$BE$43,'ADR Raw Data'!O$1,FALSE)</f>
        <v>179.26951618356301</v>
      </c>
      <c r="U59" s="77">
        <f>VLOOKUP($A59,'ADR Raw Data'!$B$6:$BE$43,'ADR Raw Data'!P$1,FALSE)</f>
        <v>178.10863625489799</v>
      </c>
      <c r="V59" s="78">
        <f>VLOOKUP($A59,'ADR Raw Data'!$B$6:$BE$43,'ADR Raw Data'!R$1,FALSE)</f>
        <v>205.25929890413099</v>
      </c>
      <c r="X59" s="75">
        <f>VLOOKUP($A59,'RevPAR Raw Data'!$B$6:$BE$43,'RevPAR Raw Data'!G$1,FALSE)</f>
        <v>111.92839802979699</v>
      </c>
      <c r="Y59" s="76">
        <f>VLOOKUP($A59,'RevPAR Raw Data'!$B$6:$BE$43,'RevPAR Raw Data'!H$1,FALSE)</f>
        <v>162.75316597114599</v>
      </c>
      <c r="Z59" s="76">
        <f>VLOOKUP($A59,'RevPAR Raw Data'!$B$6:$BE$43,'RevPAR Raw Data'!I$1,FALSE)</f>
        <v>192.799345424004</v>
      </c>
      <c r="AA59" s="76">
        <f>VLOOKUP($A59,'RevPAR Raw Data'!$B$6:$BE$43,'RevPAR Raw Data'!J$1,FALSE)</f>
        <v>186.19451781667999</v>
      </c>
      <c r="AB59" s="76">
        <f>VLOOKUP($A59,'RevPAR Raw Data'!$B$6:$BE$43,'RevPAR Raw Data'!K$1,FALSE)</f>
        <v>149.182067924726</v>
      </c>
      <c r="AC59" s="77">
        <f>VLOOKUP($A59,'RevPAR Raw Data'!$B$6:$BE$43,'RevPAR Raw Data'!L$1,FALSE)</f>
        <v>160.57149903327101</v>
      </c>
      <c r="AD59" s="76">
        <f>VLOOKUP($A59,'RevPAR Raw Data'!$B$6:$BE$43,'RevPAR Raw Data'!N$1,FALSE)</f>
        <v>134.40797126934501</v>
      </c>
      <c r="AE59" s="76">
        <f>VLOOKUP($A59,'RevPAR Raw Data'!$B$6:$BE$43,'RevPAR Raw Data'!O$1,FALSE)</f>
        <v>139.16470005161699</v>
      </c>
      <c r="AF59" s="77">
        <f>VLOOKUP($A59,'RevPAR Raw Data'!$B$6:$BE$43,'RevPAR Raw Data'!P$1,FALSE)</f>
        <v>136.786335660481</v>
      </c>
      <c r="AG59" s="78">
        <f>VLOOKUP($A59,'RevPAR Raw Data'!$B$6:$BE$43,'RevPAR Raw Data'!R$1,FALSE)</f>
        <v>153.77573806961601</v>
      </c>
    </row>
    <row r="60" spans="1:33" x14ac:dyDescent="0.2">
      <c r="A60" s="55" t="s">
        <v>131</v>
      </c>
      <c r="B60" s="43">
        <f>(VLOOKUP($A59,'Occupancy Raw Data'!$B$8:$BE$51,'Occupancy Raw Data'!T$3,FALSE))/100</f>
        <v>7.6146738641429498E-2</v>
      </c>
      <c r="C60" s="44">
        <f>(VLOOKUP($A59,'Occupancy Raw Data'!$B$8:$BE$51,'Occupancy Raw Data'!U$3,FALSE))/100</f>
        <v>6.2237059353206503E-2</v>
      </c>
      <c r="D60" s="44">
        <f>(VLOOKUP($A59,'Occupancy Raw Data'!$B$8:$BE$51,'Occupancy Raw Data'!V$3,FALSE))/100</f>
        <v>8.9651392244581893E-2</v>
      </c>
      <c r="E60" s="44">
        <f>(VLOOKUP($A59,'Occupancy Raw Data'!$B$8:$BE$51,'Occupancy Raw Data'!W$3,FALSE))/100</f>
        <v>0.11426163022394401</v>
      </c>
      <c r="F60" s="44">
        <f>(VLOOKUP($A59,'Occupancy Raw Data'!$B$8:$BE$51,'Occupancy Raw Data'!X$3,FALSE))/100</f>
        <v>7.95244532777378E-2</v>
      </c>
      <c r="G60" s="44">
        <f>(VLOOKUP($A59,'Occupancy Raw Data'!$B$8:$BE$51,'Occupancy Raw Data'!Y$3,FALSE))/100</f>
        <v>8.5127789915521113E-2</v>
      </c>
      <c r="H60" s="45">
        <f>(VLOOKUP($A59,'Occupancy Raw Data'!$B$8:$BE$51,'Occupancy Raw Data'!AA$3,FALSE))/100</f>
        <v>6.3664295258355402E-2</v>
      </c>
      <c r="I60" s="45">
        <f>(VLOOKUP($A59,'Occupancy Raw Data'!$B$8:$BE$51,'Occupancy Raw Data'!AB$3,FALSE))/100</f>
        <v>6.6153483780869105E-2</v>
      </c>
      <c r="J60" s="44">
        <f>(VLOOKUP($A59,'Occupancy Raw Data'!$B$8:$BE$51,'Occupancy Raw Data'!AC$3,FALSE))/100</f>
        <v>6.49208757376592E-2</v>
      </c>
      <c r="K60" s="46">
        <f>(VLOOKUP($A59,'Occupancy Raw Data'!$B$8:$BE$51,'Occupancy Raw Data'!AE$3,FALSE))/100</f>
        <v>7.9130287377014705E-2</v>
      </c>
      <c r="M60" s="43">
        <f>(VLOOKUP($A59,'ADR Raw Data'!$B$6:$BE$49,'ADR Raw Data'!T$1,FALSE))/100</f>
        <v>3.6650110875875004E-2</v>
      </c>
      <c r="N60" s="44">
        <f>(VLOOKUP($A59,'ADR Raw Data'!$B$6:$BE$49,'ADR Raw Data'!U$1,FALSE))/100</f>
        <v>7.50843832244069E-2</v>
      </c>
      <c r="O60" s="44">
        <f>(VLOOKUP($A59,'ADR Raw Data'!$B$6:$BE$49,'ADR Raw Data'!V$1,FALSE))/100</f>
        <v>8.8582981698025087E-2</v>
      </c>
      <c r="P60" s="44">
        <f>(VLOOKUP($A59,'ADR Raw Data'!$B$6:$BE$49,'ADR Raw Data'!W$1,FALSE))/100</f>
        <v>9.3703772339856911E-2</v>
      </c>
      <c r="Q60" s="44">
        <f>(VLOOKUP($A59,'ADR Raw Data'!$B$6:$BE$49,'ADR Raw Data'!X$1,FALSE))/100</f>
        <v>6.8000204432186198E-2</v>
      </c>
      <c r="R60" s="44">
        <f>(VLOOKUP($A59,'ADR Raw Data'!$B$6:$BE$49,'ADR Raw Data'!Y$1,FALSE))/100</f>
        <v>7.6078196536188594E-2</v>
      </c>
      <c r="S60" s="45">
        <f>(VLOOKUP($A59,'ADR Raw Data'!$B$6:$BE$49,'ADR Raw Data'!AA$1,FALSE))/100</f>
        <v>3.4415432812619898E-2</v>
      </c>
      <c r="T60" s="45">
        <f>(VLOOKUP($A59,'ADR Raw Data'!$B$6:$BE$49,'ADR Raw Data'!AB$1,FALSE))/100</f>
        <v>4.7786645481095194E-2</v>
      </c>
      <c r="U60" s="44">
        <f>(VLOOKUP($A59,'ADR Raw Data'!$B$6:$BE$49,'ADR Raw Data'!AC$1,FALSE))/100</f>
        <v>4.1174564315463506E-2</v>
      </c>
      <c r="V60" s="46">
        <f>(VLOOKUP($A59,'ADR Raw Data'!$B$6:$BE$49,'ADR Raw Data'!AE$1,FALSE))/100</f>
        <v>6.7641526854584993E-2</v>
      </c>
      <c r="X60" s="43">
        <f>(VLOOKUP($A59,'RevPAR Raw Data'!$B$6:$BE$43,'RevPAR Raw Data'!T$1,FALSE))/100</f>
        <v>0.11558763593134901</v>
      </c>
      <c r="Y60" s="44">
        <f>(VLOOKUP($A59,'RevPAR Raw Data'!$B$6:$BE$43,'RevPAR Raw Data'!U$1,FALSE))/100</f>
        <v>0.14199447379284899</v>
      </c>
      <c r="Z60" s="44">
        <f>(VLOOKUP($A59,'RevPAR Raw Data'!$B$6:$BE$43,'RevPAR Raw Data'!V$1,FALSE))/100</f>
        <v>0.18617596158101102</v>
      </c>
      <c r="AA60" s="44">
        <f>(VLOOKUP($A59,'RevPAR Raw Data'!$B$6:$BE$43,'RevPAR Raw Data'!W$1,FALSE))/100</f>
        <v>0.21867214834948601</v>
      </c>
      <c r="AB60" s="44">
        <f>(VLOOKUP($A59,'RevPAR Raw Data'!$B$6:$BE$43,'RevPAR Raw Data'!X$1,FALSE))/100</f>
        <v>0.15293233679016802</v>
      </c>
      <c r="AC60" s="44">
        <f>(VLOOKUP($A59,'RevPAR Raw Data'!$B$6:$BE$43,'RevPAR Raw Data'!Y$1,FALSE))/100</f>
        <v>0.16768235518359401</v>
      </c>
      <c r="AD60" s="45">
        <f>(VLOOKUP($A59,'RevPAR Raw Data'!$B$6:$BE$43,'RevPAR Raw Data'!AA$1,FALSE))/100</f>
        <v>0.100270762347002</v>
      </c>
      <c r="AE60" s="45">
        <f>(VLOOKUP($A59,'RevPAR Raw Data'!$B$6:$BE$43,'RevPAR Raw Data'!AB$1,FALSE))/100</f>
        <v>0.11710138233874</v>
      </c>
      <c r="AF60" s="44">
        <f>(VLOOKUP($A59,'RevPAR Raw Data'!$B$6:$BE$43,'RevPAR Raw Data'!AC$1,FALSE))/100</f>
        <v>0.108768528826599</v>
      </c>
      <c r="AG60" s="46">
        <f>(VLOOKUP($A59,'RevPAR Raw Data'!$B$6:$BE$43,'RevPAR Raw Data'!AE$1,FALSE))/100</f>
        <v>0.152124307690223</v>
      </c>
    </row>
    <row r="61" spans="1:33" x14ac:dyDescent="0.2">
      <c r="A61" s="93"/>
      <c r="B61" s="71"/>
      <c r="C61" s="72"/>
      <c r="D61" s="72"/>
      <c r="E61" s="72"/>
      <c r="F61" s="72"/>
      <c r="G61" s="72"/>
      <c r="H61" s="53"/>
      <c r="I61" s="53"/>
      <c r="J61" s="72"/>
      <c r="K61" s="95"/>
      <c r="M61" s="75"/>
      <c r="N61" s="76"/>
      <c r="O61" s="76"/>
      <c r="P61" s="76"/>
      <c r="Q61" s="76"/>
      <c r="R61" s="77"/>
      <c r="S61" s="76"/>
      <c r="T61" s="76"/>
      <c r="U61" s="77"/>
      <c r="V61" s="78"/>
      <c r="X61" s="75"/>
      <c r="Y61" s="76"/>
      <c r="Z61" s="76"/>
      <c r="AA61" s="76"/>
      <c r="AB61" s="76"/>
      <c r="AC61" s="77"/>
      <c r="AD61" s="76"/>
      <c r="AE61" s="76"/>
      <c r="AF61" s="77"/>
      <c r="AG61" s="78"/>
    </row>
    <row r="62" spans="1:33" x14ac:dyDescent="0.2">
      <c r="A62" s="70" t="s">
        <v>34</v>
      </c>
      <c r="B62" s="71">
        <f>(VLOOKUP($A62,'Occupancy Raw Data'!$B$8:$BE$45,'Occupancy Raw Data'!G$3,FALSE))/100</f>
        <v>0.72410526315789392</v>
      </c>
      <c r="C62" s="72">
        <f>(VLOOKUP($A62,'Occupancy Raw Data'!$B$8:$BE$45,'Occupancy Raw Data'!H$3,FALSE))/100</f>
        <v>0.90536842105263104</v>
      </c>
      <c r="D62" s="72">
        <f>(VLOOKUP($A62,'Occupancy Raw Data'!$B$8:$BE$45,'Occupancy Raw Data'!I$3,FALSE))/100</f>
        <v>0.94357894736842096</v>
      </c>
      <c r="E62" s="72">
        <f>(VLOOKUP($A62,'Occupancy Raw Data'!$B$8:$BE$45,'Occupancy Raw Data'!J$3,FALSE))/100</f>
        <v>0.92421052631578904</v>
      </c>
      <c r="F62" s="72">
        <f>(VLOOKUP($A62,'Occupancy Raw Data'!$B$8:$BE$45,'Occupancy Raw Data'!K$3,FALSE))/100</f>
        <v>0.79610526315789398</v>
      </c>
      <c r="G62" s="73">
        <f>(VLOOKUP($A62,'Occupancy Raw Data'!$B$8:$BE$45,'Occupancy Raw Data'!L$3,FALSE))/100</f>
        <v>0.85867368421052603</v>
      </c>
      <c r="H62" s="53">
        <f>(VLOOKUP($A62,'Occupancy Raw Data'!$B$8:$BE$45,'Occupancy Raw Data'!N$3,FALSE))/100</f>
        <v>0.7978947368421051</v>
      </c>
      <c r="I62" s="53">
        <f>(VLOOKUP($A62,'Occupancy Raw Data'!$B$8:$BE$45,'Occupancy Raw Data'!O$3,FALSE))/100</f>
        <v>0.787263157894736</v>
      </c>
      <c r="J62" s="73">
        <f>(VLOOKUP($A62,'Occupancy Raw Data'!$B$8:$BE$45,'Occupancy Raw Data'!P$3,FALSE))/100</f>
        <v>0.79257894736842105</v>
      </c>
      <c r="K62" s="74">
        <f>(VLOOKUP($A62,'Occupancy Raw Data'!$B$8:$BE$45,'Occupancy Raw Data'!R$3,FALSE))/100</f>
        <v>0.83978947368421009</v>
      </c>
      <c r="M62" s="75">
        <f>VLOOKUP($A62,'ADR Raw Data'!$B$6:$BE$43,'ADR Raw Data'!G$1,FALSE)</f>
        <v>213.49422009012901</v>
      </c>
      <c r="N62" s="76">
        <f>VLOOKUP($A62,'ADR Raw Data'!$B$6:$BE$43,'ADR Raw Data'!H$1,FALSE)</f>
        <v>253.81270201139401</v>
      </c>
      <c r="O62" s="76">
        <f>VLOOKUP($A62,'ADR Raw Data'!$B$6:$BE$43,'ADR Raw Data'!I$1,FALSE)</f>
        <v>276.71272088353402</v>
      </c>
      <c r="P62" s="76">
        <f>VLOOKUP($A62,'ADR Raw Data'!$B$6:$BE$43,'ADR Raw Data'!J$1,FALSE)</f>
        <v>270.63524601366697</v>
      </c>
      <c r="Q62" s="76">
        <f>VLOOKUP($A62,'ADR Raw Data'!$B$6:$BE$43,'ADR Raw Data'!K$1,FALSE)</f>
        <v>235.77556789633701</v>
      </c>
      <c r="R62" s="77">
        <f>VLOOKUP($A62,'ADR Raw Data'!$B$6:$BE$43,'ADR Raw Data'!L$1,FALSE)</f>
        <v>252.32232574104401</v>
      </c>
      <c r="S62" s="76">
        <f>VLOOKUP($A62,'ADR Raw Data'!$B$6:$BE$43,'ADR Raw Data'!N$1,FALSE)</f>
        <v>183.87392084432699</v>
      </c>
      <c r="T62" s="76">
        <f>VLOOKUP($A62,'ADR Raw Data'!$B$6:$BE$43,'ADR Raw Data'!O$1,FALSE)</f>
        <v>187.96815349645601</v>
      </c>
      <c r="U62" s="77">
        <f>VLOOKUP($A62,'ADR Raw Data'!$B$6:$BE$43,'ADR Raw Data'!P$1,FALSE)</f>
        <v>185.90730725811801</v>
      </c>
      <c r="V62" s="78">
        <f>VLOOKUP($A62,'ADR Raw Data'!$B$6:$BE$43,'ADR Raw Data'!R$1,FALSE)</f>
        <v>234.41336604233001</v>
      </c>
      <c r="X62" s="75">
        <f>VLOOKUP($A62,'RevPAR Raw Data'!$B$6:$BE$43,'RevPAR Raw Data'!G$1,FALSE)</f>
        <v>154.59228842105199</v>
      </c>
      <c r="Y62" s="76">
        <f>VLOOKUP($A62,'RevPAR Raw Data'!$B$6:$BE$43,'RevPAR Raw Data'!H$1,FALSE)</f>
        <v>229.794005263157</v>
      </c>
      <c r="Z62" s="76">
        <f>VLOOKUP($A62,'RevPAR Raw Data'!$B$6:$BE$43,'RevPAR Raw Data'!I$1,FALSE)</f>
        <v>261.100297894736</v>
      </c>
      <c r="AA62" s="76">
        <f>VLOOKUP($A62,'RevPAR Raw Data'!$B$6:$BE$43,'RevPAR Raw Data'!J$1,FALSE)</f>
        <v>250.12394315789399</v>
      </c>
      <c r="AB62" s="76">
        <f>VLOOKUP($A62,'RevPAR Raw Data'!$B$6:$BE$43,'RevPAR Raw Data'!K$1,FALSE)</f>
        <v>187.702170526315</v>
      </c>
      <c r="AC62" s="77">
        <f>VLOOKUP($A62,'RevPAR Raw Data'!$B$6:$BE$43,'RevPAR Raw Data'!L$1,FALSE)</f>
        <v>216.66254105263101</v>
      </c>
      <c r="AD62" s="76">
        <f>VLOOKUP($A62,'RevPAR Raw Data'!$B$6:$BE$43,'RevPAR Raw Data'!N$1,FALSE)</f>
        <v>146.71203368421001</v>
      </c>
      <c r="AE62" s="76">
        <f>VLOOKUP($A62,'RevPAR Raw Data'!$B$6:$BE$43,'RevPAR Raw Data'!O$1,FALSE)</f>
        <v>147.98040210526301</v>
      </c>
      <c r="AF62" s="77">
        <f>VLOOKUP($A62,'RevPAR Raw Data'!$B$6:$BE$43,'RevPAR Raw Data'!P$1,FALSE)</f>
        <v>147.34621789473599</v>
      </c>
      <c r="AG62" s="78">
        <f>VLOOKUP($A62,'RevPAR Raw Data'!$B$6:$BE$43,'RevPAR Raw Data'!R$1,FALSE)</f>
        <v>196.857877293233</v>
      </c>
    </row>
    <row r="63" spans="1:33" x14ac:dyDescent="0.2">
      <c r="A63" s="55" t="s">
        <v>131</v>
      </c>
      <c r="B63" s="43">
        <f>(VLOOKUP($A62,'Occupancy Raw Data'!$B$8:$BE$51,'Occupancy Raw Data'!T$3,FALSE))/100</f>
        <v>9.7994230769230695E-2</v>
      </c>
      <c r="C63" s="44">
        <f>(VLOOKUP($A62,'Occupancy Raw Data'!$B$8:$BE$51,'Occupancy Raw Data'!U$3,FALSE))/100</f>
        <v>0.1710999316473</v>
      </c>
      <c r="D63" s="44">
        <f>(VLOOKUP($A62,'Occupancy Raw Data'!$B$8:$BE$51,'Occupancy Raw Data'!V$3,FALSE))/100</f>
        <v>0.16100702210663101</v>
      </c>
      <c r="E63" s="44">
        <f>(VLOOKUP($A62,'Occupancy Raw Data'!$B$8:$BE$51,'Occupancy Raw Data'!W$3,FALSE))/100</f>
        <v>0.25680942799654999</v>
      </c>
      <c r="F63" s="44">
        <f>(VLOOKUP($A62,'Occupancy Raw Data'!$B$8:$BE$51,'Occupancy Raw Data'!X$3,FALSE))/100</f>
        <v>0.12044444444444399</v>
      </c>
      <c r="G63" s="44">
        <f>(VLOOKUP($A62,'Occupancy Raw Data'!$B$8:$BE$51,'Occupancy Raw Data'!Y$3,FALSE))/100</f>
        <v>0.16314069747466001</v>
      </c>
      <c r="H63" s="45">
        <f>(VLOOKUP($A62,'Occupancy Raw Data'!$B$8:$BE$51,'Occupancy Raw Data'!AA$3,FALSE))/100</f>
        <v>0.15544536271808901</v>
      </c>
      <c r="I63" s="45">
        <f>(VLOOKUP($A62,'Occupancy Raw Data'!$B$8:$BE$51,'Occupancy Raw Data'!AB$3,FALSE))/100</f>
        <v>6.4458988282366306E-2</v>
      </c>
      <c r="J63" s="44">
        <f>(VLOOKUP($A62,'Occupancy Raw Data'!$B$8:$BE$51,'Occupancy Raw Data'!AC$3,FALSE))/100</f>
        <v>0.10839225539462</v>
      </c>
      <c r="K63" s="46">
        <f>(VLOOKUP($A62,'Occupancy Raw Data'!$B$8:$BE$51,'Occupancy Raw Data'!AE$3,FALSE))/100</f>
        <v>0.147852078088241</v>
      </c>
      <c r="M63" s="43">
        <f>(VLOOKUP($A62,'ADR Raw Data'!$B$6:$BE$49,'ADR Raw Data'!T$1,FALSE))/100</f>
        <v>6.4981927067361708E-2</v>
      </c>
      <c r="N63" s="44">
        <f>(VLOOKUP($A62,'ADR Raw Data'!$B$6:$BE$49,'ADR Raw Data'!U$1,FALSE))/100</f>
        <v>6.3278025536270904E-2</v>
      </c>
      <c r="O63" s="44">
        <f>(VLOOKUP($A62,'ADR Raw Data'!$B$6:$BE$49,'ADR Raw Data'!V$1,FALSE))/100</f>
        <v>8.9294905930856802E-2</v>
      </c>
      <c r="P63" s="44">
        <f>(VLOOKUP($A62,'ADR Raw Data'!$B$6:$BE$49,'ADR Raw Data'!W$1,FALSE))/100</f>
        <v>0.103115324635177</v>
      </c>
      <c r="Q63" s="44">
        <f>(VLOOKUP($A62,'ADR Raw Data'!$B$6:$BE$49,'ADR Raw Data'!X$1,FALSE))/100</f>
        <v>0.14156299278745998</v>
      </c>
      <c r="R63" s="44">
        <f>(VLOOKUP($A62,'ADR Raw Data'!$B$6:$BE$49,'ADR Raw Data'!Y$1,FALSE))/100</f>
        <v>9.5257012435730412E-2</v>
      </c>
      <c r="S63" s="45">
        <f>(VLOOKUP($A62,'ADR Raw Data'!$B$6:$BE$49,'ADR Raw Data'!AA$1,FALSE))/100</f>
        <v>0.12963930569760301</v>
      </c>
      <c r="T63" s="45">
        <f>(VLOOKUP($A62,'ADR Raw Data'!$B$6:$BE$49,'ADR Raw Data'!AB$1,FALSE))/100</f>
        <v>0.165837480027897</v>
      </c>
      <c r="U63" s="44">
        <f>(VLOOKUP($A62,'ADR Raw Data'!$B$6:$BE$49,'ADR Raw Data'!AC$1,FALSE))/100</f>
        <v>0.14775481068426999</v>
      </c>
      <c r="V63" s="46">
        <f>(VLOOKUP($A62,'ADR Raw Data'!$B$6:$BE$49,'ADR Raw Data'!AE$1,FALSE))/100</f>
        <v>0.10951395468368201</v>
      </c>
      <c r="X63" s="43">
        <f>(VLOOKUP($A62,'RevPAR Raw Data'!$B$6:$BE$43,'RevPAR Raw Data'!T$1,FALSE))/100</f>
        <v>0.16934401179346001</v>
      </c>
      <c r="Y63" s="44">
        <f>(VLOOKUP($A62,'RevPAR Raw Data'!$B$6:$BE$43,'RevPAR Raw Data'!U$1,FALSE))/100</f>
        <v>0.24520482302760299</v>
      </c>
      <c r="Z63" s="44">
        <f>(VLOOKUP($A62,'RevPAR Raw Data'!$B$6:$BE$43,'RevPAR Raw Data'!V$1,FALSE))/100</f>
        <v>0.26467903493070699</v>
      </c>
      <c r="AA63" s="44">
        <f>(VLOOKUP($A62,'RevPAR Raw Data'!$B$6:$BE$43,'RevPAR Raw Data'!W$1,FALSE))/100</f>
        <v>0.386405740168967</v>
      </c>
      <c r="AB63" s="44">
        <f>(VLOOKUP($A62,'RevPAR Raw Data'!$B$6:$BE$43,'RevPAR Raw Data'!X$1,FALSE))/100</f>
        <v>0.27905791325208296</v>
      </c>
      <c r="AC63" s="44">
        <f>(VLOOKUP($A62,'RevPAR Raw Data'!$B$6:$BE$43,'RevPAR Raw Data'!Y$1,FALSE))/100</f>
        <v>0.27393800535850799</v>
      </c>
      <c r="AD63" s="45">
        <f>(VLOOKUP($A62,'RevPAR Raw Data'!$B$6:$BE$43,'RevPAR Raw Data'!AA$1,FALSE))/100</f>
        <v>0.30523649731237801</v>
      </c>
      <c r="AE63" s="45">
        <f>(VLOOKUP($A62,'RevPAR Raw Data'!$B$6:$BE$43,'RevPAR Raw Data'!AB$1,FALSE))/100</f>
        <v>0.24098618449215897</v>
      </c>
      <c r="AF63" s="44">
        <f>(VLOOKUP($A62,'RevPAR Raw Data'!$B$6:$BE$43,'RevPAR Raw Data'!AC$1,FALSE))/100</f>
        <v>0.27216254325436401</v>
      </c>
      <c r="AG63" s="46">
        <f>(VLOOKUP($A62,'RevPAR Raw Data'!$B$6:$BE$43,'RevPAR Raw Data'!AE$1,FALSE))/100</f>
        <v>0.27355789855156698</v>
      </c>
    </row>
    <row r="64" spans="1:33" x14ac:dyDescent="0.2">
      <c r="A64" s="93"/>
      <c r="B64" s="71"/>
      <c r="C64" s="72"/>
      <c r="D64" s="72"/>
      <c r="E64" s="72"/>
      <c r="F64" s="72"/>
      <c r="G64" s="73"/>
      <c r="H64" s="53"/>
      <c r="I64" s="53"/>
      <c r="J64" s="73"/>
      <c r="K64" s="74"/>
      <c r="M64" s="75"/>
      <c r="N64" s="76"/>
      <c r="O64" s="76"/>
      <c r="P64" s="76"/>
      <c r="Q64" s="76"/>
      <c r="R64" s="77"/>
      <c r="S64" s="76"/>
      <c r="T64" s="76"/>
      <c r="U64" s="77"/>
      <c r="V64" s="78"/>
      <c r="X64" s="75"/>
      <c r="Y64" s="76"/>
      <c r="Z64" s="76"/>
      <c r="AA64" s="76"/>
      <c r="AB64" s="76"/>
      <c r="AC64" s="77"/>
      <c r="AD64" s="76"/>
      <c r="AE64" s="76"/>
      <c r="AF64" s="77"/>
      <c r="AG64" s="78"/>
    </row>
    <row r="65" spans="1:33" x14ac:dyDescent="0.2">
      <c r="A65" s="70" t="s">
        <v>35</v>
      </c>
      <c r="B65" s="71">
        <f>(VLOOKUP($A65,'Occupancy Raw Data'!$B$8:$BE$45,'Occupancy Raw Data'!G$3,FALSE))/100</f>
        <v>0.61349408764201196</v>
      </c>
      <c r="C65" s="72">
        <f>(VLOOKUP($A65,'Occupancy Raw Data'!$B$8:$BE$45,'Occupancy Raw Data'!H$3,FALSE))/100</f>
        <v>0.75075353582193305</v>
      </c>
      <c r="D65" s="72">
        <f>(VLOOKUP($A65,'Occupancy Raw Data'!$B$8:$BE$45,'Occupancy Raw Data'!I$3,FALSE))/100</f>
        <v>0.80860190122884301</v>
      </c>
      <c r="E65" s="72">
        <f>(VLOOKUP($A65,'Occupancy Raw Data'!$B$8:$BE$45,'Occupancy Raw Data'!J$3,FALSE))/100</f>
        <v>0.82031068861581202</v>
      </c>
      <c r="F65" s="72">
        <f>(VLOOKUP($A65,'Occupancy Raw Data'!$B$8:$BE$45,'Occupancy Raw Data'!K$3,FALSE))/100</f>
        <v>0.736958033851147</v>
      </c>
      <c r="G65" s="73">
        <f>(VLOOKUP($A65,'Occupancy Raw Data'!$B$8:$BE$45,'Occupancy Raw Data'!L$3,FALSE))/100</f>
        <v>0.74602364943194899</v>
      </c>
      <c r="H65" s="53">
        <f>(VLOOKUP($A65,'Occupancy Raw Data'!$B$8:$BE$45,'Occupancy Raw Data'!N$3,FALSE))/100</f>
        <v>0.76408532344075997</v>
      </c>
      <c r="I65" s="53">
        <f>(VLOOKUP($A65,'Occupancy Raw Data'!$B$8:$BE$45,'Occupancy Raw Data'!O$3,FALSE))/100</f>
        <v>0.78854625550660695</v>
      </c>
      <c r="J65" s="73">
        <f>(VLOOKUP($A65,'Occupancy Raw Data'!$B$8:$BE$45,'Occupancy Raw Data'!P$3,FALSE))/100</f>
        <v>0.77631578947368396</v>
      </c>
      <c r="K65" s="74">
        <f>(VLOOKUP($A65,'Occupancy Raw Data'!$B$8:$BE$45,'Occupancy Raw Data'!R$3,FALSE))/100</f>
        <v>0.75467854658673106</v>
      </c>
      <c r="M65" s="75">
        <f>VLOOKUP($A65,'ADR Raw Data'!$B$6:$BE$43,'ADR Raw Data'!G$1,FALSE)</f>
        <v>158.81414777021899</v>
      </c>
      <c r="N65" s="76">
        <f>VLOOKUP($A65,'ADR Raw Data'!$B$6:$BE$43,'ADR Raw Data'!H$1,FALSE)</f>
        <v>179.04860562075299</v>
      </c>
      <c r="O65" s="76">
        <f>VLOOKUP($A65,'ADR Raw Data'!$B$6:$BE$43,'ADR Raw Data'!I$1,FALSE)</f>
        <v>185.45258351254401</v>
      </c>
      <c r="P65" s="76">
        <f>VLOOKUP($A65,'ADR Raw Data'!$B$6:$BE$43,'ADR Raw Data'!J$1,FALSE)</f>
        <v>180.35145986433</v>
      </c>
      <c r="Q65" s="76">
        <f>VLOOKUP($A65,'ADR Raw Data'!$B$6:$BE$43,'ADR Raw Data'!K$1,FALSE)</f>
        <v>166.432873997168</v>
      </c>
      <c r="R65" s="77">
        <f>VLOOKUP($A65,'ADR Raw Data'!$B$6:$BE$43,'ADR Raw Data'!L$1,FALSE)</f>
        <v>174.90290029835899</v>
      </c>
      <c r="S65" s="76">
        <f>VLOOKUP($A65,'ADR Raw Data'!$B$6:$BE$43,'ADR Raw Data'!N$1,FALSE)</f>
        <v>153.45769079047099</v>
      </c>
      <c r="T65" s="76">
        <f>VLOOKUP($A65,'ADR Raw Data'!$B$6:$BE$43,'ADR Raw Data'!O$1,FALSE)</f>
        <v>150.13464863275499</v>
      </c>
      <c r="U65" s="77">
        <f>VLOOKUP($A65,'ADR Raw Data'!$B$6:$BE$43,'ADR Raw Data'!P$1,FALSE)</f>
        <v>151.76999328007099</v>
      </c>
      <c r="V65" s="78">
        <f>VLOOKUP($A65,'ADR Raw Data'!$B$6:$BE$43,'ADR Raw Data'!R$1,FALSE)</f>
        <v>168.10400140446299</v>
      </c>
      <c r="X65" s="75">
        <f>VLOOKUP($A65,'RevPAR Raw Data'!$B$6:$BE$43,'RevPAR Raw Data'!G$1,FALSE)</f>
        <v>97.431540690934298</v>
      </c>
      <c r="Y65" s="76">
        <f>VLOOKUP($A65,'RevPAR Raw Data'!$B$6:$BE$43,'RevPAR Raw Data'!H$1,FALSE)</f>
        <v>134.421373753767</v>
      </c>
      <c r="Z65" s="76">
        <f>VLOOKUP($A65,'RevPAR Raw Data'!$B$6:$BE$43,'RevPAR Raw Data'!I$1,FALSE)</f>
        <v>149.957311616044</v>
      </c>
      <c r="AA65" s="76">
        <f>VLOOKUP($A65,'RevPAR Raw Data'!$B$6:$BE$43,'RevPAR Raw Data'!J$1,FALSE)</f>
        <v>147.944230234175</v>
      </c>
      <c r="AB65" s="76">
        <f>VLOOKUP($A65,'RevPAR Raw Data'!$B$6:$BE$43,'RevPAR Raw Data'!K$1,FALSE)</f>
        <v>122.654043589149</v>
      </c>
      <c r="AC65" s="77">
        <f>VLOOKUP($A65,'RevPAR Raw Data'!$B$6:$BE$43,'RevPAR Raw Data'!L$1,FALSE)</f>
        <v>130.48169997681401</v>
      </c>
      <c r="AD65" s="76">
        <f>VLOOKUP($A65,'RevPAR Raw Data'!$B$6:$BE$43,'RevPAR Raw Data'!N$1,FALSE)</f>
        <v>117.254769302109</v>
      </c>
      <c r="AE65" s="76">
        <f>VLOOKUP($A65,'RevPAR Raw Data'!$B$6:$BE$43,'RevPAR Raw Data'!O$1,FALSE)</f>
        <v>118.38811500115899</v>
      </c>
      <c r="AF65" s="77">
        <f>VLOOKUP($A65,'RevPAR Raw Data'!$B$6:$BE$43,'RevPAR Raw Data'!P$1,FALSE)</f>
        <v>117.821442151634</v>
      </c>
      <c r="AG65" s="78">
        <f>VLOOKUP($A65,'RevPAR Raw Data'!$B$6:$BE$43,'RevPAR Raw Data'!R$1,FALSE)</f>
        <v>126.864483455334</v>
      </c>
    </row>
    <row r="66" spans="1:33" x14ac:dyDescent="0.2">
      <c r="A66" s="55" t="s">
        <v>131</v>
      </c>
      <c r="B66" s="43">
        <f>(VLOOKUP($A65,'Occupancy Raw Data'!$B$8:$BE$51,'Occupancy Raw Data'!T$3,FALSE))/100</f>
        <v>0.14353493542095699</v>
      </c>
      <c r="C66" s="44">
        <f>(VLOOKUP($A65,'Occupancy Raw Data'!$B$8:$BE$51,'Occupancy Raw Data'!U$3,FALSE))/100</f>
        <v>8.7885797789046108E-2</v>
      </c>
      <c r="D66" s="44">
        <f>(VLOOKUP($A65,'Occupancy Raw Data'!$B$8:$BE$51,'Occupancy Raw Data'!V$3,FALSE))/100</f>
        <v>0.10030624987233899</v>
      </c>
      <c r="E66" s="44">
        <f>(VLOOKUP($A65,'Occupancy Raw Data'!$B$8:$BE$51,'Occupancy Raw Data'!W$3,FALSE))/100</f>
        <v>0.197942701657012</v>
      </c>
      <c r="F66" s="44">
        <f>(VLOOKUP($A65,'Occupancy Raw Data'!$B$8:$BE$51,'Occupancy Raw Data'!X$3,FALSE))/100</f>
        <v>0.14468215782357899</v>
      </c>
      <c r="G66" s="44">
        <f>(VLOOKUP($A65,'Occupancy Raw Data'!$B$8:$BE$51,'Occupancy Raw Data'!Y$3,FALSE))/100</f>
        <v>0.13375495194378298</v>
      </c>
      <c r="H66" s="45">
        <f>(VLOOKUP($A65,'Occupancy Raw Data'!$B$8:$BE$51,'Occupancy Raw Data'!AA$3,FALSE))/100</f>
        <v>0.132528186197061</v>
      </c>
      <c r="I66" s="45">
        <f>(VLOOKUP($A65,'Occupancy Raw Data'!$B$8:$BE$51,'Occupancy Raw Data'!AB$3,FALSE))/100</f>
        <v>0.116373222110948</v>
      </c>
      <c r="J66" s="44">
        <f>(VLOOKUP($A65,'Occupancy Raw Data'!$B$8:$BE$51,'Occupancy Raw Data'!AC$3,FALSE))/100</f>
        <v>0.12426544391727801</v>
      </c>
      <c r="K66" s="46">
        <f>(VLOOKUP($A65,'Occupancy Raw Data'!$B$8:$BE$51,'Occupancy Raw Data'!AE$3,FALSE))/100</f>
        <v>0.13094934801831201</v>
      </c>
      <c r="M66" s="43">
        <f>(VLOOKUP($A65,'ADR Raw Data'!$B$6:$BE$49,'ADR Raw Data'!T$1,FALSE))/100</f>
        <v>0.115103164128895</v>
      </c>
      <c r="N66" s="44">
        <f>(VLOOKUP($A65,'ADR Raw Data'!$B$6:$BE$49,'ADR Raw Data'!U$1,FALSE))/100</f>
        <v>4.1716748192711199E-2</v>
      </c>
      <c r="O66" s="44">
        <f>(VLOOKUP($A65,'ADR Raw Data'!$B$6:$BE$49,'ADR Raw Data'!V$1,FALSE))/100</f>
        <v>4.6290662972960799E-2</v>
      </c>
      <c r="P66" s="44">
        <f>(VLOOKUP($A65,'ADR Raw Data'!$B$6:$BE$49,'ADR Raw Data'!W$1,FALSE))/100</f>
        <v>8.0433362547546794E-2</v>
      </c>
      <c r="Q66" s="44">
        <f>(VLOOKUP($A65,'ADR Raw Data'!$B$6:$BE$49,'ADR Raw Data'!X$1,FALSE))/100</f>
        <v>9.1723359567032703E-2</v>
      </c>
      <c r="R66" s="44">
        <f>(VLOOKUP($A65,'ADR Raw Data'!$B$6:$BE$49,'ADR Raw Data'!Y$1,FALSE))/100</f>
        <v>7.0125632846676403E-2</v>
      </c>
      <c r="S66" s="45">
        <f>(VLOOKUP($A65,'ADR Raw Data'!$B$6:$BE$49,'ADR Raw Data'!AA$1,FALSE))/100</f>
        <v>0.10292771877663601</v>
      </c>
      <c r="T66" s="45">
        <f>(VLOOKUP($A65,'ADR Raw Data'!$B$6:$BE$49,'ADR Raw Data'!AB$1,FALSE))/100</f>
        <v>8.8965098369445605E-2</v>
      </c>
      <c r="U66" s="44">
        <f>(VLOOKUP($A65,'ADR Raw Data'!$B$6:$BE$49,'ADR Raw Data'!AC$1,FALSE))/100</f>
        <v>9.5904375214200005E-2</v>
      </c>
      <c r="V66" s="46">
        <f>(VLOOKUP($A65,'ADR Raw Data'!$B$6:$BE$49,'ADR Raw Data'!AE$1,FALSE))/100</f>
        <v>7.7147873213745999E-2</v>
      </c>
      <c r="X66" s="43">
        <f>(VLOOKUP($A65,'RevPAR Raw Data'!$B$6:$BE$43,'RevPAR Raw Data'!T$1,FALSE))/100</f>
        <v>0.27515942477984101</v>
      </c>
      <c r="Y66" s="44">
        <f>(VLOOKUP($A65,'RevPAR Raw Data'!$B$6:$BE$43,'RevPAR Raw Data'!U$1,FALSE))/100</f>
        <v>0.133268855677838</v>
      </c>
      <c r="Z66" s="44">
        <f>(VLOOKUP($A65,'RevPAR Raw Data'!$B$6:$BE$43,'RevPAR Raw Data'!V$1,FALSE))/100</f>
        <v>0.15124015565222199</v>
      </c>
      <c r="AA66" s="44">
        <f>(VLOOKUP($A65,'RevPAR Raw Data'!$B$6:$BE$43,'RevPAR Raw Data'!W$1,FALSE))/100</f>
        <v>0.29429726129057898</v>
      </c>
      <c r="AB66" s="44">
        <f>(VLOOKUP($A65,'RevPAR Raw Data'!$B$6:$BE$43,'RevPAR Raw Data'!X$1,FALSE))/100</f>
        <v>0.24967625097559801</v>
      </c>
      <c r="AC66" s="44">
        <f>(VLOOKUP($A65,'RevPAR Raw Data'!$B$6:$BE$43,'RevPAR Raw Data'!Y$1,FALSE))/100</f>
        <v>0.21326023544189499</v>
      </c>
      <c r="AD66" s="45">
        <f>(VLOOKUP($A65,'RevPAR Raw Data'!$B$6:$BE$43,'RevPAR Raw Data'!AA$1,FALSE))/100</f>
        <v>0.24909672885256601</v>
      </c>
      <c r="AE66" s="45">
        <f>(VLOOKUP($A65,'RevPAR Raw Data'!$B$6:$BE$43,'RevPAR Raw Data'!AB$1,FALSE))/100</f>
        <v>0.21569147563306298</v>
      </c>
      <c r="AF66" s="44">
        <f>(VLOOKUP($A65,'RevPAR Raw Data'!$B$6:$BE$43,'RevPAR Raw Data'!AC$1,FALSE))/100</f>
        <v>0.23208741889108001</v>
      </c>
      <c r="AG66" s="46">
        <f>(VLOOKUP($A65,'RevPAR Raw Data'!$B$6:$BE$43,'RevPAR Raw Data'!AE$1,FALSE))/100</f>
        <v>0.21819968493039699</v>
      </c>
    </row>
    <row r="67" spans="1:33" x14ac:dyDescent="0.2">
      <c r="A67" s="96"/>
      <c r="B67" s="71"/>
      <c r="C67" s="72"/>
      <c r="D67" s="72"/>
      <c r="E67" s="72"/>
      <c r="F67" s="72"/>
      <c r="G67" s="73"/>
      <c r="H67" s="53"/>
      <c r="I67" s="53"/>
      <c r="J67" s="73"/>
      <c r="K67" s="74"/>
      <c r="M67" s="75"/>
      <c r="N67" s="76"/>
      <c r="O67" s="76"/>
      <c r="P67" s="76"/>
      <c r="Q67" s="76"/>
      <c r="R67" s="77"/>
      <c r="S67" s="76"/>
      <c r="T67" s="76"/>
      <c r="U67" s="77"/>
      <c r="V67" s="78"/>
      <c r="X67" s="75"/>
      <c r="Y67" s="76"/>
      <c r="Z67" s="76"/>
      <c r="AA67" s="76"/>
      <c r="AB67" s="76"/>
      <c r="AC67" s="77"/>
      <c r="AD67" s="76"/>
      <c r="AE67" s="76"/>
      <c r="AF67" s="77"/>
      <c r="AG67" s="78"/>
    </row>
    <row r="68" spans="1:33" x14ac:dyDescent="0.2">
      <c r="A68" s="70" t="s">
        <v>36</v>
      </c>
      <c r="B68" s="71">
        <f>(VLOOKUP($A68,'Occupancy Raw Data'!$B$8:$BE$45,'Occupancy Raw Data'!G$3,FALSE))/100</f>
        <v>0.565561372891215</v>
      </c>
      <c r="C68" s="72">
        <f>(VLOOKUP($A68,'Occupancy Raw Data'!$B$8:$BE$45,'Occupancy Raw Data'!H$3,FALSE))/100</f>
        <v>0.74706224549156408</v>
      </c>
      <c r="D68" s="72">
        <f>(VLOOKUP($A68,'Occupancy Raw Data'!$B$8:$BE$45,'Occupancy Raw Data'!I$3,FALSE))/100</f>
        <v>0.86410703897614793</v>
      </c>
      <c r="E68" s="72">
        <f>(VLOOKUP($A68,'Occupancy Raw Data'!$B$8:$BE$45,'Occupancy Raw Data'!J$3,FALSE))/100</f>
        <v>0.86108202443280901</v>
      </c>
      <c r="F68" s="72">
        <f>(VLOOKUP($A68,'Occupancy Raw Data'!$B$8:$BE$45,'Occupancy Raw Data'!K$3,FALSE))/100</f>
        <v>0.735427574171029</v>
      </c>
      <c r="G68" s="73">
        <f>(VLOOKUP($A68,'Occupancy Raw Data'!$B$8:$BE$45,'Occupancy Raw Data'!L$3,FALSE))/100</f>
        <v>0.75464805119255307</v>
      </c>
      <c r="H68" s="53">
        <f>(VLOOKUP($A68,'Occupancy Raw Data'!$B$8:$BE$45,'Occupancy Raw Data'!N$3,FALSE))/100</f>
        <v>0.67341477603257704</v>
      </c>
      <c r="I68" s="53">
        <f>(VLOOKUP($A68,'Occupancy Raw Data'!$B$8:$BE$45,'Occupancy Raw Data'!O$3,FALSE))/100</f>
        <v>0.72716695753344895</v>
      </c>
      <c r="J68" s="73">
        <f>(VLOOKUP($A68,'Occupancy Raw Data'!$B$8:$BE$45,'Occupancy Raw Data'!P$3,FALSE))/100</f>
        <v>0.700290866783013</v>
      </c>
      <c r="K68" s="74">
        <f>(VLOOKUP($A68,'Occupancy Raw Data'!$B$8:$BE$45,'Occupancy Raw Data'!R$3,FALSE))/100</f>
        <v>0.73911742707554196</v>
      </c>
      <c r="M68" s="75">
        <f>VLOOKUP($A68,'ADR Raw Data'!$B$6:$BE$43,'ADR Raw Data'!G$1,FALSE)</f>
        <v>156.59060892820401</v>
      </c>
      <c r="N68" s="76">
        <f>VLOOKUP($A68,'ADR Raw Data'!$B$6:$BE$43,'ADR Raw Data'!H$1,FALSE)</f>
        <v>185.36381404765601</v>
      </c>
      <c r="O68" s="76">
        <f>VLOOKUP($A68,'ADR Raw Data'!$B$6:$BE$43,'ADR Raw Data'!I$1,FALSE)</f>
        <v>209.06019119429101</v>
      </c>
      <c r="P68" s="76">
        <f>VLOOKUP($A68,'ADR Raw Data'!$B$6:$BE$43,'ADR Raw Data'!J$1,FALSE)</f>
        <v>201.49138494798001</v>
      </c>
      <c r="Q68" s="76">
        <f>VLOOKUP($A68,'ADR Raw Data'!$B$6:$BE$43,'ADR Raw Data'!K$1,FALSE)</f>
        <v>164.99012656225199</v>
      </c>
      <c r="R68" s="77">
        <f>VLOOKUP($A68,'ADR Raw Data'!$B$6:$BE$43,'ADR Raw Data'!L$1,FALSE)</f>
        <v>186.18723967808501</v>
      </c>
      <c r="S68" s="76">
        <f>VLOOKUP($A68,'ADR Raw Data'!$B$6:$BE$43,'ADR Raw Data'!N$1,FALSE)</f>
        <v>135.050984796129</v>
      </c>
      <c r="T68" s="76">
        <f>VLOOKUP($A68,'ADR Raw Data'!$B$6:$BE$43,'ADR Raw Data'!O$1,FALSE)</f>
        <v>136.07822719999999</v>
      </c>
      <c r="U68" s="77">
        <f>VLOOKUP($A68,'ADR Raw Data'!$B$6:$BE$43,'ADR Raw Data'!P$1,FALSE)</f>
        <v>135.58431799302201</v>
      </c>
      <c r="V68" s="78">
        <f>VLOOKUP($A68,'ADR Raw Data'!$B$6:$BE$43,'ADR Raw Data'!R$1,FALSE)</f>
        <v>172.48875373855901</v>
      </c>
      <c r="X68" s="75">
        <f>VLOOKUP($A68,'RevPAR Raw Data'!$B$6:$BE$43,'RevPAR Raw Data'!G$1,FALSE)</f>
        <v>88.561599767306504</v>
      </c>
      <c r="Y68" s="76">
        <f>VLOOKUP($A68,'RevPAR Raw Data'!$B$6:$BE$43,'RevPAR Raw Data'!H$1,FALSE)</f>
        <v>138.478307155322</v>
      </c>
      <c r="Z68" s="76">
        <f>VLOOKUP($A68,'RevPAR Raw Data'!$B$6:$BE$43,'RevPAR Raw Data'!I$1,FALSE)</f>
        <v>180.65038278068599</v>
      </c>
      <c r="AA68" s="76">
        <f>VLOOKUP($A68,'RevPAR Raw Data'!$B$6:$BE$43,'RevPAR Raw Data'!J$1,FALSE)</f>
        <v>173.50060965677699</v>
      </c>
      <c r="AB68" s="76">
        <f>VLOOKUP($A68,'RevPAR Raw Data'!$B$6:$BE$43,'RevPAR Raw Data'!K$1,FALSE)</f>
        <v>121.33828853984799</v>
      </c>
      <c r="AC68" s="77">
        <f>VLOOKUP($A68,'RevPAR Raw Data'!$B$6:$BE$43,'RevPAR Raw Data'!L$1,FALSE)</f>
        <v>140.505837579988</v>
      </c>
      <c r="AD68" s="76">
        <f>VLOOKUP($A68,'RevPAR Raw Data'!$B$6:$BE$43,'RevPAR Raw Data'!N$1,FALSE)</f>
        <v>90.945328679464794</v>
      </c>
      <c r="AE68" s="76">
        <f>VLOOKUP($A68,'RevPAR Raw Data'!$B$6:$BE$43,'RevPAR Raw Data'!O$1,FALSE)</f>
        <v>98.951590459569502</v>
      </c>
      <c r="AF68" s="77">
        <f>VLOOKUP($A68,'RevPAR Raw Data'!$B$6:$BE$43,'RevPAR Raw Data'!P$1,FALSE)</f>
        <v>94.948459569517098</v>
      </c>
      <c r="AG68" s="78">
        <f>VLOOKUP($A68,'RevPAR Raw Data'!$B$6:$BE$43,'RevPAR Raw Data'!R$1,FALSE)</f>
        <v>127.48944386271</v>
      </c>
    </row>
    <row r="69" spans="1:33" x14ac:dyDescent="0.2">
      <c r="A69" s="55" t="s">
        <v>131</v>
      </c>
      <c r="B69" s="43">
        <f>(VLOOKUP($A68,'Occupancy Raw Data'!$B$8:$BE$51,'Occupancy Raw Data'!T$3,FALSE))/100</f>
        <v>8.7511679917264509E-2</v>
      </c>
      <c r="C69" s="44">
        <f>(VLOOKUP($A68,'Occupancy Raw Data'!$B$8:$BE$51,'Occupancy Raw Data'!U$3,FALSE))/100</f>
        <v>6.6721057795133695E-2</v>
      </c>
      <c r="D69" s="44">
        <f>(VLOOKUP($A68,'Occupancy Raw Data'!$B$8:$BE$51,'Occupancy Raw Data'!V$3,FALSE))/100</f>
        <v>5.71353327103939E-2</v>
      </c>
      <c r="E69" s="44">
        <f>(VLOOKUP($A68,'Occupancy Raw Data'!$B$8:$BE$51,'Occupancy Raw Data'!W$3,FALSE))/100</f>
        <v>9.76639300850181E-2</v>
      </c>
      <c r="F69" s="44">
        <f>(VLOOKUP($A68,'Occupancy Raw Data'!$B$8:$BE$51,'Occupancy Raw Data'!X$3,FALSE))/100</f>
        <v>0.153672008575402</v>
      </c>
      <c r="G69" s="44">
        <f>(VLOOKUP($A68,'Occupancy Raw Data'!$B$8:$BE$51,'Occupancy Raw Data'!Y$3,FALSE))/100</f>
        <v>9.0618563478165493E-2</v>
      </c>
      <c r="H69" s="45">
        <f>(VLOOKUP($A68,'Occupancy Raw Data'!$B$8:$BE$51,'Occupancy Raw Data'!AA$3,FALSE))/100</f>
        <v>7.3518433494821095E-2</v>
      </c>
      <c r="I69" s="45">
        <f>(VLOOKUP($A68,'Occupancy Raw Data'!$B$8:$BE$51,'Occupancy Raw Data'!AB$3,FALSE))/100</f>
        <v>0.14278526762385299</v>
      </c>
      <c r="J69" s="44">
        <f>(VLOOKUP($A68,'Occupancy Raw Data'!$B$8:$BE$51,'Occupancy Raw Data'!AC$3,FALSE))/100</f>
        <v>0.108398915360053</v>
      </c>
      <c r="K69" s="46">
        <f>(VLOOKUP($A68,'Occupancy Raw Data'!$B$8:$BE$51,'Occupancy Raw Data'!AE$3,FALSE))/100</f>
        <v>9.5375245905230305E-2</v>
      </c>
      <c r="M69" s="43">
        <f>(VLOOKUP($A68,'ADR Raw Data'!$B$6:$BE$49,'ADR Raw Data'!T$1,FALSE))/100</f>
        <v>2.55671156144823E-2</v>
      </c>
      <c r="N69" s="44">
        <f>(VLOOKUP($A68,'ADR Raw Data'!$B$6:$BE$49,'ADR Raw Data'!U$1,FALSE))/100</f>
        <v>1.5337078228818499E-2</v>
      </c>
      <c r="O69" s="44">
        <f>(VLOOKUP($A68,'ADR Raw Data'!$B$6:$BE$49,'ADR Raw Data'!V$1,FALSE))/100</f>
        <v>4.3037271631789602E-2</v>
      </c>
      <c r="P69" s="44">
        <f>(VLOOKUP($A68,'ADR Raw Data'!$B$6:$BE$49,'ADR Raw Data'!W$1,FALSE))/100</f>
        <v>2.9292916017951798E-2</v>
      </c>
      <c r="Q69" s="44">
        <f>(VLOOKUP($A68,'ADR Raw Data'!$B$6:$BE$49,'ADR Raw Data'!X$1,FALSE))/100</f>
        <v>3.3808774163873803E-2</v>
      </c>
      <c r="R69" s="44">
        <f>(VLOOKUP($A68,'ADR Raw Data'!$B$6:$BE$49,'ADR Raw Data'!Y$1,FALSE))/100</f>
        <v>2.8350833391568103E-2</v>
      </c>
      <c r="S69" s="45">
        <f>(VLOOKUP($A68,'ADR Raw Data'!$B$6:$BE$49,'ADR Raw Data'!AA$1,FALSE))/100</f>
        <v>2.10162295633315E-2</v>
      </c>
      <c r="T69" s="45">
        <f>(VLOOKUP($A68,'ADR Raw Data'!$B$6:$BE$49,'ADR Raw Data'!AB$1,FALSE))/100</f>
        <v>3.9116567120504701E-2</v>
      </c>
      <c r="U69" s="44">
        <f>(VLOOKUP($A68,'ADR Raw Data'!$B$6:$BE$49,'ADR Raw Data'!AC$1,FALSE))/100</f>
        <v>3.02076698405414E-2</v>
      </c>
      <c r="V69" s="46">
        <f>(VLOOKUP($A68,'ADR Raw Data'!$B$6:$BE$49,'ADR Raw Data'!AE$1,FALSE))/100</f>
        <v>2.77813135480783E-2</v>
      </c>
      <c r="X69" s="43">
        <f>(VLOOKUP($A68,'RevPAR Raw Data'!$B$6:$BE$43,'RevPAR Raw Data'!T$1,FALSE))/100</f>
        <v>0.11531621676980899</v>
      </c>
      <c r="Y69" s="44">
        <f>(VLOOKUP($A68,'RevPAR Raw Data'!$B$6:$BE$43,'RevPAR Raw Data'!U$1,FALSE))/100</f>
        <v>8.3081442106865799E-2</v>
      </c>
      <c r="Z69" s="44">
        <f>(VLOOKUP($A68,'RevPAR Raw Data'!$B$6:$BE$43,'RevPAR Raw Data'!V$1,FALSE))/100</f>
        <v>0.10263155317581299</v>
      </c>
      <c r="AA69" s="44">
        <f>(VLOOKUP($A68,'RevPAR Raw Data'!$B$6:$BE$43,'RevPAR Raw Data'!W$1,FALSE))/100</f>
        <v>0.12981770740493301</v>
      </c>
      <c r="AB69" s="44">
        <f>(VLOOKUP($A68,'RevPAR Raw Data'!$B$6:$BE$43,'RevPAR Raw Data'!X$1,FALSE))/100</f>
        <v>0.19267624497250999</v>
      </c>
      <c r="AC69" s="44">
        <f>(VLOOKUP($A68,'RevPAR Raw Data'!$B$6:$BE$43,'RevPAR Raw Data'!Y$1,FALSE))/100</f>
        <v>0.121538508665086</v>
      </c>
      <c r="AD69" s="45">
        <f>(VLOOKUP($A68,'RevPAR Raw Data'!$B$6:$BE$43,'RevPAR Raw Data'!AA$1,FALSE))/100</f>
        <v>9.6079743333616394E-2</v>
      </c>
      <c r="AE69" s="45">
        <f>(VLOOKUP($A68,'RevPAR Raw Data'!$B$6:$BE$43,'RevPAR Raw Data'!AB$1,FALSE))/100</f>
        <v>0.18748710424918599</v>
      </c>
      <c r="AF69" s="44">
        <f>(VLOOKUP($A68,'RevPAR Raw Data'!$B$6:$BE$43,'RevPAR Raw Data'!AC$1,FALSE))/100</f>
        <v>0.141881063846864</v>
      </c>
      <c r="AG69" s="46">
        <f>(VLOOKUP($A68,'RevPAR Raw Data'!$B$6:$BE$43,'RevPAR Raw Data'!AE$1,FALSE))/100</f>
        <v>0.125806209064527</v>
      </c>
    </row>
    <row r="70" spans="1:33" x14ac:dyDescent="0.2">
      <c r="A70" s="93"/>
      <c r="B70" s="71"/>
      <c r="C70" s="72"/>
      <c r="D70" s="72"/>
      <c r="E70" s="72"/>
      <c r="F70" s="72"/>
      <c r="G70" s="73"/>
      <c r="H70" s="53"/>
      <c r="I70" s="53"/>
      <c r="J70" s="73"/>
      <c r="K70" s="74"/>
      <c r="M70" s="75"/>
      <c r="N70" s="76"/>
      <c r="O70" s="76"/>
      <c r="P70" s="76"/>
      <c r="Q70" s="76"/>
      <c r="R70" s="77"/>
      <c r="S70" s="76"/>
      <c r="T70" s="76"/>
      <c r="U70" s="77"/>
      <c r="V70" s="78"/>
      <c r="X70" s="75"/>
      <c r="Y70" s="76"/>
      <c r="Z70" s="76"/>
      <c r="AA70" s="76"/>
      <c r="AB70" s="76"/>
      <c r="AC70" s="77"/>
      <c r="AD70" s="76"/>
      <c r="AE70" s="76"/>
      <c r="AF70" s="77"/>
      <c r="AG70" s="78"/>
    </row>
    <row r="71" spans="1:33" x14ac:dyDescent="0.2">
      <c r="A71" s="70" t="s">
        <v>37</v>
      </c>
      <c r="B71" s="71">
        <f>(VLOOKUP($A71,'Occupancy Raw Data'!$B$8:$BE$45,'Occupancy Raw Data'!G$3,FALSE))/100</f>
        <v>0.52653586362174298</v>
      </c>
      <c r="C71" s="72">
        <f>(VLOOKUP($A71,'Occupancy Raw Data'!$B$8:$BE$45,'Occupancy Raw Data'!H$3,FALSE))/100</f>
        <v>0.68607269218398104</v>
      </c>
      <c r="D71" s="72">
        <f>(VLOOKUP($A71,'Occupancy Raw Data'!$B$8:$BE$45,'Occupancy Raw Data'!I$3,FALSE))/100</f>
        <v>0.77870697973624903</v>
      </c>
      <c r="E71" s="72">
        <f>(VLOOKUP($A71,'Occupancy Raw Data'!$B$8:$BE$45,'Occupancy Raw Data'!J$3,FALSE))/100</f>
        <v>0.77227404310067493</v>
      </c>
      <c r="F71" s="72">
        <f>(VLOOKUP($A71,'Occupancy Raw Data'!$B$8:$BE$45,'Occupancy Raw Data'!K$3,FALSE))/100</f>
        <v>0.68269540045030497</v>
      </c>
      <c r="G71" s="73">
        <f>(VLOOKUP($A71,'Occupancy Raw Data'!$B$8:$BE$45,'Occupancy Raw Data'!L$3,FALSE))/100</f>
        <v>0.68925699581859101</v>
      </c>
      <c r="H71" s="53">
        <f>(VLOOKUP($A71,'Occupancy Raw Data'!$B$8:$BE$45,'Occupancy Raw Data'!N$3,FALSE))/100</f>
        <v>0.70585397233837199</v>
      </c>
      <c r="I71" s="53">
        <f>(VLOOKUP($A71,'Occupancy Raw Data'!$B$8:$BE$45,'Occupancy Raw Data'!O$3,FALSE))/100</f>
        <v>0.73029913155355397</v>
      </c>
      <c r="J71" s="73">
        <f>(VLOOKUP($A71,'Occupancy Raw Data'!$B$8:$BE$45,'Occupancy Raw Data'!P$3,FALSE))/100</f>
        <v>0.71807655194596298</v>
      </c>
      <c r="K71" s="74">
        <f>(VLOOKUP($A71,'Occupancy Raw Data'!$B$8:$BE$45,'Occupancy Raw Data'!R$3,FALSE))/100</f>
        <v>0.69749115471212608</v>
      </c>
      <c r="M71" s="75">
        <f>VLOOKUP($A71,'ADR Raw Data'!$B$6:$BE$43,'ADR Raw Data'!G$1,FALSE)</f>
        <v>141.05246182040301</v>
      </c>
      <c r="N71" s="76">
        <f>VLOOKUP($A71,'ADR Raw Data'!$B$6:$BE$43,'ADR Raw Data'!H$1,FALSE)</f>
        <v>154.237297233942</v>
      </c>
      <c r="O71" s="76">
        <f>VLOOKUP($A71,'ADR Raw Data'!$B$6:$BE$43,'ADR Raw Data'!I$1,FALSE)</f>
        <v>160.098938455183</v>
      </c>
      <c r="P71" s="76">
        <f>VLOOKUP($A71,'ADR Raw Data'!$B$6:$BE$43,'ADR Raw Data'!J$1,FALSE)</f>
        <v>160.963962932111</v>
      </c>
      <c r="Q71" s="76">
        <f>VLOOKUP($A71,'ADR Raw Data'!$B$6:$BE$43,'ADR Raw Data'!K$1,FALSE)</f>
        <v>152.693241460541</v>
      </c>
      <c r="R71" s="77">
        <f>VLOOKUP($A71,'ADR Raw Data'!$B$6:$BE$43,'ADR Raw Data'!L$1,FALSE)</f>
        <v>154.74883988986801</v>
      </c>
      <c r="S71" s="76">
        <f>VLOOKUP($A71,'ADR Raw Data'!$B$6:$BE$43,'ADR Raw Data'!N$1,FALSE)</f>
        <v>157.28365003417599</v>
      </c>
      <c r="T71" s="76">
        <f>VLOOKUP($A71,'ADR Raw Data'!$B$6:$BE$43,'ADR Raw Data'!O$1,FALSE)</f>
        <v>160.86951992952999</v>
      </c>
      <c r="U71" s="77">
        <f>VLOOKUP($A71,'ADR Raw Data'!$B$6:$BE$43,'ADR Raw Data'!P$1,FALSE)</f>
        <v>159.107103023516</v>
      </c>
      <c r="V71" s="78">
        <f>VLOOKUP($A71,'ADR Raw Data'!$B$6:$BE$43,'ADR Raw Data'!R$1,FALSE)</f>
        <v>156.03080865641101</v>
      </c>
      <c r="X71" s="75">
        <f>VLOOKUP($A71,'RevPAR Raw Data'!$B$6:$BE$43,'RevPAR Raw Data'!G$1,FALSE)</f>
        <v>74.269179800578897</v>
      </c>
      <c r="Y71" s="76">
        <f>VLOOKUP($A71,'RevPAR Raw Data'!$B$6:$BE$43,'RevPAR Raw Data'!H$1,FALSE)</f>
        <v>105.817997748472</v>
      </c>
      <c r="Z71" s="76">
        <f>VLOOKUP($A71,'RevPAR Raw Data'!$B$6:$BE$43,'RevPAR Raw Data'!I$1,FALSE)</f>
        <v>124.670160823415</v>
      </c>
      <c r="AA71" s="76">
        <f>VLOOKUP($A71,'RevPAR Raw Data'!$B$6:$BE$43,'RevPAR Raw Data'!J$1,FALSE)</f>
        <v>124.30829044708901</v>
      </c>
      <c r="AB71" s="76">
        <f>VLOOKUP($A71,'RevPAR Raw Data'!$B$6:$BE$43,'RevPAR Raw Data'!K$1,FALSE)</f>
        <v>104.24297362495901</v>
      </c>
      <c r="AC71" s="77">
        <f>VLOOKUP($A71,'RevPAR Raw Data'!$B$6:$BE$43,'RevPAR Raw Data'!L$1,FALSE)</f>
        <v>106.661720488903</v>
      </c>
      <c r="AD71" s="76">
        <f>VLOOKUP($A71,'RevPAR Raw Data'!$B$6:$BE$43,'RevPAR Raw Data'!N$1,FALSE)</f>
        <v>111.019289160501</v>
      </c>
      <c r="AE71" s="76">
        <f>VLOOKUP($A71,'RevPAR Raw Data'!$B$6:$BE$43,'RevPAR Raw Data'!O$1,FALSE)</f>
        <v>117.482870697973</v>
      </c>
      <c r="AF71" s="77">
        <f>VLOOKUP($A71,'RevPAR Raw Data'!$B$6:$BE$43,'RevPAR Raw Data'!P$1,FALSE)</f>
        <v>114.25107992923699</v>
      </c>
      <c r="AG71" s="78">
        <f>VLOOKUP($A71,'RevPAR Raw Data'!$B$6:$BE$43,'RevPAR Raw Data'!R$1,FALSE)</f>
        <v>108.83010890042701</v>
      </c>
    </row>
    <row r="72" spans="1:33" x14ac:dyDescent="0.2">
      <c r="A72" s="55" t="s">
        <v>131</v>
      </c>
      <c r="B72" s="43">
        <f>(VLOOKUP($A71,'Occupancy Raw Data'!$B$8:$BE$51,'Occupancy Raw Data'!T$3,FALSE))/100</f>
        <v>3.3777259724078502E-2</v>
      </c>
      <c r="C72" s="44">
        <f>(VLOOKUP($A71,'Occupancy Raw Data'!$B$8:$BE$51,'Occupancy Raw Data'!U$3,FALSE))/100</f>
        <v>5.6347870899864302E-2</v>
      </c>
      <c r="D72" s="44">
        <f>(VLOOKUP($A71,'Occupancy Raw Data'!$B$8:$BE$51,'Occupancy Raw Data'!V$3,FALSE))/100</f>
        <v>0.114419454599112</v>
      </c>
      <c r="E72" s="44">
        <f>(VLOOKUP($A71,'Occupancy Raw Data'!$B$8:$BE$51,'Occupancy Raw Data'!W$3,FALSE))/100</f>
        <v>0.115141809753883</v>
      </c>
      <c r="F72" s="44">
        <f>(VLOOKUP($A71,'Occupancy Raw Data'!$B$8:$BE$51,'Occupancy Raw Data'!X$3,FALSE))/100</f>
        <v>0.10052876905528199</v>
      </c>
      <c r="G72" s="44">
        <f>(VLOOKUP($A71,'Occupancy Raw Data'!$B$8:$BE$51,'Occupancy Raw Data'!Y$3,FALSE))/100</f>
        <v>8.7007934536523307E-2</v>
      </c>
      <c r="H72" s="45">
        <f>(VLOOKUP($A71,'Occupancy Raw Data'!$B$8:$BE$51,'Occupancy Raw Data'!AA$3,FALSE))/100</f>
        <v>0.15585953432782199</v>
      </c>
      <c r="I72" s="45">
        <f>(VLOOKUP($A71,'Occupancy Raw Data'!$B$8:$BE$51,'Occupancy Raw Data'!AB$3,FALSE))/100</f>
        <v>0.153819735004942</v>
      </c>
      <c r="J72" s="44">
        <f>(VLOOKUP($A71,'Occupancy Raw Data'!$B$8:$BE$51,'Occupancy Raw Data'!AC$3,FALSE))/100</f>
        <v>0.15482137421957401</v>
      </c>
      <c r="K72" s="46">
        <f>(VLOOKUP($A71,'Occupancy Raw Data'!$B$8:$BE$51,'Occupancy Raw Data'!AE$3,FALSE))/100</f>
        <v>0.10611371280262799</v>
      </c>
      <c r="M72" s="43">
        <f>(VLOOKUP($A71,'ADR Raw Data'!$B$6:$BE$49,'ADR Raw Data'!T$1,FALSE))/100</f>
        <v>-2.8184034361851799E-2</v>
      </c>
      <c r="N72" s="44">
        <f>(VLOOKUP($A71,'ADR Raw Data'!$B$6:$BE$49,'ADR Raw Data'!U$1,FALSE))/100</f>
        <v>4.6593879732082705E-2</v>
      </c>
      <c r="O72" s="44">
        <f>(VLOOKUP($A71,'ADR Raw Data'!$B$6:$BE$49,'ADR Raw Data'!V$1,FALSE))/100</f>
        <v>6.4618811994558101E-2</v>
      </c>
      <c r="P72" s="44">
        <f>(VLOOKUP($A71,'ADR Raw Data'!$B$6:$BE$49,'ADR Raw Data'!W$1,FALSE))/100</f>
        <v>0.11842976945006199</v>
      </c>
      <c r="Q72" s="44">
        <f>(VLOOKUP($A71,'ADR Raw Data'!$B$6:$BE$49,'ADR Raw Data'!X$1,FALSE))/100</f>
        <v>0.103719618256312</v>
      </c>
      <c r="R72" s="44">
        <f>(VLOOKUP($A71,'ADR Raw Data'!$B$6:$BE$49,'ADR Raw Data'!Y$1,FALSE))/100</f>
        <v>6.6083211854359003E-2</v>
      </c>
      <c r="S72" s="45">
        <f>(VLOOKUP($A71,'ADR Raw Data'!$B$6:$BE$49,'ADR Raw Data'!AA$1,FALSE))/100</f>
        <v>6.9083029233020093E-2</v>
      </c>
      <c r="T72" s="45">
        <f>(VLOOKUP($A71,'ADR Raw Data'!$B$6:$BE$49,'ADR Raw Data'!AB$1,FALSE))/100</f>
        <v>3.6076112232733604E-2</v>
      </c>
      <c r="U72" s="44">
        <f>(VLOOKUP($A71,'ADR Raw Data'!$B$6:$BE$49,'ADR Raw Data'!AC$1,FALSE))/100</f>
        <v>5.1829293626619706E-2</v>
      </c>
      <c r="V72" s="46">
        <f>(VLOOKUP($A71,'ADR Raw Data'!$B$6:$BE$49,'ADR Raw Data'!AE$1,FALSE))/100</f>
        <v>6.23154373804235E-2</v>
      </c>
      <c r="X72" s="43">
        <f>(VLOOKUP($A71,'RevPAR Raw Data'!$B$6:$BE$43,'RevPAR Raw Data'!T$1,FALSE))/100</f>
        <v>4.6412459135140001E-3</v>
      </c>
      <c r="Y72" s="44">
        <f>(VLOOKUP($A71,'RevPAR Raw Data'!$B$6:$BE$43,'RevPAR Raw Data'!U$1,FALSE))/100</f>
        <v>0.105567216551814</v>
      </c>
      <c r="Z72" s="44">
        <f>(VLOOKUP($A71,'RevPAR Raw Data'!$B$6:$BE$43,'RevPAR Raw Data'!V$1,FALSE))/100</f>
        <v>0.18643191581892998</v>
      </c>
      <c r="AA72" s="44">
        <f>(VLOOKUP($A71,'RevPAR Raw Data'!$B$6:$BE$43,'RevPAR Raw Data'!W$1,FALSE))/100</f>
        <v>0.24720779718716099</v>
      </c>
      <c r="AB72" s="44">
        <f>(VLOOKUP($A71,'RevPAR Raw Data'!$B$6:$BE$43,'RevPAR Raw Data'!X$1,FALSE))/100</f>
        <v>0.21467519286178599</v>
      </c>
      <c r="AC72" s="44">
        <f>(VLOOKUP($A71,'RevPAR Raw Data'!$B$6:$BE$43,'RevPAR Raw Data'!Y$1,FALSE))/100</f>
        <v>0.15884091016186899</v>
      </c>
      <c r="AD72" s="45">
        <f>(VLOOKUP($A71,'RevPAR Raw Data'!$B$6:$BE$43,'RevPAR Raw Data'!AA$1,FALSE))/100</f>
        <v>0.23570981232705598</v>
      </c>
      <c r="AE72" s="45">
        <f>(VLOOKUP($A71,'RevPAR Raw Data'!$B$6:$BE$43,'RevPAR Raw Data'!AB$1,FALSE))/100</f>
        <v>0.19544506526132399</v>
      </c>
      <c r="AF72" s="44">
        <f>(VLOOKUP($A71,'RevPAR Raw Data'!$B$6:$BE$43,'RevPAR Raw Data'!AC$1,FALSE))/100</f>
        <v>0.21467495031029699</v>
      </c>
      <c r="AG72" s="46">
        <f>(VLOOKUP($A71,'RevPAR Raw Data'!$B$6:$BE$43,'RevPAR Raw Data'!AE$1,FALSE))/100</f>
        <v>0.17504167260840797</v>
      </c>
    </row>
    <row r="73" spans="1:33" x14ac:dyDescent="0.2">
      <c r="A73" s="93"/>
      <c r="B73" s="71"/>
      <c r="C73" s="72"/>
      <c r="D73" s="72"/>
      <c r="E73" s="72"/>
      <c r="F73" s="72"/>
      <c r="G73" s="73"/>
      <c r="H73" s="53"/>
      <c r="I73" s="53"/>
      <c r="J73" s="73"/>
      <c r="K73" s="74"/>
      <c r="M73" s="75"/>
      <c r="N73" s="76"/>
      <c r="O73" s="76"/>
      <c r="P73" s="76"/>
      <c r="Q73" s="76"/>
      <c r="R73" s="77"/>
      <c r="S73" s="76"/>
      <c r="T73" s="76"/>
      <c r="U73" s="77"/>
      <c r="V73" s="78"/>
      <c r="X73" s="75"/>
      <c r="Y73" s="76"/>
      <c r="Z73" s="76"/>
      <c r="AA73" s="76"/>
      <c r="AB73" s="76"/>
      <c r="AC73" s="77"/>
      <c r="AD73" s="76"/>
      <c r="AE73" s="76"/>
      <c r="AF73" s="77"/>
      <c r="AG73" s="78"/>
    </row>
    <row r="74" spans="1:33" x14ac:dyDescent="0.2">
      <c r="A74" s="70" t="s">
        <v>38</v>
      </c>
      <c r="B74" s="71">
        <f>(VLOOKUP($A74,'Occupancy Raw Data'!$B$8:$BE$45,'Occupancy Raw Data'!G$3,FALSE))/100</f>
        <v>0.53846153846153799</v>
      </c>
      <c r="C74" s="72">
        <f>(VLOOKUP($A74,'Occupancy Raw Data'!$B$8:$BE$45,'Occupancy Raw Data'!H$3,FALSE))/100</f>
        <v>0.61220315873196196</v>
      </c>
      <c r="D74" s="72">
        <f>(VLOOKUP($A74,'Occupancy Raw Data'!$B$8:$BE$45,'Occupancy Raw Data'!I$3,FALSE))/100</f>
        <v>0.74048403590501</v>
      </c>
      <c r="E74" s="72">
        <f>(VLOOKUP($A74,'Occupancy Raw Data'!$B$8:$BE$45,'Occupancy Raw Data'!J$3,FALSE))/100</f>
        <v>0.73480286331098699</v>
      </c>
      <c r="F74" s="72">
        <f>(VLOOKUP($A74,'Occupancy Raw Data'!$B$8:$BE$45,'Occupancy Raw Data'!K$3,FALSE))/100</f>
        <v>0.74764231337347997</v>
      </c>
      <c r="G74" s="73">
        <f>(VLOOKUP($A74,'Occupancy Raw Data'!$B$8:$BE$45,'Occupancy Raw Data'!L$3,FALSE))/100</f>
        <v>0.67471878195659496</v>
      </c>
      <c r="H74" s="53">
        <f>(VLOOKUP($A74,'Occupancy Raw Data'!$B$8:$BE$45,'Occupancy Raw Data'!N$3,FALSE))/100</f>
        <v>0.86058402454266503</v>
      </c>
      <c r="I74" s="53">
        <f>(VLOOKUP($A74,'Occupancy Raw Data'!$B$8:$BE$45,'Occupancy Raw Data'!O$3,FALSE))/100</f>
        <v>0.86331098738779599</v>
      </c>
      <c r="J74" s="73">
        <f>(VLOOKUP($A74,'Occupancy Raw Data'!$B$8:$BE$45,'Occupancy Raw Data'!P$3,FALSE))/100</f>
        <v>0.86194750596523095</v>
      </c>
      <c r="K74" s="74">
        <f>(VLOOKUP($A74,'Occupancy Raw Data'!$B$8:$BE$45,'Occupancy Raw Data'!R$3,FALSE))/100</f>
        <v>0.7282127031019201</v>
      </c>
      <c r="M74" s="75">
        <f>VLOOKUP($A74,'ADR Raw Data'!$B$6:$BE$43,'ADR Raw Data'!G$1,FALSE)</f>
        <v>95.521770415699507</v>
      </c>
      <c r="N74" s="76">
        <f>VLOOKUP($A74,'ADR Raw Data'!$B$6:$BE$43,'ADR Raw Data'!H$1,FALSE)</f>
        <v>102.036059762435</v>
      </c>
      <c r="O74" s="76">
        <f>VLOOKUP($A74,'ADR Raw Data'!$B$6:$BE$43,'ADR Raw Data'!I$1,FALSE)</f>
        <v>107.559525855454</v>
      </c>
      <c r="P74" s="76">
        <f>VLOOKUP($A74,'ADR Raw Data'!$B$6:$BE$43,'ADR Raw Data'!J$1,FALSE)</f>
        <v>106.70095252822</v>
      </c>
      <c r="Q74" s="76">
        <f>VLOOKUP($A74,'ADR Raw Data'!$B$6:$BE$43,'ADR Raw Data'!K$1,FALSE)</f>
        <v>109.21156838905701</v>
      </c>
      <c r="R74" s="77">
        <f>VLOOKUP($A74,'ADR Raw Data'!$B$6:$BE$43,'ADR Raw Data'!L$1,FALSE)</f>
        <v>104.814946280017</v>
      </c>
      <c r="S74" s="76">
        <f>VLOOKUP($A74,'ADR Raw Data'!$B$6:$BE$43,'ADR Raw Data'!N$1,FALSE)</f>
        <v>129.21006469500901</v>
      </c>
      <c r="T74" s="76">
        <f>VLOOKUP($A74,'ADR Raw Data'!$B$6:$BE$43,'ADR Raw Data'!O$1,FALSE)</f>
        <v>130.12154777572999</v>
      </c>
      <c r="U74" s="77">
        <f>VLOOKUP($A74,'ADR Raw Data'!$B$6:$BE$43,'ADR Raw Data'!P$1,FALSE)</f>
        <v>129.66652715528599</v>
      </c>
      <c r="V74" s="78">
        <f>VLOOKUP($A74,'ADR Raw Data'!$B$6:$BE$43,'ADR Raw Data'!R$1,FALSE)</f>
        <v>113.219381673093</v>
      </c>
      <c r="X74" s="75">
        <f>VLOOKUP($A74,'RevPAR Raw Data'!$B$6:$BE$43,'RevPAR Raw Data'!G$1,FALSE)</f>
        <v>51.434799454607401</v>
      </c>
      <c r="Y74" s="76">
        <f>VLOOKUP($A74,'RevPAR Raw Data'!$B$6:$BE$43,'RevPAR Raw Data'!H$1,FALSE)</f>
        <v>62.466798091126002</v>
      </c>
      <c r="Z74" s="76">
        <f>VLOOKUP($A74,'RevPAR Raw Data'!$B$6:$BE$43,'RevPAR Raw Data'!I$1,FALSE)</f>
        <v>79.646111805476593</v>
      </c>
      <c r="AA74" s="76">
        <f>VLOOKUP($A74,'RevPAR Raw Data'!$B$6:$BE$43,'RevPAR Raw Data'!J$1,FALSE)</f>
        <v>78.404165435745895</v>
      </c>
      <c r="AB74" s="76">
        <f>VLOOKUP($A74,'RevPAR Raw Data'!$B$6:$BE$43,'RevPAR Raw Data'!K$1,FALSE)</f>
        <v>81.651189637541094</v>
      </c>
      <c r="AC74" s="77">
        <f>VLOOKUP($A74,'RevPAR Raw Data'!$B$6:$BE$43,'RevPAR Raw Data'!L$1,FALSE)</f>
        <v>70.720612884899396</v>
      </c>
      <c r="AD74" s="76">
        <f>VLOOKUP($A74,'RevPAR Raw Data'!$B$6:$BE$43,'RevPAR Raw Data'!N$1,FALSE)</f>
        <v>111.196117486649</v>
      </c>
      <c r="AE74" s="76">
        <f>VLOOKUP($A74,'RevPAR Raw Data'!$B$6:$BE$43,'RevPAR Raw Data'!O$1,FALSE)</f>
        <v>112.335361890694</v>
      </c>
      <c r="AF74" s="77">
        <f>VLOOKUP($A74,'RevPAR Raw Data'!$B$6:$BE$43,'RevPAR Raw Data'!P$1,FALSE)</f>
        <v>111.765739688671</v>
      </c>
      <c r="AG74" s="78">
        <f>VLOOKUP($A74,'RevPAR Raw Data'!$B$6:$BE$43,'RevPAR Raw Data'!R$1,FALSE)</f>
        <v>82.447791971691501</v>
      </c>
    </row>
    <row r="75" spans="1:33" x14ac:dyDescent="0.2">
      <c r="A75" s="55" t="s">
        <v>131</v>
      </c>
      <c r="B75" s="43">
        <f>(VLOOKUP($A74,'Occupancy Raw Data'!$B$8:$BE$51,'Occupancy Raw Data'!T$3,FALSE))/100</f>
        <v>7.0157574083981891E-2</v>
      </c>
      <c r="C75" s="44">
        <f>(VLOOKUP($A74,'Occupancy Raw Data'!$B$8:$BE$51,'Occupancy Raw Data'!U$3,FALSE))/100</f>
        <v>2.8037076786297899E-2</v>
      </c>
      <c r="D75" s="44">
        <f>(VLOOKUP($A74,'Occupancy Raw Data'!$B$8:$BE$51,'Occupancy Raw Data'!V$3,FALSE))/100</f>
        <v>0.13559688193327302</v>
      </c>
      <c r="E75" s="44">
        <f>(VLOOKUP($A74,'Occupancy Raw Data'!$B$8:$BE$51,'Occupancy Raw Data'!W$3,FALSE))/100</f>
        <v>6.9836252992887204E-2</v>
      </c>
      <c r="F75" s="44">
        <f>(VLOOKUP($A74,'Occupancy Raw Data'!$B$8:$BE$51,'Occupancy Raw Data'!X$3,FALSE))/100</f>
        <v>2.8516168948949799E-2</v>
      </c>
      <c r="G75" s="44">
        <f>(VLOOKUP($A74,'Occupancy Raw Data'!$B$8:$BE$51,'Occupancy Raw Data'!Y$3,FALSE))/100</f>
        <v>6.6080227350348797E-2</v>
      </c>
      <c r="H75" s="45">
        <f>(VLOOKUP($A74,'Occupancy Raw Data'!$B$8:$BE$51,'Occupancy Raw Data'!AA$3,FALSE))/100</f>
        <v>1.1417445853646201E-2</v>
      </c>
      <c r="I75" s="45">
        <f>(VLOOKUP($A74,'Occupancy Raw Data'!$B$8:$BE$51,'Occupancy Raw Data'!AB$3,FALSE))/100</f>
        <v>7.0587809923156095E-2</v>
      </c>
      <c r="J75" s="44">
        <f>(VLOOKUP($A74,'Occupancy Raw Data'!$B$8:$BE$51,'Occupancy Raw Data'!AC$3,FALSE))/100</f>
        <v>4.02085841743893E-2</v>
      </c>
      <c r="K75" s="46">
        <f>(VLOOKUP($A74,'Occupancy Raw Data'!$B$8:$BE$51,'Occupancy Raw Data'!AE$3,FALSE))/100</f>
        <v>5.7188004695222901E-2</v>
      </c>
      <c r="M75" s="43">
        <f>(VLOOKUP($A74,'ADR Raw Data'!$B$6:$BE$49,'ADR Raw Data'!T$1,FALSE))/100</f>
        <v>2.4377603060388001E-2</v>
      </c>
      <c r="N75" s="44">
        <f>(VLOOKUP($A74,'ADR Raw Data'!$B$6:$BE$49,'ADR Raw Data'!U$1,FALSE))/100</f>
        <v>4.0559565103432303E-2</v>
      </c>
      <c r="O75" s="44">
        <f>(VLOOKUP($A74,'ADR Raw Data'!$B$6:$BE$49,'ADR Raw Data'!V$1,FALSE))/100</f>
        <v>5.4921321075974097E-2</v>
      </c>
      <c r="P75" s="44">
        <f>(VLOOKUP($A74,'ADR Raw Data'!$B$6:$BE$49,'ADR Raw Data'!W$1,FALSE))/100</f>
        <v>3.3032288485980901E-2</v>
      </c>
      <c r="Q75" s="44">
        <f>(VLOOKUP($A74,'ADR Raw Data'!$B$6:$BE$49,'ADR Raw Data'!X$1,FALSE))/100</f>
        <v>-2.0576370117355801E-3</v>
      </c>
      <c r="R75" s="44">
        <f>(VLOOKUP($A74,'ADR Raw Data'!$B$6:$BE$49,'ADR Raw Data'!Y$1,FALSE))/100</f>
        <v>2.9144957950579999E-2</v>
      </c>
      <c r="S75" s="45">
        <f>(VLOOKUP($A74,'ADR Raw Data'!$B$6:$BE$49,'ADR Raw Data'!AA$1,FALSE))/100</f>
        <v>1.1374383794930401E-2</v>
      </c>
      <c r="T75" s="45">
        <f>(VLOOKUP($A74,'ADR Raw Data'!$B$6:$BE$49,'ADR Raw Data'!AB$1,FALSE))/100</f>
        <v>3.9701719111984599E-2</v>
      </c>
      <c r="U75" s="44">
        <f>(VLOOKUP($A74,'ADR Raw Data'!$B$6:$BE$49,'ADR Raw Data'!AC$1,FALSE))/100</f>
        <v>2.5114616335561699E-2</v>
      </c>
      <c r="V75" s="46">
        <f>(VLOOKUP($A74,'ADR Raw Data'!$B$6:$BE$49,'ADR Raw Data'!AE$1,FALSE))/100</f>
        <v>2.6313051316423301E-2</v>
      </c>
      <c r="X75" s="43">
        <f>(VLOOKUP($A74,'RevPAR Raw Data'!$B$6:$BE$43,'RevPAR Raw Data'!T$1,FALSE))/100</f>
        <v>9.6245450637069005E-2</v>
      </c>
      <c r="Y75" s="44">
        <f>(VLOOKUP($A74,'RevPAR Raw Data'!$B$6:$BE$43,'RevPAR Raw Data'!U$1,FALSE))/100</f>
        <v>6.9733813530953995E-2</v>
      </c>
      <c r="Z75" s="44">
        <f>(VLOOKUP($A74,'RevPAR Raw Data'!$B$6:$BE$43,'RevPAR Raw Data'!V$1,FALSE))/100</f>
        <v>0.19796536289880501</v>
      </c>
      <c r="AA75" s="44">
        <f>(VLOOKUP($A74,'RevPAR Raw Data'!$B$6:$BE$43,'RevPAR Raw Data'!W$1,FALSE))/100</f>
        <v>0.105175392734509</v>
      </c>
      <c r="AB75" s="44">
        <f>(VLOOKUP($A74,'RevPAR Raw Data'!$B$6:$BE$43,'RevPAR Raw Data'!X$1,FALSE))/100</f>
        <v>2.6399856012552E-2</v>
      </c>
      <c r="AC75" s="44">
        <f>(VLOOKUP($A74,'RevPAR Raw Data'!$B$6:$BE$43,'RevPAR Raw Data'!Y$1,FALSE))/100</f>
        <v>9.7151090748419489E-2</v>
      </c>
      <c r="AD75" s="45">
        <f>(VLOOKUP($A74,'RevPAR Raw Data'!$B$6:$BE$43,'RevPAR Raw Data'!AA$1,FALSE))/100</f>
        <v>2.29216960596739E-2</v>
      </c>
      <c r="AE75" s="45">
        <f>(VLOOKUP($A74,'RevPAR Raw Data'!$B$6:$BE$43,'RevPAR Raw Data'!AB$1,FALSE))/100</f>
        <v>0.11309198643744001</v>
      </c>
      <c r="AF75" s="44">
        <f>(VLOOKUP($A74,'RevPAR Raw Data'!$B$6:$BE$43,'RevPAR Raw Data'!AC$1,FALSE))/100</f>
        <v>6.6333023674887095E-2</v>
      </c>
      <c r="AG75" s="46">
        <f>(VLOOKUP($A74,'RevPAR Raw Data'!$B$6:$BE$43,'RevPAR Raw Data'!AE$1,FALSE))/100</f>
        <v>8.5005846913875499E-2</v>
      </c>
    </row>
    <row r="76" spans="1:33" x14ac:dyDescent="0.2">
      <c r="A76" s="93"/>
      <c r="B76" s="71"/>
      <c r="C76" s="72"/>
      <c r="D76" s="72"/>
      <c r="E76" s="72"/>
      <c r="F76" s="72"/>
      <c r="G76" s="73"/>
      <c r="H76" s="53"/>
      <c r="I76" s="53"/>
      <c r="J76" s="73"/>
      <c r="K76" s="74"/>
      <c r="M76" s="75"/>
      <c r="N76" s="76"/>
      <c r="O76" s="76"/>
      <c r="P76" s="76"/>
      <c r="Q76" s="76"/>
      <c r="R76" s="77"/>
      <c r="S76" s="76"/>
      <c r="T76" s="76"/>
      <c r="U76" s="77"/>
      <c r="V76" s="78"/>
      <c r="X76" s="75"/>
      <c r="Y76" s="76"/>
      <c r="Z76" s="76"/>
      <c r="AA76" s="76"/>
      <c r="AB76" s="76"/>
      <c r="AC76" s="77"/>
      <c r="AD76" s="76"/>
      <c r="AE76" s="76"/>
      <c r="AF76" s="77"/>
      <c r="AG76" s="78"/>
    </row>
    <row r="77" spans="1:33" x14ac:dyDescent="0.2">
      <c r="A77" s="70" t="s">
        <v>39</v>
      </c>
      <c r="B77" s="71">
        <f>(VLOOKUP($A77,'Occupancy Raw Data'!$B$8:$BE$45,'Occupancy Raw Data'!G$3,FALSE))/100</f>
        <v>0.640689960194604</v>
      </c>
      <c r="C77" s="72">
        <f>(VLOOKUP($A77,'Occupancy Raw Data'!$B$8:$BE$45,'Occupancy Raw Data'!H$3,FALSE))/100</f>
        <v>0.83555948695267501</v>
      </c>
      <c r="D77" s="72">
        <f>(VLOOKUP($A77,'Occupancy Raw Data'!$B$8:$BE$45,'Occupancy Raw Data'!I$3,FALSE))/100</f>
        <v>0.87607253427686804</v>
      </c>
      <c r="E77" s="72">
        <f>(VLOOKUP($A77,'Occupancy Raw Data'!$B$8:$BE$45,'Occupancy Raw Data'!J$3,FALSE))/100</f>
        <v>0.89907120743033997</v>
      </c>
      <c r="F77" s="72">
        <f>(VLOOKUP($A77,'Occupancy Raw Data'!$B$8:$BE$45,'Occupancy Raw Data'!K$3,FALSE))/100</f>
        <v>0.77823971693940708</v>
      </c>
      <c r="G77" s="73">
        <f>(VLOOKUP($A77,'Occupancy Raw Data'!$B$8:$BE$45,'Occupancy Raw Data'!L$3,FALSE))/100</f>
        <v>0.80592658115877891</v>
      </c>
      <c r="H77" s="53">
        <f>(VLOOKUP($A77,'Occupancy Raw Data'!$B$8:$BE$45,'Occupancy Raw Data'!N$3,FALSE))/100</f>
        <v>0.72525431225121595</v>
      </c>
      <c r="I77" s="53">
        <f>(VLOOKUP($A77,'Occupancy Raw Data'!$B$8:$BE$45,'Occupancy Raw Data'!O$3,FALSE))/100</f>
        <v>0.720123839009287</v>
      </c>
      <c r="J77" s="73">
        <f>(VLOOKUP($A77,'Occupancy Raw Data'!$B$8:$BE$45,'Occupancy Raw Data'!P$3,FALSE))/100</f>
        <v>0.72268907563025198</v>
      </c>
      <c r="K77" s="74">
        <f>(VLOOKUP($A77,'Occupancy Raw Data'!$B$8:$BE$45,'Occupancy Raw Data'!R$3,FALSE))/100</f>
        <v>0.78214443672205702</v>
      </c>
      <c r="M77" s="75">
        <f>VLOOKUP($A77,'ADR Raw Data'!$B$6:$BE$43,'ADR Raw Data'!G$1,FALSE)</f>
        <v>126.20380781444101</v>
      </c>
      <c r="N77" s="76">
        <f>VLOOKUP($A77,'ADR Raw Data'!$B$6:$BE$43,'ADR Raw Data'!H$1,FALSE)</f>
        <v>155.89752170230699</v>
      </c>
      <c r="O77" s="76">
        <f>VLOOKUP($A77,'ADR Raw Data'!$B$6:$BE$43,'ADR Raw Data'!I$1,FALSE)</f>
        <v>165.38729705169601</v>
      </c>
      <c r="P77" s="76">
        <f>VLOOKUP($A77,'ADR Raw Data'!$B$6:$BE$43,'ADR Raw Data'!J$1,FALSE)</f>
        <v>164.5381729634</v>
      </c>
      <c r="Q77" s="76">
        <f>VLOOKUP($A77,'ADR Raw Data'!$B$6:$BE$43,'ADR Raw Data'!K$1,FALSE)</f>
        <v>142.619997726756</v>
      </c>
      <c r="R77" s="77">
        <f>VLOOKUP($A77,'ADR Raw Data'!$B$6:$BE$43,'ADR Raw Data'!L$1,FALSE)</f>
        <v>152.60311030622299</v>
      </c>
      <c r="S77" s="76">
        <f>VLOOKUP($A77,'ADR Raw Data'!$B$6:$BE$43,'ADR Raw Data'!N$1,FALSE)</f>
        <v>118.15225759238901</v>
      </c>
      <c r="T77" s="76">
        <f>VLOOKUP($A77,'ADR Raw Data'!$B$6:$BE$43,'ADR Raw Data'!O$1,FALSE)</f>
        <v>118.353273553617</v>
      </c>
      <c r="U77" s="77">
        <f>VLOOKUP($A77,'ADR Raw Data'!$B$6:$BE$43,'ADR Raw Data'!P$1,FALSE)</f>
        <v>118.252408812729</v>
      </c>
      <c r="V77" s="78">
        <f>VLOOKUP($A77,'ADR Raw Data'!$B$6:$BE$43,'ADR Raw Data'!R$1,FALSE)</f>
        <v>143.53468050730999</v>
      </c>
      <c r="X77" s="75">
        <f>VLOOKUP($A77,'RevPAR Raw Data'!$B$6:$BE$43,'RevPAR Raw Data'!G$1,FALSE)</f>
        <v>80.857512605042004</v>
      </c>
      <c r="Y77" s="76">
        <f>VLOOKUP($A77,'RevPAR Raw Data'!$B$6:$BE$43,'RevPAR Raw Data'!H$1,FALSE)</f>
        <v>130.26165325077301</v>
      </c>
      <c r="Z77" s="76">
        <f>VLOOKUP($A77,'RevPAR Raw Data'!$B$6:$BE$43,'RevPAR Raw Data'!I$1,FALSE)</f>
        <v>144.89126846528001</v>
      </c>
      <c r="AA77" s="76">
        <f>VLOOKUP($A77,'RevPAR Raw Data'!$B$6:$BE$43,'RevPAR Raw Data'!J$1,FALSE)</f>
        <v>147.93153383458599</v>
      </c>
      <c r="AB77" s="76">
        <f>VLOOKUP($A77,'RevPAR Raw Data'!$B$6:$BE$43,'RevPAR Raw Data'!K$1,FALSE)</f>
        <v>110.99254666076899</v>
      </c>
      <c r="AC77" s="77">
        <f>VLOOKUP($A77,'RevPAR Raw Data'!$B$6:$BE$43,'RevPAR Raw Data'!L$1,FALSE)</f>
        <v>122.98690296329001</v>
      </c>
      <c r="AD77" s="76">
        <f>VLOOKUP($A77,'RevPAR Raw Data'!$B$6:$BE$43,'RevPAR Raw Data'!N$1,FALSE)</f>
        <v>85.690434321096802</v>
      </c>
      <c r="AE77" s="76">
        <f>VLOOKUP($A77,'RevPAR Raw Data'!$B$6:$BE$43,'RevPAR Raw Data'!O$1,FALSE)</f>
        <v>85.229013710747395</v>
      </c>
      <c r="AF77" s="77">
        <f>VLOOKUP($A77,'RevPAR Raw Data'!$B$6:$BE$43,'RevPAR Raw Data'!P$1,FALSE)</f>
        <v>85.459724015922106</v>
      </c>
      <c r="AG77" s="78">
        <f>VLOOKUP($A77,'RevPAR Raw Data'!$B$6:$BE$43,'RevPAR Raw Data'!R$1,FALSE)</f>
        <v>112.26485183547101</v>
      </c>
    </row>
    <row r="78" spans="1:33" x14ac:dyDescent="0.2">
      <c r="A78" s="55" t="s">
        <v>131</v>
      </c>
      <c r="B78" s="43">
        <f>(VLOOKUP($A77,'Occupancy Raw Data'!$B$8:$BE$51,'Occupancy Raw Data'!T$3,FALSE))/100</f>
        <v>0.10084220592241901</v>
      </c>
      <c r="C78" s="44">
        <f>(VLOOKUP($A77,'Occupancy Raw Data'!$B$8:$BE$51,'Occupancy Raw Data'!U$3,FALSE))/100</f>
        <v>0.12675983702698901</v>
      </c>
      <c r="D78" s="44">
        <f>(VLOOKUP($A77,'Occupancy Raw Data'!$B$8:$BE$51,'Occupancy Raw Data'!V$3,FALSE))/100</f>
        <v>7.6519682662789995E-2</v>
      </c>
      <c r="E78" s="44">
        <f>(VLOOKUP($A77,'Occupancy Raw Data'!$B$8:$BE$51,'Occupancy Raw Data'!W$3,FALSE))/100</f>
        <v>7.7350789573200102E-2</v>
      </c>
      <c r="F78" s="44">
        <f>(VLOOKUP($A77,'Occupancy Raw Data'!$B$8:$BE$51,'Occupancy Raw Data'!X$3,FALSE))/100</f>
        <v>1.2217225677566499E-2</v>
      </c>
      <c r="G78" s="44">
        <f>(VLOOKUP($A77,'Occupancy Raw Data'!$B$8:$BE$51,'Occupancy Raw Data'!Y$3,FALSE))/100</f>
        <v>7.7232544806948702E-2</v>
      </c>
      <c r="H78" s="45">
        <f>(VLOOKUP($A77,'Occupancy Raw Data'!$B$8:$BE$51,'Occupancy Raw Data'!AA$3,FALSE))/100</f>
        <v>2.10606029102616E-2</v>
      </c>
      <c r="I78" s="45">
        <f>(VLOOKUP($A77,'Occupancy Raw Data'!$B$8:$BE$51,'Occupancy Raw Data'!AB$3,FALSE))/100</f>
        <v>6.2398856922681697E-2</v>
      </c>
      <c r="J78" s="44">
        <f>(VLOOKUP($A77,'Occupancy Raw Data'!$B$8:$BE$51,'Occupancy Raw Data'!AC$3,FALSE))/100</f>
        <v>4.1246297946112502E-2</v>
      </c>
      <c r="K78" s="46">
        <f>(VLOOKUP($A77,'Occupancy Raw Data'!$B$8:$BE$51,'Occupancy Raw Data'!AE$3,FALSE))/100</f>
        <v>6.7492867872874104E-2</v>
      </c>
      <c r="M78" s="43">
        <f>(VLOOKUP($A77,'ADR Raw Data'!$B$6:$BE$49,'ADR Raw Data'!T$1,FALSE))/100</f>
        <v>5.9131508618583899E-2</v>
      </c>
      <c r="N78" s="44">
        <f>(VLOOKUP($A77,'ADR Raw Data'!$B$6:$BE$49,'ADR Raw Data'!U$1,FALSE))/100</f>
        <v>6.5020873821960798E-2</v>
      </c>
      <c r="O78" s="44">
        <f>(VLOOKUP($A77,'ADR Raw Data'!$B$6:$BE$49,'ADR Raw Data'!V$1,FALSE))/100</f>
        <v>3.7271745145576303E-2</v>
      </c>
      <c r="P78" s="44">
        <f>(VLOOKUP($A77,'ADR Raw Data'!$B$6:$BE$49,'ADR Raw Data'!W$1,FALSE))/100</f>
        <v>4.6092048318253601E-2</v>
      </c>
      <c r="Q78" s="44">
        <f>(VLOOKUP($A77,'ADR Raw Data'!$B$6:$BE$49,'ADR Raw Data'!X$1,FALSE))/100</f>
        <v>4.8840131022750803E-2</v>
      </c>
      <c r="R78" s="44">
        <f>(VLOOKUP($A77,'ADR Raw Data'!$B$6:$BE$49,'ADR Raw Data'!Y$1,FALSE))/100</f>
        <v>5.0388289070188705E-2</v>
      </c>
      <c r="S78" s="45">
        <f>(VLOOKUP($A77,'ADR Raw Data'!$B$6:$BE$49,'ADR Raw Data'!AA$1,FALSE))/100</f>
        <v>1.61194600436315E-2</v>
      </c>
      <c r="T78" s="45">
        <f>(VLOOKUP($A77,'ADR Raw Data'!$B$6:$BE$49,'ADR Raw Data'!AB$1,FALSE))/100</f>
        <v>6.3076258160733506E-2</v>
      </c>
      <c r="U78" s="44">
        <f>(VLOOKUP($A77,'ADR Raw Data'!$B$6:$BE$49,'ADR Raw Data'!AC$1,FALSE))/100</f>
        <v>3.8556478345085701E-2</v>
      </c>
      <c r="V78" s="46">
        <f>(VLOOKUP($A77,'ADR Raw Data'!$B$6:$BE$49,'ADR Raw Data'!AE$1,FALSE))/100</f>
        <v>4.9393747971183101E-2</v>
      </c>
      <c r="X78" s="43">
        <f>(VLOOKUP($A77,'RevPAR Raw Data'!$B$6:$BE$43,'RevPAR Raw Data'!T$1,FALSE))/100</f>
        <v>0.16593666630962201</v>
      </c>
      <c r="Y78" s="44">
        <f>(VLOOKUP($A77,'RevPAR Raw Data'!$B$6:$BE$43,'RevPAR Raw Data'!U$1,FALSE))/100</f>
        <v>0.200022746217974</v>
      </c>
      <c r="Z78" s="44">
        <f>(VLOOKUP($A77,'RevPAR Raw Data'!$B$6:$BE$43,'RevPAR Raw Data'!V$1,FALSE))/100</f>
        <v>0.11664344991919399</v>
      </c>
      <c r="AA78" s="44">
        <f>(VLOOKUP($A77,'RevPAR Raw Data'!$B$6:$BE$43,'RevPAR Raw Data'!W$1,FALSE))/100</f>
        <v>0.127008094221916</v>
      </c>
      <c r="AB78" s="44">
        <f>(VLOOKUP($A77,'RevPAR Raw Data'!$B$6:$BE$43,'RevPAR Raw Data'!X$1,FALSE))/100</f>
        <v>6.1654047603144101E-2</v>
      </c>
      <c r="AC78" s="44">
        <f>(VLOOKUP($A77,'RevPAR Raw Data'!$B$6:$BE$43,'RevPAR Raw Data'!Y$1,FALSE))/100</f>
        <v>0.131512449670496</v>
      </c>
      <c r="AD78" s="45">
        <f>(VLOOKUP($A77,'RevPAR Raw Data'!$B$6:$BE$43,'RevPAR Raw Data'!AA$1,FALSE))/100</f>
        <v>3.7519548500999901E-2</v>
      </c>
      <c r="AE78" s="45">
        <f>(VLOOKUP($A77,'RevPAR Raw Data'!$B$6:$BE$43,'RevPAR Raw Data'!AB$1,FALSE))/100</f>
        <v>0.129411001491605</v>
      </c>
      <c r="AF78" s="44">
        <f>(VLOOKUP($A77,'RevPAR Raw Data'!$B$6:$BE$43,'RevPAR Raw Data'!AC$1,FALSE))/100</f>
        <v>8.1393088284772486E-2</v>
      </c>
      <c r="AG78" s="46">
        <f>(VLOOKUP($A77,'RevPAR Raw Data'!$B$6:$BE$43,'RevPAR Raw Data'!AE$1,FALSE))/100</f>
        <v>0.120220341549622</v>
      </c>
    </row>
    <row r="79" spans="1:33" x14ac:dyDescent="0.2">
      <c r="A79" s="83"/>
      <c r="B79" s="84"/>
      <c r="C79" s="85"/>
      <c r="D79" s="85"/>
      <c r="E79" s="85"/>
      <c r="F79" s="85"/>
      <c r="G79" s="86"/>
      <c r="H79" s="85"/>
      <c r="I79" s="85"/>
      <c r="J79" s="86"/>
      <c r="K79" s="87"/>
      <c r="M79" s="84"/>
      <c r="N79" s="85"/>
      <c r="O79" s="85"/>
      <c r="P79" s="85"/>
      <c r="Q79" s="85"/>
      <c r="R79" s="86"/>
      <c r="S79" s="85"/>
      <c r="T79" s="85"/>
      <c r="U79" s="86"/>
      <c r="V79" s="87"/>
      <c r="X79" s="84"/>
      <c r="Y79" s="85"/>
      <c r="Z79" s="85"/>
      <c r="AA79" s="85"/>
      <c r="AB79" s="85"/>
      <c r="AC79" s="86"/>
      <c r="AD79" s="85"/>
      <c r="AE79" s="85"/>
      <c r="AF79" s="86"/>
      <c r="AG79" s="87"/>
    </row>
    <row r="80" spans="1:33" x14ac:dyDescent="0.2">
      <c r="A80" s="97" t="s">
        <v>40</v>
      </c>
      <c r="B80" s="71">
        <f>(VLOOKUP($A80,'Occupancy Raw Data'!$B$8:$BE$45,'Occupancy Raw Data'!G$3,FALSE))/100</f>
        <v>0.49777457614036796</v>
      </c>
      <c r="C80" s="72">
        <f>(VLOOKUP($A80,'Occupancy Raw Data'!$B$8:$BE$45,'Occupancy Raw Data'!H$3,FALSE))/100</f>
        <v>0.55939180323651205</v>
      </c>
      <c r="D80" s="72">
        <f>(VLOOKUP($A80,'Occupancy Raw Data'!$B$8:$BE$45,'Occupancy Raw Data'!I$3,FALSE))/100</f>
        <v>0.59968097970104706</v>
      </c>
      <c r="E80" s="72">
        <f>(VLOOKUP($A80,'Occupancy Raw Data'!$B$8:$BE$45,'Occupancy Raw Data'!J$3,FALSE))/100</f>
        <v>0.60240808870822493</v>
      </c>
      <c r="F80" s="72">
        <f>(VLOOKUP($A80,'Occupancy Raw Data'!$B$8:$BE$45,'Occupancy Raw Data'!K$3,FALSE))/100</f>
        <v>0.6494121279168481</v>
      </c>
      <c r="G80" s="73">
        <f>(VLOOKUP($A80,'Occupancy Raw Data'!$B$8:$BE$45,'Occupancy Raw Data'!L$3,FALSE))/100</f>
        <v>0.58173351514060001</v>
      </c>
      <c r="H80" s="53">
        <f>(VLOOKUP($A80,'Occupancy Raw Data'!$B$8:$BE$45,'Occupancy Raw Data'!N$3,FALSE))/100</f>
        <v>0.82309809874192796</v>
      </c>
      <c r="I80" s="53">
        <f>(VLOOKUP($A80,'Occupancy Raw Data'!$B$8:$BE$45,'Occupancy Raw Data'!O$3,FALSE))/100</f>
        <v>0.8460469783117649</v>
      </c>
      <c r="J80" s="73">
        <f>(VLOOKUP($A80,'Occupancy Raw Data'!$B$8:$BE$45,'Occupancy Raw Data'!P$3,FALSE))/100</f>
        <v>0.83457253852684599</v>
      </c>
      <c r="K80" s="74">
        <f>(VLOOKUP($A80,'Occupancy Raw Data'!$B$8:$BE$45,'Occupancy Raw Data'!R$3,FALSE))/100</f>
        <v>0.6539732361080991</v>
      </c>
      <c r="M80" s="75">
        <f>VLOOKUP($A80,'ADR Raw Data'!$B$6:$BE$43,'ADR Raw Data'!G$1,FALSE)</f>
        <v>100.104881253876</v>
      </c>
      <c r="N80" s="76">
        <f>VLOOKUP($A80,'ADR Raw Data'!$B$6:$BE$43,'ADR Raw Data'!H$1,FALSE)</f>
        <v>105.05309733707401</v>
      </c>
      <c r="O80" s="76">
        <f>VLOOKUP($A80,'ADR Raw Data'!$B$6:$BE$43,'ADR Raw Data'!I$1,FALSE)</f>
        <v>107.862812694667</v>
      </c>
      <c r="P80" s="76">
        <f>VLOOKUP($A80,'ADR Raw Data'!$B$6:$BE$43,'ADR Raw Data'!J$1,FALSE)</f>
        <v>108.349033021567</v>
      </c>
      <c r="Q80" s="76">
        <f>VLOOKUP($A80,'ADR Raw Data'!$B$6:$BE$43,'ADR Raw Data'!K$1,FALSE)</f>
        <v>111.078442766024</v>
      </c>
      <c r="R80" s="77">
        <f>VLOOKUP($A80,'ADR Raw Data'!$B$6:$BE$43,'ADR Raw Data'!L$1,FALSE)</f>
        <v>106.813445425758</v>
      </c>
      <c r="S80" s="76">
        <f>VLOOKUP($A80,'ADR Raw Data'!$B$6:$BE$43,'ADR Raw Data'!N$1,FALSE)</f>
        <v>145.946813212265</v>
      </c>
      <c r="T80" s="76">
        <f>VLOOKUP($A80,'ADR Raw Data'!$B$6:$BE$43,'ADR Raw Data'!O$1,FALSE)</f>
        <v>156.328888566215</v>
      </c>
      <c r="U80" s="77">
        <f>VLOOKUP($A80,'ADR Raw Data'!$B$6:$BE$43,'ADR Raw Data'!P$1,FALSE)</f>
        <v>151.209221856407</v>
      </c>
      <c r="V80" s="78">
        <f>VLOOKUP($A80,'ADR Raw Data'!$B$6:$BE$43,'ADR Raw Data'!R$1,FALSE)</f>
        <v>123.00086882906599</v>
      </c>
      <c r="X80" s="75">
        <f>VLOOKUP($A80,'RevPAR Raw Data'!$B$6:$BE$43,'RevPAR Raw Data'!G$1,FALSE)</f>
        <v>49.829664835730199</v>
      </c>
      <c r="Y80" s="76">
        <f>VLOOKUP($A80,'RevPAR Raw Data'!$B$6:$BE$43,'RevPAR Raw Data'!H$1,FALSE)</f>
        <v>58.765841554966599</v>
      </c>
      <c r="Z80" s="76">
        <f>VLOOKUP($A80,'RevPAR Raw Data'!$B$6:$BE$43,'RevPAR Raw Data'!I$1,FALSE)</f>
        <v>64.683277190048599</v>
      </c>
      <c r="AA80" s="76">
        <f>VLOOKUP($A80,'RevPAR Raw Data'!$B$6:$BE$43,'RevPAR Raw Data'!J$1,FALSE)</f>
        <v>65.270333895906703</v>
      </c>
      <c r="AB80" s="76">
        <f>VLOOKUP($A80,'RevPAR Raw Data'!$B$6:$BE$43,'RevPAR Raw Data'!K$1,FALSE)</f>
        <v>72.1356878823741</v>
      </c>
      <c r="AC80" s="77">
        <f>VLOOKUP($A80,'RevPAR Raw Data'!$B$6:$BE$43,'RevPAR Raw Data'!L$1,FALSE)</f>
        <v>62.136961071805203</v>
      </c>
      <c r="AD80" s="76">
        <f>VLOOKUP($A80,'RevPAR Raw Data'!$B$6:$BE$43,'RevPAR Raw Data'!N$1,FALSE)</f>
        <v>120.128544472458</v>
      </c>
      <c r="AE80" s="76">
        <f>VLOOKUP($A80,'RevPAR Raw Data'!$B$6:$BE$43,'RevPAR Raw Data'!O$1,FALSE)</f>
        <v>132.26158379428301</v>
      </c>
      <c r="AF80" s="77">
        <f>VLOOKUP($A80,'RevPAR Raw Data'!$B$6:$BE$43,'RevPAR Raw Data'!P$1,FALSE)</f>
        <v>126.19506413337101</v>
      </c>
      <c r="AG80" s="78">
        <f>VLOOKUP($A80,'RevPAR Raw Data'!$B$6:$BE$43,'RevPAR Raw Data'!R$1,FALSE)</f>
        <v>80.439276232252595</v>
      </c>
    </row>
    <row r="81" spans="1:33" x14ac:dyDescent="0.2">
      <c r="A81" s="55" t="s">
        <v>131</v>
      </c>
      <c r="B81" s="43">
        <f>(VLOOKUP($A80,'Occupancy Raw Data'!$B$8:$BE$51,'Occupancy Raw Data'!T$3,FALSE))/100</f>
        <v>3.28044104971165E-2</v>
      </c>
      <c r="C81" s="44">
        <f>(VLOOKUP($A80,'Occupancy Raw Data'!$B$8:$BE$51,'Occupancy Raw Data'!U$3,FALSE))/100</f>
        <v>4.5893807121228501E-2</v>
      </c>
      <c r="D81" s="44">
        <f>(VLOOKUP($A80,'Occupancy Raw Data'!$B$8:$BE$51,'Occupancy Raw Data'!V$3,FALSE))/100</f>
        <v>6.2360258391463905E-2</v>
      </c>
      <c r="E81" s="44">
        <f>(VLOOKUP($A80,'Occupancy Raw Data'!$B$8:$BE$51,'Occupancy Raw Data'!W$3,FALSE))/100</f>
        <v>6.7336361037195494E-2</v>
      </c>
      <c r="F81" s="44">
        <f>(VLOOKUP($A80,'Occupancy Raw Data'!$B$8:$BE$51,'Occupancy Raw Data'!X$3,FALSE))/100</f>
        <v>0.13520244429853601</v>
      </c>
      <c r="G81" s="44">
        <f>(VLOOKUP($A80,'Occupancy Raw Data'!$B$8:$BE$51,'Occupancy Raw Data'!Y$3,FALSE))/100</f>
        <v>7.0244431336651397E-2</v>
      </c>
      <c r="H81" s="45">
        <f>(VLOOKUP($A80,'Occupancy Raw Data'!$B$8:$BE$51,'Occupancy Raw Data'!AA$3,FALSE))/100</f>
        <v>0.198502844814716</v>
      </c>
      <c r="I81" s="45">
        <f>(VLOOKUP($A80,'Occupancy Raw Data'!$B$8:$BE$51,'Occupancy Raw Data'!AB$3,FALSE))/100</f>
        <v>0.18011840925901398</v>
      </c>
      <c r="J81" s="44">
        <f>(VLOOKUP($A80,'Occupancy Raw Data'!$B$8:$BE$51,'Occupancy Raw Data'!AC$3,FALSE))/100</f>
        <v>0.189113218363297</v>
      </c>
      <c r="K81" s="46">
        <f>(VLOOKUP($A80,'Occupancy Raw Data'!$B$8:$BE$51,'Occupancy Raw Data'!AE$3,FALSE))/100</f>
        <v>0.110728931255861</v>
      </c>
      <c r="M81" s="43">
        <f>(VLOOKUP($A80,'ADR Raw Data'!$B$6:$BE$49,'ADR Raw Data'!T$1,FALSE))/100</f>
        <v>-2.4541387823762403E-2</v>
      </c>
      <c r="N81" s="44">
        <f>(VLOOKUP($A80,'ADR Raw Data'!$B$6:$BE$49,'ADR Raw Data'!U$1,FALSE))/100</f>
        <v>6.2859652373115707E-3</v>
      </c>
      <c r="O81" s="44">
        <f>(VLOOKUP($A80,'ADR Raw Data'!$B$6:$BE$49,'ADR Raw Data'!V$1,FALSE))/100</f>
        <v>2.0123333113519899E-2</v>
      </c>
      <c r="P81" s="44">
        <f>(VLOOKUP($A80,'ADR Raw Data'!$B$6:$BE$49,'ADR Raw Data'!W$1,FALSE))/100</f>
        <v>3.8515494713678301E-2</v>
      </c>
      <c r="Q81" s="44">
        <f>(VLOOKUP($A80,'ADR Raw Data'!$B$6:$BE$49,'ADR Raw Data'!X$1,FALSE))/100</f>
        <v>5.2318161934968702E-2</v>
      </c>
      <c r="R81" s="44">
        <f>(VLOOKUP($A80,'ADR Raw Data'!$B$6:$BE$49,'ADR Raw Data'!Y$1,FALSE))/100</f>
        <v>2.1253396444974301E-2</v>
      </c>
      <c r="S81" s="45">
        <f>(VLOOKUP($A80,'ADR Raw Data'!$B$6:$BE$49,'ADR Raw Data'!AA$1,FALSE))/100</f>
        <v>0.158835413297399</v>
      </c>
      <c r="T81" s="45">
        <f>(VLOOKUP($A80,'ADR Raw Data'!$B$6:$BE$49,'ADR Raw Data'!AB$1,FALSE))/100</f>
        <v>0.19459821657647899</v>
      </c>
      <c r="U81" s="44">
        <f>(VLOOKUP($A80,'ADR Raw Data'!$B$6:$BE$49,'ADR Raw Data'!AC$1,FALSE))/100</f>
        <v>0.17713089827442702</v>
      </c>
      <c r="V81" s="46">
        <f>(VLOOKUP($A80,'ADR Raw Data'!$B$6:$BE$49,'ADR Raw Data'!AE$1,FALSE))/100</f>
        <v>9.1220840587929397E-2</v>
      </c>
      <c r="X81" s="43">
        <f>(VLOOKUP($A80,'RevPAR Raw Data'!$B$6:$BE$43,'RevPAR Raw Data'!T$1,FALSE))/100</f>
        <v>7.4579569130144999E-3</v>
      </c>
      <c r="Y81" s="44">
        <f>(VLOOKUP($A80,'RevPAR Raw Data'!$B$6:$BE$43,'RevPAR Raw Data'!U$1,FALSE))/100</f>
        <v>5.2468259234712003E-2</v>
      </c>
      <c r="Z81" s="44">
        <f>(VLOOKUP($A80,'RevPAR Raw Data'!$B$6:$BE$43,'RevPAR Raw Data'!V$1,FALSE))/100</f>
        <v>8.3738487757640492E-2</v>
      </c>
      <c r="AA81" s="44">
        <f>(VLOOKUP($A80,'RevPAR Raw Data'!$B$6:$BE$43,'RevPAR Raw Data'!W$1,FALSE))/100</f>
        <v>0.10844534900844</v>
      </c>
      <c r="AB81" s="44">
        <f>(VLOOKUP($A80,'RevPAR Raw Data'!$B$6:$BE$43,'RevPAR Raw Data'!X$1,FALSE))/100</f>
        <v>0.194594149608319</v>
      </c>
      <c r="AC81" s="44">
        <f>(VLOOKUP($A80,'RevPAR Raw Data'!$B$6:$BE$43,'RevPAR Raw Data'!Y$1,FALSE))/100</f>
        <v>9.2990760528875296E-2</v>
      </c>
      <c r="AD81" s="45">
        <f>(VLOOKUP($A80,'RevPAR Raw Data'!$B$6:$BE$43,'RevPAR Raw Data'!AA$1,FALSE))/100</f>
        <v>0.38886753950897102</v>
      </c>
      <c r="AE81" s="45">
        <f>(VLOOKUP($A80,'RevPAR Raw Data'!$B$6:$BE$43,'RevPAR Raw Data'!AB$1,FALSE))/100</f>
        <v>0.40976734704989098</v>
      </c>
      <c r="AF81" s="44">
        <f>(VLOOKUP($A80,'RevPAR Raw Data'!$B$6:$BE$43,'RevPAR Raw Data'!AC$1,FALSE))/100</f>
        <v>0.39974191088198402</v>
      </c>
      <c r="AG81" s="46">
        <f>(VLOOKUP($A80,'RevPAR Raw Data'!$B$6:$BE$43,'RevPAR Raw Data'!AE$1,FALSE))/100</f>
        <v>0.212050558030353</v>
      </c>
    </row>
    <row r="82" spans="1:33" x14ac:dyDescent="0.2">
      <c r="A82" s="97"/>
      <c r="B82" s="71"/>
      <c r="C82" s="72"/>
      <c r="D82" s="72"/>
      <c r="E82" s="72"/>
      <c r="F82" s="72"/>
      <c r="G82" s="73"/>
      <c r="H82" s="53"/>
      <c r="I82" s="53"/>
      <c r="J82" s="73"/>
      <c r="K82" s="74"/>
      <c r="M82" s="75"/>
      <c r="N82" s="76"/>
      <c r="O82" s="76"/>
      <c r="P82" s="76"/>
      <c r="Q82" s="76"/>
      <c r="R82" s="77"/>
      <c r="S82" s="76"/>
      <c r="T82" s="76"/>
      <c r="U82" s="77"/>
      <c r="V82" s="78"/>
      <c r="X82" s="75"/>
      <c r="Y82" s="76"/>
      <c r="Z82" s="76"/>
      <c r="AA82" s="76"/>
      <c r="AB82" s="76"/>
      <c r="AC82" s="77"/>
      <c r="AD82" s="76"/>
      <c r="AE82" s="76"/>
      <c r="AF82" s="77"/>
      <c r="AG82" s="78"/>
    </row>
    <row r="83" spans="1:33" x14ac:dyDescent="0.2">
      <c r="A83" s="70" t="s">
        <v>41</v>
      </c>
      <c r="B83" s="71">
        <f>(VLOOKUP($A83,'Occupancy Raw Data'!$B$8:$BE$45,'Occupancy Raw Data'!G$3,FALSE))/100</f>
        <v>0.59039404701505094</v>
      </c>
      <c r="C83" s="72">
        <f>(VLOOKUP($A83,'Occupancy Raw Data'!$B$8:$BE$45,'Occupancy Raw Data'!H$3,FALSE))/100</f>
        <v>0.70082868256384201</v>
      </c>
      <c r="D83" s="72">
        <f>(VLOOKUP($A83,'Occupancy Raw Data'!$B$8:$BE$45,'Occupancy Raw Data'!I$3,FALSE))/100</f>
        <v>0.74767461525452306</v>
      </c>
      <c r="E83" s="72">
        <f>(VLOOKUP($A83,'Occupancy Raw Data'!$B$8:$BE$45,'Occupancy Raw Data'!J$3,FALSE))/100</f>
        <v>0.75021139861322494</v>
      </c>
      <c r="F83" s="72">
        <f>(VLOOKUP($A83,'Occupancy Raw Data'!$B$8:$BE$45,'Occupancy Raw Data'!K$3,FALSE))/100</f>
        <v>0.74226281075596101</v>
      </c>
      <c r="G83" s="73">
        <f>(VLOOKUP($A83,'Occupancy Raw Data'!$B$8:$BE$45,'Occupancy Raw Data'!L$3,FALSE))/100</f>
        <v>0.70627431084052006</v>
      </c>
      <c r="H83" s="53">
        <f>(VLOOKUP($A83,'Occupancy Raw Data'!$B$8:$BE$45,'Occupancy Raw Data'!N$3,FALSE))/100</f>
        <v>0.83324877388804297</v>
      </c>
      <c r="I83" s="53">
        <f>(VLOOKUP($A83,'Occupancy Raw Data'!$B$8:$BE$45,'Occupancy Raw Data'!O$3,FALSE))/100</f>
        <v>0.85557246744461291</v>
      </c>
      <c r="J83" s="73">
        <f>(VLOOKUP($A83,'Occupancy Raw Data'!$B$8:$BE$45,'Occupancy Raw Data'!P$3,FALSE))/100</f>
        <v>0.84441062066632799</v>
      </c>
      <c r="K83" s="74">
        <f>(VLOOKUP($A83,'Occupancy Raw Data'!$B$8:$BE$45,'Occupancy Raw Data'!R$3,FALSE))/100</f>
        <v>0.7457418279336081</v>
      </c>
      <c r="M83" s="75">
        <f>VLOOKUP($A83,'ADR Raw Data'!$B$6:$BE$43,'ADR Raw Data'!G$1,FALSE)</f>
        <v>88.394713434545906</v>
      </c>
      <c r="N83" s="76">
        <f>VLOOKUP($A83,'ADR Raw Data'!$B$6:$BE$43,'ADR Raw Data'!H$1,FALSE)</f>
        <v>94.579557456563705</v>
      </c>
      <c r="O83" s="76">
        <f>VLOOKUP($A83,'ADR Raw Data'!$B$6:$BE$43,'ADR Raw Data'!I$1,FALSE)</f>
        <v>95.734045396968995</v>
      </c>
      <c r="P83" s="76">
        <f>VLOOKUP($A83,'ADR Raw Data'!$B$6:$BE$43,'ADR Raw Data'!J$1,FALSE)</f>
        <v>97.040855410279505</v>
      </c>
      <c r="Q83" s="76">
        <f>VLOOKUP($A83,'ADR Raw Data'!$B$6:$BE$43,'ADR Raw Data'!K$1,FALSE)</f>
        <v>92.587442059694595</v>
      </c>
      <c r="R83" s="77">
        <f>VLOOKUP($A83,'ADR Raw Data'!$B$6:$BE$43,'ADR Raw Data'!L$1,FALSE)</f>
        <v>93.894131660360998</v>
      </c>
      <c r="S83" s="76">
        <f>VLOOKUP($A83,'ADR Raw Data'!$B$6:$BE$43,'ADR Raw Data'!N$1,FALSE)</f>
        <v>107.82827195047599</v>
      </c>
      <c r="T83" s="76">
        <f>VLOOKUP($A83,'ADR Raw Data'!$B$6:$BE$43,'ADR Raw Data'!O$1,FALSE)</f>
        <v>110.17697347301799</v>
      </c>
      <c r="U83" s="77">
        <f>VLOOKUP($A83,'ADR Raw Data'!$B$6:$BE$43,'ADR Raw Data'!P$1,FALSE)</f>
        <v>109.01814587422299</v>
      </c>
      <c r="V83" s="78">
        <f>VLOOKUP($A83,'ADR Raw Data'!$B$6:$BE$43,'ADR Raw Data'!R$1,FALSE)</f>
        <v>98.787007739657199</v>
      </c>
      <c r="X83" s="75">
        <f>VLOOKUP($A83,'RevPAR Raw Data'!$B$6:$BE$43,'RevPAR Raw Data'!G$1,FALSE)</f>
        <v>52.187712599357297</v>
      </c>
      <c r="Y83" s="76">
        <f>VLOOKUP($A83,'RevPAR Raw Data'!$B$6:$BE$43,'RevPAR Raw Data'!H$1,FALSE)</f>
        <v>66.284066649754706</v>
      </c>
      <c r="Z83" s="76">
        <f>VLOOKUP($A83,'RevPAR Raw Data'!$B$6:$BE$43,'RevPAR Raw Data'!I$1,FALSE)</f>
        <v>71.577915558937903</v>
      </c>
      <c r="AA83" s="76">
        <f>VLOOKUP($A83,'RevPAR Raw Data'!$B$6:$BE$43,'RevPAR Raw Data'!J$1,FALSE)</f>
        <v>72.801155859969498</v>
      </c>
      <c r="AB83" s="76">
        <f>VLOOKUP($A83,'RevPAR Raw Data'!$B$6:$BE$43,'RevPAR Raw Data'!K$1,FALSE)</f>
        <v>68.724214983933706</v>
      </c>
      <c r="AC83" s="77">
        <f>VLOOKUP($A83,'RevPAR Raw Data'!$B$6:$BE$43,'RevPAR Raw Data'!L$1,FALSE)</f>
        <v>66.315013130390597</v>
      </c>
      <c r="AD83" s="76">
        <f>VLOOKUP($A83,'RevPAR Raw Data'!$B$6:$BE$43,'RevPAR Raw Data'!N$1,FALSE)</f>
        <v>89.847775393201402</v>
      </c>
      <c r="AE83" s="76">
        <f>VLOOKUP($A83,'RevPAR Raw Data'!$B$6:$BE$43,'RevPAR Raw Data'!O$1,FALSE)</f>
        <v>94.264385049889995</v>
      </c>
      <c r="AF83" s="77">
        <f>VLOOKUP($A83,'RevPAR Raw Data'!$B$6:$BE$43,'RevPAR Raw Data'!P$1,FALSE)</f>
        <v>92.056080221545699</v>
      </c>
      <c r="AG83" s="78">
        <f>VLOOKUP($A83,'RevPAR Raw Data'!$B$6:$BE$43,'RevPAR Raw Data'!R$1,FALSE)</f>
        <v>73.669603727863503</v>
      </c>
    </row>
    <row r="84" spans="1:33" x14ac:dyDescent="0.2">
      <c r="A84" s="55" t="s">
        <v>131</v>
      </c>
      <c r="B84" s="43">
        <f>(VLOOKUP($A83,'Occupancy Raw Data'!$B$8:$BE$51,'Occupancy Raw Data'!T$3,FALSE))/100</f>
        <v>2.4058451575337699E-2</v>
      </c>
      <c r="C84" s="44">
        <f>(VLOOKUP($A83,'Occupancy Raw Data'!$B$8:$BE$51,'Occupancy Raw Data'!U$3,FALSE))/100</f>
        <v>1.2176273826182899E-2</v>
      </c>
      <c r="D84" s="44">
        <f>(VLOOKUP($A83,'Occupancy Raw Data'!$B$8:$BE$51,'Occupancy Raw Data'!V$3,FALSE))/100</f>
        <v>2.2701054122770698E-2</v>
      </c>
      <c r="E84" s="44">
        <f>(VLOOKUP($A83,'Occupancy Raw Data'!$B$8:$BE$51,'Occupancy Raw Data'!W$3,FALSE))/100</f>
        <v>8.2189003023714999E-2</v>
      </c>
      <c r="F84" s="44">
        <f>(VLOOKUP($A83,'Occupancy Raw Data'!$B$8:$BE$51,'Occupancy Raw Data'!X$3,FALSE))/100</f>
        <v>0.14247255305015499</v>
      </c>
      <c r="G84" s="44">
        <f>(VLOOKUP($A83,'Occupancy Raw Data'!$B$8:$BE$51,'Occupancy Raw Data'!Y$3,FALSE))/100</f>
        <v>5.6369010303443802E-2</v>
      </c>
      <c r="H84" s="45">
        <f>(VLOOKUP($A83,'Occupancy Raw Data'!$B$8:$BE$51,'Occupancy Raw Data'!AA$3,FALSE))/100</f>
        <v>0.14710965367897499</v>
      </c>
      <c r="I84" s="45">
        <f>(VLOOKUP($A83,'Occupancy Raw Data'!$B$8:$BE$51,'Occupancy Raw Data'!AB$3,FALSE))/100</f>
        <v>0.18604428402489098</v>
      </c>
      <c r="J84" s="44">
        <f>(VLOOKUP($A83,'Occupancy Raw Data'!$B$8:$BE$51,'Occupancy Raw Data'!AC$3,FALSE))/100</f>
        <v>0.16650942091587101</v>
      </c>
      <c r="K84" s="46">
        <f>(VLOOKUP($A83,'Occupancy Raw Data'!$B$8:$BE$51,'Occupancy Raw Data'!AE$3,FALSE))/100</f>
        <v>8.9653665674120211E-2</v>
      </c>
      <c r="M84" s="43">
        <f>(VLOOKUP($A83,'ADR Raw Data'!$B$6:$BE$49,'ADR Raw Data'!T$1,FALSE))/100</f>
        <v>4.8154772634517399E-3</v>
      </c>
      <c r="N84" s="44">
        <f>(VLOOKUP($A83,'ADR Raw Data'!$B$6:$BE$49,'ADR Raw Data'!U$1,FALSE))/100</f>
        <v>-2.3748888585471699E-3</v>
      </c>
      <c r="O84" s="44">
        <f>(VLOOKUP($A83,'ADR Raw Data'!$B$6:$BE$49,'ADR Raw Data'!V$1,FALSE))/100</f>
        <v>-7.3148828429513806E-3</v>
      </c>
      <c r="P84" s="44">
        <f>(VLOOKUP($A83,'ADR Raw Data'!$B$6:$BE$49,'ADR Raw Data'!W$1,FALSE))/100</f>
        <v>4.86806945554994E-2</v>
      </c>
      <c r="Q84" s="44">
        <f>(VLOOKUP($A83,'ADR Raw Data'!$B$6:$BE$49,'ADR Raw Data'!X$1,FALSE))/100</f>
        <v>2.5574070231183899E-2</v>
      </c>
      <c r="R84" s="44">
        <f>(VLOOKUP($A83,'ADR Raw Data'!$B$6:$BE$49,'ADR Raw Data'!Y$1,FALSE))/100</f>
        <v>1.3607551412507499E-2</v>
      </c>
      <c r="S84" s="45">
        <f>(VLOOKUP($A83,'ADR Raw Data'!$B$6:$BE$49,'ADR Raw Data'!AA$1,FALSE))/100</f>
        <v>0.12283646429206201</v>
      </c>
      <c r="T84" s="45">
        <f>(VLOOKUP($A83,'ADR Raw Data'!$B$6:$BE$49,'ADR Raw Data'!AB$1,FALSE))/100</f>
        <v>0.15123223308011899</v>
      </c>
      <c r="U84" s="44">
        <f>(VLOOKUP($A83,'ADR Raw Data'!$B$6:$BE$49,'ADR Raw Data'!AC$1,FALSE))/100</f>
        <v>0.13716518405275602</v>
      </c>
      <c r="V84" s="46">
        <f>(VLOOKUP($A83,'ADR Raw Data'!$B$6:$BE$49,'ADR Raw Data'!AE$1,FALSE))/100</f>
        <v>5.5290955522077898E-2</v>
      </c>
      <c r="X84" s="43">
        <f>(VLOOKUP($A83,'RevPAR Raw Data'!$B$6:$BE$43,'RevPAR Raw Data'!T$1,FALSE))/100</f>
        <v>2.8989781765344402E-2</v>
      </c>
      <c r="Y84" s="44">
        <f>(VLOOKUP($A83,'RevPAR Raw Data'!$B$6:$BE$43,'RevPAR Raw Data'!U$1,FALSE))/100</f>
        <v>9.7724676705873998E-3</v>
      </c>
      <c r="Z84" s="44">
        <f>(VLOOKUP($A83,'RevPAR Raw Data'!$B$6:$BE$43,'RevPAR Raw Data'!V$1,FALSE))/100</f>
        <v>1.5220115728499699E-2</v>
      </c>
      <c r="AA84" s="44">
        <f>(VLOOKUP($A83,'RevPAR Raw Data'!$B$6:$BE$43,'RevPAR Raw Data'!W$1,FALSE))/100</f>
        <v>0.13487071533123199</v>
      </c>
      <c r="AB84" s="44">
        <f>(VLOOKUP($A83,'RevPAR Raw Data'!$B$6:$BE$43,'RevPAR Raw Data'!X$1,FALSE))/100</f>
        <v>0.17169022635905901</v>
      </c>
      <c r="AC84" s="44">
        <f>(VLOOKUP($A83,'RevPAR Raw Data'!$B$6:$BE$43,'RevPAR Raw Data'!Y$1,FALSE))/100</f>
        <v>7.0743605921727695E-2</v>
      </c>
      <c r="AD84" s="45">
        <f>(VLOOKUP($A83,'RevPAR Raw Data'!$B$6:$BE$43,'RevPAR Raw Data'!AA$1,FALSE))/100</f>
        <v>0.28801654769219204</v>
      </c>
      <c r="AE84" s="45">
        <f>(VLOOKUP($A83,'RevPAR Raw Data'!$B$6:$BE$43,'RevPAR Raw Data'!AB$1,FALSE))/100</f>
        <v>0.36541240962988703</v>
      </c>
      <c r="AF84" s="44">
        <f>(VLOOKUP($A83,'RevPAR Raw Data'!$B$6:$BE$43,'RevPAR Raw Data'!AC$1,FALSE))/100</f>
        <v>0.32651390033507099</v>
      </c>
      <c r="AG84" s="46">
        <f>(VLOOKUP($A83,'RevPAR Raw Data'!$B$6:$BE$43,'RevPAR Raw Data'!AE$1,FALSE))/100</f>
        <v>0.14990165803737698</v>
      </c>
    </row>
    <row r="85" spans="1:33" x14ac:dyDescent="0.2">
      <c r="A85" s="93"/>
      <c r="B85" s="71"/>
      <c r="C85" s="72"/>
      <c r="D85" s="72"/>
      <c r="E85" s="72"/>
      <c r="F85" s="72"/>
      <c r="G85" s="73"/>
      <c r="H85" s="53"/>
      <c r="I85" s="53"/>
      <c r="J85" s="73"/>
      <c r="K85" s="74"/>
      <c r="M85" s="75"/>
      <c r="N85" s="76"/>
      <c r="O85" s="76"/>
      <c r="P85" s="76"/>
      <c r="Q85" s="76"/>
      <c r="R85" s="77"/>
      <c r="S85" s="76"/>
      <c r="T85" s="76"/>
      <c r="U85" s="77"/>
      <c r="V85" s="78"/>
      <c r="X85" s="75"/>
      <c r="Y85" s="76"/>
      <c r="Z85" s="76"/>
      <c r="AA85" s="76"/>
      <c r="AB85" s="76"/>
      <c r="AC85" s="77"/>
      <c r="AD85" s="76"/>
      <c r="AE85" s="76"/>
      <c r="AF85" s="77"/>
      <c r="AG85" s="78"/>
    </row>
    <row r="86" spans="1:33" x14ac:dyDescent="0.2">
      <c r="A86" s="70" t="s">
        <v>42</v>
      </c>
      <c r="B86" s="71">
        <f>(VLOOKUP($A86,'Occupancy Raw Data'!$B$8:$BE$45,'Occupancy Raw Data'!G$3,FALSE))/100</f>
        <v>0.54900272635959202</v>
      </c>
      <c r="C86" s="72">
        <f>(VLOOKUP($A86,'Occupancy Raw Data'!$B$8:$BE$45,'Occupancy Raw Data'!H$3,FALSE))/100</f>
        <v>0.60955660783469601</v>
      </c>
      <c r="D86" s="72">
        <f>(VLOOKUP($A86,'Occupancy Raw Data'!$B$8:$BE$45,'Occupancy Raw Data'!I$3,FALSE))/100</f>
        <v>0.64083799684316201</v>
      </c>
      <c r="E86" s="72">
        <f>(VLOOKUP($A86,'Occupancy Raw Data'!$B$8:$BE$45,'Occupancy Raw Data'!J$3,FALSE))/100</f>
        <v>0.63739417420002797</v>
      </c>
      <c r="F86" s="72">
        <f>(VLOOKUP($A86,'Occupancy Raw Data'!$B$8:$BE$45,'Occupancy Raw Data'!K$3,FALSE))/100</f>
        <v>0.63854211508107295</v>
      </c>
      <c r="G86" s="73">
        <f>(VLOOKUP($A86,'Occupancy Raw Data'!$B$8:$BE$45,'Occupancy Raw Data'!L$3,FALSE))/100</f>
        <v>0.61506672406370999</v>
      </c>
      <c r="H86" s="53">
        <f>(VLOOKUP($A86,'Occupancy Raw Data'!$B$8:$BE$45,'Occupancy Raw Data'!N$3,FALSE))/100</f>
        <v>0.81948629645573201</v>
      </c>
      <c r="I86" s="53">
        <f>(VLOOKUP($A86,'Occupancy Raw Data'!$B$8:$BE$45,'Occupancy Raw Data'!O$3,FALSE))/100</f>
        <v>0.83125269048643902</v>
      </c>
      <c r="J86" s="73">
        <f>(VLOOKUP($A86,'Occupancy Raw Data'!$B$8:$BE$45,'Occupancy Raw Data'!P$3,FALSE))/100</f>
        <v>0.82536949347108601</v>
      </c>
      <c r="K86" s="74">
        <f>(VLOOKUP($A86,'Occupancy Raw Data'!$B$8:$BE$45,'Occupancy Raw Data'!R$3,FALSE))/100</f>
        <v>0.67515322960867497</v>
      </c>
      <c r="M86" s="75">
        <f>VLOOKUP($A86,'ADR Raw Data'!$B$6:$BE$43,'ADR Raw Data'!G$1,FALSE)</f>
        <v>77.728807213800295</v>
      </c>
      <c r="N86" s="76">
        <f>VLOOKUP($A86,'ADR Raw Data'!$B$6:$BE$43,'ADR Raw Data'!H$1,FALSE)</f>
        <v>83.391516548964205</v>
      </c>
      <c r="O86" s="76">
        <f>VLOOKUP($A86,'ADR Raw Data'!$B$6:$BE$43,'ADR Raw Data'!I$1,FALSE)</f>
        <v>86.364689901477803</v>
      </c>
      <c r="P86" s="76">
        <f>VLOOKUP($A86,'ADR Raw Data'!$B$6:$BE$43,'ADR Raw Data'!J$1,FALSE)</f>
        <v>83.813280571814403</v>
      </c>
      <c r="Q86" s="76">
        <f>VLOOKUP($A86,'ADR Raw Data'!$B$6:$BE$43,'ADR Raw Data'!K$1,FALSE)</f>
        <v>84.023663640449399</v>
      </c>
      <c r="R86" s="77">
        <f>VLOOKUP($A86,'ADR Raw Data'!$B$6:$BE$43,'ADR Raw Data'!L$1,FALSE)</f>
        <v>83.218840019596797</v>
      </c>
      <c r="S86" s="76">
        <f>VLOOKUP($A86,'ADR Raw Data'!$B$6:$BE$43,'ADR Raw Data'!N$1,FALSE)</f>
        <v>107.363859761863</v>
      </c>
      <c r="T86" s="76">
        <f>VLOOKUP($A86,'ADR Raw Data'!$B$6:$BE$43,'ADR Raw Data'!O$1,FALSE)</f>
        <v>113.676037821508</v>
      </c>
      <c r="U86" s="77">
        <f>VLOOKUP($A86,'ADR Raw Data'!$B$6:$BE$43,'ADR Raw Data'!P$1,FALSE)</f>
        <v>110.542445253824</v>
      </c>
      <c r="V86" s="78">
        <f>VLOOKUP($A86,'ADR Raw Data'!$B$6:$BE$43,'ADR Raw Data'!R$1,FALSE)</f>
        <v>92.762523363492804</v>
      </c>
      <c r="X86" s="75">
        <f>VLOOKUP($A86,'RevPAR Raw Data'!$B$6:$BE$43,'RevPAR Raw Data'!G$1,FALSE)</f>
        <v>42.673327077055497</v>
      </c>
      <c r="Y86" s="76">
        <f>VLOOKUP($A86,'RevPAR Raw Data'!$B$6:$BE$43,'RevPAR Raw Data'!H$1,FALSE)</f>
        <v>50.831849949777499</v>
      </c>
      <c r="Z86" s="76">
        <f>VLOOKUP($A86,'RevPAR Raw Data'!$B$6:$BE$43,'RevPAR Raw Data'!I$1,FALSE)</f>
        <v>55.345774874443897</v>
      </c>
      <c r="AA86" s="76">
        <f>VLOOKUP($A86,'RevPAR Raw Data'!$B$6:$BE$43,'RevPAR Raw Data'!J$1,FALSE)</f>
        <v>53.422096757067003</v>
      </c>
      <c r="AB86" s="76">
        <f>VLOOKUP($A86,'RevPAR Raw Data'!$B$6:$BE$43,'RevPAR Raw Data'!K$1,FALSE)</f>
        <v>53.652647897833198</v>
      </c>
      <c r="AC86" s="77">
        <f>VLOOKUP($A86,'RevPAR Raw Data'!$B$6:$BE$43,'RevPAR Raw Data'!L$1,FALSE)</f>
        <v>51.185139311235403</v>
      </c>
      <c r="AD86" s="76">
        <f>VLOOKUP($A86,'RevPAR Raw Data'!$B$6:$BE$43,'RevPAR Raw Data'!N$1,FALSE)</f>
        <v>87.983211809441798</v>
      </c>
      <c r="AE86" s="76">
        <f>VLOOKUP($A86,'RevPAR Raw Data'!$B$6:$BE$43,'RevPAR Raw Data'!O$1,FALSE)</f>
        <v>94.493512282967401</v>
      </c>
      <c r="AF86" s="77">
        <f>VLOOKUP($A86,'RevPAR Raw Data'!$B$6:$BE$43,'RevPAR Raw Data'!P$1,FALSE)</f>
        <v>91.2383620462046</v>
      </c>
      <c r="AG86" s="78">
        <f>VLOOKUP($A86,'RevPAR Raw Data'!$B$6:$BE$43,'RevPAR Raw Data'!R$1,FALSE)</f>
        <v>62.628917235512297</v>
      </c>
    </row>
    <row r="87" spans="1:33" x14ac:dyDescent="0.2">
      <c r="A87" s="55" t="s">
        <v>131</v>
      </c>
      <c r="B87" s="43">
        <f>(VLOOKUP($A86,'Occupancy Raw Data'!$B$8:$BE$51,'Occupancy Raw Data'!T$3,FALSE))/100</f>
        <v>9.3827585297620891E-2</v>
      </c>
      <c r="C87" s="44">
        <f>(VLOOKUP($A86,'Occupancy Raw Data'!$B$8:$BE$51,'Occupancy Raw Data'!U$3,FALSE))/100</f>
        <v>6.4728357001104395E-2</v>
      </c>
      <c r="D87" s="44">
        <f>(VLOOKUP($A86,'Occupancy Raw Data'!$B$8:$BE$51,'Occupancy Raw Data'!V$3,FALSE))/100</f>
        <v>6.31503871589571E-2</v>
      </c>
      <c r="E87" s="44">
        <f>(VLOOKUP($A86,'Occupancy Raw Data'!$B$8:$BE$51,'Occupancy Raw Data'!W$3,FALSE))/100</f>
        <v>4.3478327332098797E-2</v>
      </c>
      <c r="F87" s="44">
        <f>(VLOOKUP($A86,'Occupancy Raw Data'!$B$8:$BE$51,'Occupancy Raw Data'!X$3,FALSE))/100</f>
        <v>5.6613813555268504E-2</v>
      </c>
      <c r="G87" s="44">
        <f>(VLOOKUP($A86,'Occupancy Raw Data'!$B$8:$BE$51,'Occupancy Raw Data'!Y$3,FALSE))/100</f>
        <v>6.3265839872437404E-2</v>
      </c>
      <c r="H87" s="45">
        <f>(VLOOKUP($A86,'Occupancy Raw Data'!$B$8:$BE$51,'Occupancy Raw Data'!AA$3,FALSE))/100</f>
        <v>0.20560845570147201</v>
      </c>
      <c r="I87" s="45">
        <f>(VLOOKUP($A86,'Occupancy Raw Data'!$B$8:$BE$51,'Occupancy Raw Data'!AB$3,FALSE))/100</f>
        <v>8.8776221798896396E-2</v>
      </c>
      <c r="J87" s="44">
        <f>(VLOOKUP($A86,'Occupancy Raw Data'!$B$8:$BE$51,'Occupancy Raw Data'!AC$3,FALSE))/100</f>
        <v>0.14380257779790401</v>
      </c>
      <c r="K87" s="46">
        <f>(VLOOKUP($A86,'Occupancy Raw Data'!$B$8:$BE$51,'Occupancy Raw Data'!AE$3,FALSE))/100</f>
        <v>9.0074630015859802E-2</v>
      </c>
      <c r="M87" s="43">
        <f>(VLOOKUP($A86,'ADR Raw Data'!$B$6:$BE$49,'ADR Raw Data'!T$1,FALSE))/100</f>
        <v>4.6247905979780499E-2</v>
      </c>
      <c r="N87" s="44">
        <f>(VLOOKUP($A86,'ADR Raw Data'!$B$6:$BE$49,'ADR Raw Data'!U$1,FALSE))/100</f>
        <v>2.9490928215922099E-2</v>
      </c>
      <c r="O87" s="44">
        <f>(VLOOKUP($A86,'ADR Raw Data'!$B$6:$BE$49,'ADR Raw Data'!V$1,FALSE))/100</f>
        <v>4.7166949625249401E-2</v>
      </c>
      <c r="P87" s="44">
        <f>(VLOOKUP($A86,'ADR Raw Data'!$B$6:$BE$49,'ADR Raw Data'!W$1,FALSE))/100</f>
        <v>2.0296748886074897E-2</v>
      </c>
      <c r="Q87" s="44">
        <f>(VLOOKUP($A86,'ADR Raw Data'!$B$6:$BE$49,'ADR Raw Data'!X$1,FALSE))/100</f>
        <v>8.8880892739968895E-3</v>
      </c>
      <c r="R87" s="44">
        <f>(VLOOKUP($A86,'ADR Raw Data'!$B$6:$BE$49,'ADR Raw Data'!Y$1,FALSE))/100</f>
        <v>2.9132663670134899E-2</v>
      </c>
      <c r="S87" s="45">
        <f>(VLOOKUP($A86,'ADR Raw Data'!$B$6:$BE$49,'ADR Raw Data'!AA$1,FALSE))/100</f>
        <v>8.1863551389360301E-2</v>
      </c>
      <c r="T87" s="45">
        <f>(VLOOKUP($A86,'ADR Raw Data'!$B$6:$BE$49,'ADR Raw Data'!AB$1,FALSE))/100</f>
        <v>7.2826298975385895E-2</v>
      </c>
      <c r="U87" s="44">
        <f>(VLOOKUP($A86,'ADR Raw Data'!$B$6:$BE$49,'ADR Raw Data'!AC$1,FALSE))/100</f>
        <v>7.5372752102970203E-2</v>
      </c>
      <c r="V87" s="46">
        <f>(VLOOKUP($A86,'ADR Raw Data'!$B$6:$BE$49,'ADR Raw Data'!AE$1,FALSE))/100</f>
        <v>5.2164115913783601E-2</v>
      </c>
      <c r="X87" s="43">
        <f>(VLOOKUP($A86,'RevPAR Raw Data'!$B$6:$BE$43,'RevPAR Raw Data'!T$1,FALSE))/100</f>
        <v>0.144414820620555</v>
      </c>
      <c r="Y87" s="44">
        <f>(VLOOKUP($A86,'RevPAR Raw Data'!$B$6:$BE$43,'RevPAR Raw Data'!U$1,FALSE))/100</f>
        <v>9.6128184546880699E-2</v>
      </c>
      <c r="Z87" s="44">
        <f>(VLOOKUP($A86,'RevPAR Raw Data'!$B$6:$BE$43,'RevPAR Raw Data'!V$1,FALSE))/100</f>
        <v>0.113295947914148</v>
      </c>
      <c r="AA87" s="44">
        <f>(VLOOKUP($A86,'RevPAR Raw Data'!$B$6:$BE$43,'RevPAR Raw Data'!W$1,FALSE))/100</f>
        <v>6.4657544910019904E-2</v>
      </c>
      <c r="AB87" s="44">
        <f>(VLOOKUP($A86,'RevPAR Raw Data'!$B$6:$BE$43,'RevPAR Raw Data'!X$1,FALSE))/100</f>
        <v>6.6005091458286105E-2</v>
      </c>
      <c r="AC87" s="44">
        <f>(VLOOKUP($A86,'RevPAR Raw Data'!$B$6:$BE$43,'RevPAR Raw Data'!Y$1,FALSE))/100</f>
        <v>9.4241605977384707E-2</v>
      </c>
      <c r="AD87" s="45">
        <f>(VLOOKUP($A86,'RevPAR Raw Data'!$B$6:$BE$43,'RevPAR Raw Data'!AA$1,FALSE))/100</f>
        <v>0.30430384547023598</v>
      </c>
      <c r="AE87" s="45">
        <f>(VLOOKUP($A86,'RevPAR Raw Data'!$B$6:$BE$43,'RevPAR Raw Data'!AB$1,FALSE))/100</f>
        <v>0.168067764444913</v>
      </c>
      <c r="AF87" s="44">
        <f>(VLOOKUP($A86,'RevPAR Raw Data'!$B$6:$BE$43,'RevPAR Raw Data'!AC$1,FALSE))/100</f>
        <v>0.23001412594900303</v>
      </c>
      <c r="AG87" s="46">
        <f>(VLOOKUP($A86,'RevPAR Raw Data'!$B$6:$BE$43,'RevPAR Raw Data'!AE$1,FALSE))/100</f>
        <v>0.146937409370682</v>
      </c>
    </row>
    <row r="88" spans="1:33" x14ac:dyDescent="0.2">
      <c r="A88" s="93"/>
      <c r="B88" s="71"/>
      <c r="C88" s="72"/>
      <c r="D88" s="72"/>
      <c r="E88" s="72"/>
      <c r="F88" s="72"/>
      <c r="G88" s="73"/>
      <c r="H88" s="53"/>
      <c r="I88" s="53"/>
      <c r="J88" s="73"/>
      <c r="K88" s="74"/>
      <c r="M88" s="75"/>
      <c r="N88" s="76"/>
      <c r="O88" s="76"/>
      <c r="P88" s="76"/>
      <c r="Q88" s="76"/>
      <c r="R88" s="77"/>
      <c r="S88" s="76"/>
      <c r="T88" s="76"/>
      <c r="U88" s="77"/>
      <c r="V88" s="78"/>
      <c r="X88" s="75"/>
      <c r="Y88" s="76"/>
      <c r="Z88" s="76"/>
      <c r="AA88" s="76"/>
      <c r="AB88" s="76"/>
      <c r="AC88" s="77"/>
      <c r="AD88" s="76"/>
      <c r="AE88" s="76"/>
      <c r="AF88" s="77"/>
      <c r="AG88" s="78"/>
    </row>
    <row r="89" spans="1:33" x14ac:dyDescent="0.2">
      <c r="A89" s="70" t="s">
        <v>43</v>
      </c>
      <c r="B89" s="71">
        <f>(VLOOKUP($A89,'Occupancy Raw Data'!$B$8:$BE$45,'Occupancy Raw Data'!G$3,FALSE))/100</f>
        <v>0.53048570444367793</v>
      </c>
      <c r="C89" s="72">
        <f>(VLOOKUP($A89,'Occupancy Raw Data'!$B$8:$BE$45,'Occupancy Raw Data'!H$3,FALSE))/100</f>
        <v>0.65242852221839398</v>
      </c>
      <c r="D89" s="72">
        <f>(VLOOKUP($A89,'Occupancy Raw Data'!$B$8:$BE$45,'Occupancy Raw Data'!I$3,FALSE))/100</f>
        <v>0.72252841887702302</v>
      </c>
      <c r="E89" s="72">
        <f>(VLOOKUP($A89,'Occupancy Raw Data'!$B$8:$BE$45,'Occupancy Raw Data'!J$3,FALSE))/100</f>
        <v>0.73647950396141892</v>
      </c>
      <c r="F89" s="72">
        <f>(VLOOKUP($A89,'Occupancy Raw Data'!$B$8:$BE$45,'Occupancy Raw Data'!K$3,FALSE))/100</f>
        <v>0.71116086806751599</v>
      </c>
      <c r="G89" s="73">
        <f>(VLOOKUP($A89,'Occupancy Raw Data'!$B$8:$BE$45,'Occupancy Raw Data'!L$3,FALSE))/100</f>
        <v>0.67061660351360597</v>
      </c>
      <c r="H89" s="53">
        <f>(VLOOKUP($A89,'Occupancy Raw Data'!$B$8:$BE$45,'Occupancy Raw Data'!N$3,FALSE))/100</f>
        <v>0.83947640372028898</v>
      </c>
      <c r="I89" s="53">
        <f>(VLOOKUP($A89,'Occupancy Raw Data'!$B$8:$BE$45,'Occupancy Raw Data'!O$3,FALSE))/100</f>
        <v>0.84946606958318893</v>
      </c>
      <c r="J89" s="73">
        <f>(VLOOKUP($A89,'Occupancy Raw Data'!$B$8:$BE$45,'Occupancy Raw Data'!P$3,FALSE))/100</f>
        <v>0.84447123665173907</v>
      </c>
      <c r="K89" s="74">
        <f>(VLOOKUP($A89,'Occupancy Raw Data'!$B$8:$BE$45,'Occupancy Raw Data'!R$3,FALSE))/100</f>
        <v>0.72028935583878706</v>
      </c>
      <c r="M89" s="75">
        <f>VLOOKUP($A89,'ADR Raw Data'!$B$6:$BE$43,'ADR Raw Data'!G$1,FALSE)</f>
        <v>102.155288116883</v>
      </c>
      <c r="N89" s="76">
        <f>VLOOKUP($A89,'ADR Raw Data'!$B$6:$BE$43,'ADR Raw Data'!H$1,FALSE)</f>
        <v>116.548468136219</v>
      </c>
      <c r="O89" s="76">
        <f>VLOOKUP($A89,'ADR Raw Data'!$B$6:$BE$43,'ADR Raw Data'!I$1,FALSE)</f>
        <v>123.826613015494</v>
      </c>
      <c r="P89" s="76">
        <f>VLOOKUP($A89,'ADR Raw Data'!$B$6:$BE$43,'ADR Raw Data'!J$1,FALSE)</f>
        <v>124.411884658559</v>
      </c>
      <c r="Q89" s="76">
        <f>VLOOKUP($A89,'ADR Raw Data'!$B$6:$BE$43,'ADR Raw Data'!K$1,FALSE)</f>
        <v>121.27646173407599</v>
      </c>
      <c r="R89" s="77">
        <f>VLOOKUP($A89,'ADR Raw Data'!$B$6:$BE$43,'ADR Raw Data'!L$1,FALSE)</f>
        <v>118.569563160057</v>
      </c>
      <c r="S89" s="76">
        <f>VLOOKUP($A89,'ADR Raw Data'!$B$6:$BE$43,'ADR Raw Data'!N$1,FALSE)</f>
        <v>139.079084160853</v>
      </c>
      <c r="T89" s="76">
        <f>VLOOKUP($A89,'ADR Raw Data'!$B$6:$BE$43,'ADR Raw Data'!O$1,FALSE)</f>
        <v>134.859140389294</v>
      </c>
      <c r="U89" s="77">
        <f>VLOOKUP($A89,'ADR Raw Data'!$B$6:$BE$43,'ADR Raw Data'!P$1,FALSE)</f>
        <v>136.956632327146</v>
      </c>
      <c r="V89" s="78">
        <f>VLOOKUP($A89,'ADR Raw Data'!$B$6:$BE$43,'ADR Raw Data'!R$1,FALSE)</f>
        <v>124.728735130149</v>
      </c>
      <c r="X89" s="75">
        <f>VLOOKUP($A89,'RevPAR Raw Data'!$B$6:$BE$43,'RevPAR Raw Data'!G$1,FALSE)</f>
        <v>54.191919979331701</v>
      </c>
      <c r="Y89" s="76">
        <f>VLOOKUP($A89,'RevPAR Raw Data'!$B$6:$BE$43,'RevPAR Raw Data'!H$1,FALSE)</f>
        <v>76.039544832931398</v>
      </c>
      <c r="Z89" s="76">
        <f>VLOOKUP($A89,'RevPAR Raw Data'!$B$6:$BE$43,'RevPAR Raw Data'!I$1,FALSE)</f>
        <v>89.468246916982395</v>
      </c>
      <c r="AA89" s="76">
        <f>VLOOKUP($A89,'RevPAR Raw Data'!$B$6:$BE$43,'RevPAR Raw Data'!J$1,FALSE)</f>
        <v>91.626803100241105</v>
      </c>
      <c r="AB89" s="76">
        <f>VLOOKUP($A89,'RevPAR Raw Data'!$B$6:$BE$43,'RevPAR Raw Data'!K$1,FALSE)</f>
        <v>86.247073802962404</v>
      </c>
      <c r="AC89" s="77">
        <f>VLOOKUP($A89,'RevPAR Raw Data'!$B$6:$BE$43,'RevPAR Raw Data'!L$1,FALSE)</f>
        <v>79.514717726489806</v>
      </c>
      <c r="AD89" s="76">
        <f>VLOOKUP($A89,'RevPAR Raw Data'!$B$6:$BE$43,'RevPAR Raw Data'!N$1,FALSE)</f>
        <v>116.75360940406399</v>
      </c>
      <c r="AE89" s="76">
        <f>VLOOKUP($A89,'RevPAR Raw Data'!$B$6:$BE$43,'RevPAR Raw Data'!O$1,FALSE)</f>
        <v>114.558263933861</v>
      </c>
      <c r="AF89" s="77">
        <f>VLOOKUP($A89,'RevPAR Raw Data'!$B$6:$BE$43,'RevPAR Raw Data'!P$1,FALSE)</f>
        <v>115.65593666896299</v>
      </c>
      <c r="AG89" s="78">
        <f>VLOOKUP($A89,'RevPAR Raw Data'!$B$6:$BE$43,'RevPAR Raw Data'!R$1,FALSE)</f>
        <v>89.840780281482196</v>
      </c>
    </row>
    <row r="90" spans="1:33" x14ac:dyDescent="0.2">
      <c r="A90" s="55" t="s">
        <v>131</v>
      </c>
      <c r="B90" s="43">
        <f>(VLOOKUP($A89,'Occupancy Raw Data'!$B$8:$BE$51,'Occupancy Raw Data'!T$3,FALSE))/100</f>
        <v>-3.9495537362541203E-2</v>
      </c>
      <c r="C90" s="44">
        <f>(VLOOKUP($A89,'Occupancy Raw Data'!$B$8:$BE$51,'Occupancy Raw Data'!U$3,FALSE))/100</f>
        <v>0.10938159343491799</v>
      </c>
      <c r="D90" s="44">
        <f>(VLOOKUP($A89,'Occupancy Raw Data'!$B$8:$BE$51,'Occupancy Raw Data'!V$3,FALSE))/100</f>
        <v>0.14296694357614601</v>
      </c>
      <c r="E90" s="44">
        <f>(VLOOKUP($A89,'Occupancy Raw Data'!$B$8:$BE$51,'Occupancy Raw Data'!W$3,FALSE))/100</f>
        <v>0.19149920885069999</v>
      </c>
      <c r="F90" s="44">
        <f>(VLOOKUP($A89,'Occupancy Raw Data'!$B$8:$BE$51,'Occupancy Raw Data'!X$3,FALSE))/100</f>
        <v>0.16744299229291498</v>
      </c>
      <c r="G90" s="44">
        <f>(VLOOKUP($A89,'Occupancy Raw Data'!$B$8:$BE$51,'Occupancy Raw Data'!Y$3,FALSE))/100</f>
        <v>0.11775972819883201</v>
      </c>
      <c r="H90" s="45">
        <f>(VLOOKUP($A89,'Occupancy Raw Data'!$B$8:$BE$51,'Occupancy Raw Data'!AA$3,FALSE))/100</f>
        <v>0.21496991323297099</v>
      </c>
      <c r="I90" s="45">
        <f>(VLOOKUP($A89,'Occupancy Raw Data'!$B$8:$BE$51,'Occupancy Raw Data'!AB$3,FALSE))/100</f>
        <v>0.327552842700223</v>
      </c>
      <c r="J90" s="44">
        <f>(VLOOKUP($A89,'Occupancy Raw Data'!$B$8:$BE$51,'Occupancy Raw Data'!AC$3,FALSE))/100</f>
        <v>0.26910117537692502</v>
      </c>
      <c r="K90" s="46">
        <f>(VLOOKUP($A89,'Occupancy Raw Data'!$B$8:$BE$51,'Occupancy Raw Data'!AE$3,FALSE))/100</f>
        <v>0.16426735479761198</v>
      </c>
      <c r="M90" s="43">
        <f>(VLOOKUP($A89,'ADR Raw Data'!$B$6:$BE$49,'ADR Raw Data'!T$1,FALSE))/100</f>
        <v>-4.7479567673501401E-2</v>
      </c>
      <c r="N90" s="44">
        <f>(VLOOKUP($A89,'ADR Raw Data'!$B$6:$BE$49,'ADR Raw Data'!U$1,FALSE))/100</f>
        <v>-1.1977052719386001E-2</v>
      </c>
      <c r="O90" s="44">
        <f>(VLOOKUP($A89,'ADR Raw Data'!$B$6:$BE$49,'ADR Raw Data'!V$1,FALSE))/100</f>
        <v>4.5801965444388297E-2</v>
      </c>
      <c r="P90" s="44">
        <f>(VLOOKUP($A89,'ADR Raw Data'!$B$6:$BE$49,'ADR Raw Data'!W$1,FALSE))/100</f>
        <v>8.7241146333462805E-2</v>
      </c>
      <c r="Q90" s="44">
        <f>(VLOOKUP($A89,'ADR Raw Data'!$B$6:$BE$49,'ADR Raw Data'!X$1,FALSE))/100</f>
        <v>8.04598995443431E-2</v>
      </c>
      <c r="R90" s="44">
        <f>(VLOOKUP($A89,'ADR Raw Data'!$B$6:$BE$49,'ADR Raw Data'!Y$1,FALSE))/100</f>
        <v>3.8322742580642999E-2</v>
      </c>
      <c r="S90" s="45">
        <f>(VLOOKUP($A89,'ADR Raw Data'!$B$6:$BE$49,'ADR Raw Data'!AA$1,FALSE))/100</f>
        <v>0.14500319166088399</v>
      </c>
      <c r="T90" s="45">
        <f>(VLOOKUP($A89,'ADR Raw Data'!$B$6:$BE$49,'ADR Raw Data'!AB$1,FALSE))/100</f>
        <v>0.13612936392319</v>
      </c>
      <c r="U90" s="44">
        <f>(VLOOKUP($A89,'ADR Raw Data'!$B$6:$BE$49,'ADR Raw Data'!AC$1,FALSE))/100</f>
        <v>0.140009667999202</v>
      </c>
      <c r="V90" s="46">
        <f>(VLOOKUP($A89,'ADR Raw Data'!$B$6:$BE$49,'ADR Raw Data'!AE$1,FALSE))/100</f>
        <v>7.506546157440859E-2</v>
      </c>
      <c r="X90" s="43">
        <f>(VLOOKUP($A89,'RevPAR Raw Data'!$B$6:$BE$43,'RevPAR Raw Data'!T$1,FALSE))/100</f>
        <v>-8.5099873997036599E-2</v>
      </c>
      <c r="Y90" s="44">
        <f>(VLOOKUP($A89,'RevPAR Raw Data'!$B$6:$BE$43,'RevPAR Raw Data'!U$1,FALSE))/100</f>
        <v>9.6094471604432408E-2</v>
      </c>
      <c r="Z90" s="44">
        <f>(VLOOKUP($A89,'RevPAR Raw Data'!$B$6:$BE$43,'RevPAR Raw Data'!V$1,FALSE))/100</f>
        <v>0.19531707602989901</v>
      </c>
      <c r="AA90" s="44">
        <f>(VLOOKUP($A89,'RevPAR Raw Data'!$B$6:$BE$43,'RevPAR Raw Data'!W$1,FALSE))/100</f>
        <v>0.29544696568624901</v>
      </c>
      <c r="AB90" s="44">
        <f>(VLOOKUP($A89,'RevPAR Raw Data'!$B$6:$BE$43,'RevPAR Raw Data'!X$1,FALSE))/100</f>
        <v>0.26137533817655001</v>
      </c>
      <c r="AC90" s="44">
        <f>(VLOOKUP($A89,'RevPAR Raw Data'!$B$6:$BE$43,'RevPAR Raw Data'!Y$1,FALSE))/100</f>
        <v>0.160595346529606</v>
      </c>
      <c r="AD90" s="45">
        <f>(VLOOKUP($A89,'RevPAR Raw Data'!$B$6:$BE$43,'RevPAR Raw Data'!AA$1,FALSE))/100</f>
        <v>0.39114442842370001</v>
      </c>
      <c r="AE90" s="45">
        <f>(VLOOKUP($A89,'RevPAR Raw Data'!$B$6:$BE$43,'RevPAR Raw Data'!AB$1,FALSE))/100</f>
        <v>0.50827176675142804</v>
      </c>
      <c r="AF90" s="44">
        <f>(VLOOKUP($A89,'RevPAR Raw Data'!$B$6:$BE$43,'RevPAR Raw Data'!AC$1,FALSE))/100</f>
        <v>0.446787609598845</v>
      </c>
      <c r="AG90" s="46">
        <f>(VLOOKUP($A89,'RevPAR Raw Data'!$B$6:$BE$43,'RevPAR Raw Data'!AE$1,FALSE))/100</f>
        <v>0.25166362118150998</v>
      </c>
    </row>
    <row r="91" spans="1:33" x14ac:dyDescent="0.2">
      <c r="A91" s="93"/>
      <c r="B91" s="71"/>
      <c r="C91" s="72"/>
      <c r="D91" s="72"/>
      <c r="E91" s="72"/>
      <c r="F91" s="72"/>
      <c r="G91" s="73"/>
      <c r="H91" s="53"/>
      <c r="I91" s="53"/>
      <c r="J91" s="73"/>
      <c r="K91" s="74"/>
      <c r="M91" s="75"/>
      <c r="N91" s="76"/>
      <c r="O91" s="76"/>
      <c r="P91" s="76"/>
      <c r="Q91" s="76"/>
      <c r="R91" s="77"/>
      <c r="S91" s="76"/>
      <c r="T91" s="76"/>
      <c r="U91" s="77"/>
      <c r="V91" s="78"/>
      <c r="X91" s="75"/>
      <c r="Y91" s="76"/>
      <c r="Z91" s="76"/>
      <c r="AA91" s="76"/>
      <c r="AB91" s="76"/>
      <c r="AC91" s="77"/>
      <c r="AD91" s="76"/>
      <c r="AE91" s="76"/>
      <c r="AF91" s="77"/>
      <c r="AG91" s="78"/>
    </row>
    <row r="92" spans="1:33" x14ac:dyDescent="0.2">
      <c r="A92" s="70" t="s">
        <v>44</v>
      </c>
      <c r="B92" s="71">
        <f>(VLOOKUP($A92,'Occupancy Raw Data'!$B$8:$BE$45,'Occupancy Raw Data'!G$3,FALSE))/100</f>
        <v>0.45054945054945</v>
      </c>
      <c r="C92" s="72">
        <f>(VLOOKUP($A92,'Occupancy Raw Data'!$B$8:$BE$45,'Occupancy Raw Data'!H$3,FALSE))/100</f>
        <v>0.49207221350078401</v>
      </c>
      <c r="D92" s="72">
        <f>(VLOOKUP($A92,'Occupancy Raw Data'!$B$8:$BE$45,'Occupancy Raw Data'!I$3,FALSE))/100</f>
        <v>0.545290423861852</v>
      </c>
      <c r="E92" s="72">
        <f>(VLOOKUP($A92,'Occupancy Raw Data'!$B$8:$BE$45,'Occupancy Raw Data'!J$3,FALSE))/100</f>
        <v>0.52480376766090997</v>
      </c>
      <c r="F92" s="72">
        <f>(VLOOKUP($A92,'Occupancy Raw Data'!$B$8:$BE$45,'Occupancy Raw Data'!K$3,FALSE))/100</f>
        <v>0.62943485086342199</v>
      </c>
      <c r="G92" s="73">
        <f>(VLOOKUP($A92,'Occupancy Raw Data'!$B$8:$BE$45,'Occupancy Raw Data'!L$3,FALSE))/100</f>
        <v>0.52843014128728394</v>
      </c>
      <c r="H92" s="53">
        <f>(VLOOKUP($A92,'Occupancy Raw Data'!$B$8:$BE$45,'Occupancy Raw Data'!N$3,FALSE))/100</f>
        <v>0.86200941915227602</v>
      </c>
      <c r="I92" s="53">
        <f>(VLOOKUP($A92,'Occupancy Raw Data'!$B$8:$BE$45,'Occupancy Raw Data'!O$3,FALSE))/100</f>
        <v>0.90832025117739401</v>
      </c>
      <c r="J92" s="73">
        <f>(VLOOKUP($A92,'Occupancy Raw Data'!$B$8:$BE$45,'Occupancy Raw Data'!P$3,FALSE))/100</f>
        <v>0.88516483516483502</v>
      </c>
      <c r="K92" s="74">
        <f>(VLOOKUP($A92,'Occupancy Raw Data'!$B$8:$BE$45,'Occupancy Raw Data'!R$3,FALSE))/100</f>
        <v>0.63035433953801301</v>
      </c>
      <c r="M92" s="75">
        <f>VLOOKUP($A92,'ADR Raw Data'!$B$6:$BE$43,'ADR Raw Data'!G$1,FALSE)</f>
        <v>111.883603501742</v>
      </c>
      <c r="N92" s="76">
        <f>VLOOKUP($A92,'ADR Raw Data'!$B$6:$BE$43,'ADR Raw Data'!H$1,FALSE)</f>
        <v>114.68349652257101</v>
      </c>
      <c r="O92" s="76">
        <f>VLOOKUP($A92,'ADR Raw Data'!$B$6:$BE$43,'ADR Raw Data'!I$1,FALSE)</f>
        <v>118.847070634806</v>
      </c>
      <c r="P92" s="76">
        <f>VLOOKUP($A92,'ADR Raw Data'!$B$6:$BE$43,'ADR Raw Data'!J$1,FALSE)</f>
        <v>118.677206476218</v>
      </c>
      <c r="Q92" s="76">
        <f>VLOOKUP($A92,'ADR Raw Data'!$B$6:$BE$43,'ADR Raw Data'!K$1,FALSE)</f>
        <v>120.29156445940799</v>
      </c>
      <c r="R92" s="77">
        <f>VLOOKUP($A92,'ADR Raw Data'!$B$6:$BE$43,'ADR Raw Data'!L$1,FALSE)</f>
        <v>117.19459259677301</v>
      </c>
      <c r="S92" s="76">
        <f>VLOOKUP($A92,'ADR Raw Data'!$B$6:$BE$43,'ADR Raw Data'!N$1,FALSE)</f>
        <v>177.405682926607</v>
      </c>
      <c r="T92" s="76">
        <f>VLOOKUP($A92,'ADR Raw Data'!$B$6:$BE$43,'ADR Raw Data'!O$1,FALSE)</f>
        <v>199.01973593155799</v>
      </c>
      <c r="U92" s="77">
        <f>VLOOKUP($A92,'ADR Raw Data'!$B$6:$BE$43,'ADR Raw Data'!P$1,FALSE)</f>
        <v>188.49541518577601</v>
      </c>
      <c r="V92" s="78">
        <f>VLOOKUP($A92,'ADR Raw Data'!$B$6:$BE$43,'ADR Raw Data'!R$1,FALSE)</f>
        <v>145.80117007026499</v>
      </c>
      <c r="X92" s="75">
        <f>VLOOKUP($A92,'RevPAR Raw Data'!$B$6:$BE$43,'RevPAR Raw Data'!G$1,FALSE)</f>
        <v>50.409096083202499</v>
      </c>
      <c r="Y92" s="76">
        <f>VLOOKUP($A92,'RevPAR Raw Data'!$B$6:$BE$43,'RevPAR Raw Data'!H$1,FALSE)</f>
        <v>56.432561985871203</v>
      </c>
      <c r="Z92" s="76">
        <f>VLOOKUP($A92,'RevPAR Raw Data'!$B$6:$BE$43,'RevPAR Raw Data'!I$1,FALSE)</f>
        <v>64.806169521192999</v>
      </c>
      <c r="AA92" s="76">
        <f>VLOOKUP($A92,'RevPAR Raw Data'!$B$6:$BE$43,'RevPAR Raw Data'!J$1,FALSE)</f>
        <v>62.282245094191502</v>
      </c>
      <c r="AB92" s="76">
        <f>VLOOKUP($A92,'RevPAR Raw Data'!$B$6:$BE$43,'RevPAR Raw Data'!K$1,FALSE)</f>
        <v>75.715702935635704</v>
      </c>
      <c r="AC92" s="77">
        <f>VLOOKUP($A92,'RevPAR Raw Data'!$B$6:$BE$43,'RevPAR Raw Data'!L$1,FALSE)</f>
        <v>61.929155124018799</v>
      </c>
      <c r="AD92" s="76">
        <f>VLOOKUP($A92,'RevPAR Raw Data'!$B$6:$BE$43,'RevPAR Raw Data'!N$1,FALSE)</f>
        <v>152.925369693877</v>
      </c>
      <c r="AE92" s="76">
        <f>VLOOKUP($A92,'RevPAR Raw Data'!$B$6:$BE$43,'RevPAR Raw Data'!O$1,FALSE)</f>
        <v>180.77365653061199</v>
      </c>
      <c r="AF92" s="77">
        <f>VLOOKUP($A92,'RevPAR Raw Data'!$B$6:$BE$43,'RevPAR Raw Data'!P$1,FALSE)</f>
        <v>166.84951311224401</v>
      </c>
      <c r="AG92" s="78">
        <f>VLOOKUP($A92,'RevPAR Raw Data'!$B$6:$BE$43,'RevPAR Raw Data'!R$1,FALSE)</f>
        <v>91.906400263511898</v>
      </c>
    </row>
    <row r="93" spans="1:33" x14ac:dyDescent="0.2">
      <c r="A93" s="55" t="s">
        <v>131</v>
      </c>
      <c r="B93" s="43">
        <f>(VLOOKUP($A92,'Occupancy Raw Data'!$B$8:$BE$51,'Occupancy Raw Data'!T$3,FALSE))/100</f>
        <v>4.5009452369157897E-2</v>
      </c>
      <c r="C93" s="44">
        <f>(VLOOKUP($A92,'Occupancy Raw Data'!$B$8:$BE$51,'Occupancy Raw Data'!U$3,FALSE))/100</f>
        <v>9.8275907115951605E-2</v>
      </c>
      <c r="D93" s="44">
        <f>(VLOOKUP($A92,'Occupancy Raw Data'!$B$8:$BE$51,'Occupancy Raw Data'!V$3,FALSE))/100</f>
        <v>0.13449927103523801</v>
      </c>
      <c r="E93" s="44">
        <f>(VLOOKUP($A92,'Occupancy Raw Data'!$B$8:$BE$51,'Occupancy Raw Data'!W$3,FALSE))/100</f>
        <v>8.0639708450414502E-2</v>
      </c>
      <c r="F93" s="44">
        <f>(VLOOKUP($A92,'Occupancy Raw Data'!$B$8:$BE$51,'Occupancy Raw Data'!X$3,FALSE))/100</f>
        <v>0.21380690377608999</v>
      </c>
      <c r="G93" s="44">
        <f>(VLOOKUP($A92,'Occupancy Raw Data'!$B$8:$BE$51,'Occupancy Raw Data'!Y$3,FALSE))/100</f>
        <v>0.11764544160724499</v>
      </c>
      <c r="H93" s="45">
        <f>(VLOOKUP($A92,'Occupancy Raw Data'!$B$8:$BE$51,'Occupancy Raw Data'!AA$3,FALSE))/100</f>
        <v>0.25218837725669396</v>
      </c>
      <c r="I93" s="45">
        <f>(VLOOKUP($A92,'Occupancy Raw Data'!$B$8:$BE$51,'Occupancy Raw Data'!AB$3,FALSE))/100</f>
        <v>0.23573117702808399</v>
      </c>
      <c r="J93" s="44">
        <f>(VLOOKUP($A92,'Occupancy Raw Data'!$B$8:$BE$51,'Occupancy Raw Data'!AC$3,FALSE))/100</f>
        <v>0.24369013732589298</v>
      </c>
      <c r="K93" s="46">
        <f>(VLOOKUP($A92,'Occupancy Raw Data'!$B$8:$BE$51,'Occupancy Raw Data'!AE$3,FALSE))/100</f>
        <v>0.16501681075533198</v>
      </c>
      <c r="M93" s="43">
        <f>(VLOOKUP($A92,'ADR Raw Data'!$B$6:$BE$49,'ADR Raw Data'!T$1,FALSE))/100</f>
        <v>-6.4630771101398296E-2</v>
      </c>
      <c r="N93" s="44">
        <f>(VLOOKUP($A92,'ADR Raw Data'!$B$6:$BE$49,'ADR Raw Data'!U$1,FALSE))/100</f>
        <v>1.5247542210653E-2</v>
      </c>
      <c r="O93" s="44">
        <f>(VLOOKUP($A92,'ADR Raw Data'!$B$6:$BE$49,'ADR Raw Data'!V$1,FALSE))/100</f>
        <v>2.5254336022369102E-2</v>
      </c>
      <c r="P93" s="44">
        <f>(VLOOKUP($A92,'ADR Raw Data'!$B$6:$BE$49,'ADR Raw Data'!W$1,FALSE))/100</f>
        <v>4.3402965794634298E-2</v>
      </c>
      <c r="Q93" s="44">
        <f>(VLOOKUP($A92,'ADR Raw Data'!$B$6:$BE$49,'ADR Raw Data'!X$1,FALSE))/100</f>
        <v>5.4827732063982698E-2</v>
      </c>
      <c r="R93" s="44">
        <f>(VLOOKUP($A92,'ADR Raw Data'!$B$6:$BE$49,'ADR Raw Data'!Y$1,FALSE))/100</f>
        <v>1.75563231322018E-2</v>
      </c>
      <c r="S93" s="45">
        <f>(VLOOKUP($A92,'ADR Raw Data'!$B$6:$BE$49,'ADR Raw Data'!AA$1,FALSE))/100</f>
        <v>0.26978728086342602</v>
      </c>
      <c r="T93" s="45">
        <f>(VLOOKUP($A92,'ADR Raw Data'!$B$6:$BE$49,'ADR Raw Data'!AB$1,FALSE))/100</f>
        <v>0.39317081170874901</v>
      </c>
      <c r="U93" s="44">
        <f>(VLOOKUP($A92,'ADR Raw Data'!$B$6:$BE$49,'ADR Raw Data'!AC$1,FALSE))/100</f>
        <v>0.33367998683941802</v>
      </c>
      <c r="V93" s="46">
        <f>(VLOOKUP($A92,'ADR Raw Data'!$B$6:$BE$49,'ADR Raw Data'!AE$1,FALSE))/100</f>
        <v>0.166361449848938</v>
      </c>
      <c r="X93" s="43">
        <f>(VLOOKUP($A92,'RevPAR Raw Data'!$B$6:$BE$43,'RevPAR Raw Data'!T$1,FALSE))/100</f>
        <v>-2.2530314345710602E-2</v>
      </c>
      <c r="Y93" s="44">
        <f>(VLOOKUP($A92,'RevPAR Raw Data'!$B$6:$BE$43,'RevPAR Raw Data'!U$1,FALSE))/100</f>
        <v>0.11502191536864499</v>
      </c>
      <c r="Z93" s="44">
        <f>(VLOOKUP($A92,'RevPAR Raw Data'!$B$6:$BE$43,'RevPAR Raw Data'!V$1,FALSE))/100</f>
        <v>0.16315029684309501</v>
      </c>
      <c r="AA93" s="44">
        <f>(VLOOKUP($A92,'RevPAR Raw Data'!$B$6:$BE$43,'RevPAR Raw Data'!W$1,FALSE))/100</f>
        <v>0.127542676752611</v>
      </c>
      <c r="AB93" s="44">
        <f>(VLOOKUP($A92,'RevPAR Raw Data'!$B$6:$BE$43,'RevPAR Raw Data'!X$1,FALSE))/100</f>
        <v>0.280357183473738</v>
      </c>
      <c r="AC93" s="44">
        <f>(VLOOKUP($A92,'RevPAR Raw Data'!$B$6:$BE$43,'RevPAR Raw Data'!Y$1,FALSE))/100</f>
        <v>0.13726718612733399</v>
      </c>
      <c r="AD93" s="45">
        <f>(VLOOKUP($A92,'RevPAR Raw Data'!$B$6:$BE$43,'RevPAR Raw Data'!AA$1,FALSE))/100</f>
        <v>0.59001287468556396</v>
      </c>
      <c r="AE93" s="45">
        <f>(VLOOKUP($A92,'RevPAR Raw Data'!$B$6:$BE$43,'RevPAR Raw Data'!AB$1,FALSE))/100</f>
        <v>0.72158460695402493</v>
      </c>
      <c r="AF93" s="44">
        <f>(VLOOKUP($A92,'RevPAR Raw Data'!$B$6:$BE$43,'RevPAR Raw Data'!AC$1,FALSE))/100</f>
        <v>0.65868464598110998</v>
      </c>
      <c r="AG93" s="46">
        <f>(VLOOKUP($A92,'RevPAR Raw Data'!$B$6:$BE$43,'RevPAR Raw Data'!AE$1,FALSE))/100</f>
        <v>0.35883069649097499</v>
      </c>
    </row>
    <row r="94" spans="1:33" x14ac:dyDescent="0.2">
      <c r="A94" s="93"/>
      <c r="B94" s="71"/>
      <c r="C94" s="72"/>
      <c r="D94" s="72"/>
      <c r="E94" s="72"/>
      <c r="F94" s="72"/>
      <c r="G94" s="73"/>
      <c r="H94" s="53"/>
      <c r="I94" s="53"/>
      <c r="J94" s="73"/>
      <c r="K94" s="74"/>
      <c r="M94" s="75"/>
      <c r="N94" s="76"/>
      <c r="O94" s="76"/>
      <c r="P94" s="76"/>
      <c r="Q94" s="76"/>
      <c r="R94" s="77"/>
      <c r="S94" s="76"/>
      <c r="T94" s="76"/>
      <c r="U94" s="77"/>
      <c r="V94" s="78"/>
      <c r="X94" s="75"/>
      <c r="Y94" s="76"/>
      <c r="Z94" s="76"/>
      <c r="AA94" s="76"/>
      <c r="AB94" s="76"/>
      <c r="AC94" s="77"/>
      <c r="AD94" s="76"/>
      <c r="AE94" s="76"/>
      <c r="AF94" s="77"/>
      <c r="AG94" s="78"/>
    </row>
    <row r="95" spans="1:33" x14ac:dyDescent="0.2">
      <c r="A95" s="70" t="s">
        <v>45</v>
      </c>
      <c r="B95" s="71">
        <f>(VLOOKUP($A95,'Occupancy Raw Data'!$B$8:$BE$45,'Occupancy Raw Data'!G$3,FALSE))/100</f>
        <v>0.43152802042736099</v>
      </c>
      <c r="C95" s="72">
        <f>(VLOOKUP($A95,'Occupancy Raw Data'!$B$8:$BE$45,'Occupancy Raw Data'!H$3,FALSE))/100</f>
        <v>0.44268243515656402</v>
      </c>
      <c r="D95" s="72">
        <f>(VLOOKUP($A95,'Occupancy Raw Data'!$B$8:$BE$45,'Occupancy Raw Data'!I$3,FALSE))/100</f>
        <v>0.44080096761188003</v>
      </c>
      <c r="E95" s="72">
        <f>(VLOOKUP($A95,'Occupancy Raw Data'!$B$8:$BE$45,'Occupancy Raw Data'!J$3,FALSE))/100</f>
        <v>0.48044617658916799</v>
      </c>
      <c r="F95" s="72">
        <f>(VLOOKUP($A95,'Occupancy Raw Data'!$B$8:$BE$45,'Occupancy Raw Data'!K$3,FALSE))/100</f>
        <v>0.57183174304528894</v>
      </c>
      <c r="G95" s="73">
        <f>(VLOOKUP($A95,'Occupancy Raw Data'!$B$8:$BE$45,'Occupancy Raw Data'!L$3,FALSE))/100</f>
        <v>0.47345786856605199</v>
      </c>
      <c r="H95" s="53">
        <f>(VLOOKUP($A95,'Occupancy Raw Data'!$B$8:$BE$45,'Occupancy Raw Data'!N$3,FALSE))/100</f>
        <v>0.73901357344442897</v>
      </c>
      <c r="I95" s="53">
        <f>(VLOOKUP($A95,'Occupancy Raw Data'!$B$8:$BE$45,'Occupancy Raw Data'!O$3,FALSE))/100</f>
        <v>0.74304528961161098</v>
      </c>
      <c r="J95" s="73">
        <f>(VLOOKUP($A95,'Occupancy Raw Data'!$B$8:$BE$45,'Occupancy Raw Data'!P$3,FALSE))/100</f>
        <v>0.74102943152802003</v>
      </c>
      <c r="K95" s="74">
        <f>(VLOOKUP($A95,'Occupancy Raw Data'!$B$8:$BE$45,'Occupancy Raw Data'!R$3,FALSE))/100</f>
        <v>0.54990688655518605</v>
      </c>
      <c r="M95" s="75">
        <f>VLOOKUP($A95,'ADR Raw Data'!$B$6:$BE$43,'ADR Raw Data'!G$1,FALSE)</f>
        <v>116.475462472749</v>
      </c>
      <c r="N95" s="76">
        <f>VLOOKUP($A95,'ADR Raw Data'!$B$6:$BE$43,'ADR Raw Data'!H$1,FALSE)</f>
        <v>114.616942926533</v>
      </c>
      <c r="O95" s="76">
        <f>VLOOKUP($A95,'ADR Raw Data'!$B$6:$BE$43,'ADR Raw Data'!I$1,FALSE)</f>
        <v>109.80065243902401</v>
      </c>
      <c r="P95" s="76">
        <f>VLOOKUP($A95,'ADR Raw Data'!$B$6:$BE$43,'ADR Raw Data'!J$1,FALSE)</f>
        <v>114.338394405594</v>
      </c>
      <c r="Q95" s="76">
        <f>VLOOKUP($A95,'ADR Raw Data'!$B$6:$BE$43,'ADR Raw Data'!K$1,FALSE)</f>
        <v>131.18728554641501</v>
      </c>
      <c r="R95" s="77">
        <f>VLOOKUP($A95,'ADR Raw Data'!$B$6:$BE$43,'ADR Raw Data'!L$1,FALSE)</f>
        <v>118.00503661652</v>
      </c>
      <c r="S95" s="76">
        <f>VLOOKUP($A95,'ADR Raw Data'!$B$6:$BE$43,'ADR Raw Data'!N$1,FALSE)</f>
        <v>163.43168394253499</v>
      </c>
      <c r="T95" s="76">
        <f>VLOOKUP($A95,'ADR Raw Data'!$B$6:$BE$43,'ADR Raw Data'!O$1,FALSE)</f>
        <v>173.048153373123</v>
      </c>
      <c r="U95" s="77">
        <f>VLOOKUP($A95,'ADR Raw Data'!$B$6:$BE$43,'ADR Raw Data'!P$1,FALSE)</f>
        <v>168.252998730504</v>
      </c>
      <c r="V95" s="78">
        <f>VLOOKUP($A95,'ADR Raw Data'!$B$6:$BE$43,'ADR Raw Data'!R$1,FALSE)</f>
        <v>137.35128268686901</v>
      </c>
      <c r="X95" s="75">
        <f>VLOOKUP($A95,'RevPAR Raw Data'!$B$6:$BE$43,'RevPAR Raw Data'!G$1,FALSE)</f>
        <v>50.262425749227198</v>
      </c>
      <c r="Y95" s="76">
        <f>VLOOKUP($A95,'RevPAR Raw Data'!$B$6:$BE$43,'RevPAR Raw Data'!H$1,FALSE)</f>
        <v>50.738907404918599</v>
      </c>
      <c r="Z95" s="76">
        <f>VLOOKUP($A95,'RevPAR Raw Data'!$B$6:$BE$43,'RevPAR Raw Data'!I$1,FALSE)</f>
        <v>48.400233839537599</v>
      </c>
      <c r="AA95" s="76">
        <f>VLOOKUP($A95,'RevPAR Raw Data'!$B$6:$BE$43,'RevPAR Raw Data'!J$1,FALSE)</f>
        <v>54.9334444295121</v>
      </c>
      <c r="AB95" s="76">
        <f>VLOOKUP($A95,'RevPAR Raw Data'!$B$6:$BE$43,'RevPAR Raw Data'!K$1,FALSE)</f>
        <v>75.017054159387101</v>
      </c>
      <c r="AC95" s="77">
        <f>VLOOKUP($A95,'RevPAR Raw Data'!$B$6:$BE$43,'RevPAR Raw Data'!L$1,FALSE)</f>
        <v>55.870413116516502</v>
      </c>
      <c r="AD95" s="76">
        <f>VLOOKUP($A95,'RevPAR Raw Data'!$B$6:$BE$43,'RevPAR Raw Data'!N$1,FALSE)</f>
        <v>120.778232764413</v>
      </c>
      <c r="AE95" s="76">
        <f>VLOOKUP($A95,'RevPAR Raw Data'!$B$6:$BE$43,'RevPAR Raw Data'!O$1,FALSE)</f>
        <v>128.58261523988699</v>
      </c>
      <c r="AF95" s="77">
        <f>VLOOKUP($A95,'RevPAR Raw Data'!$B$6:$BE$43,'RevPAR Raw Data'!P$1,FALSE)</f>
        <v>124.68042400215</v>
      </c>
      <c r="AG95" s="78">
        <f>VLOOKUP($A95,'RevPAR Raw Data'!$B$6:$BE$43,'RevPAR Raw Data'!R$1,FALSE)</f>
        <v>75.530416226697596</v>
      </c>
    </row>
    <row r="96" spans="1:33" x14ac:dyDescent="0.2">
      <c r="A96" s="55" t="s">
        <v>131</v>
      </c>
      <c r="B96" s="43">
        <f>(VLOOKUP($A95,'Occupancy Raw Data'!$B$8:$BE$51,'Occupancy Raw Data'!T$3,FALSE))/100</f>
        <v>2.2012460161857098E-2</v>
      </c>
      <c r="C96" s="44">
        <f>(VLOOKUP($A95,'Occupancy Raw Data'!$B$8:$BE$51,'Occupancy Raw Data'!U$3,FALSE))/100</f>
        <v>-8.0564497527017206E-2</v>
      </c>
      <c r="D96" s="44">
        <f>(VLOOKUP($A95,'Occupancy Raw Data'!$B$8:$BE$51,'Occupancy Raw Data'!V$3,FALSE))/100</f>
        <v>-9.7214614914639397E-2</v>
      </c>
      <c r="E96" s="44">
        <f>(VLOOKUP($A95,'Occupancy Raw Data'!$B$8:$BE$51,'Occupancy Raw Data'!W$3,FALSE))/100</f>
        <v>-6.1137626855694703E-2</v>
      </c>
      <c r="F96" s="44">
        <f>(VLOOKUP($A95,'Occupancy Raw Data'!$B$8:$BE$51,'Occupancy Raw Data'!X$3,FALSE))/100</f>
        <v>5.3559122138013997E-2</v>
      </c>
      <c r="G96" s="44">
        <f>(VLOOKUP($A95,'Occupancy Raw Data'!$B$8:$BE$51,'Occupancy Raw Data'!Y$3,FALSE))/100</f>
        <v>-3.2364277529704603E-2</v>
      </c>
      <c r="H96" s="45">
        <f>(VLOOKUP($A95,'Occupancy Raw Data'!$B$8:$BE$51,'Occupancy Raw Data'!AA$3,FALSE))/100</f>
        <v>0.124598411569386</v>
      </c>
      <c r="I96" s="45">
        <f>(VLOOKUP($A95,'Occupancy Raw Data'!$B$8:$BE$51,'Occupancy Raw Data'!AB$3,FALSE))/100</f>
        <v>6.40856066252216E-2</v>
      </c>
      <c r="J96" s="44">
        <f>(VLOOKUP($A95,'Occupancy Raw Data'!$B$8:$BE$51,'Occupancy Raw Data'!AC$3,FALSE))/100</f>
        <v>9.3423240277557704E-2</v>
      </c>
      <c r="K96" s="46">
        <f>(VLOOKUP($A95,'Occupancy Raw Data'!$B$8:$BE$51,'Occupancy Raw Data'!AE$3,FALSE))/100</f>
        <v>1.24807479581564E-2</v>
      </c>
      <c r="M96" s="43">
        <f>(VLOOKUP($A95,'ADR Raw Data'!$B$6:$BE$49,'ADR Raw Data'!T$1,FALSE))/100</f>
        <v>4.0518695780360301E-3</v>
      </c>
      <c r="N96" s="44">
        <f>(VLOOKUP($A95,'ADR Raw Data'!$B$6:$BE$49,'ADR Raw Data'!U$1,FALSE))/100</f>
        <v>-4.94332268785705E-3</v>
      </c>
      <c r="O96" s="44">
        <f>(VLOOKUP($A95,'ADR Raw Data'!$B$6:$BE$49,'ADR Raw Data'!V$1,FALSE))/100</f>
        <v>-3.8795338788397603E-2</v>
      </c>
      <c r="P96" s="44">
        <f>(VLOOKUP($A95,'ADR Raw Data'!$B$6:$BE$49,'ADR Raw Data'!W$1,FALSE))/100</f>
        <v>-2.4600605632688999E-2</v>
      </c>
      <c r="Q96" s="44">
        <f>(VLOOKUP($A95,'ADR Raw Data'!$B$6:$BE$49,'ADR Raw Data'!X$1,FALSE))/100</f>
        <v>6.2663197729610501E-2</v>
      </c>
      <c r="R96" s="44">
        <f>(VLOOKUP($A95,'ADR Raw Data'!$B$6:$BE$49,'ADR Raw Data'!Y$1,FALSE))/100</f>
        <v>5.1811328536097798E-3</v>
      </c>
      <c r="S96" s="45">
        <f>(VLOOKUP($A95,'ADR Raw Data'!$B$6:$BE$49,'ADR Raw Data'!AA$1,FALSE))/100</f>
        <v>4.4839939430669003E-2</v>
      </c>
      <c r="T96" s="45">
        <f>(VLOOKUP($A95,'ADR Raw Data'!$B$6:$BE$49,'ADR Raw Data'!AB$1,FALSE))/100</f>
        <v>1.1404449118139698E-2</v>
      </c>
      <c r="U96" s="44">
        <f>(VLOOKUP($A95,'ADR Raw Data'!$B$6:$BE$49,'ADR Raw Data'!AC$1,FALSE))/100</f>
        <v>2.60563433842293E-2</v>
      </c>
      <c r="V96" s="46">
        <f>(VLOOKUP($A95,'ADR Raw Data'!$B$6:$BE$49,'ADR Raw Data'!AE$1,FALSE))/100</f>
        <v>2.4975473805528798E-2</v>
      </c>
      <c r="X96" s="43">
        <f>(VLOOKUP($A95,'RevPAR Raw Data'!$B$6:$BE$43,'RevPAR Raw Data'!T$1,FALSE))/100</f>
        <v>2.6153521357560702E-2</v>
      </c>
      <c r="Y96" s="44">
        <f>(VLOOKUP($A95,'RevPAR Raw Data'!$B$6:$BE$43,'RevPAR Raw Data'!U$1,FALSE))/100</f>
        <v>-8.5109563906413097E-2</v>
      </c>
      <c r="Z96" s="44">
        <f>(VLOOKUP($A95,'RevPAR Raw Data'!$B$6:$BE$43,'RevPAR Raw Data'!V$1,FALSE))/100</f>
        <v>-0.13223847978223899</v>
      </c>
      <c r="AA96" s="44">
        <f>(VLOOKUP($A95,'RevPAR Raw Data'!$B$6:$BE$43,'RevPAR Raw Data'!W$1,FALSE))/100</f>
        <v>-8.4234209840788291E-2</v>
      </c>
      <c r="AB96" s="44">
        <f>(VLOOKUP($A95,'RevPAR Raw Data'!$B$6:$BE$43,'RevPAR Raw Data'!X$1,FALSE))/100</f>
        <v>0.11957850572838299</v>
      </c>
      <c r="AC96" s="44">
        <f>(VLOOKUP($A95,'RevPAR Raw Data'!$B$6:$BE$43,'RevPAR Raw Data'!Y$1,FALSE))/100</f>
        <v>-2.7350828297687299E-2</v>
      </c>
      <c r="AD96" s="45">
        <f>(VLOOKUP($A95,'RevPAR Raw Data'!$B$6:$BE$43,'RevPAR Raw Data'!AA$1,FALSE))/100</f>
        <v>0.175025336227984</v>
      </c>
      <c r="AE96" s="45">
        <f>(VLOOKUP($A95,'RevPAR Raw Data'!$B$6:$BE$43,'RevPAR Raw Data'!AB$1,FALSE))/100</f>
        <v>7.6220916783323794E-2</v>
      </c>
      <c r="AF96" s="44">
        <f>(VLOOKUP($A95,'RevPAR Raw Data'!$B$6:$BE$43,'RevPAR Raw Data'!AC$1,FALSE))/100</f>
        <v>0.121913851690526</v>
      </c>
      <c r="AG96" s="46">
        <f>(VLOOKUP($A95,'RevPAR Raw Data'!$B$6:$BE$43,'RevPAR Raw Data'!AE$1,FALSE))/100</f>
        <v>3.7767934357387595E-2</v>
      </c>
    </row>
    <row r="97" spans="1:33" x14ac:dyDescent="0.2">
      <c r="A97" s="83"/>
      <c r="B97" s="84"/>
      <c r="C97" s="85"/>
      <c r="D97" s="85"/>
      <c r="E97" s="85"/>
      <c r="F97" s="85"/>
      <c r="G97" s="86"/>
      <c r="H97" s="85"/>
      <c r="I97" s="85"/>
      <c r="J97" s="86"/>
      <c r="K97" s="87"/>
      <c r="M97" s="84"/>
      <c r="N97" s="85"/>
      <c r="O97" s="85"/>
      <c r="P97" s="85"/>
      <c r="Q97" s="85"/>
      <c r="R97" s="86"/>
      <c r="S97" s="85"/>
      <c r="T97" s="85"/>
      <c r="U97" s="86"/>
      <c r="V97" s="87"/>
      <c r="X97" s="84"/>
      <c r="Y97" s="85"/>
      <c r="Z97" s="85"/>
      <c r="AA97" s="85"/>
      <c r="AB97" s="85"/>
      <c r="AC97" s="86"/>
      <c r="AD97" s="85"/>
      <c r="AE97" s="85"/>
      <c r="AF97" s="86"/>
      <c r="AG97" s="87"/>
    </row>
    <row r="98" spans="1:33" x14ac:dyDescent="0.2">
      <c r="A98" s="88" t="s">
        <v>46</v>
      </c>
      <c r="B98" s="71">
        <f>(VLOOKUP($A98,'Occupancy Raw Data'!$B$8:$BE$45,'Occupancy Raw Data'!G$3,FALSE))/100</f>
        <v>0.41679703213695002</v>
      </c>
      <c r="C98" s="72">
        <f>(VLOOKUP($A98,'Occupancy Raw Data'!$B$8:$BE$45,'Occupancy Raw Data'!H$3,FALSE))/100</f>
        <v>0.52275063692844004</v>
      </c>
      <c r="D98" s="72">
        <f>(VLOOKUP($A98,'Occupancy Raw Data'!$B$8:$BE$45,'Occupancy Raw Data'!I$3,FALSE))/100</f>
        <v>0.59256693335717103</v>
      </c>
      <c r="E98" s="72">
        <f>(VLOOKUP($A98,'Occupancy Raw Data'!$B$8:$BE$45,'Occupancy Raw Data'!J$3,FALSE))/100</f>
        <v>0.60172976355428398</v>
      </c>
      <c r="F98" s="72">
        <f>(VLOOKUP($A98,'Occupancy Raw Data'!$B$8:$BE$45,'Occupancy Raw Data'!K$3,FALSE))/100</f>
        <v>0.60316005899968705</v>
      </c>
      <c r="G98" s="73">
        <f>(VLOOKUP($A98,'Occupancy Raw Data'!$B$8:$BE$45,'Occupancy Raw Data'!L$3,FALSE))/100</f>
        <v>0.54740088499530604</v>
      </c>
      <c r="H98" s="53">
        <f>(VLOOKUP($A98,'Occupancy Raw Data'!$B$8:$BE$45,'Occupancy Raw Data'!N$3,FALSE))/100</f>
        <v>0.69179367988200002</v>
      </c>
      <c r="I98" s="53">
        <f>(VLOOKUP($A98,'Occupancy Raw Data'!$B$8:$BE$45,'Occupancy Raw Data'!O$3,FALSE))/100</f>
        <v>0.65114200151968804</v>
      </c>
      <c r="J98" s="73">
        <f>(VLOOKUP($A98,'Occupancy Raw Data'!$B$8:$BE$45,'Occupancy Raw Data'!P$3,FALSE))/100</f>
        <v>0.67146784070084398</v>
      </c>
      <c r="K98" s="74">
        <f>(VLOOKUP($A98,'Occupancy Raw Data'!$B$8:$BE$45,'Occupancy Raw Data'!R$3,FALSE))/100</f>
        <v>0.58284858662546002</v>
      </c>
      <c r="M98" s="75">
        <f>VLOOKUP($A98,'ADR Raw Data'!$B$6:$BE$43,'ADR Raw Data'!G$1,FALSE)</f>
        <v>101.85153994638</v>
      </c>
      <c r="N98" s="76">
        <f>VLOOKUP($A98,'ADR Raw Data'!$B$6:$BE$43,'ADR Raw Data'!H$1,FALSE)</f>
        <v>106.779849942285</v>
      </c>
      <c r="O98" s="76">
        <f>VLOOKUP($A98,'ADR Raw Data'!$B$6:$BE$43,'ADR Raw Data'!I$1,FALSE)</f>
        <v>108.069211012634</v>
      </c>
      <c r="P98" s="76">
        <f>VLOOKUP($A98,'ADR Raw Data'!$B$6:$BE$43,'ADR Raw Data'!J$1,FALSE)</f>
        <v>108.45562934076101</v>
      </c>
      <c r="Q98" s="76">
        <f>VLOOKUP($A98,'ADR Raw Data'!$B$6:$BE$43,'ADR Raw Data'!K$1,FALSE)</f>
        <v>110.04742784097201</v>
      </c>
      <c r="R98" s="77">
        <f>VLOOKUP($A98,'ADR Raw Data'!$B$6:$BE$43,'ADR Raw Data'!L$1,FALSE)</f>
        <v>107.397008818486</v>
      </c>
      <c r="S98" s="76">
        <f>VLOOKUP($A98,'ADR Raw Data'!$B$6:$BE$43,'ADR Raw Data'!N$1,FALSE)</f>
        <v>135.560386044257</v>
      </c>
      <c r="T98" s="76">
        <f>VLOOKUP($A98,'ADR Raw Data'!$B$6:$BE$43,'ADR Raw Data'!O$1,FALSE)</f>
        <v>131.33305086490901</v>
      </c>
      <c r="U98" s="77">
        <f>VLOOKUP($A98,'ADR Raw Data'!$B$6:$BE$43,'ADR Raw Data'!P$1,FALSE)</f>
        <v>133.510700770498</v>
      </c>
      <c r="V98" s="78">
        <f>VLOOKUP($A98,'ADR Raw Data'!$B$6:$BE$43,'ADR Raw Data'!R$1,FALSE)</f>
        <v>115.99248026686899</v>
      </c>
      <c r="X98" s="75">
        <f>VLOOKUP($A98,'RevPAR Raw Data'!$B$6:$BE$43,'RevPAR Raw Data'!G$1,FALSE)</f>
        <v>42.451419568229497</v>
      </c>
      <c r="Y98" s="76">
        <f>VLOOKUP($A98,'RevPAR Raw Data'!$B$6:$BE$43,'RevPAR Raw Data'!H$1,FALSE)</f>
        <v>55.819234568452998</v>
      </c>
      <c r="Z98" s="76">
        <f>VLOOKUP($A98,'RevPAR Raw Data'!$B$6:$BE$43,'RevPAR Raw Data'!I$1,FALSE)</f>
        <v>64.038240960085801</v>
      </c>
      <c r="AA98" s="76">
        <f>VLOOKUP($A98,'RevPAR Raw Data'!$B$6:$BE$43,'RevPAR Raw Data'!J$1,FALSE)</f>
        <v>65.260980199347401</v>
      </c>
      <c r="AB98" s="76">
        <f>VLOOKUP($A98,'RevPAR Raw Data'!$B$6:$BE$43,'RevPAR Raw Data'!K$1,FALSE)</f>
        <v>66.376213069324606</v>
      </c>
      <c r="AC98" s="77">
        <f>VLOOKUP($A98,'RevPAR Raw Data'!$B$6:$BE$43,'RevPAR Raw Data'!L$1,FALSE)</f>
        <v>58.789217673087997</v>
      </c>
      <c r="AD98" s="76">
        <f>VLOOKUP($A98,'RevPAR Raw Data'!$B$6:$BE$43,'RevPAR Raw Data'!N$1,FALSE)</f>
        <v>93.779818307781696</v>
      </c>
      <c r="AE98" s="76">
        <f>VLOOKUP($A98,'RevPAR Raw Data'!$B$6:$BE$43,'RevPAR Raw Data'!O$1,FALSE)</f>
        <v>85.516465605864198</v>
      </c>
      <c r="AF98" s="77">
        <f>VLOOKUP($A98,'RevPAR Raw Data'!$B$6:$BE$43,'RevPAR Raw Data'!P$1,FALSE)</f>
        <v>89.648141956822897</v>
      </c>
      <c r="AG98" s="78">
        <f>VLOOKUP($A98,'RevPAR Raw Data'!$B$6:$BE$43,'RevPAR Raw Data'!R$1,FALSE)</f>
        <v>67.606053182726598</v>
      </c>
    </row>
    <row r="99" spans="1:33" x14ac:dyDescent="0.2">
      <c r="A99" s="55" t="s">
        <v>131</v>
      </c>
      <c r="B99" s="43">
        <f>(VLOOKUP($A98,'Occupancy Raw Data'!$B$8:$BE$51,'Occupancy Raw Data'!T$3,FALSE))/100</f>
        <v>3.7839817322208001E-2</v>
      </c>
      <c r="C99" s="44">
        <f>(VLOOKUP($A98,'Occupancy Raw Data'!$B$8:$BE$51,'Occupancy Raw Data'!U$3,FALSE))/100</f>
        <v>8.3145601419959102E-3</v>
      </c>
      <c r="D99" s="44">
        <f>(VLOOKUP($A98,'Occupancy Raw Data'!$B$8:$BE$51,'Occupancy Raw Data'!V$3,FALSE))/100</f>
        <v>4.9687291898575597E-2</v>
      </c>
      <c r="E99" s="44">
        <f>(VLOOKUP($A98,'Occupancy Raw Data'!$B$8:$BE$51,'Occupancy Raw Data'!W$3,FALSE))/100</f>
        <v>2.1027896999887E-2</v>
      </c>
      <c r="F99" s="44">
        <f>(VLOOKUP($A98,'Occupancy Raw Data'!$B$8:$BE$51,'Occupancy Raw Data'!X$3,FALSE))/100</f>
        <v>-6.0570809079593397E-4</v>
      </c>
      <c r="G99" s="44">
        <f>(VLOOKUP($A98,'Occupancy Raw Data'!$B$8:$BE$51,'Occupancy Raw Data'!Y$3,FALSE))/100</f>
        <v>2.2253443120324401E-2</v>
      </c>
      <c r="H99" s="45">
        <f>(VLOOKUP($A98,'Occupancy Raw Data'!$B$8:$BE$51,'Occupancy Raw Data'!AA$3,FALSE))/100</f>
        <v>3.2662340441665896E-2</v>
      </c>
      <c r="I99" s="45">
        <f>(VLOOKUP($A98,'Occupancy Raw Data'!$B$8:$BE$51,'Occupancy Raw Data'!AB$3,FALSE))/100</f>
        <v>2.3720950149380401E-2</v>
      </c>
      <c r="J99" s="44">
        <f>(VLOOKUP($A98,'Occupancy Raw Data'!$B$8:$BE$51,'Occupancy Raw Data'!AC$3,FALSE))/100</f>
        <v>2.8307552778339899E-2</v>
      </c>
      <c r="K99" s="46">
        <f>(VLOOKUP($A98,'Occupancy Raw Data'!$B$8:$BE$51,'Occupancy Raw Data'!AE$3,FALSE))/100</f>
        <v>2.4237523922344399E-2</v>
      </c>
      <c r="M99" s="43">
        <f>(VLOOKUP($A98,'ADR Raw Data'!$B$6:$BE$49,'ADR Raw Data'!T$1,FALSE))/100</f>
        <v>4.1264142374693301E-2</v>
      </c>
      <c r="N99" s="44">
        <f>(VLOOKUP($A98,'ADR Raw Data'!$B$6:$BE$49,'ADR Raw Data'!U$1,FALSE))/100</f>
        <v>3.6181072651036005E-2</v>
      </c>
      <c r="O99" s="44">
        <f>(VLOOKUP($A98,'ADR Raw Data'!$B$6:$BE$49,'ADR Raw Data'!V$1,FALSE))/100</f>
        <v>1.9761698830871099E-2</v>
      </c>
      <c r="P99" s="44">
        <f>(VLOOKUP($A98,'ADR Raw Data'!$B$6:$BE$49,'ADR Raw Data'!W$1,FALSE))/100</f>
        <v>-2.5678901759146E-2</v>
      </c>
      <c r="Q99" s="44">
        <f>(VLOOKUP($A98,'ADR Raw Data'!$B$6:$BE$49,'ADR Raw Data'!X$1,FALSE))/100</f>
        <v>-4.9390377748747903E-2</v>
      </c>
      <c r="R99" s="44">
        <f>(VLOOKUP($A98,'ADR Raw Data'!$B$6:$BE$49,'ADR Raw Data'!Y$1,FALSE))/100</f>
        <v>-1.5804380106589399E-3</v>
      </c>
      <c r="S99" s="45">
        <f>(VLOOKUP($A98,'ADR Raw Data'!$B$6:$BE$49,'ADR Raw Data'!AA$1,FALSE))/100</f>
        <v>2.2630160290317499E-2</v>
      </c>
      <c r="T99" s="45">
        <f>(VLOOKUP($A98,'ADR Raw Data'!$B$6:$BE$49,'ADR Raw Data'!AB$1,FALSE))/100</f>
        <v>3.3999137631478701E-2</v>
      </c>
      <c r="U99" s="44">
        <f>(VLOOKUP($A98,'ADR Raw Data'!$B$6:$BE$49,'ADR Raw Data'!AC$1,FALSE))/100</f>
        <v>2.81166884399781E-2</v>
      </c>
      <c r="V99" s="46">
        <f>(VLOOKUP($A98,'ADR Raw Data'!$B$6:$BE$49,'ADR Raw Data'!AE$1,FALSE))/100</f>
        <v>9.7211316441454393E-3</v>
      </c>
      <c r="X99" s="43">
        <f>(VLOOKUP($A98,'RevPAR Raw Data'!$B$6:$BE$43,'RevPAR Raw Data'!T$1,FALSE))/100</f>
        <v>8.0665387306317393E-2</v>
      </c>
      <c r="Y99" s="44">
        <f>(VLOOKUP($A98,'RevPAR Raw Data'!$B$6:$BE$43,'RevPAR Raw Data'!U$1,FALSE))/100</f>
        <v>4.4796462497590894E-2</v>
      </c>
      <c r="Z99" s="44">
        <f>(VLOOKUP($A98,'RevPAR Raw Data'!$B$6:$BE$43,'RevPAR Raw Data'!V$1,FALSE))/100</f>
        <v>7.0430896027668E-2</v>
      </c>
      <c r="AA99" s="44">
        <f>(VLOOKUP($A98,'RevPAR Raw Data'!$B$6:$BE$43,'RevPAR Raw Data'!W$1,FALSE))/100</f>
        <v>-5.1909780605205406E-3</v>
      </c>
      <c r="AB99" s="44">
        <f>(VLOOKUP($A98,'RevPAR Raw Data'!$B$6:$BE$43,'RevPAR Raw Data'!X$1,FALSE))/100</f>
        <v>-4.9966169688133999E-2</v>
      </c>
      <c r="AC99" s="44">
        <f>(VLOOKUP($A98,'RevPAR Raw Data'!$B$6:$BE$43,'RevPAR Raw Data'!Y$1,FALSE))/100</f>
        <v>2.0637834922290002E-2</v>
      </c>
      <c r="AD99" s="45">
        <f>(VLOOKUP($A98,'RevPAR Raw Data'!$B$6:$BE$43,'RevPAR Raw Data'!AA$1,FALSE))/100</f>
        <v>5.6031654731635301E-2</v>
      </c>
      <c r="AE99" s="45">
        <f>(VLOOKUP($A98,'RevPAR Raw Data'!$B$6:$BE$43,'RevPAR Raw Data'!AB$1,FALSE))/100</f>
        <v>5.8526579629737396E-2</v>
      </c>
      <c r="AF99" s="44">
        <f>(VLOOKUP($A98,'RevPAR Raw Data'!$B$6:$BE$43,'RevPAR Raw Data'!AC$1,FALSE))/100</f>
        <v>5.7220155860284894E-2</v>
      </c>
      <c r="AG99" s="46">
        <f>(VLOOKUP($A98,'RevPAR Raw Data'!$B$6:$BE$43,'RevPAR Raw Data'!AE$1,FALSE))/100</f>
        <v>3.4194271727267099E-2</v>
      </c>
    </row>
    <row r="100" spans="1:33" x14ac:dyDescent="0.2">
      <c r="A100" s="88"/>
      <c r="B100" s="71"/>
      <c r="C100" s="72"/>
      <c r="D100" s="72"/>
      <c r="E100" s="72"/>
      <c r="F100" s="72"/>
      <c r="G100" s="73"/>
      <c r="H100" s="53"/>
      <c r="I100" s="53"/>
      <c r="J100" s="73"/>
      <c r="K100" s="74"/>
      <c r="M100" s="75"/>
      <c r="N100" s="76"/>
      <c r="O100" s="76"/>
      <c r="P100" s="76"/>
      <c r="Q100" s="76"/>
      <c r="R100" s="77"/>
      <c r="S100" s="76"/>
      <c r="T100" s="76"/>
      <c r="U100" s="77"/>
      <c r="V100" s="78"/>
      <c r="X100" s="75"/>
      <c r="Y100" s="76"/>
      <c r="Z100" s="76"/>
      <c r="AA100" s="76"/>
      <c r="AB100" s="76"/>
      <c r="AC100" s="77"/>
      <c r="AD100" s="76"/>
      <c r="AE100" s="76"/>
      <c r="AF100" s="77"/>
      <c r="AG100" s="78"/>
    </row>
    <row r="101" spans="1:33" x14ac:dyDescent="0.2">
      <c r="A101" s="70" t="s">
        <v>48</v>
      </c>
      <c r="B101" s="71">
        <f>(VLOOKUP($A101,'Occupancy Raw Data'!$B$8:$BE$45,'Occupancy Raw Data'!G$3,FALSE))/100</f>
        <v>0.39513108614232201</v>
      </c>
      <c r="C101" s="72">
        <f>(VLOOKUP($A101,'Occupancy Raw Data'!$B$8:$BE$45,'Occupancy Raw Data'!H$3,FALSE))/100</f>
        <v>0.50280898876404401</v>
      </c>
      <c r="D101" s="72">
        <f>(VLOOKUP($A101,'Occupancy Raw Data'!$B$8:$BE$45,'Occupancy Raw Data'!I$3,FALSE))/100</f>
        <v>0.55763628797336606</v>
      </c>
      <c r="E101" s="72">
        <f>(VLOOKUP($A101,'Occupancy Raw Data'!$B$8:$BE$45,'Occupancy Raw Data'!J$3,FALSE))/100</f>
        <v>0.55992509363295806</v>
      </c>
      <c r="F101" s="72">
        <f>(VLOOKUP($A101,'Occupancy Raw Data'!$B$8:$BE$45,'Occupancy Raw Data'!K$3,FALSE))/100</f>
        <v>0.55337078651685301</v>
      </c>
      <c r="G101" s="73">
        <f>(VLOOKUP($A101,'Occupancy Raw Data'!$B$8:$BE$45,'Occupancy Raw Data'!L$3,FALSE))/100</f>
        <v>0.51377444860590904</v>
      </c>
      <c r="H101" s="53">
        <f>(VLOOKUP($A101,'Occupancy Raw Data'!$B$8:$BE$45,'Occupancy Raw Data'!N$3,FALSE))/100</f>
        <v>0.61319184352892198</v>
      </c>
      <c r="I101" s="53">
        <f>(VLOOKUP($A101,'Occupancy Raw Data'!$B$8:$BE$45,'Occupancy Raw Data'!O$3,FALSE))/100</f>
        <v>0.59384103204327898</v>
      </c>
      <c r="J101" s="73">
        <f>(VLOOKUP($A101,'Occupancy Raw Data'!$B$8:$BE$45,'Occupancy Raw Data'!P$3,FALSE))/100</f>
        <v>0.60351643778609998</v>
      </c>
      <c r="K101" s="74">
        <f>(VLOOKUP($A101,'Occupancy Raw Data'!$B$8:$BE$45,'Occupancy Raw Data'!R$3,FALSE))/100</f>
        <v>0.53941501694310601</v>
      </c>
      <c r="M101" s="75">
        <f>VLOOKUP($A101,'ADR Raw Data'!$B$6:$BE$43,'ADR Raw Data'!G$1,FALSE)</f>
        <v>96.348644023169996</v>
      </c>
      <c r="N101" s="76">
        <f>VLOOKUP($A101,'ADR Raw Data'!$B$6:$BE$43,'ADR Raw Data'!H$1,FALSE)</f>
        <v>99.566552865714797</v>
      </c>
      <c r="O101" s="76">
        <f>VLOOKUP($A101,'ADR Raw Data'!$B$6:$BE$43,'ADR Raw Data'!I$1,FALSE)</f>
        <v>101.956585820895</v>
      </c>
      <c r="P101" s="76">
        <f>VLOOKUP($A101,'ADR Raw Data'!$B$6:$BE$43,'ADR Raw Data'!J$1,FALSE)</f>
        <v>99.972787068004394</v>
      </c>
      <c r="Q101" s="76">
        <f>VLOOKUP($A101,'ADR Raw Data'!$B$6:$BE$43,'ADR Raw Data'!K$1,FALSE)</f>
        <v>102.659524346681</v>
      </c>
      <c r="R101" s="77">
        <f>VLOOKUP($A101,'ADR Raw Data'!$B$6:$BE$43,'ADR Raw Data'!L$1,FALSE)</f>
        <v>100.34521909930299</v>
      </c>
      <c r="S101" s="76">
        <f>VLOOKUP($A101,'ADR Raw Data'!$B$6:$BE$43,'ADR Raw Data'!N$1,FALSE)</f>
        <v>126.927561927383</v>
      </c>
      <c r="T101" s="76">
        <f>VLOOKUP($A101,'ADR Raw Data'!$B$6:$BE$43,'ADR Raw Data'!O$1,FALSE)</f>
        <v>123.59867904695101</v>
      </c>
      <c r="U101" s="77">
        <f>VLOOKUP($A101,'ADR Raw Data'!$B$6:$BE$43,'ADR Raw Data'!P$1,FALSE)</f>
        <v>125.28980434407799</v>
      </c>
      <c r="V101" s="78">
        <f>VLOOKUP($A101,'ADR Raw Data'!$B$6:$BE$43,'ADR Raw Data'!R$1,FALSE)</f>
        <v>108.319183887143</v>
      </c>
      <c r="X101" s="75">
        <f>VLOOKUP($A101,'RevPAR Raw Data'!$B$6:$BE$43,'RevPAR Raw Data'!G$1,FALSE)</f>
        <v>38.070344361215099</v>
      </c>
      <c r="Y101" s="76">
        <f>VLOOKUP($A101,'RevPAR Raw Data'!$B$6:$BE$43,'RevPAR Raw Data'!H$1,FALSE)</f>
        <v>50.062957761131898</v>
      </c>
      <c r="Z101" s="76">
        <f>VLOOKUP($A101,'RevPAR Raw Data'!$B$6:$BE$43,'RevPAR Raw Data'!I$1,FALSE)</f>
        <v>56.8546920516021</v>
      </c>
      <c r="AA101" s="76">
        <f>VLOOKUP($A101,'RevPAR Raw Data'!$B$6:$BE$43,'RevPAR Raw Data'!J$1,FALSE)</f>
        <v>55.977272159800201</v>
      </c>
      <c r="AB101" s="76">
        <f>VLOOKUP($A101,'RevPAR Raw Data'!$B$6:$BE$43,'RevPAR Raw Data'!K$1,FALSE)</f>
        <v>56.808781731169297</v>
      </c>
      <c r="AC101" s="77">
        <f>VLOOKUP($A101,'RevPAR Raw Data'!$B$6:$BE$43,'RevPAR Raw Data'!L$1,FALSE)</f>
        <v>51.554809612983703</v>
      </c>
      <c r="AD101" s="76">
        <f>VLOOKUP($A101,'RevPAR Raw Data'!$B$6:$BE$43,'RevPAR Raw Data'!N$1,FALSE)</f>
        <v>77.830945692883802</v>
      </c>
      <c r="AE101" s="76">
        <f>VLOOKUP($A101,'RevPAR Raw Data'!$B$6:$BE$43,'RevPAR Raw Data'!O$1,FALSE)</f>
        <v>73.397967124427694</v>
      </c>
      <c r="AF101" s="77">
        <f>VLOOKUP($A101,'RevPAR Raw Data'!$B$6:$BE$43,'RevPAR Raw Data'!P$1,FALSE)</f>
        <v>75.614456408655798</v>
      </c>
      <c r="AG101" s="78">
        <f>VLOOKUP($A101,'RevPAR Raw Data'!$B$6:$BE$43,'RevPAR Raw Data'!R$1,FALSE)</f>
        <v>58.428994411747198</v>
      </c>
    </row>
    <row r="102" spans="1:33" x14ac:dyDescent="0.2">
      <c r="A102" s="55" t="s">
        <v>131</v>
      </c>
      <c r="B102" s="43">
        <f>(VLOOKUP($A101,'Occupancy Raw Data'!$B$8:$BE$51,'Occupancy Raw Data'!T$3,FALSE))/100</f>
        <v>1.7729813356128298E-2</v>
      </c>
      <c r="C102" s="44">
        <f>(VLOOKUP($A101,'Occupancy Raw Data'!$B$8:$BE$51,'Occupancy Raw Data'!U$3,FALSE))/100</f>
        <v>2.99336231287371E-2</v>
      </c>
      <c r="D102" s="44">
        <f>(VLOOKUP($A101,'Occupancy Raw Data'!$B$8:$BE$51,'Occupancy Raw Data'!V$3,FALSE))/100</f>
        <v>7.5777068391637198E-2</v>
      </c>
      <c r="E102" s="44">
        <f>(VLOOKUP($A101,'Occupancy Raw Data'!$B$8:$BE$51,'Occupancy Raw Data'!W$3,FALSE))/100</f>
        <v>-1.57806626543146E-2</v>
      </c>
      <c r="F102" s="44">
        <f>(VLOOKUP($A101,'Occupancy Raw Data'!$B$8:$BE$51,'Occupancy Raw Data'!X$3,FALSE))/100</f>
        <v>-3.4888425111636E-2</v>
      </c>
      <c r="G102" s="44">
        <f>(VLOOKUP($A101,'Occupancy Raw Data'!$B$8:$BE$51,'Occupancy Raw Data'!Y$3,FALSE))/100</f>
        <v>1.2532041351524399E-2</v>
      </c>
      <c r="H102" s="45">
        <f>(VLOOKUP($A101,'Occupancy Raw Data'!$B$8:$BE$51,'Occupancy Raw Data'!AA$3,FALSE))/100</f>
        <v>1.9865001821585598E-2</v>
      </c>
      <c r="I102" s="45">
        <f>(VLOOKUP($A101,'Occupancy Raw Data'!$B$8:$BE$51,'Occupancy Raw Data'!AB$3,FALSE))/100</f>
        <v>5.9525240878851297E-2</v>
      </c>
      <c r="J102" s="44">
        <f>(VLOOKUP($A101,'Occupancy Raw Data'!$B$8:$BE$51,'Occupancy Raw Data'!AC$3,FALSE))/100</f>
        <v>3.8999203099974601E-2</v>
      </c>
      <c r="K102" s="46">
        <f>(VLOOKUP($A101,'Occupancy Raw Data'!$B$8:$BE$51,'Occupancy Raw Data'!AE$3,FALSE))/100</f>
        <v>2.0844891332690501E-2</v>
      </c>
      <c r="M102" s="43">
        <f>(VLOOKUP($A101,'ADR Raw Data'!$B$6:$BE$49,'ADR Raw Data'!T$1,FALSE))/100</f>
        <v>6.0581497249667195E-2</v>
      </c>
      <c r="N102" s="44">
        <f>(VLOOKUP($A101,'ADR Raw Data'!$B$6:$BE$49,'ADR Raw Data'!U$1,FALSE))/100</f>
        <v>4.9528427622349297E-2</v>
      </c>
      <c r="O102" s="44">
        <f>(VLOOKUP($A101,'ADR Raw Data'!$B$6:$BE$49,'ADR Raw Data'!V$1,FALSE))/100</f>
        <v>4.5818741393413201E-2</v>
      </c>
      <c r="P102" s="44">
        <f>(VLOOKUP($A101,'ADR Raw Data'!$B$6:$BE$49,'ADR Raw Data'!W$1,FALSE))/100</f>
        <v>-0.140836156168896</v>
      </c>
      <c r="Q102" s="44">
        <f>(VLOOKUP($A101,'ADR Raw Data'!$B$6:$BE$49,'ADR Raw Data'!X$1,FALSE))/100</f>
        <v>-0.16111342594326397</v>
      </c>
      <c r="R102" s="44">
        <f>(VLOOKUP($A101,'ADR Raw Data'!$B$6:$BE$49,'ADR Raw Data'!Y$1,FALSE))/100</f>
        <v>-5.1773905448940699E-2</v>
      </c>
      <c r="S102" s="45">
        <f>(VLOOKUP($A101,'ADR Raw Data'!$B$6:$BE$49,'ADR Raw Data'!AA$1,FALSE))/100</f>
        <v>-1.5526144759065601E-2</v>
      </c>
      <c r="T102" s="45">
        <f>(VLOOKUP($A101,'ADR Raw Data'!$B$6:$BE$49,'ADR Raw Data'!AB$1,FALSE))/100</f>
        <v>1.6958142568200302E-2</v>
      </c>
      <c r="U102" s="44">
        <f>(VLOOKUP($A101,'ADR Raw Data'!$B$6:$BE$49,'ADR Raw Data'!AC$1,FALSE))/100</f>
        <v>-5.8533993707818603E-4</v>
      </c>
      <c r="V102" s="46">
        <f>(VLOOKUP($A101,'ADR Raw Data'!$B$6:$BE$49,'ADR Raw Data'!AE$1,FALSE))/100</f>
        <v>-3.2527553024949703E-2</v>
      </c>
      <c r="X102" s="43">
        <f>(VLOOKUP($A101,'RevPAR Raw Data'!$B$6:$BE$43,'RevPAR Raw Data'!T$1,FALSE))/100</f>
        <v>7.9385409244866895E-2</v>
      </c>
      <c r="Y102" s="44">
        <f>(VLOOKUP($A101,'RevPAR Raw Data'!$B$6:$BE$43,'RevPAR Raw Data'!U$1,FALSE))/100</f>
        <v>8.0944616037692804E-2</v>
      </c>
      <c r="Z102" s="44">
        <f>(VLOOKUP($A101,'RevPAR Raw Data'!$B$6:$BE$43,'RevPAR Raw Data'!V$1,FALSE))/100</f>
        <v>0.125067819685237</v>
      </c>
      <c r="AA102" s="44">
        <f>(VLOOKUP($A101,'RevPAR Raw Data'!$B$6:$BE$43,'RevPAR Raw Data'!W$1,FALSE))/100</f>
        <v>-0.154394330953179</v>
      </c>
      <c r="AB102" s="44">
        <f>(VLOOKUP($A101,'RevPAR Raw Data'!$B$6:$BE$43,'RevPAR Raw Data'!X$1,FALSE))/100</f>
        <v>-0.19038085735939902</v>
      </c>
      <c r="AC102" s="44">
        <f>(VLOOKUP($A101,'RevPAR Raw Data'!$B$6:$BE$43,'RevPAR Raw Data'!Y$1,FALSE))/100</f>
        <v>-3.98906968214323E-2</v>
      </c>
      <c r="AD102" s="45">
        <f>(VLOOKUP($A101,'RevPAR Raw Data'!$B$6:$BE$43,'RevPAR Raw Data'!AA$1,FALSE))/100</f>
        <v>4.03043016859898E-3</v>
      </c>
      <c r="AE102" s="45">
        <f>(VLOOKUP($A101,'RevPAR Raw Data'!$B$6:$BE$43,'RevPAR Raw Data'!AB$1,FALSE))/100</f>
        <v>7.7492820968281709E-2</v>
      </c>
      <c r="AF102" s="44">
        <f>(VLOOKUP($A101,'RevPAR Raw Data'!$B$6:$BE$43,'RevPAR Raw Data'!AC$1,FALSE))/100</f>
        <v>3.8391035371807797E-2</v>
      </c>
      <c r="AG102" s="46">
        <f>(VLOOKUP($A101,'RevPAR Raw Data'!$B$6:$BE$43,'RevPAR Raw Data'!AE$1,FALSE))/100</f>
        <v>-1.23606950003826E-2</v>
      </c>
    </row>
    <row r="103" spans="1:33" x14ac:dyDescent="0.2">
      <c r="A103" s="93"/>
      <c r="B103" s="71"/>
      <c r="C103" s="72"/>
      <c r="D103" s="72"/>
      <c r="E103" s="72"/>
      <c r="F103" s="72"/>
      <c r="G103" s="73"/>
      <c r="H103" s="53"/>
      <c r="I103" s="53"/>
      <c r="J103" s="73"/>
      <c r="K103" s="74"/>
      <c r="M103" s="75"/>
      <c r="N103" s="76"/>
      <c r="O103" s="76"/>
      <c r="P103" s="76"/>
      <c r="Q103" s="76"/>
      <c r="R103" s="77"/>
      <c r="S103" s="76"/>
      <c r="T103" s="76"/>
      <c r="U103" s="77"/>
      <c r="V103" s="78"/>
      <c r="X103" s="75"/>
      <c r="Y103" s="76"/>
      <c r="Z103" s="76"/>
      <c r="AA103" s="76"/>
      <c r="AB103" s="76"/>
      <c r="AC103" s="77"/>
      <c r="AD103" s="76"/>
      <c r="AE103" s="76"/>
      <c r="AF103" s="77"/>
      <c r="AG103" s="78"/>
    </row>
    <row r="104" spans="1:33" x14ac:dyDescent="0.2">
      <c r="A104" s="70" t="s">
        <v>52</v>
      </c>
      <c r="B104" s="71">
        <f>(VLOOKUP($A104,'Occupancy Raw Data'!$B$8:$BE$54,'Occupancy Raw Data'!G$3,FALSE))/100</f>
        <v>0.39864239432273896</v>
      </c>
      <c r="C104" s="72">
        <f>(VLOOKUP($A104,'Occupancy Raw Data'!$B$8:$BE$54,'Occupancy Raw Data'!H$3,FALSE))/100</f>
        <v>0.46991669237889494</v>
      </c>
      <c r="D104" s="72">
        <f>(VLOOKUP($A104,'Occupancy Raw Data'!$B$8:$BE$54,'Occupancy Raw Data'!I$3,FALSE))/100</f>
        <v>0.52576365319345797</v>
      </c>
      <c r="E104" s="72">
        <f>(VLOOKUP($A104,'Occupancy Raw Data'!$B$8:$BE$54,'Occupancy Raw Data'!J$3,FALSE))/100</f>
        <v>0.53810552298673198</v>
      </c>
      <c r="F104" s="72">
        <f>(VLOOKUP($A104,'Occupancy Raw Data'!$B$8:$BE$54,'Occupancy Raw Data'!K$3,FALSE))/100</f>
        <v>0.54520209811786402</v>
      </c>
      <c r="G104" s="73">
        <f>(VLOOKUP($A104,'Occupancy Raw Data'!$B$8:$BE$54,'Occupancy Raw Data'!L$3,FALSE))/100</f>
        <v>0.49552607219993805</v>
      </c>
      <c r="H104" s="53">
        <f>(VLOOKUP($A104,'Occupancy Raw Data'!$B$8:$BE$54,'Occupancy Raw Data'!N$3,FALSE))/100</f>
        <v>0.58994137611848108</v>
      </c>
      <c r="I104" s="53">
        <f>(VLOOKUP($A104,'Occupancy Raw Data'!$B$8:$BE$54,'Occupancy Raw Data'!O$3,FALSE))/100</f>
        <v>0.58639308855291505</v>
      </c>
      <c r="J104" s="73">
        <f>(VLOOKUP($A104,'Occupancy Raw Data'!$B$8:$BE$54,'Occupancy Raw Data'!P$3,FALSE))/100</f>
        <v>0.58816723233569801</v>
      </c>
      <c r="K104" s="74">
        <f>(VLOOKUP($A104,'Occupancy Raw Data'!$B$8:$BE$54,'Occupancy Raw Data'!R$3,FALSE))/100</f>
        <v>0.52199497509586901</v>
      </c>
      <c r="M104" s="75">
        <f>VLOOKUP($A104,'ADR Raw Data'!$B$6:$BE$54,'ADR Raw Data'!G$1,FALSE)</f>
        <v>86.832391640866803</v>
      </c>
      <c r="N104" s="76">
        <f>VLOOKUP($A104,'ADR Raw Data'!$B$6:$BE$54,'ADR Raw Data'!H$1,FALSE)</f>
        <v>92.392715036112904</v>
      </c>
      <c r="O104" s="76">
        <f>VLOOKUP($A104,'ADR Raw Data'!$B$6:$BE$54,'ADR Raw Data'!I$1,FALSE)</f>
        <v>92.244750586854394</v>
      </c>
      <c r="P104" s="76">
        <f>VLOOKUP($A104,'ADR Raw Data'!$B$6:$BE$54,'ADR Raw Data'!J$1,FALSE)</f>
        <v>94.890619266054998</v>
      </c>
      <c r="Q104" s="76">
        <f>VLOOKUP($A104,'ADR Raw Data'!$B$6:$BE$54,'ADR Raw Data'!K$1,FALSE)</f>
        <v>94.982226938313502</v>
      </c>
      <c r="R104" s="77">
        <f>VLOOKUP($A104,'ADR Raw Data'!$B$6:$BE$54,'ADR Raw Data'!L$1,FALSE)</f>
        <v>92.579009339975002</v>
      </c>
      <c r="S104" s="76">
        <f>VLOOKUP($A104,'ADR Raw Data'!$B$6:$BE$54,'ADR Raw Data'!N$1,FALSE)</f>
        <v>104.011893305439</v>
      </c>
      <c r="T104" s="76">
        <f>VLOOKUP($A104,'ADR Raw Data'!$B$6:$BE$54,'ADR Raw Data'!O$1,FALSE)</f>
        <v>102.956866614048</v>
      </c>
      <c r="U104" s="77">
        <f>VLOOKUP($A104,'ADR Raw Data'!$B$6:$BE$54,'ADR Raw Data'!P$1,FALSE)</f>
        <v>103.48597114754</v>
      </c>
      <c r="V104" s="78">
        <f>VLOOKUP($A104,'ADR Raw Data'!$B$6:$BE$54,'ADR Raw Data'!R$1,FALSE)</f>
        <v>96.090328055731405</v>
      </c>
      <c r="X104" s="75">
        <f>VLOOKUP($A104,'RevPAR Raw Data'!$B$6:$BE$54,'RevPAR Raw Data'!G$1,FALSE)</f>
        <v>34.615072508485</v>
      </c>
      <c r="Y104" s="76">
        <f>VLOOKUP($A104,'RevPAR Raw Data'!$B$6:$BE$54,'RevPAR Raw Data'!H$1,FALSE)</f>
        <v>43.416879049675998</v>
      </c>
      <c r="Z104" s="76">
        <f>VLOOKUP($A104,'RevPAR Raw Data'!$B$6:$BE$54,'RevPAR Raw Data'!I$1,FALSE)</f>
        <v>48.498937056464001</v>
      </c>
      <c r="AA104" s="76">
        <f>VLOOKUP($A104,'RevPAR Raw Data'!$B$6:$BE$54,'RevPAR Raw Data'!J$1,FALSE)</f>
        <v>51.061166306695398</v>
      </c>
      <c r="AB104" s="76">
        <f>VLOOKUP($A104,'RevPAR Raw Data'!$B$6:$BE$54,'RevPAR Raw Data'!K$1,FALSE)</f>
        <v>51.784509410675703</v>
      </c>
      <c r="AC104" s="77">
        <f>VLOOKUP($A104,'RevPAR Raw Data'!$B$6:$BE$54,'RevPAR Raw Data'!L$1,FALSE)</f>
        <v>45.875312866399199</v>
      </c>
      <c r="AD104" s="76">
        <f>VLOOKUP($A104,'RevPAR Raw Data'!$B$6:$BE$54,'RevPAR Raw Data'!N$1,FALSE)</f>
        <v>61.360919469299503</v>
      </c>
      <c r="AE104" s="76">
        <f>VLOOKUP($A104,'RevPAR Raw Data'!$B$6:$BE$54,'RevPAR Raw Data'!O$1,FALSE)</f>
        <v>60.373195001542697</v>
      </c>
      <c r="AF104" s="77">
        <f>VLOOKUP($A104,'RevPAR Raw Data'!$B$6:$BE$54,'RevPAR Raw Data'!P$1,FALSE)</f>
        <v>60.8670572354211</v>
      </c>
      <c r="AG104" s="78">
        <f>VLOOKUP($A104,'RevPAR Raw Data'!$B$6:$BE$54,'RevPAR Raw Data'!R$1,FALSE)</f>
        <v>50.158668400405503</v>
      </c>
    </row>
    <row r="105" spans="1:33" x14ac:dyDescent="0.2">
      <c r="A105" s="55" t="s">
        <v>131</v>
      </c>
      <c r="B105" s="43">
        <f>(VLOOKUP($A104,'Occupancy Raw Data'!$B$8:$BE$54,'Occupancy Raw Data'!T$3,FALSE))/100</f>
        <v>9.5709821266972209E-2</v>
      </c>
      <c r="C105" s="44">
        <f>(VLOOKUP($A104,'Occupancy Raw Data'!$B$8:$BE$54,'Occupancy Raw Data'!U$3,FALSE))/100</f>
        <v>1.47154505251232E-2</v>
      </c>
      <c r="D105" s="44">
        <f>(VLOOKUP($A104,'Occupancy Raw Data'!$B$8:$BE$54,'Occupancy Raw Data'!V$3,FALSE))/100</f>
        <v>5.7479347743824599E-2</v>
      </c>
      <c r="E105" s="44">
        <f>(VLOOKUP($A104,'Occupancy Raw Data'!$B$8:$BE$54,'Occupancy Raw Data'!W$3,FALSE))/100</f>
        <v>8.2643260466543203E-2</v>
      </c>
      <c r="F105" s="44">
        <f>(VLOOKUP($A104,'Occupancy Raw Data'!$B$8:$BE$54,'Occupancy Raw Data'!X$3,FALSE))/100</f>
        <v>9.6231568551355992E-2</v>
      </c>
      <c r="G105" s="44">
        <f>(VLOOKUP($A104,'Occupancy Raw Data'!$B$8:$BE$54,'Occupancy Raw Data'!Y$3,FALSE))/100</f>
        <v>6.8644129000878407E-2</v>
      </c>
      <c r="H105" s="45">
        <f>(VLOOKUP($A104,'Occupancy Raw Data'!$B$8:$BE$54,'Occupancy Raw Data'!AA$3,FALSE))/100</f>
        <v>2.28422449590161E-2</v>
      </c>
      <c r="I105" s="45">
        <f>(VLOOKUP($A104,'Occupancy Raw Data'!$B$8:$BE$54,'Occupancy Raw Data'!AB$3,FALSE))/100</f>
        <v>1.2026496056246401E-2</v>
      </c>
      <c r="J105" s="44">
        <f>(VLOOKUP($A104,'Occupancy Raw Data'!$B$8:$BE$54,'Occupancy Raw Data'!AC$3,FALSE))/100</f>
        <v>1.74219386123407E-2</v>
      </c>
      <c r="K105" s="46">
        <f>(VLOOKUP($A104,'Occupancy Raw Data'!$B$8:$BE$54,'Occupancy Raw Data'!AE$3,FALSE))/100</f>
        <v>5.1600028122403004E-2</v>
      </c>
      <c r="M105" s="43">
        <f>(VLOOKUP($A104,'ADR Raw Data'!$B$6:$BE$54,'ADR Raw Data'!T$1,FALSE))/100</f>
        <v>6.8896317725860895E-4</v>
      </c>
      <c r="N105" s="44">
        <f>(VLOOKUP($A104,'ADR Raw Data'!$B$6:$BE$54,'ADR Raw Data'!U$1,FALSE))/100</f>
        <v>1.9077405085933699E-3</v>
      </c>
      <c r="O105" s="44">
        <f>(VLOOKUP($A104,'ADR Raw Data'!$B$6:$BE$54,'ADR Raw Data'!V$1,FALSE))/100</f>
        <v>-8.1945067568460102E-3</v>
      </c>
      <c r="P105" s="44">
        <f>(VLOOKUP($A104,'ADR Raw Data'!$B$6:$BE$54,'ADR Raw Data'!W$1,FALSE))/100</f>
        <v>2.0737814893448801E-2</v>
      </c>
      <c r="Q105" s="44">
        <f>(VLOOKUP($A104,'ADR Raw Data'!$B$6:$BE$54,'ADR Raw Data'!X$1,FALSE))/100</f>
        <v>1.0533069408881698E-2</v>
      </c>
      <c r="R105" s="44">
        <f>(VLOOKUP($A104,'ADR Raw Data'!$B$6:$BE$54,'ADR Raw Data'!Y$1,FALSE))/100</f>
        <v>5.4992366530645601E-3</v>
      </c>
      <c r="S105" s="45">
        <f>(VLOOKUP($A104,'ADR Raw Data'!$B$6:$BE$54,'ADR Raw Data'!AA$1,FALSE))/100</f>
        <v>-1.2796664337979999E-2</v>
      </c>
      <c r="T105" s="45">
        <f>(VLOOKUP($A104,'ADR Raw Data'!$B$6:$BE$54,'ADR Raw Data'!AB$1,FALSE))/100</f>
        <v>-1.30062391995871E-2</v>
      </c>
      <c r="U105" s="44">
        <f>(VLOOKUP($A104,'ADR Raw Data'!$B$6:$BE$54,'ADR Raw Data'!AC$1,FALSE))/100</f>
        <v>-1.2874424317400299E-2</v>
      </c>
      <c r="V105" s="46">
        <f>(VLOOKUP($A104,'ADR Raw Data'!$B$6:$BE$54,'ADR Raw Data'!AE$1,FALSE))/100</f>
        <v>-2.37974683818963E-3</v>
      </c>
      <c r="X105" s="43">
        <f>(VLOOKUP($A104,'RevPAR Raw Data'!$B$6:$BE$54,'RevPAR Raw Data'!T$1,FALSE))/100</f>
        <v>9.6464724986785697E-2</v>
      </c>
      <c r="Y105" s="44">
        <f>(VLOOKUP($A104,'RevPAR Raw Data'!$B$6:$BE$54,'RevPAR Raw Data'!U$1,FALSE))/100</f>
        <v>1.6651264294785501E-2</v>
      </c>
      <c r="Z105" s="44">
        <f>(VLOOKUP($A104,'RevPAR Raw Data'!$B$6:$BE$54,'RevPAR Raw Data'!V$1,FALSE))/100</f>
        <v>4.8813826083512799E-2</v>
      </c>
      <c r="AA105" s="44">
        <f>(VLOOKUP($A104,'RevPAR Raw Data'!$B$6:$BE$54,'RevPAR Raw Data'!W$1,FALSE))/100</f>
        <v>0.10509491599773799</v>
      </c>
      <c r="AB105" s="44">
        <f>(VLOOKUP($A104,'RevPAR Raw Data'!$B$6:$BE$54,'RevPAR Raw Data'!X$1,FALSE))/100</f>
        <v>0.107778251751114</v>
      </c>
      <c r="AC105" s="44">
        <f>(VLOOKUP($A104,'RevPAR Raw Data'!$B$6:$BE$54,'RevPAR Raw Data'!Y$1,FALSE))/100</f>
        <v>7.4520855964162303E-2</v>
      </c>
      <c r="AD105" s="45">
        <f>(VLOOKUP($A104,'RevPAR Raw Data'!$B$6:$BE$54,'RevPAR Raw Data'!AA$1,FALSE))/100</f>
        <v>9.7532760795696807E-3</v>
      </c>
      <c r="AE105" s="45">
        <f>(VLOOKUP($A104,'RevPAR Raw Data'!$B$6:$BE$54,'RevPAR Raw Data'!AB$1,FALSE))/100</f>
        <v>-1.13616262778114E-3</v>
      </c>
      <c r="AF105" s="44">
        <f>(VLOOKUP($A104,'RevPAR Raw Data'!$B$6:$BE$54,'RevPAR Raw Data'!AC$1,FALSE))/100</f>
        <v>4.32321686481344E-3</v>
      </c>
      <c r="AG105" s="46">
        <f>(VLOOKUP($A104,'RevPAR Raw Data'!$B$6:$BE$54,'RevPAR Raw Data'!AE$1,FALSE))/100</f>
        <v>4.9097486280438599E-2</v>
      </c>
    </row>
    <row r="106" spans="1:33" x14ac:dyDescent="0.2">
      <c r="A106" s="93"/>
      <c r="B106" s="71"/>
      <c r="C106" s="72"/>
      <c r="D106" s="72"/>
      <c r="E106" s="72"/>
      <c r="F106" s="72"/>
      <c r="G106" s="73"/>
      <c r="H106" s="53"/>
      <c r="I106" s="53"/>
      <c r="J106" s="73"/>
      <c r="K106" s="74"/>
      <c r="M106" s="75"/>
      <c r="N106" s="76"/>
      <c r="O106" s="76"/>
      <c r="P106" s="76"/>
      <c r="Q106" s="76"/>
      <c r="R106" s="77"/>
      <c r="S106" s="76"/>
      <c r="T106" s="76"/>
      <c r="U106" s="77"/>
      <c r="V106" s="78"/>
      <c r="X106" s="75"/>
      <c r="Y106" s="76"/>
      <c r="Z106" s="76"/>
      <c r="AA106" s="76"/>
      <c r="AB106" s="76"/>
      <c r="AC106" s="77"/>
      <c r="AD106" s="76"/>
      <c r="AE106" s="76"/>
      <c r="AF106" s="77"/>
      <c r="AG106" s="78"/>
    </row>
    <row r="107" spans="1:33" x14ac:dyDescent="0.2">
      <c r="A107" s="70" t="s">
        <v>51</v>
      </c>
      <c r="B107" s="71">
        <f>(VLOOKUP($A107,'Occupancy Raw Data'!$B$8:$BE$45,'Occupancy Raw Data'!G$3,FALSE))/100</f>
        <v>0.39858657243816198</v>
      </c>
      <c r="C107" s="72">
        <f>(VLOOKUP($A107,'Occupancy Raw Data'!$B$8:$BE$45,'Occupancy Raw Data'!H$3,FALSE))/100</f>
        <v>0.49134275618374501</v>
      </c>
      <c r="D107" s="72">
        <f>(VLOOKUP($A107,'Occupancy Raw Data'!$B$8:$BE$45,'Occupancy Raw Data'!I$3,FALSE))/100</f>
        <v>0.55494699646643098</v>
      </c>
      <c r="E107" s="72">
        <f>(VLOOKUP($A107,'Occupancy Raw Data'!$B$8:$BE$45,'Occupancy Raw Data'!J$3,FALSE))/100</f>
        <v>0.57261484098939908</v>
      </c>
      <c r="F107" s="72">
        <f>(VLOOKUP($A107,'Occupancy Raw Data'!$B$8:$BE$45,'Occupancy Raw Data'!K$3,FALSE))/100</f>
        <v>0.55777385159010595</v>
      </c>
      <c r="G107" s="73">
        <f>(VLOOKUP($A107,'Occupancy Raw Data'!$B$8:$BE$45,'Occupancy Raw Data'!L$3,FALSE))/100</f>
        <v>0.51505300353356798</v>
      </c>
      <c r="H107" s="53">
        <f>(VLOOKUP($A107,'Occupancy Raw Data'!$B$8:$BE$45,'Occupancy Raw Data'!N$3,FALSE))/100</f>
        <v>0.65936395759717303</v>
      </c>
      <c r="I107" s="53">
        <f>(VLOOKUP($A107,'Occupancy Raw Data'!$B$8:$BE$45,'Occupancy Raw Data'!O$3,FALSE))/100</f>
        <v>0.60282685512367395</v>
      </c>
      <c r="J107" s="73">
        <f>(VLOOKUP($A107,'Occupancy Raw Data'!$B$8:$BE$45,'Occupancy Raw Data'!P$3,FALSE))/100</f>
        <v>0.63109540636042394</v>
      </c>
      <c r="K107" s="74">
        <f>(VLOOKUP($A107,'Occupancy Raw Data'!$B$8:$BE$45,'Occupancy Raw Data'!R$3,FALSE))/100</f>
        <v>0.54820797576981295</v>
      </c>
      <c r="M107" s="75">
        <f>VLOOKUP($A107,'ADR Raw Data'!$B$6:$BE$43,'ADR Raw Data'!G$1,FALSE)</f>
        <v>89.443257978723395</v>
      </c>
      <c r="N107" s="76">
        <f>VLOOKUP($A107,'ADR Raw Data'!$B$6:$BE$43,'ADR Raw Data'!H$1,FALSE)</f>
        <v>95.597425386551606</v>
      </c>
      <c r="O107" s="76">
        <f>VLOOKUP($A107,'ADR Raw Data'!$B$6:$BE$43,'ADR Raw Data'!I$1,FALSE)</f>
        <v>95.089767589939498</v>
      </c>
      <c r="P107" s="76">
        <f>VLOOKUP($A107,'ADR Raw Data'!$B$6:$BE$43,'ADR Raw Data'!J$1,FALSE)</f>
        <v>98.434257945078599</v>
      </c>
      <c r="Q107" s="76">
        <f>VLOOKUP($A107,'ADR Raw Data'!$B$6:$BE$43,'ADR Raw Data'!K$1,FALSE)</f>
        <v>95.938010769718005</v>
      </c>
      <c r="R107" s="77">
        <f>VLOOKUP($A107,'ADR Raw Data'!$B$6:$BE$43,'ADR Raw Data'!L$1,FALSE)</f>
        <v>95.240060373216195</v>
      </c>
      <c r="S107" s="76">
        <f>VLOOKUP($A107,'ADR Raw Data'!$B$6:$BE$43,'ADR Raw Data'!N$1,FALSE)</f>
        <v>107.782004287245</v>
      </c>
      <c r="T107" s="76">
        <f>VLOOKUP($A107,'ADR Raw Data'!$B$6:$BE$43,'ADR Raw Data'!O$1,FALSE)</f>
        <v>104.498771981242</v>
      </c>
      <c r="U107" s="77">
        <f>VLOOKUP($A107,'ADR Raw Data'!$B$6:$BE$43,'ADR Raw Data'!P$1,FALSE)</f>
        <v>106.213920772676</v>
      </c>
      <c r="V107" s="78">
        <f>VLOOKUP($A107,'ADR Raw Data'!$B$6:$BE$43,'ADR Raw Data'!R$1,FALSE)</f>
        <v>98.849510589318598</v>
      </c>
      <c r="X107" s="75">
        <f>VLOOKUP($A107,'RevPAR Raw Data'!$B$6:$BE$43,'RevPAR Raw Data'!G$1,FALSE)</f>
        <v>35.650881625441599</v>
      </c>
      <c r="Y107" s="76">
        <f>VLOOKUP($A107,'RevPAR Raw Data'!$B$6:$BE$43,'RevPAR Raw Data'!H$1,FALSE)</f>
        <v>46.971102473498199</v>
      </c>
      <c r="Z107" s="76">
        <f>VLOOKUP($A107,'RevPAR Raw Data'!$B$6:$BE$43,'RevPAR Raw Data'!I$1,FALSE)</f>
        <v>52.769780918727903</v>
      </c>
      <c r="AA107" s="76">
        <f>VLOOKUP($A107,'RevPAR Raw Data'!$B$6:$BE$43,'RevPAR Raw Data'!J$1,FALSE)</f>
        <v>56.364916961130703</v>
      </c>
      <c r="AB107" s="76">
        <f>VLOOKUP($A107,'RevPAR Raw Data'!$B$6:$BE$43,'RevPAR Raw Data'!K$1,FALSE)</f>
        <v>53.511713780918697</v>
      </c>
      <c r="AC107" s="77">
        <f>VLOOKUP($A107,'RevPAR Raw Data'!$B$6:$BE$43,'RevPAR Raw Data'!L$1,FALSE)</f>
        <v>49.053679151943399</v>
      </c>
      <c r="AD107" s="76">
        <f>VLOOKUP($A107,'RevPAR Raw Data'!$B$6:$BE$43,'RevPAR Raw Data'!N$1,FALSE)</f>
        <v>71.0675689045936</v>
      </c>
      <c r="AE107" s="76">
        <f>VLOOKUP($A107,'RevPAR Raw Data'!$B$6:$BE$43,'RevPAR Raw Data'!O$1,FALSE)</f>
        <v>62.994666077738501</v>
      </c>
      <c r="AF107" s="77">
        <f>VLOOKUP($A107,'RevPAR Raw Data'!$B$6:$BE$43,'RevPAR Raw Data'!P$1,FALSE)</f>
        <v>67.031117491166</v>
      </c>
      <c r="AG107" s="78">
        <f>VLOOKUP($A107,'RevPAR Raw Data'!$B$6:$BE$43,'RevPAR Raw Data'!R$1,FALSE)</f>
        <v>54.190090106006998</v>
      </c>
    </row>
    <row r="108" spans="1:33" x14ac:dyDescent="0.2">
      <c r="A108" s="55" t="s">
        <v>131</v>
      </c>
      <c r="B108" s="43">
        <f>(VLOOKUP($A107,'Occupancy Raw Data'!$B$8:$BE$51,'Occupancy Raw Data'!T$3,FALSE))/100</f>
        <v>7.2779311327089105E-2</v>
      </c>
      <c r="C108" s="44">
        <f>(VLOOKUP($A107,'Occupancy Raw Data'!$B$8:$BE$51,'Occupancy Raw Data'!U$3,FALSE))/100</f>
        <v>6.9205405314683799E-3</v>
      </c>
      <c r="D108" s="44">
        <f>(VLOOKUP($A107,'Occupancy Raw Data'!$B$8:$BE$51,'Occupancy Raw Data'!V$3,FALSE))/100</f>
        <v>2.5938596961177299E-2</v>
      </c>
      <c r="E108" s="44">
        <f>(VLOOKUP($A107,'Occupancy Raw Data'!$B$8:$BE$51,'Occupancy Raw Data'!W$3,FALSE))/100</f>
        <v>-4.3538819800613207E-2</v>
      </c>
      <c r="F108" s="44">
        <f>(VLOOKUP($A107,'Occupancy Raw Data'!$B$8:$BE$51,'Occupancy Raw Data'!X$3,FALSE))/100</f>
        <v>-1.83390230408206E-2</v>
      </c>
      <c r="G108" s="44">
        <f>(VLOOKUP($A107,'Occupancy Raw Data'!$B$8:$BE$51,'Occupancy Raw Data'!Y$3,FALSE))/100</f>
        <v>3.1014919513152701E-3</v>
      </c>
      <c r="H108" s="45">
        <f>(VLOOKUP($A107,'Occupancy Raw Data'!$B$8:$BE$51,'Occupancy Raw Data'!AA$3,FALSE))/100</f>
        <v>0.13551502553347899</v>
      </c>
      <c r="I108" s="45">
        <f>(VLOOKUP($A107,'Occupancy Raw Data'!$B$8:$BE$51,'Occupancy Raw Data'!AB$3,FALSE))/100</f>
        <v>1.6919046733441301E-2</v>
      </c>
      <c r="J108" s="44">
        <f>(VLOOKUP($A107,'Occupancy Raw Data'!$B$8:$BE$51,'Occupancy Raw Data'!AC$3,FALSE))/100</f>
        <v>7.5604416370591995E-2</v>
      </c>
      <c r="K108" s="46">
        <f>(VLOOKUP($A107,'Occupancy Raw Data'!$B$8:$BE$51,'Occupancy Raw Data'!AE$3,FALSE))/100</f>
        <v>2.5845474818900802E-2</v>
      </c>
      <c r="M108" s="43">
        <f>(VLOOKUP($A107,'ADR Raw Data'!$B$6:$BE$49,'ADR Raw Data'!T$1,FALSE))/100</f>
        <v>2.2805743345427398E-2</v>
      </c>
      <c r="N108" s="44">
        <f>(VLOOKUP($A107,'ADR Raw Data'!$B$6:$BE$49,'ADR Raw Data'!U$1,FALSE))/100</f>
        <v>6.4359623751805498E-2</v>
      </c>
      <c r="O108" s="44">
        <f>(VLOOKUP($A107,'ADR Raw Data'!$B$6:$BE$49,'ADR Raw Data'!V$1,FALSE))/100</f>
        <v>1.95602535326201E-2</v>
      </c>
      <c r="P108" s="44">
        <f>(VLOOKUP($A107,'ADR Raw Data'!$B$6:$BE$49,'ADR Raw Data'!W$1,FALSE))/100</f>
        <v>2.2189116260110098E-2</v>
      </c>
      <c r="Q108" s="44">
        <f>(VLOOKUP($A107,'ADR Raw Data'!$B$6:$BE$49,'ADR Raw Data'!X$1,FALSE))/100</f>
        <v>5.3434182629579895E-3</v>
      </c>
      <c r="R108" s="44">
        <f>(VLOOKUP($A107,'ADR Raw Data'!$B$6:$BE$49,'ADR Raw Data'!Y$1,FALSE))/100</f>
        <v>2.4594637647874701E-2</v>
      </c>
      <c r="S108" s="45">
        <f>(VLOOKUP($A107,'ADR Raw Data'!$B$6:$BE$49,'ADR Raw Data'!AA$1,FALSE))/100</f>
        <v>4.9334524984725105E-2</v>
      </c>
      <c r="T108" s="45">
        <f>(VLOOKUP($A107,'ADR Raw Data'!$B$6:$BE$49,'ADR Raw Data'!AB$1,FALSE))/100</f>
        <v>9.8844990935293003E-3</v>
      </c>
      <c r="U108" s="44">
        <f>(VLOOKUP($A107,'ADR Raw Data'!$B$6:$BE$49,'ADR Raw Data'!AC$1,FALSE))/100</f>
        <v>3.0210629400397503E-2</v>
      </c>
      <c r="V108" s="46">
        <f>(VLOOKUP($A107,'ADR Raw Data'!$B$6:$BE$49,'ADR Raw Data'!AE$1,FALSE))/100</f>
        <v>2.82208409974203E-2</v>
      </c>
      <c r="X108" s="43">
        <f>(VLOOKUP($A107,'RevPAR Raw Data'!$B$6:$BE$43,'RevPAR Raw Data'!T$1,FALSE))/100</f>
        <v>9.7244840967499094E-2</v>
      </c>
      <c r="Y108" s="44">
        <f>(VLOOKUP($A107,'RevPAR Raw Data'!$B$6:$BE$43,'RevPAR Raw Data'!U$1,FALSE))/100</f>
        <v>7.1725567668038406E-2</v>
      </c>
      <c r="Z108" s="44">
        <f>(VLOOKUP($A107,'RevPAR Raw Data'!$B$6:$BE$43,'RevPAR Raw Data'!V$1,FALSE))/100</f>
        <v>4.60062160266385E-2</v>
      </c>
      <c r="AA108" s="44">
        <f>(VLOOKUP($A107,'RevPAR Raw Data'!$B$6:$BE$43,'RevPAR Raw Data'!W$1,FALSE))/100</f>
        <v>-2.2315791474886902E-2</v>
      </c>
      <c r="AB108" s="44">
        <f>(VLOOKUP($A107,'RevPAR Raw Data'!$B$6:$BE$43,'RevPAR Raw Data'!X$1,FALSE))/100</f>
        <v>-1.30935978485037E-2</v>
      </c>
      <c r="AC108" s="44">
        <f>(VLOOKUP($A107,'RevPAR Raw Data'!$B$6:$BE$43,'RevPAR Raw Data'!Y$1,FALSE))/100</f>
        <v>2.77724096699004E-2</v>
      </c>
      <c r="AD108" s="45">
        <f>(VLOOKUP($A107,'RevPAR Raw Data'!$B$6:$BE$43,'RevPAR Raw Data'!AA$1,FALSE))/100</f>
        <v>0.19153511993119199</v>
      </c>
      <c r="AE108" s="45">
        <f>(VLOOKUP($A107,'RevPAR Raw Data'!$B$6:$BE$43,'RevPAR Raw Data'!AB$1,FALSE))/100</f>
        <v>2.6970782129070701E-2</v>
      </c>
      <c r="AF108" s="44">
        <f>(VLOOKUP($A107,'RevPAR Raw Data'!$B$6:$BE$43,'RevPAR Raw Data'!AC$1,FALSE))/100</f>
        <v>0.108099102774994</v>
      </c>
      <c r="AG108" s="46">
        <f>(VLOOKUP($A107,'RevPAR Raw Data'!$B$6:$BE$43,'RevPAR Raw Data'!AE$1,FALSE))/100</f>
        <v>5.47956968516881E-2</v>
      </c>
    </row>
    <row r="109" spans="1:33" x14ac:dyDescent="0.2">
      <c r="A109" s="88"/>
      <c r="B109" s="71"/>
      <c r="C109" s="72"/>
      <c r="D109" s="72"/>
      <c r="E109" s="72"/>
      <c r="F109" s="72"/>
      <c r="G109" s="73"/>
      <c r="H109" s="53"/>
      <c r="I109" s="53"/>
      <c r="J109" s="73"/>
      <c r="K109" s="74"/>
      <c r="M109" s="75"/>
      <c r="N109" s="76"/>
      <c r="O109" s="76"/>
      <c r="P109" s="76"/>
      <c r="Q109" s="76"/>
      <c r="R109" s="77"/>
      <c r="S109" s="76"/>
      <c r="T109" s="76"/>
      <c r="U109" s="77"/>
      <c r="V109" s="78"/>
      <c r="X109" s="75"/>
      <c r="Y109" s="76"/>
      <c r="Z109" s="76"/>
      <c r="AA109" s="76"/>
      <c r="AB109" s="76"/>
      <c r="AC109" s="77"/>
      <c r="AD109" s="76"/>
      <c r="AE109" s="76"/>
      <c r="AF109" s="77"/>
      <c r="AG109" s="78"/>
    </row>
    <row r="110" spans="1:33" x14ac:dyDescent="0.2">
      <c r="A110" s="70" t="s">
        <v>54</v>
      </c>
      <c r="B110" s="71">
        <f>(VLOOKUP($A110,'Occupancy Raw Data'!$B$8:$BE$45,'Occupancy Raw Data'!G$3,FALSE))/100</f>
        <v>0.53135956369302595</v>
      </c>
      <c r="C110" s="72">
        <f>(VLOOKUP($A110,'Occupancy Raw Data'!$B$8:$BE$45,'Occupancy Raw Data'!H$3,FALSE))/100</f>
        <v>0.66283599532528203</v>
      </c>
      <c r="D110" s="72">
        <f>(VLOOKUP($A110,'Occupancy Raw Data'!$B$8:$BE$45,'Occupancy Raw Data'!I$3,FALSE))/100</f>
        <v>0.73295675886248501</v>
      </c>
      <c r="E110" s="72">
        <f>(VLOOKUP($A110,'Occupancy Raw Data'!$B$8:$BE$45,'Occupancy Raw Data'!J$3,FALSE))/100</f>
        <v>0.71756914686404305</v>
      </c>
      <c r="F110" s="72">
        <f>(VLOOKUP($A110,'Occupancy Raw Data'!$B$8:$BE$45,'Occupancy Raw Data'!K$3,FALSE))/100</f>
        <v>0.76236852356836704</v>
      </c>
      <c r="G110" s="73">
        <f>(VLOOKUP($A110,'Occupancy Raw Data'!$B$8:$BE$45,'Occupancy Raw Data'!L$3,FALSE))/100</f>
        <v>0.681417997662641</v>
      </c>
      <c r="H110" s="53">
        <f>(VLOOKUP($A110,'Occupancy Raw Data'!$B$8:$BE$45,'Occupancy Raw Data'!N$3,FALSE))/100</f>
        <v>0.88644331904947404</v>
      </c>
      <c r="I110" s="53">
        <f>(VLOOKUP($A110,'Occupancy Raw Data'!$B$8:$BE$45,'Occupancy Raw Data'!O$3,FALSE))/100</f>
        <v>0.78515777171795809</v>
      </c>
      <c r="J110" s="73">
        <f>(VLOOKUP($A110,'Occupancy Raw Data'!$B$8:$BE$45,'Occupancy Raw Data'!P$3,FALSE))/100</f>
        <v>0.83580054538371595</v>
      </c>
      <c r="K110" s="74">
        <f>(VLOOKUP($A110,'Occupancy Raw Data'!$B$8:$BE$45,'Occupancy Raw Data'!R$3,FALSE))/100</f>
        <v>0.72552729701151908</v>
      </c>
      <c r="M110" s="75">
        <f>VLOOKUP($A110,'ADR Raw Data'!$B$6:$BE$43,'ADR Raw Data'!G$1,FALSE)</f>
        <v>144.25380865102599</v>
      </c>
      <c r="N110" s="76">
        <f>VLOOKUP($A110,'ADR Raw Data'!$B$6:$BE$43,'ADR Raw Data'!H$1,FALSE)</f>
        <v>139.00720246840999</v>
      </c>
      <c r="O110" s="76">
        <f>VLOOKUP($A110,'ADR Raw Data'!$B$6:$BE$43,'ADR Raw Data'!I$1,FALSE)</f>
        <v>135.461740632474</v>
      </c>
      <c r="P110" s="76">
        <f>VLOOKUP($A110,'ADR Raw Data'!$B$6:$BE$43,'ADR Raw Data'!J$1,FALSE)</f>
        <v>135.133080890336</v>
      </c>
      <c r="Q110" s="76">
        <f>VLOOKUP($A110,'ADR Raw Data'!$B$6:$BE$43,'ADR Raw Data'!K$1,FALSE)</f>
        <v>143.271980071538</v>
      </c>
      <c r="R110" s="77">
        <f>VLOOKUP($A110,'ADR Raw Data'!$B$6:$BE$43,'ADR Raw Data'!L$1,FALSE)</f>
        <v>139.20107649210999</v>
      </c>
      <c r="S110" s="76">
        <f>VLOOKUP($A110,'ADR Raw Data'!$B$6:$BE$43,'ADR Raw Data'!N$1,FALSE)</f>
        <v>204.099973632168</v>
      </c>
      <c r="T110" s="76">
        <f>VLOOKUP($A110,'ADR Raw Data'!$B$6:$BE$43,'ADR Raw Data'!O$1,FALSE)</f>
        <v>195.18874720912899</v>
      </c>
      <c r="U110" s="77">
        <f>VLOOKUP($A110,'ADR Raw Data'!$B$6:$BE$43,'ADR Raw Data'!P$1,FALSE)</f>
        <v>199.91433465392601</v>
      </c>
      <c r="V110" s="78">
        <f>VLOOKUP($A110,'ADR Raw Data'!$B$6:$BE$43,'ADR Raw Data'!R$1,FALSE)</f>
        <v>159.18424675922299</v>
      </c>
      <c r="X110" s="75">
        <f>VLOOKUP($A110,'RevPAR Raw Data'!$B$6:$BE$43,'RevPAR Raw Data'!G$1,FALSE)</f>
        <v>76.650640825866702</v>
      </c>
      <c r="Y110" s="76">
        <f>VLOOKUP($A110,'RevPAR Raw Data'!$B$6:$BE$43,'RevPAR Raw Data'!H$1,FALSE)</f>
        <v>92.138977405531705</v>
      </c>
      <c r="Z110" s="76">
        <f>VLOOKUP($A110,'RevPAR Raw Data'!$B$6:$BE$43,'RevPAR Raw Data'!I$1,FALSE)</f>
        <v>99.287598363848801</v>
      </c>
      <c r="AA110" s="76">
        <f>VLOOKUP($A110,'RevPAR Raw Data'!$B$6:$BE$43,'RevPAR Raw Data'!J$1,FALSE)</f>
        <v>96.967329567588607</v>
      </c>
      <c r="AB110" s="76">
        <f>VLOOKUP($A110,'RevPAR Raw Data'!$B$6:$BE$43,'RevPAR Raw Data'!K$1,FALSE)</f>
        <v>109.22604791585501</v>
      </c>
      <c r="AC110" s="77">
        <f>VLOOKUP($A110,'RevPAR Raw Data'!$B$6:$BE$43,'RevPAR Raw Data'!L$1,FALSE)</f>
        <v>94.854118815738204</v>
      </c>
      <c r="AD110" s="76">
        <f>VLOOKUP($A110,'RevPAR Raw Data'!$B$6:$BE$43,'RevPAR Raw Data'!N$1,FALSE)</f>
        <v>180.923058044409</v>
      </c>
      <c r="AE110" s="76">
        <f>VLOOKUP($A110,'RevPAR Raw Data'!$B$6:$BE$43,'RevPAR Raw Data'!O$1,FALSE)</f>
        <v>153.25396182313901</v>
      </c>
      <c r="AF110" s="77">
        <f>VLOOKUP($A110,'RevPAR Raw Data'!$B$6:$BE$43,'RevPAR Raw Data'!P$1,FALSE)</f>
        <v>167.08850993377399</v>
      </c>
      <c r="AG110" s="78">
        <f>VLOOKUP($A110,'RevPAR Raw Data'!$B$6:$BE$43,'RevPAR Raw Data'!R$1,FALSE)</f>
        <v>115.492516278034</v>
      </c>
    </row>
    <row r="111" spans="1:33" x14ac:dyDescent="0.2">
      <c r="A111" s="55" t="s">
        <v>131</v>
      </c>
      <c r="B111" s="43">
        <f>(VLOOKUP($A110,'Occupancy Raw Data'!$B$8:$BE$51,'Occupancy Raw Data'!T$3,FALSE))/100</f>
        <v>0.28111045045414401</v>
      </c>
      <c r="C111" s="44">
        <f>(VLOOKUP($A110,'Occupancy Raw Data'!$B$8:$BE$51,'Occupancy Raw Data'!U$3,FALSE))/100</f>
        <v>0.233849494068747</v>
      </c>
      <c r="D111" s="44">
        <f>(VLOOKUP($A110,'Occupancy Raw Data'!$B$8:$BE$51,'Occupancy Raw Data'!V$3,FALSE))/100</f>
        <v>0.15201781282222801</v>
      </c>
      <c r="E111" s="44">
        <f>(VLOOKUP($A110,'Occupancy Raw Data'!$B$8:$BE$51,'Occupancy Raw Data'!W$3,FALSE))/100</f>
        <v>0.113248439362043</v>
      </c>
      <c r="F111" s="44">
        <f>(VLOOKUP($A110,'Occupancy Raw Data'!$B$8:$BE$51,'Occupancy Raw Data'!X$3,FALSE))/100</f>
        <v>1.8985408557295701E-2</v>
      </c>
      <c r="G111" s="44">
        <f>(VLOOKUP($A110,'Occupancy Raw Data'!$B$8:$BE$51,'Occupancy Raw Data'!Y$3,FALSE))/100</f>
        <v>0.14295495979696698</v>
      </c>
      <c r="H111" s="45">
        <f>(VLOOKUP($A110,'Occupancy Raw Data'!$B$8:$BE$51,'Occupancy Raw Data'!AA$3,FALSE))/100</f>
        <v>2.7556449204117702E-2</v>
      </c>
      <c r="I111" s="45">
        <f>(VLOOKUP($A110,'Occupancy Raw Data'!$B$8:$BE$51,'Occupancy Raw Data'!AB$3,FALSE))/100</f>
        <v>5.5324089540355795E-2</v>
      </c>
      <c r="J111" s="44">
        <f>(VLOOKUP($A110,'Occupancy Raw Data'!$B$8:$BE$51,'Occupancy Raw Data'!AC$3,FALSE))/100</f>
        <v>4.0414759928000699E-2</v>
      </c>
      <c r="K111" s="46">
        <f>(VLOOKUP($A110,'Occupancy Raw Data'!$B$8:$BE$51,'Occupancy Raw Data'!AE$3,FALSE))/100</f>
        <v>0.10704348953096501</v>
      </c>
      <c r="M111" s="43">
        <f>(VLOOKUP($A110,'ADR Raw Data'!$B$6:$BE$49,'ADR Raw Data'!T$1,FALSE))/100</f>
        <v>0.11545857353842499</v>
      </c>
      <c r="N111" s="44">
        <f>(VLOOKUP($A110,'ADR Raw Data'!$B$6:$BE$49,'ADR Raw Data'!U$1,FALSE))/100</f>
        <v>5.4332306677638699E-2</v>
      </c>
      <c r="O111" s="44">
        <f>(VLOOKUP($A110,'ADR Raw Data'!$B$6:$BE$49,'ADR Raw Data'!V$1,FALSE))/100</f>
        <v>-2.77157100463493E-2</v>
      </c>
      <c r="P111" s="44">
        <f>(VLOOKUP($A110,'ADR Raw Data'!$B$6:$BE$49,'ADR Raw Data'!W$1,FALSE))/100</f>
        <v>-7.38945550194606E-2</v>
      </c>
      <c r="Q111" s="44">
        <f>(VLOOKUP($A110,'ADR Raw Data'!$B$6:$BE$49,'ADR Raw Data'!X$1,FALSE))/100</f>
        <v>-8.8636604639748207E-2</v>
      </c>
      <c r="R111" s="44">
        <f>(VLOOKUP($A110,'ADR Raw Data'!$B$6:$BE$49,'ADR Raw Data'!Y$1,FALSE))/100</f>
        <v>-2.3133659915778901E-2</v>
      </c>
      <c r="S111" s="45">
        <f>(VLOOKUP($A110,'ADR Raw Data'!$B$6:$BE$49,'ADR Raw Data'!AA$1,FALSE))/100</f>
        <v>1.0197446079365499E-2</v>
      </c>
      <c r="T111" s="45">
        <f>(VLOOKUP($A110,'ADR Raw Data'!$B$6:$BE$49,'ADR Raw Data'!AB$1,FALSE))/100</f>
        <v>4.4837727164261099E-2</v>
      </c>
      <c r="U111" s="44">
        <f>(VLOOKUP($A110,'ADR Raw Data'!$B$6:$BE$49,'ADR Raw Data'!AC$1,FALSE))/100</f>
        <v>2.5262392079332299E-2</v>
      </c>
      <c r="V111" s="46">
        <f>(VLOOKUP($A110,'ADR Raw Data'!$B$6:$BE$49,'ADR Raw Data'!AE$1,FALSE))/100</f>
        <v>-1.0545689012306301E-2</v>
      </c>
      <c r="X111" s="43">
        <f>(VLOOKUP($A110,'RevPAR Raw Data'!$B$6:$BE$43,'RevPAR Raw Data'!T$1,FALSE))/100</f>
        <v>0.42902563560874901</v>
      </c>
      <c r="Y111" s="44">
        <f>(VLOOKUP($A110,'RevPAR Raw Data'!$B$6:$BE$43,'RevPAR Raw Data'!U$1,FALSE))/100</f>
        <v>0.300887383174539</v>
      </c>
      <c r="Z111" s="44">
        <f>(VLOOKUP($A110,'RevPAR Raw Data'!$B$6:$BE$43,'RevPAR Raw Data'!V$1,FALSE))/100</f>
        <v>0.120088821153817</v>
      </c>
      <c r="AA111" s="44">
        <f>(VLOOKUP($A110,'RevPAR Raw Data'!$B$6:$BE$43,'RevPAR Raw Data'!W$1,FALSE))/100</f>
        <v>3.0985441309275798E-2</v>
      </c>
      <c r="AB111" s="44">
        <f>(VLOOKUP($A110,'RevPAR Raw Data'!$B$6:$BE$43,'RevPAR Raw Data'!X$1,FALSE))/100</f>
        <v>-7.1333998234669502E-2</v>
      </c>
      <c r="AC111" s="44">
        <f>(VLOOKUP($A110,'RevPAR Raw Data'!$B$6:$BE$43,'RevPAR Raw Data'!Y$1,FALSE))/100</f>
        <v>0.11651422845797101</v>
      </c>
      <c r="AD111" s="45">
        <f>(VLOOKUP($A110,'RevPAR Raw Data'!$B$6:$BE$43,'RevPAR Raw Data'!AA$1,FALSE))/100</f>
        <v>3.8034900688381099E-2</v>
      </c>
      <c r="AE111" s="45">
        <f>(VLOOKUP($A110,'RevPAR Raw Data'!$B$6:$BE$43,'RevPAR Raw Data'!AB$1,FALSE))/100</f>
        <v>0.102642423137038</v>
      </c>
      <c r="AF111" s="44">
        <f>(VLOOKUP($A110,'RevPAR Raw Data'!$B$6:$BE$43,'RevPAR Raw Data'!AC$1,FALSE))/100</f>
        <v>6.6698125518426202E-2</v>
      </c>
      <c r="AG111" s="46">
        <f>(VLOOKUP($A110,'RevPAR Raw Data'!$B$6:$BE$43,'RevPAR Raw Data'!AE$1,FALSE))/100</f>
        <v>9.5368953167273909E-2</v>
      </c>
    </row>
    <row r="112" spans="1:33" x14ac:dyDescent="0.2">
      <c r="A112" s="93"/>
      <c r="B112" s="71"/>
      <c r="C112" s="72"/>
      <c r="D112" s="72"/>
      <c r="E112" s="72"/>
      <c r="F112" s="72"/>
      <c r="G112" s="73"/>
      <c r="H112" s="53"/>
      <c r="I112" s="53"/>
      <c r="J112" s="73"/>
      <c r="K112" s="74"/>
      <c r="M112" s="75"/>
      <c r="N112" s="76"/>
      <c r="O112" s="76"/>
      <c r="P112" s="76"/>
      <c r="Q112" s="76"/>
      <c r="R112" s="77"/>
      <c r="S112" s="76"/>
      <c r="T112" s="76"/>
      <c r="U112" s="77"/>
      <c r="V112" s="78"/>
      <c r="X112" s="75"/>
      <c r="Y112" s="76"/>
      <c r="Z112" s="76"/>
      <c r="AA112" s="76"/>
      <c r="AB112" s="76"/>
      <c r="AC112" s="77"/>
      <c r="AD112" s="76"/>
      <c r="AE112" s="76"/>
      <c r="AF112" s="77"/>
      <c r="AG112" s="78"/>
    </row>
    <row r="113" spans="1:34" x14ac:dyDescent="0.2">
      <c r="A113" s="70" t="s">
        <v>53</v>
      </c>
      <c r="B113" s="71">
        <f>(VLOOKUP($A113,'Occupancy Raw Data'!$B$8:$BE$45,'Occupancy Raw Data'!G$3,FALSE))/100</f>
        <v>0.420719178082191</v>
      </c>
      <c r="C113" s="72">
        <f>(VLOOKUP($A113,'Occupancy Raw Data'!$B$8:$BE$45,'Occupancy Raw Data'!H$3,FALSE))/100</f>
        <v>0.54691780821917801</v>
      </c>
      <c r="D113" s="72">
        <f>(VLOOKUP($A113,'Occupancy Raw Data'!$B$8:$BE$45,'Occupancy Raw Data'!I$3,FALSE))/100</f>
        <v>0.65428082191780801</v>
      </c>
      <c r="E113" s="72">
        <f>(VLOOKUP($A113,'Occupancy Raw Data'!$B$8:$BE$45,'Occupancy Raw Data'!J$3,FALSE))/100</f>
        <v>0.65393835616438301</v>
      </c>
      <c r="F113" s="72">
        <f>(VLOOKUP($A113,'Occupancy Raw Data'!$B$8:$BE$45,'Occupancy Raw Data'!K$3,FALSE))/100</f>
        <v>0.63339041095890403</v>
      </c>
      <c r="G113" s="73">
        <f>(VLOOKUP($A113,'Occupancy Raw Data'!$B$8:$BE$45,'Occupancy Raw Data'!L$3,FALSE))/100</f>
        <v>0.58184931506849302</v>
      </c>
      <c r="H113" s="53">
        <f>(VLOOKUP($A113,'Occupancy Raw Data'!$B$8:$BE$45,'Occupancy Raw Data'!N$3,FALSE))/100</f>
        <v>0.71866438356164297</v>
      </c>
      <c r="I113" s="53">
        <f>(VLOOKUP($A113,'Occupancy Raw Data'!$B$8:$BE$45,'Occupancy Raw Data'!O$3,FALSE))/100</f>
        <v>0.67825342465753391</v>
      </c>
      <c r="J113" s="73">
        <f>(VLOOKUP($A113,'Occupancy Raw Data'!$B$8:$BE$45,'Occupancy Raw Data'!P$3,FALSE))/100</f>
        <v>0.698458904109589</v>
      </c>
      <c r="K113" s="74">
        <f>(VLOOKUP($A113,'Occupancy Raw Data'!$B$8:$BE$45,'Occupancy Raw Data'!R$3,FALSE))/100</f>
        <v>0.61516634050880592</v>
      </c>
      <c r="M113" s="75">
        <f>VLOOKUP($A113,'ADR Raw Data'!$B$6:$BE$43,'ADR Raw Data'!G$1,FALSE)</f>
        <v>93.779951159951096</v>
      </c>
      <c r="N113" s="76">
        <f>VLOOKUP($A113,'ADR Raw Data'!$B$6:$BE$43,'ADR Raw Data'!H$1,FALSE)</f>
        <v>104.387254226675</v>
      </c>
      <c r="O113" s="76">
        <f>VLOOKUP($A113,'ADR Raw Data'!$B$6:$BE$43,'ADR Raw Data'!I$1,FALSE)</f>
        <v>111.74517927244101</v>
      </c>
      <c r="P113" s="76">
        <f>VLOOKUP($A113,'ADR Raw Data'!$B$6:$BE$43,'ADR Raw Data'!J$1,FALSE)</f>
        <v>109.690222571353</v>
      </c>
      <c r="Q113" s="76">
        <f>VLOOKUP($A113,'ADR Raw Data'!$B$6:$BE$43,'ADR Raw Data'!K$1,FALSE)</f>
        <v>104.813841578805</v>
      </c>
      <c r="R113" s="77">
        <f>VLOOKUP($A113,'ADR Raw Data'!$B$6:$BE$43,'ADR Raw Data'!L$1,FALSE)</f>
        <v>105.79293231312499</v>
      </c>
      <c r="S113" s="76">
        <f>VLOOKUP($A113,'ADR Raw Data'!$B$6:$BE$43,'ADR Raw Data'!N$1,FALSE)</f>
        <v>112.250455086966</v>
      </c>
      <c r="T113" s="76">
        <f>VLOOKUP($A113,'ADR Raw Data'!$B$6:$BE$43,'ADR Raw Data'!O$1,FALSE)</f>
        <v>110.022623074981</v>
      </c>
      <c r="U113" s="77">
        <f>VLOOKUP($A113,'ADR Raw Data'!$B$6:$BE$43,'ADR Raw Data'!P$1,FALSE)</f>
        <v>111.16876317724901</v>
      </c>
      <c r="V113" s="78">
        <f>VLOOKUP($A113,'ADR Raw Data'!$B$6:$BE$43,'ADR Raw Data'!R$1,FALSE)</f>
        <v>107.536849451248</v>
      </c>
      <c r="X113" s="75">
        <f>VLOOKUP($A113,'RevPAR Raw Data'!$B$6:$BE$43,'RevPAR Raw Data'!G$1,FALSE)</f>
        <v>39.455023972602703</v>
      </c>
      <c r="Y113" s="76">
        <f>VLOOKUP($A113,'RevPAR Raw Data'!$B$6:$BE$43,'RevPAR Raw Data'!H$1,FALSE)</f>
        <v>57.091248287671199</v>
      </c>
      <c r="Z113" s="76">
        <f>VLOOKUP($A113,'RevPAR Raw Data'!$B$6:$BE$43,'RevPAR Raw Data'!I$1,FALSE)</f>
        <v>73.112727739725997</v>
      </c>
      <c r="AA113" s="76">
        <f>VLOOKUP($A113,'RevPAR Raw Data'!$B$6:$BE$43,'RevPAR Raw Data'!J$1,FALSE)</f>
        <v>71.730643835616405</v>
      </c>
      <c r="AB113" s="76">
        <f>VLOOKUP($A113,'RevPAR Raw Data'!$B$6:$BE$43,'RevPAR Raw Data'!K$1,FALSE)</f>
        <v>66.388082191780796</v>
      </c>
      <c r="AC113" s="77">
        <f>VLOOKUP($A113,'RevPAR Raw Data'!$B$6:$BE$43,'RevPAR Raw Data'!L$1,FALSE)</f>
        <v>61.555545205479397</v>
      </c>
      <c r="AD113" s="76">
        <f>VLOOKUP($A113,'RevPAR Raw Data'!$B$6:$BE$43,'RevPAR Raw Data'!N$1,FALSE)</f>
        <v>80.670404109589001</v>
      </c>
      <c r="AE113" s="76">
        <f>VLOOKUP($A113,'RevPAR Raw Data'!$B$6:$BE$43,'RevPAR Raw Data'!O$1,FALSE)</f>
        <v>74.623220890410906</v>
      </c>
      <c r="AF113" s="77">
        <f>VLOOKUP($A113,'RevPAR Raw Data'!$B$6:$BE$43,'RevPAR Raw Data'!P$1,FALSE)</f>
        <v>77.646812499999996</v>
      </c>
      <c r="AG113" s="78">
        <f>VLOOKUP($A113,'RevPAR Raw Data'!$B$6:$BE$43,'RevPAR Raw Data'!R$1,FALSE)</f>
        <v>66.153050146770994</v>
      </c>
    </row>
    <row r="114" spans="1:34" x14ac:dyDescent="0.2">
      <c r="A114" s="55" t="s">
        <v>131</v>
      </c>
      <c r="B114" s="43">
        <f>(VLOOKUP($A113,'Occupancy Raw Data'!$B$8:$BE$51,'Occupancy Raw Data'!T$3,FALSE))/100</f>
        <v>4.4696810459243404E-2</v>
      </c>
      <c r="C114" s="44">
        <f>(VLOOKUP($A113,'Occupancy Raw Data'!$B$8:$BE$51,'Occupancy Raw Data'!U$3,FALSE))/100</f>
        <v>5.43410118579183E-3</v>
      </c>
      <c r="D114" s="44">
        <f>(VLOOKUP($A113,'Occupancy Raw Data'!$B$8:$BE$51,'Occupancy Raw Data'!V$3,FALSE))/100</f>
        <v>7.0126068536663505E-2</v>
      </c>
      <c r="E114" s="44">
        <f>(VLOOKUP($A113,'Occupancy Raw Data'!$B$8:$BE$51,'Occupancy Raw Data'!W$3,FALSE))/100</f>
        <v>3.2016397134318302E-2</v>
      </c>
      <c r="F114" s="44">
        <f>(VLOOKUP($A113,'Occupancy Raw Data'!$B$8:$BE$51,'Occupancy Raw Data'!X$3,FALSE))/100</f>
        <v>1.1995285661842801E-2</v>
      </c>
      <c r="G114" s="44">
        <f>(VLOOKUP($A113,'Occupancy Raw Data'!$B$8:$BE$51,'Occupancy Raw Data'!Y$3,FALSE))/100</f>
        <v>3.2519117910879497E-2</v>
      </c>
      <c r="H114" s="45">
        <f>(VLOOKUP($A113,'Occupancy Raw Data'!$B$8:$BE$51,'Occupancy Raw Data'!AA$3,FALSE))/100</f>
        <v>4.9913610650799703E-2</v>
      </c>
      <c r="I114" s="45">
        <f>(VLOOKUP($A113,'Occupancy Raw Data'!$B$8:$BE$51,'Occupancy Raw Data'!AB$3,FALSE))/100</f>
        <v>7.0091197008432804E-2</v>
      </c>
      <c r="J114" s="44">
        <f>(VLOOKUP($A113,'Occupancy Raw Data'!$B$8:$BE$51,'Occupancy Raw Data'!AC$3,FALSE))/100</f>
        <v>5.96146331529964E-2</v>
      </c>
      <c r="K114" s="46">
        <f>(VLOOKUP($A113,'Occupancy Raw Data'!$B$8:$BE$51,'Occupancy Raw Data'!AE$3,FALSE))/100</f>
        <v>4.1155770020197602E-2</v>
      </c>
      <c r="M114" s="43">
        <f>(VLOOKUP($A113,'ADR Raw Data'!$B$6:$BE$49,'ADR Raw Data'!T$1,FALSE))/100</f>
        <v>2.2918139967516099E-2</v>
      </c>
      <c r="N114" s="44">
        <f>(VLOOKUP($A113,'ADR Raw Data'!$B$6:$BE$49,'ADR Raw Data'!U$1,FALSE))/100</f>
        <v>-3.9660791762920901E-2</v>
      </c>
      <c r="O114" s="44">
        <f>(VLOOKUP($A113,'ADR Raw Data'!$B$6:$BE$49,'ADR Raw Data'!V$1,FALSE))/100</f>
        <v>5.3753737659527397E-3</v>
      </c>
      <c r="P114" s="44">
        <f>(VLOOKUP($A113,'ADR Raw Data'!$B$6:$BE$49,'ADR Raw Data'!W$1,FALSE))/100</f>
        <v>-3.9220004630739297E-4</v>
      </c>
      <c r="Q114" s="44">
        <f>(VLOOKUP($A113,'ADR Raw Data'!$B$6:$BE$49,'ADR Raw Data'!X$1,FALSE))/100</f>
        <v>-3.2755819130623897E-3</v>
      </c>
      <c r="R114" s="44">
        <f>(VLOOKUP($A113,'ADR Raw Data'!$B$6:$BE$49,'ADR Raw Data'!Y$1,FALSE))/100</f>
        <v>-4.2422551696672996E-3</v>
      </c>
      <c r="S114" s="45">
        <f>(VLOOKUP($A113,'ADR Raw Data'!$B$6:$BE$49,'ADR Raw Data'!AA$1,FALSE))/100</f>
        <v>-3.70372718620663E-3</v>
      </c>
      <c r="T114" s="45">
        <f>(VLOOKUP($A113,'ADR Raw Data'!$B$6:$BE$49,'ADR Raw Data'!AB$1,FALSE))/100</f>
        <v>1.8338642109965001E-2</v>
      </c>
      <c r="U114" s="44">
        <f>(VLOOKUP($A113,'ADR Raw Data'!$B$6:$BE$49,'ADR Raw Data'!AC$1,FALSE))/100</f>
        <v>6.5674655454033906E-3</v>
      </c>
      <c r="V114" s="46">
        <f>(VLOOKUP($A113,'ADR Raw Data'!$B$6:$BE$49,'ADR Raw Data'!AE$1,FALSE))/100</f>
        <v>-4.2265489106918199E-4</v>
      </c>
      <c r="X114" s="43">
        <f>(VLOOKUP($A113,'RevPAR Raw Data'!$B$6:$BE$43,'RevPAR Raw Data'!T$1,FALSE))/100</f>
        <v>6.8639318184966006E-2</v>
      </c>
      <c r="Y114" s="44">
        <f>(VLOOKUP($A113,'RevPAR Raw Data'!$B$6:$BE$43,'RevPAR Raw Data'!U$1,FALSE))/100</f>
        <v>-3.44422113326774E-2</v>
      </c>
      <c r="Z114" s="44">
        <f>(VLOOKUP($A113,'RevPAR Raw Data'!$B$6:$BE$43,'RevPAR Raw Data'!V$1,FALSE))/100</f>
        <v>7.5878396131737608E-2</v>
      </c>
      <c r="AA114" s="44">
        <f>(VLOOKUP($A113,'RevPAR Raw Data'!$B$6:$BE$43,'RevPAR Raw Data'!W$1,FALSE))/100</f>
        <v>3.1611640255572199E-2</v>
      </c>
      <c r="AB114" s="44">
        <f>(VLOOKUP($A113,'RevPAR Raw Data'!$B$6:$BE$43,'RevPAR Raw Data'!X$1,FALSE))/100</f>
        <v>8.6804122080245006E-3</v>
      </c>
      <c r="AC114" s="44">
        <f>(VLOOKUP($A113,'RevPAR Raw Data'!$B$6:$BE$43,'RevPAR Raw Data'!Y$1,FALSE))/100</f>
        <v>2.8138908345141701E-2</v>
      </c>
      <c r="AD114" s="45">
        <f>(VLOOKUP($A113,'RevPAR Raw Data'!$B$6:$BE$43,'RevPAR Raw Data'!AA$1,FALSE))/100</f>
        <v>4.6025017067864001E-2</v>
      </c>
      <c r="AE114" s="45">
        <f>(VLOOKUP($A113,'RevPAR Raw Data'!$B$6:$BE$43,'RevPAR Raw Data'!AB$1,FALSE))/100</f>
        <v>8.9715216495394504E-2</v>
      </c>
      <c r="AF114" s="44">
        <f>(VLOOKUP($A113,'RevPAR Raw Data'!$B$6:$BE$43,'RevPAR Raw Data'!AC$1,FALSE))/100</f>
        <v>6.6573615747633999E-2</v>
      </c>
      <c r="AG114" s="46">
        <f>(VLOOKUP($A113,'RevPAR Raw Data'!$B$6:$BE$43,'RevPAR Raw Data'!AE$1,FALSE))/100</f>
        <v>4.0715720441633699E-2</v>
      </c>
    </row>
    <row r="115" spans="1:34" x14ac:dyDescent="0.2">
      <c r="A115" s="93"/>
      <c r="B115" s="71"/>
      <c r="C115" s="72"/>
      <c r="D115" s="72"/>
      <c r="E115" s="72"/>
      <c r="F115" s="72"/>
      <c r="G115" s="73"/>
      <c r="H115" s="53"/>
      <c r="I115" s="53"/>
      <c r="J115" s="73"/>
      <c r="K115" s="74"/>
      <c r="M115" s="75"/>
      <c r="N115" s="76"/>
      <c r="O115" s="76"/>
      <c r="P115" s="76"/>
      <c r="Q115" s="76"/>
      <c r="R115" s="77"/>
      <c r="S115" s="76"/>
      <c r="T115" s="76"/>
      <c r="U115" s="77"/>
      <c r="V115" s="78"/>
      <c r="X115" s="75"/>
      <c r="Y115" s="76"/>
      <c r="Z115" s="76"/>
      <c r="AA115" s="76"/>
      <c r="AB115" s="76"/>
      <c r="AC115" s="77"/>
      <c r="AD115" s="76"/>
      <c r="AE115" s="76"/>
      <c r="AF115" s="77"/>
      <c r="AG115" s="78"/>
    </row>
    <row r="116" spans="1:34" x14ac:dyDescent="0.2">
      <c r="A116" s="70" t="s">
        <v>49</v>
      </c>
      <c r="B116" s="71">
        <f>(VLOOKUP($A116,'Occupancy Raw Data'!$B$8:$BE$45,'Occupancy Raw Data'!G$3,FALSE))/100</f>
        <v>0.37829736211031095</v>
      </c>
      <c r="C116" s="72">
        <f>(VLOOKUP($A116,'Occupancy Raw Data'!$B$8:$BE$45,'Occupancy Raw Data'!H$3,FALSE))/100</f>
        <v>0.53057553956834491</v>
      </c>
      <c r="D116" s="72">
        <f>(VLOOKUP($A116,'Occupancy Raw Data'!$B$8:$BE$45,'Occupancy Raw Data'!I$3,FALSE))/100</f>
        <v>0.61510791366906403</v>
      </c>
      <c r="E116" s="72">
        <f>(VLOOKUP($A116,'Occupancy Raw Data'!$B$8:$BE$45,'Occupancy Raw Data'!J$3,FALSE))/100</f>
        <v>0.652877697841726</v>
      </c>
      <c r="F116" s="72">
        <f>(VLOOKUP($A116,'Occupancy Raw Data'!$B$8:$BE$45,'Occupancy Raw Data'!K$3,FALSE))/100</f>
        <v>0.6702637889688241</v>
      </c>
      <c r="G116" s="73">
        <f>(VLOOKUP($A116,'Occupancy Raw Data'!$B$8:$BE$45,'Occupancy Raw Data'!L$3,FALSE))/100</f>
        <v>0.56942446043165396</v>
      </c>
      <c r="H116" s="53">
        <f>(VLOOKUP($A116,'Occupancy Raw Data'!$B$8:$BE$45,'Occupancy Raw Data'!N$3,FALSE))/100</f>
        <v>0.64598321342925602</v>
      </c>
      <c r="I116" s="53">
        <f>(VLOOKUP($A116,'Occupancy Raw Data'!$B$8:$BE$45,'Occupancy Raw Data'!O$3,FALSE))/100</f>
        <v>0.65827338129496393</v>
      </c>
      <c r="J116" s="73">
        <f>(VLOOKUP($A116,'Occupancy Raw Data'!$B$8:$BE$45,'Occupancy Raw Data'!P$3,FALSE))/100</f>
        <v>0.65212829736211009</v>
      </c>
      <c r="K116" s="74">
        <f>(VLOOKUP($A116,'Occupancy Raw Data'!$B$8:$BE$45,'Occupancy Raw Data'!R$3,FALSE))/100</f>
        <v>0.59305412812607006</v>
      </c>
      <c r="M116" s="75">
        <f>VLOOKUP($A116,'ADR Raw Data'!$B$6:$BE$43,'ADR Raw Data'!G$1,FALSE)</f>
        <v>100.27227416798701</v>
      </c>
      <c r="N116" s="76">
        <f>VLOOKUP($A116,'ADR Raw Data'!$B$6:$BE$43,'ADR Raw Data'!H$1,FALSE)</f>
        <v>107.920971751412</v>
      </c>
      <c r="O116" s="76">
        <f>VLOOKUP($A116,'ADR Raw Data'!$B$6:$BE$43,'ADR Raw Data'!I$1,FALSE)</f>
        <v>111.159517543859</v>
      </c>
      <c r="P116" s="76">
        <f>VLOOKUP($A116,'ADR Raw Data'!$B$6:$BE$43,'ADR Raw Data'!J$1,FALSE)</f>
        <v>113.05491276400301</v>
      </c>
      <c r="Q116" s="76">
        <f>VLOOKUP($A116,'ADR Raw Data'!$B$6:$BE$43,'ADR Raw Data'!K$1,FALSE)</f>
        <v>116.58537567083999</v>
      </c>
      <c r="R116" s="77">
        <f>VLOOKUP($A116,'ADR Raw Data'!$B$6:$BE$43,'ADR Raw Data'!L$1,FALSE)</f>
        <v>110.82138976626599</v>
      </c>
      <c r="S116" s="76">
        <f>VLOOKUP($A116,'ADR Raw Data'!$B$6:$BE$43,'ADR Raw Data'!N$1,FALSE)</f>
        <v>132.62265429234299</v>
      </c>
      <c r="T116" s="76">
        <f>VLOOKUP($A116,'ADR Raw Data'!$B$6:$BE$43,'ADR Raw Data'!O$1,FALSE)</f>
        <v>130.44606557377</v>
      </c>
      <c r="U116" s="77">
        <f>VLOOKUP($A116,'ADR Raw Data'!$B$6:$BE$43,'ADR Raw Data'!P$1,FALSE)</f>
        <v>131.524104803493</v>
      </c>
      <c r="V116" s="78">
        <f>VLOOKUP($A116,'ADR Raw Data'!$B$6:$BE$43,'ADR Raw Data'!R$1,FALSE)</f>
        <v>117.325650949527</v>
      </c>
      <c r="X116" s="75">
        <f>VLOOKUP($A116,'RevPAR Raw Data'!$B$6:$BE$43,'RevPAR Raw Data'!G$1,FALSE)</f>
        <v>37.932736810551503</v>
      </c>
      <c r="Y116" s="76">
        <f>VLOOKUP($A116,'RevPAR Raw Data'!$B$6:$BE$43,'RevPAR Raw Data'!H$1,FALSE)</f>
        <v>57.2602278177458</v>
      </c>
      <c r="Z116" s="76">
        <f>VLOOKUP($A116,'RevPAR Raw Data'!$B$6:$BE$43,'RevPAR Raw Data'!I$1,FALSE)</f>
        <v>68.375098920863294</v>
      </c>
      <c r="AA116" s="76">
        <f>VLOOKUP($A116,'RevPAR Raw Data'!$B$6:$BE$43,'RevPAR Raw Data'!J$1,FALSE)</f>
        <v>73.811031175059895</v>
      </c>
      <c r="AB116" s="76">
        <f>VLOOKUP($A116,'RevPAR Raw Data'!$B$6:$BE$43,'RevPAR Raw Data'!K$1,FALSE)</f>
        <v>78.142955635491603</v>
      </c>
      <c r="AC116" s="77">
        <f>VLOOKUP($A116,'RevPAR Raw Data'!$B$6:$BE$43,'RevPAR Raw Data'!L$1,FALSE)</f>
        <v>63.104410071942397</v>
      </c>
      <c r="AD116" s="76">
        <f>VLOOKUP($A116,'RevPAR Raw Data'!$B$6:$BE$43,'RevPAR Raw Data'!N$1,FALSE)</f>
        <v>85.672008393285296</v>
      </c>
      <c r="AE116" s="76">
        <f>VLOOKUP($A116,'RevPAR Raw Data'!$B$6:$BE$43,'RevPAR Raw Data'!O$1,FALSE)</f>
        <v>85.869172661870493</v>
      </c>
      <c r="AF116" s="77">
        <f>VLOOKUP($A116,'RevPAR Raw Data'!$B$6:$BE$43,'RevPAR Raw Data'!P$1,FALSE)</f>
        <v>85.770590527577895</v>
      </c>
      <c r="AG116" s="78">
        <f>VLOOKUP($A116,'RevPAR Raw Data'!$B$6:$BE$43,'RevPAR Raw Data'!R$1,FALSE)</f>
        <v>69.580461630695396</v>
      </c>
    </row>
    <row r="117" spans="1:34" x14ac:dyDescent="0.2">
      <c r="A117" s="55" t="s">
        <v>131</v>
      </c>
      <c r="B117" s="43">
        <f>(VLOOKUP($A116,'Occupancy Raw Data'!$B$8:$BE$51,'Occupancy Raw Data'!T$3,FALSE))/100</f>
        <v>-5.7046398279606399E-2</v>
      </c>
      <c r="C117" s="44">
        <f>(VLOOKUP($A116,'Occupancy Raw Data'!$B$8:$BE$51,'Occupancy Raw Data'!U$3,FALSE))/100</f>
        <v>-4.8028170138694794E-3</v>
      </c>
      <c r="D117" s="44">
        <f>(VLOOKUP($A116,'Occupancy Raw Data'!$B$8:$BE$51,'Occupancy Raw Data'!V$3,FALSE))/100</f>
        <v>4.9502649268772701E-2</v>
      </c>
      <c r="E117" s="44">
        <f>(VLOOKUP($A116,'Occupancy Raw Data'!$B$8:$BE$51,'Occupancy Raw Data'!W$3,FALSE))/100</f>
        <v>0.14219804280798901</v>
      </c>
      <c r="F117" s="44">
        <f>(VLOOKUP($A116,'Occupancy Raw Data'!$B$8:$BE$51,'Occupancy Raw Data'!X$3,FALSE))/100</f>
        <v>3.2419986562003199E-2</v>
      </c>
      <c r="G117" s="44">
        <f>(VLOOKUP($A116,'Occupancy Raw Data'!$B$8:$BE$51,'Occupancy Raw Data'!Y$3,FALSE))/100</f>
        <v>3.8618908456226599E-2</v>
      </c>
      <c r="H117" s="45">
        <f>(VLOOKUP($A116,'Occupancy Raw Data'!$B$8:$BE$51,'Occupancy Raw Data'!AA$3,FALSE))/100</f>
        <v>-6.9817187136151301E-2</v>
      </c>
      <c r="I117" s="45">
        <f>(VLOOKUP($A116,'Occupancy Raw Data'!$B$8:$BE$51,'Occupancy Raw Data'!AB$3,FALSE))/100</f>
        <v>-6.7216134887563492E-2</v>
      </c>
      <c r="J117" s="44">
        <f>(VLOOKUP($A116,'Occupancy Raw Data'!$B$8:$BE$51,'Occupancy Raw Data'!AC$3,FALSE))/100</f>
        <v>-6.8506221638658604E-2</v>
      </c>
      <c r="K117" s="46">
        <f>(VLOOKUP($A116,'Occupancy Raw Data'!$B$8:$BE$51,'Occupancy Raw Data'!AE$3,FALSE))/100</f>
        <v>2.38855956051485E-3</v>
      </c>
      <c r="M117" s="43">
        <f>(VLOOKUP($A116,'ADR Raw Data'!$B$6:$BE$49,'ADR Raw Data'!T$1,FALSE))/100</f>
        <v>4.0411415009059801E-2</v>
      </c>
      <c r="N117" s="44">
        <f>(VLOOKUP($A116,'ADR Raw Data'!$B$6:$BE$49,'ADR Raw Data'!U$1,FALSE))/100</f>
        <v>3.8070388893931197E-2</v>
      </c>
      <c r="O117" s="44">
        <f>(VLOOKUP($A116,'ADR Raw Data'!$B$6:$BE$49,'ADR Raw Data'!V$1,FALSE))/100</f>
        <v>4.7726089216919398E-2</v>
      </c>
      <c r="P117" s="44">
        <f>(VLOOKUP($A116,'ADR Raw Data'!$B$6:$BE$49,'ADR Raw Data'!W$1,FALSE))/100</f>
        <v>3.7607478588351805E-2</v>
      </c>
      <c r="Q117" s="44">
        <f>(VLOOKUP($A116,'ADR Raw Data'!$B$6:$BE$49,'ADR Raw Data'!X$1,FALSE))/100</f>
        <v>-1.6855931668317701E-2</v>
      </c>
      <c r="R117" s="44">
        <f>(VLOOKUP($A116,'ADR Raw Data'!$B$6:$BE$49,'ADR Raw Data'!Y$1,FALSE))/100</f>
        <v>2.7895449574044103E-2</v>
      </c>
      <c r="S117" s="45">
        <f>(VLOOKUP($A116,'ADR Raw Data'!$B$6:$BE$49,'ADR Raw Data'!AA$1,FALSE))/100</f>
        <v>-4.65316314912783E-2</v>
      </c>
      <c r="T117" s="45">
        <f>(VLOOKUP($A116,'ADR Raw Data'!$B$6:$BE$49,'ADR Raw Data'!AB$1,FALSE))/100</f>
        <v>-8.3755998279942595E-2</v>
      </c>
      <c r="U117" s="44">
        <f>(VLOOKUP($A116,'ADR Raw Data'!$B$6:$BE$49,'ADR Raw Data'!AC$1,FALSE))/100</f>
        <v>-6.5520570408329301E-2</v>
      </c>
      <c r="V117" s="46">
        <f>(VLOOKUP($A116,'ADR Raw Data'!$B$6:$BE$49,'ADR Raw Data'!AE$1,FALSE))/100</f>
        <v>-1.3652306261305201E-2</v>
      </c>
      <c r="X117" s="43">
        <f>(VLOOKUP($A116,'RevPAR Raw Data'!$B$6:$BE$43,'RevPAR Raw Data'!T$1,FALSE))/100</f>
        <v>-1.8940308946195802E-2</v>
      </c>
      <c r="Y117" s="44">
        <f>(VLOOKUP($A116,'RevPAR Raw Data'!$B$6:$BE$43,'RevPAR Raw Data'!U$1,FALSE))/100</f>
        <v>3.3084726768557303E-2</v>
      </c>
      <c r="Z117" s="44">
        <f>(VLOOKUP($A116,'RevPAR Raw Data'!$B$6:$BE$43,'RevPAR Raw Data'!V$1,FALSE))/100</f>
        <v>9.9591306341167501E-2</v>
      </c>
      <c r="AA117" s="44">
        <f>(VLOOKUP($A116,'RevPAR Raw Data'!$B$6:$BE$43,'RevPAR Raw Data'!W$1,FALSE))/100</f>
        <v>0.18515323124654798</v>
      </c>
      <c r="AB117" s="44">
        <f>(VLOOKUP($A116,'RevPAR Raw Data'!$B$6:$BE$43,'RevPAR Raw Data'!X$1,FALSE))/100</f>
        <v>1.50175858155086E-2</v>
      </c>
      <c r="AC117" s="44">
        <f>(VLOOKUP($A116,'RevPAR Raw Data'!$B$6:$BE$43,'RevPAR Raw Data'!Y$1,FALSE))/100</f>
        <v>6.7591649843716003E-2</v>
      </c>
      <c r="AD117" s="45">
        <f>(VLOOKUP($A116,'RevPAR Raw Data'!$B$6:$BE$43,'RevPAR Raw Data'!AA$1,FALSE))/100</f>
        <v>-0.11310011100385201</v>
      </c>
      <c r="AE117" s="45">
        <f>(VLOOKUP($A116,'RevPAR Raw Data'!$B$6:$BE$43,'RevPAR Raw Data'!AB$1,FALSE))/100</f>
        <v>-0.145342378689479</v>
      </c>
      <c r="AF117" s="44">
        <f>(VLOOKUP($A116,'RevPAR Raw Data'!$B$6:$BE$43,'RevPAR Raw Data'!AC$1,FALSE))/100</f>
        <v>-0.12953822532870299</v>
      </c>
      <c r="AG117" s="46">
        <f>(VLOOKUP($A116,'RevPAR Raw Data'!$B$6:$BE$43,'RevPAR Raw Data'!AE$1,FALSE))/100</f>
        <v>-1.12963560474338E-2</v>
      </c>
    </row>
    <row r="118" spans="1:34" x14ac:dyDescent="0.2">
      <c r="A118" s="93"/>
      <c r="B118" s="71"/>
      <c r="C118" s="72"/>
      <c r="D118" s="72"/>
      <c r="E118" s="72"/>
      <c r="F118" s="72"/>
      <c r="G118" s="73"/>
      <c r="H118" s="53"/>
      <c r="I118" s="53"/>
      <c r="J118" s="73"/>
      <c r="K118" s="74"/>
      <c r="M118" s="75"/>
      <c r="N118" s="76"/>
      <c r="O118" s="76"/>
      <c r="P118" s="76"/>
      <c r="Q118" s="76"/>
      <c r="R118" s="77"/>
      <c r="S118" s="76"/>
      <c r="T118" s="76"/>
      <c r="U118" s="77"/>
      <c r="V118" s="78"/>
      <c r="X118" s="75"/>
      <c r="Y118" s="76"/>
      <c r="Z118" s="76"/>
      <c r="AA118" s="76"/>
      <c r="AB118" s="76"/>
      <c r="AC118" s="77"/>
      <c r="AD118" s="76"/>
      <c r="AE118" s="76"/>
      <c r="AF118" s="77"/>
      <c r="AG118" s="78"/>
    </row>
    <row r="119" spans="1:34" x14ac:dyDescent="0.2">
      <c r="A119" s="70" t="s">
        <v>50</v>
      </c>
      <c r="B119" s="71">
        <f>(VLOOKUP($A119,'Occupancy Raw Data'!$B$8:$BE$45,'Occupancy Raw Data'!G$3,FALSE))/100</f>
        <v>0.39574719432959199</v>
      </c>
      <c r="C119" s="72">
        <f>(VLOOKUP($A119,'Occupancy Raw Data'!$B$8:$BE$45,'Occupancy Raw Data'!H$3,FALSE))/100</f>
        <v>0.456782831265997</v>
      </c>
      <c r="D119" s="72">
        <f>(VLOOKUP($A119,'Occupancy Raw Data'!$B$8:$BE$45,'Occupancy Raw Data'!I$3,FALSE))/100</f>
        <v>0.50364244930104296</v>
      </c>
      <c r="E119" s="72">
        <f>(VLOOKUP($A119,'Occupancy Raw Data'!$B$8:$BE$45,'Occupancy Raw Data'!J$3,FALSE))/100</f>
        <v>0.53238826540657602</v>
      </c>
      <c r="F119" s="72">
        <f>(VLOOKUP($A119,'Occupancy Raw Data'!$B$8:$BE$45,'Occupancy Raw Data'!K$3,FALSE))/100</f>
        <v>0.53868871825162401</v>
      </c>
      <c r="G119" s="73">
        <f>(VLOOKUP($A119,'Occupancy Raw Data'!$B$8:$BE$45,'Occupancy Raw Data'!L$3,FALSE))/100</f>
        <v>0.48544989171096603</v>
      </c>
      <c r="H119" s="53">
        <f>(VLOOKUP($A119,'Occupancy Raw Data'!$B$8:$BE$45,'Occupancy Raw Data'!N$3,FALSE))/100</f>
        <v>0.776727702303603</v>
      </c>
      <c r="I119" s="53">
        <f>(VLOOKUP($A119,'Occupancy Raw Data'!$B$8:$BE$45,'Occupancy Raw Data'!O$3,FALSE))/100</f>
        <v>0.72829297105729396</v>
      </c>
      <c r="J119" s="73">
        <f>(VLOOKUP($A119,'Occupancy Raw Data'!$B$8:$BE$45,'Occupancy Raw Data'!P$3,FALSE))/100</f>
        <v>0.75251033668044798</v>
      </c>
      <c r="K119" s="74">
        <f>(VLOOKUP($A119,'Occupancy Raw Data'!$B$8:$BE$45,'Occupancy Raw Data'!R$3,FALSE))/100</f>
        <v>0.56175287598796109</v>
      </c>
      <c r="M119" s="75">
        <f>VLOOKUP($A119,'ADR Raw Data'!$B$6:$BE$43,'ADR Raw Data'!G$1,FALSE)</f>
        <v>90.627741293532296</v>
      </c>
      <c r="N119" s="76">
        <f>VLOOKUP($A119,'ADR Raw Data'!$B$6:$BE$43,'ADR Raw Data'!H$1,FALSE)</f>
        <v>95.842728448275807</v>
      </c>
      <c r="O119" s="76">
        <f>VLOOKUP($A119,'ADR Raw Data'!$B$6:$BE$43,'ADR Raw Data'!I$1,FALSE)</f>
        <v>96.562971071149306</v>
      </c>
      <c r="P119" s="76">
        <f>VLOOKUP($A119,'ADR Raw Data'!$B$6:$BE$43,'ADR Raw Data'!J$1,FALSE)</f>
        <v>98.090906065088703</v>
      </c>
      <c r="Q119" s="76">
        <f>VLOOKUP($A119,'ADR Raw Data'!$B$6:$BE$43,'ADR Raw Data'!K$1,FALSE)</f>
        <v>100.085032894736</v>
      </c>
      <c r="R119" s="77">
        <f>VLOOKUP($A119,'ADR Raw Data'!$B$6:$BE$43,'ADR Raw Data'!L$1,FALSE)</f>
        <v>96.576527417261502</v>
      </c>
      <c r="S119" s="76">
        <f>VLOOKUP($A119,'ADR Raw Data'!$B$6:$BE$43,'ADR Raw Data'!N$1,FALSE)</f>
        <v>147.741145754119</v>
      </c>
      <c r="T119" s="76">
        <f>VLOOKUP($A119,'ADR Raw Data'!$B$6:$BE$43,'ADR Raw Data'!O$1,FALSE)</f>
        <v>148.398591511219</v>
      </c>
      <c r="U119" s="77">
        <f>VLOOKUP($A119,'ADR Raw Data'!$B$6:$BE$43,'ADR Raw Data'!P$1,FALSE)</f>
        <v>148.059289638932</v>
      </c>
      <c r="V119" s="78">
        <f>VLOOKUP($A119,'ADR Raw Data'!$B$6:$BE$43,'ADR Raw Data'!R$1,FALSE)</f>
        <v>116.280825155217</v>
      </c>
      <c r="X119" s="75">
        <f>VLOOKUP($A119,'RevPAR Raw Data'!$B$6:$BE$43,'RevPAR Raw Data'!G$1,FALSE)</f>
        <v>35.8656743453435</v>
      </c>
      <c r="Y119" s="76">
        <f>VLOOKUP($A119,'RevPAR Raw Data'!$B$6:$BE$43,'RevPAR Raw Data'!H$1,FALSE)</f>
        <v>43.779312856861502</v>
      </c>
      <c r="Z119" s="76">
        <f>VLOOKUP($A119,'RevPAR Raw Data'!$B$6:$BE$43,'RevPAR Raw Data'!I$1,FALSE)</f>
        <v>48.633211262059397</v>
      </c>
      <c r="AA119" s="76">
        <f>VLOOKUP($A119,'RevPAR Raw Data'!$B$6:$BE$43,'RevPAR Raw Data'!J$1,FALSE)</f>
        <v>52.222447332151901</v>
      </c>
      <c r="AB119" s="76">
        <f>VLOOKUP($A119,'RevPAR Raw Data'!$B$6:$BE$43,'RevPAR Raw Data'!K$1,FALSE)</f>
        <v>53.914678086237402</v>
      </c>
      <c r="AC119" s="77">
        <f>VLOOKUP($A119,'RevPAR Raw Data'!$B$6:$BE$43,'RevPAR Raw Data'!L$1,FALSE)</f>
        <v>46.883064776530802</v>
      </c>
      <c r="AD119" s="76">
        <f>VLOOKUP($A119,'RevPAR Raw Data'!$B$6:$BE$43,'RevPAR Raw Data'!N$1,FALSE)</f>
        <v>114.754640677298</v>
      </c>
      <c r="AE119" s="76">
        <f>VLOOKUP($A119,'RevPAR Raw Data'!$B$6:$BE$43,'RevPAR Raw Data'!O$1,FALSE)</f>
        <v>108.077651112423</v>
      </c>
      <c r="AF119" s="77">
        <f>VLOOKUP($A119,'RevPAR Raw Data'!$B$6:$BE$43,'RevPAR Raw Data'!P$1,FALSE)</f>
        <v>111.416145894861</v>
      </c>
      <c r="AG119" s="78">
        <f>VLOOKUP($A119,'RevPAR Raw Data'!$B$6:$BE$43,'RevPAR Raw Data'!R$1,FALSE)</f>
        <v>65.321087953196596</v>
      </c>
    </row>
    <row r="120" spans="1:34" x14ac:dyDescent="0.2">
      <c r="A120" s="55" t="s">
        <v>131</v>
      </c>
      <c r="B120" s="43">
        <f>(VLOOKUP($A119,'Occupancy Raw Data'!$B$8:$BE$51,'Occupancy Raw Data'!T$3,FALSE))/100</f>
        <v>-0.11084004322314399</v>
      </c>
      <c r="C120" s="44">
        <f>(VLOOKUP($A119,'Occupancy Raw Data'!$B$8:$BE$51,'Occupancy Raw Data'!U$3,FALSE))/100</f>
        <v>-0.132454780018774</v>
      </c>
      <c r="D120" s="44">
        <f>(VLOOKUP($A119,'Occupancy Raw Data'!$B$8:$BE$51,'Occupancy Raw Data'!V$3,FALSE))/100</f>
        <v>-5.68792982254092E-2</v>
      </c>
      <c r="E120" s="44">
        <f>(VLOOKUP($A119,'Occupancy Raw Data'!$B$8:$BE$51,'Occupancy Raw Data'!W$3,FALSE))/100</f>
        <v>-5.2722493376579804E-2</v>
      </c>
      <c r="F120" s="44">
        <f>(VLOOKUP($A119,'Occupancy Raw Data'!$B$8:$BE$51,'Occupancy Raw Data'!X$3,FALSE))/100</f>
        <v>-7.4317014485263608E-2</v>
      </c>
      <c r="G120" s="44">
        <f>(VLOOKUP($A119,'Occupancy Raw Data'!$B$8:$BE$51,'Occupancy Raw Data'!Y$3,FALSE))/100</f>
        <v>-8.3910240820812609E-2</v>
      </c>
      <c r="H120" s="45">
        <f>(VLOOKUP($A119,'Occupancy Raw Data'!$B$8:$BE$51,'Occupancy Raw Data'!AA$3,FALSE))/100</f>
        <v>3.57050166662033E-2</v>
      </c>
      <c r="I120" s="45">
        <f>(VLOOKUP($A119,'Occupancy Raw Data'!$B$8:$BE$51,'Occupancy Raw Data'!AB$3,FALSE))/100</f>
        <v>4.8601265255974295E-2</v>
      </c>
      <c r="J120" s="44">
        <f>(VLOOKUP($A119,'Occupancy Raw Data'!$B$8:$BE$51,'Occupancy Raw Data'!AC$3,FALSE))/100</f>
        <v>4.1905779469366904E-2</v>
      </c>
      <c r="K120" s="46">
        <f>(VLOOKUP($A119,'Occupancy Raw Data'!$B$8:$BE$51,'Occupancy Raw Data'!AE$3,FALSE))/100</f>
        <v>-3.95192024013932E-2</v>
      </c>
      <c r="M120" s="43">
        <f>(VLOOKUP($A119,'ADR Raw Data'!$B$6:$BE$49,'ADR Raw Data'!T$1,FALSE))/100</f>
        <v>-6.11538605789574E-2</v>
      </c>
      <c r="N120" s="44">
        <f>(VLOOKUP($A119,'ADR Raw Data'!$B$6:$BE$49,'ADR Raw Data'!U$1,FALSE))/100</f>
        <v>-3.9694278388290203E-3</v>
      </c>
      <c r="O120" s="44">
        <f>(VLOOKUP($A119,'ADR Raw Data'!$B$6:$BE$49,'ADR Raw Data'!V$1,FALSE))/100</f>
        <v>3.0105326890608103E-2</v>
      </c>
      <c r="P120" s="44">
        <f>(VLOOKUP($A119,'ADR Raw Data'!$B$6:$BE$49,'ADR Raw Data'!W$1,FALSE))/100</f>
        <v>7.4618307096858101E-3</v>
      </c>
      <c r="Q120" s="44">
        <f>(VLOOKUP($A119,'ADR Raw Data'!$B$6:$BE$49,'ADR Raw Data'!X$1,FALSE))/100</f>
        <v>-1.9803354381409E-2</v>
      </c>
      <c r="R120" s="44">
        <f>(VLOOKUP($A119,'ADR Raw Data'!$B$6:$BE$49,'ADR Raw Data'!Y$1,FALSE))/100</f>
        <v>-7.5299008996854797E-3</v>
      </c>
      <c r="S120" s="45">
        <f>(VLOOKUP($A119,'ADR Raw Data'!$B$6:$BE$49,'ADR Raw Data'!AA$1,FALSE))/100</f>
        <v>0.17912686855771601</v>
      </c>
      <c r="T120" s="45">
        <f>(VLOOKUP($A119,'ADR Raw Data'!$B$6:$BE$49,'ADR Raw Data'!AB$1,FALSE))/100</f>
        <v>0.22853330787505002</v>
      </c>
      <c r="U120" s="44">
        <f>(VLOOKUP($A119,'ADR Raw Data'!$B$6:$BE$49,'ADR Raw Data'!AC$1,FALSE))/100</f>
        <v>0.20244780763241799</v>
      </c>
      <c r="V120" s="46">
        <f>(VLOOKUP($A119,'ADR Raw Data'!$B$6:$BE$49,'ADR Raw Data'!AE$1,FALSE))/100</f>
        <v>9.2659352692117891E-2</v>
      </c>
      <c r="X120" s="43">
        <f>(VLOOKUP($A119,'RevPAR Raw Data'!$B$6:$BE$43,'RevPAR Raw Data'!T$1,FALSE))/100</f>
        <v>-0.165215607252268</v>
      </c>
      <c r="Y120" s="44">
        <f>(VLOOKUP($A119,'RevPAR Raw Data'!$B$6:$BE$43,'RevPAR Raw Data'!U$1,FALSE))/100</f>
        <v>-0.13589843816641101</v>
      </c>
      <c r="Z120" s="44">
        <f>(VLOOKUP($A119,'RevPAR Raw Data'!$B$6:$BE$43,'RevPAR Raw Data'!V$1,FALSE))/100</f>
        <v>-2.8486341201185497E-2</v>
      </c>
      <c r="AA120" s="44">
        <f>(VLOOKUP($A119,'RevPAR Raw Data'!$B$6:$BE$43,'RevPAR Raw Data'!W$1,FALSE))/100</f>
        <v>-4.5654068987062597E-2</v>
      </c>
      <c r="AB120" s="44">
        <f>(VLOOKUP($A119,'RevPAR Raw Data'!$B$6:$BE$43,'RevPAR Raw Data'!X$1,FALSE))/100</f>
        <v>-9.2648642692252606E-2</v>
      </c>
      <c r="AC120" s="44">
        <f>(VLOOKUP($A119,'RevPAR Raw Data'!$B$6:$BE$43,'RevPAR Raw Data'!Y$1,FALSE))/100</f>
        <v>-9.0808305922648602E-2</v>
      </c>
      <c r="AD120" s="45">
        <f>(VLOOKUP($A119,'RevPAR Raw Data'!$B$6:$BE$43,'RevPAR Raw Data'!AA$1,FALSE))/100</f>
        <v>0.22122761305113803</v>
      </c>
      <c r="AE120" s="45">
        <f>(VLOOKUP($A119,'RevPAR Raw Data'!$B$6:$BE$43,'RevPAR Raw Data'!AB$1,FALSE))/100</f>
        <v>0.28824158104688502</v>
      </c>
      <c r="AF120" s="44">
        <f>(VLOOKUP($A119,'RevPAR Raw Data'!$B$6:$BE$43,'RevPAR Raw Data'!AC$1,FALSE))/100</f>
        <v>0.25283732028248601</v>
      </c>
      <c r="AG120" s="46">
        <f>(VLOOKUP($A119,'RevPAR Raw Data'!$B$6:$BE$43,'RevPAR Raw Data'!AE$1,FALSE))/100</f>
        <v>4.9478326577302702E-2</v>
      </c>
    </row>
    <row r="121" spans="1:34" x14ac:dyDescent="0.2">
      <c r="A121" s="93"/>
      <c r="B121" s="71"/>
      <c r="C121" s="72"/>
      <c r="D121" s="72"/>
      <c r="E121" s="72"/>
      <c r="F121" s="72"/>
      <c r="G121" s="73"/>
      <c r="H121" s="53"/>
      <c r="I121" s="53"/>
      <c r="J121" s="73"/>
      <c r="K121" s="74"/>
      <c r="M121" s="75"/>
      <c r="N121" s="76"/>
      <c r="O121" s="76"/>
      <c r="P121" s="76"/>
      <c r="Q121" s="76"/>
      <c r="R121" s="77"/>
      <c r="S121" s="76"/>
      <c r="T121" s="76"/>
      <c r="U121" s="77"/>
      <c r="V121" s="78"/>
      <c r="X121" s="75"/>
      <c r="Y121" s="76"/>
      <c r="Z121" s="76"/>
      <c r="AA121" s="76"/>
      <c r="AB121" s="76"/>
      <c r="AC121" s="77"/>
      <c r="AD121" s="76"/>
      <c r="AE121" s="76"/>
      <c r="AF121" s="77"/>
      <c r="AG121" s="78"/>
    </row>
    <row r="122" spans="1:34" x14ac:dyDescent="0.2">
      <c r="A122" s="70" t="s">
        <v>47</v>
      </c>
      <c r="B122" s="71">
        <f>(VLOOKUP($A122,'Occupancy Raw Data'!$B$8:$BE$54,'Occupancy Raw Data'!G$3,FALSE))/100</f>
        <v>0.4315847904524</v>
      </c>
      <c r="C122" s="72">
        <f>(VLOOKUP($A122,'Occupancy Raw Data'!$B$8:$BE$54,'Occupancy Raw Data'!H$3,FALSE))/100</f>
        <v>0.56730502359145096</v>
      </c>
      <c r="D122" s="72">
        <f>(VLOOKUP($A122,'Occupancy Raw Data'!$B$8:$BE$54,'Occupancy Raw Data'!I$3,FALSE))/100</f>
        <v>0.66944213155703491</v>
      </c>
      <c r="E122" s="72">
        <f>(VLOOKUP($A122,'Occupancy Raw Data'!$B$8:$BE$54,'Occupancy Raw Data'!J$3,FALSE))/100</f>
        <v>0.67416042187066294</v>
      </c>
      <c r="F122" s="72">
        <f>(VLOOKUP($A122,'Occupancy Raw Data'!$B$8:$BE$54,'Occupancy Raw Data'!K$3,FALSE))/100</f>
        <v>0.664446294754371</v>
      </c>
      <c r="G122" s="73">
        <f>(VLOOKUP($A122,'Occupancy Raw Data'!$B$8:$BE$54,'Occupancy Raw Data'!L$3,FALSE))/100</f>
        <v>0.60138773244518395</v>
      </c>
      <c r="H122" s="53">
        <f>(VLOOKUP($A122,'Occupancy Raw Data'!$B$8:$BE$54,'Occupancy Raw Data'!N$3,FALSE))/100</f>
        <v>0.73744102137107903</v>
      </c>
      <c r="I122" s="53">
        <f>(VLOOKUP($A122,'Occupancy Raw Data'!$B$8:$BE$54,'Occupancy Raw Data'!O$3,FALSE))/100</f>
        <v>0.64612822647793489</v>
      </c>
      <c r="J122" s="73">
        <f>(VLOOKUP($A122,'Occupancy Raw Data'!$B$8:$BE$54,'Occupancy Raw Data'!P$3,FALSE))/100</f>
        <v>0.69178462392450701</v>
      </c>
      <c r="K122" s="74">
        <f>(VLOOKUP($A122,'Occupancy Raw Data'!$B$8:$BE$54,'Occupancy Raw Data'!R$3,FALSE))/100</f>
        <v>0.62721541572499095</v>
      </c>
      <c r="M122" s="75">
        <f>VLOOKUP($A122,'ADR Raw Data'!$B$6:$BE$54,'ADR Raw Data'!G$1,FALSE)</f>
        <v>112.40712540192899</v>
      </c>
      <c r="N122" s="76">
        <f>VLOOKUP($A122,'ADR Raw Data'!$B$6:$BE$54,'ADR Raw Data'!H$1,FALSE)</f>
        <v>122.000009784735</v>
      </c>
      <c r="O122" s="76">
        <f>VLOOKUP($A122,'ADR Raw Data'!$B$6:$BE$54,'ADR Raw Data'!I$1,FALSE)</f>
        <v>121.92889303482499</v>
      </c>
      <c r="P122" s="76">
        <f>VLOOKUP($A122,'ADR Raw Data'!$B$6:$BE$54,'ADR Raw Data'!J$1,FALSE)</f>
        <v>125.113927542198</v>
      </c>
      <c r="Q122" s="76">
        <f>VLOOKUP($A122,'ADR Raw Data'!$B$6:$BE$54,'ADR Raw Data'!K$1,FALSE)</f>
        <v>126.353404344193</v>
      </c>
      <c r="R122" s="77">
        <f>VLOOKUP($A122,'ADR Raw Data'!$B$6:$BE$54,'ADR Raw Data'!L$1,FALSE)</f>
        <v>122.26743308104101</v>
      </c>
      <c r="S122" s="76">
        <f>VLOOKUP($A122,'ADR Raw Data'!$B$6:$BE$54,'ADR Raw Data'!N$1,FALSE)</f>
        <v>142.85359427926201</v>
      </c>
      <c r="T122" s="76">
        <f>VLOOKUP($A122,'ADR Raw Data'!$B$6:$BE$54,'ADR Raw Data'!O$1,FALSE)</f>
        <v>135.36866408934699</v>
      </c>
      <c r="U122" s="77">
        <f>VLOOKUP($A122,'ADR Raw Data'!$B$6:$BE$54,'ADR Raw Data'!P$1,FALSE)</f>
        <v>139.35812437311901</v>
      </c>
      <c r="V122" s="78">
        <f>VLOOKUP($A122,'ADR Raw Data'!$B$6:$BE$54,'ADR Raw Data'!R$1,FALSE)</f>
        <v>127.653177824135</v>
      </c>
      <c r="X122" s="75">
        <f>VLOOKUP($A122,'RevPAR Raw Data'!$B$6:$BE$54,'RevPAR Raw Data'!G$1,FALSE)</f>
        <v>48.513205661948298</v>
      </c>
      <c r="Y122" s="76">
        <f>VLOOKUP($A122,'RevPAR Raw Data'!$B$6:$BE$54,'RevPAR Raw Data'!H$1,FALSE)</f>
        <v>69.211218429086799</v>
      </c>
      <c r="Z122" s="76">
        <f>VLOOKUP($A122,'RevPAR Raw Data'!$B$6:$BE$54,'RevPAR Raw Data'!I$1,FALSE)</f>
        <v>81.624338051623596</v>
      </c>
      <c r="AA122" s="76">
        <f>VLOOKUP($A122,'RevPAR Raw Data'!$B$6:$BE$54,'RevPAR Raw Data'!J$1,FALSE)</f>
        <v>84.346858173744096</v>
      </c>
      <c r="AB122" s="76">
        <f>VLOOKUP($A122,'RevPAR Raw Data'!$B$6:$BE$54,'RevPAR Raw Data'!K$1,FALSE)</f>
        <v>83.955051346100404</v>
      </c>
      <c r="AC122" s="77">
        <f>VLOOKUP($A122,'RevPAR Raw Data'!$B$6:$BE$54,'RevPAR Raw Data'!L$1,FALSE)</f>
        <v>73.530134332500594</v>
      </c>
      <c r="AD122" s="76">
        <f>VLOOKUP($A122,'RevPAR Raw Data'!$B$6:$BE$54,'RevPAR Raw Data'!N$1,FALSE)</f>
        <v>105.346100471829</v>
      </c>
      <c r="AE122" s="76">
        <f>VLOOKUP($A122,'RevPAR Raw Data'!$B$6:$BE$54,'RevPAR Raw Data'!O$1,FALSE)</f>
        <v>87.465514848737101</v>
      </c>
      <c r="AF122" s="77">
        <f>VLOOKUP($A122,'RevPAR Raw Data'!$B$6:$BE$54,'RevPAR Raw Data'!P$1,FALSE)</f>
        <v>96.405807660283003</v>
      </c>
      <c r="AG122" s="78">
        <f>VLOOKUP($A122,'RevPAR Raw Data'!$B$6:$BE$54,'RevPAR Raw Data'!R$1,FALSE)</f>
        <v>80.066040997581297</v>
      </c>
    </row>
    <row r="123" spans="1:34" x14ac:dyDescent="0.2">
      <c r="A123" s="55" t="s">
        <v>131</v>
      </c>
      <c r="B123" s="43">
        <f>(VLOOKUP($A122,'Occupancy Raw Data'!$B$8:$BE$54,'Occupancy Raw Data'!T$3,FALSE))/100</f>
        <v>-8.2594511818429611E-2</v>
      </c>
      <c r="C123" s="44">
        <f>(VLOOKUP($A122,'Occupancy Raw Data'!$B$8:$BE$54,'Occupancy Raw Data'!U$3,FALSE))/100</f>
        <v>-0.13247086797486302</v>
      </c>
      <c r="D123" s="44">
        <f>(VLOOKUP($A122,'Occupancy Raw Data'!$B$8:$BE$54,'Occupancy Raw Data'!V$3,FALSE))/100</f>
        <v>-3.4344535895603198E-2</v>
      </c>
      <c r="E123" s="44">
        <f>(VLOOKUP($A122,'Occupancy Raw Data'!$B$8:$BE$54,'Occupancy Raw Data'!W$3,FALSE))/100</f>
        <v>-3.9515584891458497E-2</v>
      </c>
      <c r="F123" s="44">
        <f>(VLOOKUP($A122,'Occupancy Raw Data'!$B$8:$BE$54,'Occupancy Raw Data'!X$3,FALSE))/100</f>
        <v>-1.9866551629298301E-2</v>
      </c>
      <c r="G123" s="44">
        <f>(VLOOKUP($A122,'Occupancy Raw Data'!$B$8:$BE$54,'Occupancy Raw Data'!Y$3,FALSE))/100</f>
        <v>-5.9577704278548804E-2</v>
      </c>
      <c r="H123" s="45">
        <f>(VLOOKUP($A122,'Occupancy Raw Data'!$B$8:$BE$54,'Occupancy Raw Data'!AA$3,FALSE))/100</f>
        <v>1.08805438213653E-2</v>
      </c>
      <c r="I123" s="45">
        <f>(VLOOKUP($A122,'Occupancy Raw Data'!$B$8:$BE$54,'Occupancy Raw Data'!AB$3,FALSE))/100</f>
        <v>-9.1009878324882207E-2</v>
      </c>
      <c r="J123" s="44">
        <f>(VLOOKUP($A122,'Occupancy Raw Data'!$B$8:$BE$54,'Occupancy Raw Data'!AC$3,FALSE))/100</f>
        <v>-3.94038097218651E-2</v>
      </c>
      <c r="K123" s="46">
        <f>(VLOOKUP($A122,'Occupancy Raw Data'!$B$8:$BE$54,'Occupancy Raw Data'!AE$3,FALSE))/100</f>
        <v>-5.3312406618439799E-2</v>
      </c>
      <c r="M123" s="43">
        <f>(VLOOKUP($A122,'ADR Raw Data'!$B$6:$BE$54,'ADR Raw Data'!T$1,FALSE))/100</f>
        <v>-8.8771538101504194E-3</v>
      </c>
      <c r="N123" s="44">
        <f>(VLOOKUP($A122,'ADR Raw Data'!$B$6:$BE$54,'ADR Raw Data'!U$1,FALSE))/100</f>
        <v>6.1054811104537102E-2</v>
      </c>
      <c r="O123" s="44">
        <f>(VLOOKUP($A122,'ADR Raw Data'!$B$6:$BE$54,'ADR Raw Data'!V$1,FALSE))/100</f>
        <v>3.2388279758253799E-2</v>
      </c>
      <c r="P123" s="44">
        <f>(VLOOKUP($A122,'ADR Raw Data'!$B$6:$BE$54,'ADR Raw Data'!W$1,FALSE))/100</f>
        <v>5.3444561944203502E-2</v>
      </c>
      <c r="Q123" s="44">
        <f>(VLOOKUP($A122,'ADR Raw Data'!$B$6:$BE$54,'ADR Raw Data'!X$1,FALSE))/100</f>
        <v>4.2869894885436501E-2</v>
      </c>
      <c r="R123" s="44">
        <f>(VLOOKUP($A122,'ADR Raw Data'!$B$6:$BE$54,'ADR Raw Data'!Y$1,FALSE))/100</f>
        <v>3.9970528773989898E-2</v>
      </c>
      <c r="S123" s="45">
        <f>(VLOOKUP($A122,'ADR Raw Data'!$B$6:$BE$54,'ADR Raw Data'!AA$1,FALSE))/100</f>
        <v>5.9558535004147803E-2</v>
      </c>
      <c r="T123" s="45">
        <f>(VLOOKUP($A122,'ADR Raw Data'!$B$6:$BE$54,'ADR Raw Data'!AB$1,FALSE))/100</f>
        <v>5.1390644180837803E-4</v>
      </c>
      <c r="U123" s="44">
        <f>(VLOOKUP($A122,'ADR Raw Data'!$B$6:$BE$54,'ADR Raw Data'!AC$1,FALSE))/100</f>
        <v>3.1836579514325301E-2</v>
      </c>
      <c r="V123" s="46">
        <f>(VLOOKUP($A122,'ADR Raw Data'!$B$6:$BE$54,'ADR Raw Data'!AE$1,FALSE))/100</f>
        <v>3.78307546049318E-2</v>
      </c>
      <c r="X123" s="43">
        <f>(VLOOKUP($A122,'RevPAR Raw Data'!$B$6:$BE$54,'RevPAR Raw Data'!T$1,FALSE))/100</f>
        <v>-9.0738461443293505E-2</v>
      </c>
      <c r="Y123" s="44">
        <f>(VLOOKUP($A122,'RevPAR Raw Data'!$B$6:$BE$54,'RevPAR Raw Data'!U$1,FALSE))/100</f>
        <v>-7.95040406913856E-2</v>
      </c>
      <c r="Z123" s="44">
        <f>(VLOOKUP($A122,'RevPAR Raw Data'!$B$6:$BE$54,'RevPAR Raw Data'!V$1,FALSE))/100</f>
        <v>-3.0686165741035699E-3</v>
      </c>
      <c r="AA123" s="44">
        <f>(VLOOKUP($A122,'RevPAR Raw Data'!$B$6:$BE$54,'RevPAR Raw Data'!W$1,FALSE))/100</f>
        <v>1.18170839282519E-2</v>
      </c>
      <c r="AB123" s="44">
        <f>(VLOOKUP($A122,'RevPAR Raw Data'!$B$6:$BE$54,'RevPAR Raw Data'!X$1,FALSE))/100</f>
        <v>2.2151666276054E-2</v>
      </c>
      <c r="AC123" s="44">
        <f>(VLOOKUP($A122,'RevPAR Raw Data'!$B$6:$BE$54,'RevPAR Raw Data'!Y$1,FALSE))/100</f>
        <v>-2.19885278477128E-2</v>
      </c>
      <c r="AD123" s="45">
        <f>(VLOOKUP($A122,'RevPAR Raw Data'!$B$6:$BE$54,'RevPAR Raw Data'!AA$1,FALSE))/100</f>
        <v>7.1087108075562094E-2</v>
      </c>
      <c r="AE123" s="45">
        <f>(VLOOKUP($A122,'RevPAR Raw Data'!$B$6:$BE$54,'RevPAR Raw Data'!AB$1,FALSE))/100</f>
        <v>-9.0542742445813201E-2</v>
      </c>
      <c r="AF123" s="44">
        <f>(VLOOKUP($A122,'RevPAR Raw Data'!$B$6:$BE$54,'RevPAR Raw Data'!AC$1,FALSE))/100</f>
        <v>-8.8217127289172605E-3</v>
      </c>
      <c r="AG123" s="46">
        <f>(VLOOKUP($A122,'RevPAR Raw Data'!$B$6:$BE$54,'RevPAR Raw Data'!AE$1,FALSE))/100</f>
        <v>-1.7498500585688598E-2</v>
      </c>
    </row>
    <row r="124" spans="1:34" x14ac:dyDescent="0.2">
      <c r="A124" s="83"/>
      <c r="B124" s="84"/>
      <c r="C124" s="85"/>
      <c r="D124" s="85"/>
      <c r="E124" s="85"/>
      <c r="F124" s="85"/>
      <c r="G124" s="86"/>
      <c r="H124" s="85"/>
      <c r="I124" s="85"/>
      <c r="J124" s="86"/>
      <c r="K124" s="87"/>
      <c r="M124" s="84"/>
      <c r="N124" s="85"/>
      <c r="O124" s="85"/>
      <c r="P124" s="85"/>
      <c r="Q124" s="85"/>
      <c r="R124" s="86"/>
      <c r="S124" s="85"/>
      <c r="T124" s="85"/>
      <c r="U124" s="86"/>
      <c r="V124" s="87"/>
      <c r="X124" s="84"/>
      <c r="Y124" s="85"/>
      <c r="Z124" s="85"/>
      <c r="AA124" s="85"/>
      <c r="AB124" s="85"/>
      <c r="AC124" s="86"/>
      <c r="AD124" s="85"/>
      <c r="AE124" s="85"/>
      <c r="AF124" s="86"/>
      <c r="AG124" s="87"/>
    </row>
    <row r="125" spans="1:34" x14ac:dyDescent="0.2">
      <c r="A125" s="70" t="s">
        <v>55</v>
      </c>
      <c r="B125" s="71">
        <f>(VLOOKUP($A125,'Occupancy Raw Data'!$B$8:$BE$45,'Occupancy Raw Data'!G$3,FALSE))/100</f>
        <v>0.41539098055440599</v>
      </c>
      <c r="C125" s="72">
        <f>(VLOOKUP($A125,'Occupancy Raw Data'!$B$8:$BE$45,'Occupancy Raw Data'!H$3,FALSE))/100</f>
        <v>0.52903047855468199</v>
      </c>
      <c r="D125" s="72">
        <f>(VLOOKUP($A125,'Occupancy Raw Data'!$B$8:$BE$45,'Occupancy Raw Data'!I$3,FALSE))/100</f>
        <v>0.57867880292373397</v>
      </c>
      <c r="E125" s="72">
        <f>(VLOOKUP($A125,'Occupancy Raw Data'!$B$8:$BE$45,'Occupancy Raw Data'!J$3,FALSE))/100</f>
        <v>0.58419528340918392</v>
      </c>
      <c r="F125" s="72">
        <f>(VLOOKUP($A125,'Occupancy Raw Data'!$B$8:$BE$45,'Occupancy Raw Data'!K$3,FALSE))/100</f>
        <v>0.557026617018342</v>
      </c>
      <c r="G125" s="73">
        <f>(VLOOKUP($A125,'Occupancy Raw Data'!$B$8:$BE$45,'Occupancy Raw Data'!L$3,FALSE))/100</f>
        <v>0.53286443249206994</v>
      </c>
      <c r="H125" s="53">
        <f>(VLOOKUP($A125,'Occupancy Raw Data'!$B$8:$BE$45,'Occupancy Raw Data'!N$3,FALSE))/100</f>
        <v>0.57012825817128598</v>
      </c>
      <c r="I125" s="53">
        <f>(VLOOKUP($A125,'Occupancy Raw Data'!$B$8:$BE$45,'Occupancy Raw Data'!O$3,FALSE))/100</f>
        <v>0.59274582816163202</v>
      </c>
      <c r="J125" s="73">
        <f>(VLOOKUP($A125,'Occupancy Raw Data'!$B$8:$BE$45,'Occupancy Raw Data'!P$3,FALSE))/100</f>
        <v>0.58143704316645906</v>
      </c>
      <c r="K125" s="74">
        <f>(VLOOKUP($A125,'Occupancy Raw Data'!$B$8:$BE$45,'Occupancy Raw Data'!R$3,FALSE))/100</f>
        <v>0.54674232125618094</v>
      </c>
      <c r="M125" s="75">
        <f>VLOOKUP($A125,'ADR Raw Data'!$B$6:$BE$43,'ADR Raw Data'!G$1,FALSE)</f>
        <v>95.282652722443501</v>
      </c>
      <c r="N125" s="76">
        <f>VLOOKUP($A125,'ADR Raw Data'!$B$6:$BE$43,'ADR Raw Data'!H$1,FALSE)</f>
        <v>104.192025547445</v>
      </c>
      <c r="O125" s="76">
        <f>VLOOKUP($A125,'ADR Raw Data'!$B$6:$BE$43,'ADR Raw Data'!I$1,FALSE)</f>
        <v>108.534692564346</v>
      </c>
      <c r="P125" s="76">
        <f>VLOOKUP($A125,'ADR Raw Data'!$B$6:$BE$43,'ADR Raw Data'!J$1,FALSE)</f>
        <v>109.44445231350301</v>
      </c>
      <c r="Q125" s="76">
        <f>VLOOKUP($A125,'ADR Raw Data'!$B$6:$BE$43,'ADR Raw Data'!K$1,FALSE)</f>
        <v>103.557558801683</v>
      </c>
      <c r="R125" s="77">
        <f>VLOOKUP($A125,'ADR Raw Data'!$B$6:$BE$43,'ADR Raw Data'!L$1,FALSE)</f>
        <v>104.765216108494</v>
      </c>
      <c r="S125" s="76">
        <f>VLOOKUP($A125,'ADR Raw Data'!$B$6:$BE$43,'ADR Raw Data'!N$1,FALSE)</f>
        <v>111.270437832607</v>
      </c>
      <c r="T125" s="76">
        <f>VLOOKUP($A125,'ADR Raw Data'!$B$6:$BE$43,'ADR Raw Data'!O$1,FALSE)</f>
        <v>114.628101442531</v>
      </c>
      <c r="U125" s="77">
        <f>VLOOKUP($A125,'ADR Raw Data'!$B$6:$BE$43,'ADR Raw Data'!P$1,FALSE)</f>
        <v>112.98192243833</v>
      </c>
      <c r="V125" s="78">
        <f>VLOOKUP($A125,'ADR Raw Data'!$B$6:$BE$43,'ADR Raw Data'!R$1,FALSE)</f>
        <v>107.261820474937</v>
      </c>
      <c r="W125" s="58"/>
      <c r="X125" s="75">
        <f>VLOOKUP($A125,'RevPAR Raw Data'!$B$6:$BE$43,'RevPAR Raw Data'!G$1,FALSE)</f>
        <v>39.579554544200697</v>
      </c>
      <c r="Y125" s="76">
        <f>VLOOKUP($A125,'RevPAR Raw Data'!$B$6:$BE$43,'RevPAR Raw Data'!H$1,FALSE)</f>
        <v>55.120757136946601</v>
      </c>
      <c r="Z125" s="76">
        <f>VLOOKUP($A125,'RevPAR Raw Data'!$B$6:$BE$43,'RevPAR Raw Data'!I$1,FALSE)</f>
        <v>62.806725968831799</v>
      </c>
      <c r="AA125" s="76">
        <f>VLOOKUP($A125,'RevPAR Raw Data'!$B$6:$BE$43,'RevPAR Raw Data'!J$1,FALSE)</f>
        <v>63.936932836849998</v>
      </c>
      <c r="AB125" s="76">
        <f>VLOOKUP($A125,'RevPAR Raw Data'!$B$6:$BE$43,'RevPAR Raw Data'!K$1,FALSE)</f>
        <v>57.684316645979798</v>
      </c>
      <c r="AC125" s="77">
        <f>VLOOKUP($A125,'RevPAR Raw Data'!$B$6:$BE$43,'RevPAR Raw Data'!L$1,FALSE)</f>
        <v>55.825657426561797</v>
      </c>
      <c r="AD125" s="76">
        <f>VLOOKUP($A125,'RevPAR Raw Data'!$B$6:$BE$43,'RevPAR Raw Data'!N$1,FALSE)</f>
        <v>63.438420907461001</v>
      </c>
      <c r="AE125" s="76">
        <f>VLOOKUP($A125,'RevPAR Raw Data'!$B$6:$BE$43,'RevPAR Raw Data'!O$1,FALSE)</f>
        <v>67.945328920148896</v>
      </c>
      <c r="AF125" s="77">
        <f>VLOOKUP($A125,'RevPAR Raw Data'!$B$6:$BE$43,'RevPAR Raw Data'!P$1,FALSE)</f>
        <v>65.691874913804895</v>
      </c>
      <c r="AG125" s="78">
        <f>VLOOKUP($A125,'RevPAR Raw Data'!$B$6:$BE$43,'RevPAR Raw Data'!R$1,FALSE)</f>
        <v>58.644576708631298</v>
      </c>
    </row>
    <row r="126" spans="1:34" x14ac:dyDescent="0.2">
      <c r="A126" s="55" t="s">
        <v>131</v>
      </c>
      <c r="B126" s="43">
        <f>(VLOOKUP($A125,'Occupancy Raw Data'!$B$8:$BE$51,'Occupancy Raw Data'!T$3,FALSE))/100</f>
        <v>-0.14805390430335399</v>
      </c>
      <c r="C126" s="44">
        <f>(VLOOKUP($A125,'Occupancy Raw Data'!$B$8:$BE$51,'Occupancy Raw Data'!U$3,FALSE))/100</f>
        <v>-0.12136546393890199</v>
      </c>
      <c r="D126" s="44">
        <f>(VLOOKUP($A125,'Occupancy Raw Data'!$B$8:$BE$51,'Occupancy Raw Data'!V$3,FALSE))/100</f>
        <v>-0.122747559397529</v>
      </c>
      <c r="E126" s="44">
        <f>(VLOOKUP($A125,'Occupancy Raw Data'!$B$8:$BE$51,'Occupancy Raw Data'!W$3,FALSE))/100</f>
        <v>-0.102352513631562</v>
      </c>
      <c r="F126" s="44">
        <f>(VLOOKUP($A125,'Occupancy Raw Data'!$B$8:$BE$51,'Occupancy Raw Data'!X$3,FALSE))/100</f>
        <v>-0.14740823925763899</v>
      </c>
      <c r="G126" s="44">
        <f>(VLOOKUP($A125,'Occupancy Raw Data'!$B$8:$BE$51,'Occupancy Raw Data'!Y$3,FALSE))/100</f>
        <v>-0.12744551353511599</v>
      </c>
      <c r="H126" s="45">
        <f>(VLOOKUP($A125,'Occupancy Raw Data'!$B$8:$BE$51,'Occupancy Raw Data'!AA$3,FALSE))/100</f>
        <v>-0.210463782415856</v>
      </c>
      <c r="I126" s="45">
        <f>(VLOOKUP($A125,'Occupancy Raw Data'!$B$8:$BE$51,'Occupancy Raw Data'!AB$3,FALSE))/100</f>
        <v>-0.148697031717066</v>
      </c>
      <c r="J126" s="44">
        <f>(VLOOKUP($A125,'Occupancy Raw Data'!$B$8:$BE$51,'Occupancy Raw Data'!AC$3,FALSE))/100</f>
        <v>-0.180142700858692</v>
      </c>
      <c r="K126" s="46">
        <f>(VLOOKUP($A125,'Occupancy Raw Data'!$B$8:$BE$51,'Occupancy Raw Data'!AE$3,FALSE))/100</f>
        <v>-0.14416002533889699</v>
      </c>
      <c r="M126" s="43">
        <f>(VLOOKUP($A125,'ADR Raw Data'!$B$6:$BE$49,'ADR Raw Data'!T$1,FALSE))/100</f>
        <v>-3.7815382621098903E-2</v>
      </c>
      <c r="N126" s="44">
        <f>(VLOOKUP($A125,'ADR Raw Data'!$B$6:$BE$49,'ADR Raw Data'!U$1,FALSE))/100</f>
        <v>-2.3145459153836701E-4</v>
      </c>
      <c r="O126" s="44">
        <f>(VLOOKUP($A125,'ADR Raw Data'!$B$6:$BE$49,'ADR Raw Data'!V$1,FALSE))/100</f>
        <v>4.7051833039385297E-3</v>
      </c>
      <c r="P126" s="44">
        <f>(VLOOKUP($A125,'ADR Raw Data'!$B$6:$BE$49,'ADR Raw Data'!W$1,FALSE))/100</f>
        <v>-1.15429108231877E-2</v>
      </c>
      <c r="Q126" s="44">
        <f>(VLOOKUP($A125,'ADR Raw Data'!$B$6:$BE$49,'ADR Raw Data'!X$1,FALSE))/100</f>
        <v>-2.4151694897056201E-2</v>
      </c>
      <c r="R126" s="44">
        <f>(VLOOKUP($A125,'ADR Raw Data'!$B$6:$BE$49,'ADR Raw Data'!Y$1,FALSE))/100</f>
        <v>-1.16952185132771E-2</v>
      </c>
      <c r="S126" s="45">
        <f>(VLOOKUP($A125,'ADR Raw Data'!$B$6:$BE$49,'ADR Raw Data'!AA$1,FALSE))/100</f>
        <v>-1.5848460633938001E-2</v>
      </c>
      <c r="T126" s="45">
        <f>(VLOOKUP($A125,'ADR Raw Data'!$B$6:$BE$49,'ADR Raw Data'!AB$1,FALSE))/100</f>
        <v>1.4443276799286301E-3</v>
      </c>
      <c r="U126" s="44">
        <f>(VLOOKUP($A125,'ADR Raw Data'!$B$6:$BE$49,'ADR Raw Data'!AC$1,FALSE))/100</f>
        <v>-6.7505071140898099E-3</v>
      </c>
      <c r="V126" s="46">
        <f>(VLOOKUP($A125,'ADR Raw Data'!$B$6:$BE$49,'ADR Raw Data'!AE$1,FALSE))/100</f>
        <v>-1.10606348747825E-2</v>
      </c>
      <c r="X126" s="43">
        <f>(VLOOKUP($A125,'RevPAR Raw Data'!$B$6:$BE$43,'RevPAR Raw Data'!T$1,FALSE))/100</f>
        <v>-0.18027057188467399</v>
      </c>
      <c r="Y126" s="44">
        <f>(VLOOKUP($A125,'RevPAR Raw Data'!$B$6:$BE$43,'RevPAR Raw Data'!U$1,FALSE))/100</f>
        <v>-0.121568827936557</v>
      </c>
      <c r="Z126" s="44">
        <f>(VLOOKUP($A125,'RevPAR Raw Data'!$B$6:$BE$43,'RevPAR Raw Data'!V$1,FALSE))/100</f>
        <v>-0.118619925860667</v>
      </c>
      <c r="AA126" s="44">
        <f>(VLOOKUP($A125,'RevPAR Raw Data'!$B$6:$BE$43,'RevPAR Raw Data'!W$1,FALSE))/100</f>
        <v>-0.112713978517372</v>
      </c>
      <c r="AB126" s="44">
        <f>(VLOOKUP($A125,'RevPAR Raw Data'!$B$6:$BE$43,'RevPAR Raw Data'!X$1,FALSE))/100</f>
        <v>-0.16799977533483201</v>
      </c>
      <c r="AC126" s="44">
        <f>(VLOOKUP($A125,'RevPAR Raw Data'!$B$6:$BE$43,'RevPAR Raw Data'!Y$1,FALSE))/100</f>
        <v>-0.137650228919064</v>
      </c>
      <c r="AD126" s="45">
        <f>(VLOOKUP($A125,'RevPAR Raw Data'!$B$6:$BE$43,'RevPAR Raw Data'!AA$1,FALSE))/100</f>
        <v>-0.222976716079307</v>
      </c>
      <c r="AE126" s="45">
        <f>(VLOOKUP($A125,'RevPAR Raw Data'!$B$6:$BE$43,'RevPAR Raw Data'!AB$1,FALSE))/100</f>
        <v>-0.14746747127596899</v>
      </c>
      <c r="AF126" s="44">
        <f>(VLOOKUP($A125,'RevPAR Raw Data'!$B$6:$BE$43,'RevPAR Raw Data'!AC$1,FALSE))/100</f>
        <v>-0.185677153389084</v>
      </c>
      <c r="AG126" s="46">
        <f>(VLOOKUP($A125,'RevPAR Raw Data'!$B$6:$BE$43,'RevPAR Raw Data'!AE$1,FALSE))/100</f>
        <v>-0.15362615880986699</v>
      </c>
    </row>
    <row r="127" spans="1:34" x14ac:dyDescent="0.2">
      <c r="A127" s="83"/>
      <c r="B127" s="84"/>
      <c r="C127" s="85"/>
      <c r="D127" s="85"/>
      <c r="E127" s="85"/>
      <c r="F127" s="85"/>
      <c r="G127" s="86"/>
      <c r="H127" s="85"/>
      <c r="I127" s="85"/>
      <c r="J127" s="86"/>
      <c r="K127" s="87"/>
      <c r="M127" s="84"/>
      <c r="N127" s="85"/>
      <c r="O127" s="85"/>
      <c r="P127" s="85"/>
      <c r="Q127" s="85"/>
      <c r="R127" s="86"/>
      <c r="S127" s="85"/>
      <c r="T127" s="85"/>
      <c r="U127" s="86"/>
      <c r="V127" s="87"/>
      <c r="X127" s="84"/>
      <c r="Y127" s="85"/>
      <c r="Z127" s="85"/>
      <c r="AA127" s="85"/>
      <c r="AB127" s="85"/>
      <c r="AC127" s="86"/>
      <c r="AD127" s="85"/>
      <c r="AE127" s="85"/>
      <c r="AF127" s="86"/>
      <c r="AG127" s="87"/>
    </row>
    <row r="128" spans="1:34" x14ac:dyDescent="0.2">
      <c r="A128" s="88" t="s">
        <v>56</v>
      </c>
      <c r="B128" s="71">
        <f>(VLOOKUP($A128,'Occupancy Raw Data'!$B$8:$BE$45,'Occupancy Raw Data'!G$3,FALSE))/100</f>
        <v>0.47925250759562099</v>
      </c>
      <c r="C128" s="72">
        <f>(VLOOKUP($A128,'Occupancy Raw Data'!$B$8:$BE$45,'Occupancy Raw Data'!H$3,FALSE))/100</f>
        <v>0.60049111416323298</v>
      </c>
      <c r="D128" s="72">
        <f>(VLOOKUP($A128,'Occupancy Raw Data'!$B$8:$BE$45,'Occupancy Raw Data'!I$3,FALSE))/100</f>
        <v>0.71157447871144897</v>
      </c>
      <c r="E128" s="72">
        <f>(VLOOKUP($A128,'Occupancy Raw Data'!$B$8:$BE$45,'Occupancy Raw Data'!J$3,FALSE))/100</f>
        <v>0.72368585341490799</v>
      </c>
      <c r="F128" s="72">
        <f>(VLOOKUP($A128,'Occupancy Raw Data'!$B$8:$BE$45,'Occupancy Raw Data'!K$3,FALSE))/100</f>
        <v>0.84829566737420392</v>
      </c>
      <c r="G128" s="73">
        <f>(VLOOKUP($A128,'Occupancy Raw Data'!$B$8:$BE$45,'Occupancy Raw Data'!L$3,FALSE))/100</f>
        <v>0.67265992425188303</v>
      </c>
      <c r="H128" s="53">
        <f>(VLOOKUP($A128,'Occupancy Raw Data'!$B$8:$BE$45,'Occupancy Raw Data'!N$3,FALSE))/100</f>
        <v>0.91805052649103003</v>
      </c>
      <c r="I128" s="53">
        <f>(VLOOKUP($A128,'Occupancy Raw Data'!$B$8:$BE$45,'Occupancy Raw Data'!O$3,FALSE))/100</f>
        <v>0.917467848670245</v>
      </c>
      <c r="J128" s="73">
        <f>(VLOOKUP($A128,'Occupancy Raw Data'!$B$8:$BE$45,'Occupancy Raw Data'!P$3,FALSE))/100</f>
        <v>0.9177591875806379</v>
      </c>
      <c r="K128" s="74">
        <f>(VLOOKUP($A128,'Occupancy Raw Data'!$B$8:$BE$45,'Occupancy Raw Data'!R$3,FALSE))/100</f>
        <v>0.74268828520295604</v>
      </c>
      <c r="M128" s="75">
        <f>VLOOKUP($A128,'ADR Raw Data'!$B$6:$BE$43,'ADR Raw Data'!G$1,FALSE)</f>
        <v>98.842505219279204</v>
      </c>
      <c r="N128" s="76">
        <f>VLOOKUP($A128,'ADR Raw Data'!$B$6:$BE$43,'ADR Raw Data'!H$1,FALSE)</f>
        <v>108.490900367341</v>
      </c>
      <c r="O128" s="76">
        <f>VLOOKUP($A128,'ADR Raw Data'!$B$6:$BE$43,'ADR Raw Data'!I$1,FALSE)</f>
        <v>116.148157349242</v>
      </c>
      <c r="P128" s="76">
        <f>VLOOKUP($A128,'ADR Raw Data'!$B$6:$BE$43,'ADR Raw Data'!J$1,FALSE)</f>
        <v>117.873347808833</v>
      </c>
      <c r="Q128" s="76">
        <f>VLOOKUP($A128,'ADR Raw Data'!$B$6:$BE$43,'ADR Raw Data'!K$1,FALSE)</f>
        <v>136.153721155921</v>
      </c>
      <c r="R128" s="77">
        <f>VLOOKUP($A128,'ADR Raw Data'!$B$6:$BE$43,'ADR Raw Data'!L$1,FALSE)</f>
        <v>117.73208910530801</v>
      </c>
      <c r="S128" s="76">
        <f>VLOOKUP($A128,'ADR Raw Data'!$B$6:$BE$43,'ADR Raw Data'!N$1,FALSE)</f>
        <v>155.45108534771899</v>
      </c>
      <c r="T128" s="76">
        <f>VLOOKUP($A128,'ADR Raw Data'!$B$6:$BE$43,'ADR Raw Data'!O$1,FALSE)</f>
        <v>158.85774220195901</v>
      </c>
      <c r="U128" s="77">
        <f>VLOOKUP($A128,'ADR Raw Data'!$B$6:$BE$43,'ADR Raw Data'!P$1,FALSE)</f>
        <v>157.153873060178</v>
      </c>
      <c r="V128" s="78">
        <f>VLOOKUP($A128,'ADR Raw Data'!$B$6:$BE$43,'ADR Raw Data'!R$1,FALSE)</f>
        <v>131.650523811163</v>
      </c>
      <c r="X128" s="75">
        <f>VLOOKUP($A128,'RevPAR Raw Data'!$B$6:$BE$43,'RevPAR Raw Data'!G$1,FALSE)</f>
        <v>47.370518483372798</v>
      </c>
      <c r="Y128" s="76">
        <f>VLOOKUP($A128,'RevPAR Raw Data'!$B$6:$BE$43,'RevPAR Raw Data'!H$1,FALSE)</f>
        <v>65.147821638156998</v>
      </c>
      <c r="Z128" s="76">
        <f>VLOOKUP($A128,'RevPAR Raw Data'!$B$6:$BE$43,'RevPAR Raw Data'!I$1,FALSE)</f>
        <v>82.648064519082595</v>
      </c>
      <c r="AA128" s="76">
        <f>VLOOKUP($A128,'RevPAR Raw Data'!$B$6:$BE$43,'RevPAR Raw Data'!J$1,FALSE)</f>
        <v>85.303274303908097</v>
      </c>
      <c r="AB128" s="76">
        <f>VLOOKUP($A128,'RevPAR Raw Data'!$B$6:$BE$43,'RevPAR Raw Data'!K$1,FALSE)</f>
        <v>115.498611753444</v>
      </c>
      <c r="AC128" s="77">
        <f>VLOOKUP($A128,'RevPAR Raw Data'!$B$6:$BE$43,'RevPAR Raw Data'!L$1,FALSE)</f>
        <v>79.193658139592898</v>
      </c>
      <c r="AD128" s="76">
        <f>VLOOKUP($A128,'RevPAR Raw Data'!$B$6:$BE$43,'RevPAR Raw Data'!N$1,FALSE)</f>
        <v>142.711950747076</v>
      </c>
      <c r="AE128" s="76">
        <f>VLOOKUP($A128,'RevPAR Raw Data'!$B$6:$BE$43,'RevPAR Raw Data'!O$1,FALSE)</f>
        <v>145.746870982644</v>
      </c>
      <c r="AF128" s="77">
        <f>VLOOKUP($A128,'RevPAR Raw Data'!$B$6:$BE$43,'RevPAR Raw Data'!P$1,FALSE)</f>
        <v>144.22941086486</v>
      </c>
      <c r="AG128" s="78">
        <f>VLOOKUP($A128,'RevPAR Raw Data'!$B$6:$BE$43,'RevPAR Raw Data'!R$1,FALSE)</f>
        <v>97.775301775383596</v>
      </c>
      <c r="AH128" s="58"/>
    </row>
    <row r="129" spans="1:34" x14ac:dyDescent="0.2">
      <c r="A129" s="55" t="s">
        <v>131</v>
      </c>
      <c r="B129" s="43">
        <f>(VLOOKUP($A128,'Occupancy Raw Data'!$B$8:$BE$51,'Occupancy Raw Data'!T$3,FALSE))/100</f>
        <v>-1.6640756548758299E-2</v>
      </c>
      <c r="C129" s="44">
        <f>(VLOOKUP($A128,'Occupancy Raw Data'!$B$8:$BE$51,'Occupancy Raw Data'!U$3,FALSE))/100</f>
        <v>-6.3705534526239102E-2</v>
      </c>
      <c r="D129" s="44">
        <f>(VLOOKUP($A128,'Occupancy Raw Data'!$B$8:$BE$51,'Occupancy Raw Data'!V$3,FALSE))/100</f>
        <v>1.1606466812696401E-2</v>
      </c>
      <c r="E129" s="44">
        <f>(VLOOKUP($A128,'Occupancy Raw Data'!$B$8:$BE$51,'Occupancy Raw Data'!W$3,FALSE))/100</f>
        <v>1.06669887582272E-2</v>
      </c>
      <c r="F129" s="44">
        <f>(VLOOKUP($A128,'Occupancy Raw Data'!$B$8:$BE$51,'Occupancy Raw Data'!X$3,FALSE))/100</f>
        <v>2.4392165273772203E-2</v>
      </c>
      <c r="G129" s="44">
        <f>(VLOOKUP($A128,'Occupancy Raw Data'!$B$8:$BE$51,'Occupancy Raw Data'!Y$3,FALSE))/100</f>
        <v>-3.8404213605589201E-3</v>
      </c>
      <c r="H129" s="45">
        <f>(VLOOKUP($A128,'Occupancy Raw Data'!$B$8:$BE$51,'Occupancy Raw Data'!AA$3,FALSE))/100</f>
        <v>4.0898742092436303E-2</v>
      </c>
      <c r="I129" s="45">
        <f>(VLOOKUP($A128,'Occupancy Raw Data'!$B$8:$BE$51,'Occupancy Raw Data'!AB$3,FALSE))/100</f>
        <v>2.4057393912115498E-2</v>
      </c>
      <c r="J129" s="44">
        <f>(VLOOKUP($A128,'Occupancy Raw Data'!$B$8:$BE$51,'Occupancy Raw Data'!AC$3,FALSE))/100</f>
        <v>3.2412063692221597E-2</v>
      </c>
      <c r="K129" s="46">
        <f>(VLOOKUP($A128,'Occupancy Raw Data'!$B$8:$BE$51,'Occupancy Raw Data'!AE$3,FALSE))/100</f>
        <v>8.6646342768325404E-3</v>
      </c>
      <c r="M129" s="43">
        <f>(VLOOKUP($A128,'ADR Raw Data'!$B$6:$BE$49,'ADR Raw Data'!T$1,FALSE))/100</f>
        <v>-5.60735737160129E-3</v>
      </c>
      <c r="N129" s="44">
        <f>(VLOOKUP($A128,'ADR Raw Data'!$B$6:$BE$49,'ADR Raw Data'!U$1,FALSE))/100</f>
        <v>-3.0611797822951998E-2</v>
      </c>
      <c r="O129" s="44">
        <f>(VLOOKUP($A128,'ADR Raw Data'!$B$6:$BE$49,'ADR Raw Data'!V$1,FALSE))/100</f>
        <v>-1.23382089294009E-3</v>
      </c>
      <c r="P129" s="44">
        <f>(VLOOKUP($A128,'ADR Raw Data'!$B$6:$BE$49,'ADR Raw Data'!W$1,FALSE))/100</f>
        <v>2.0271285667521201E-3</v>
      </c>
      <c r="Q129" s="44">
        <f>(VLOOKUP($A128,'ADR Raw Data'!$B$6:$BE$49,'ADR Raw Data'!X$1,FALSE))/100</f>
        <v>4.8873572023700393E-2</v>
      </c>
      <c r="R129" s="44">
        <f>(VLOOKUP($A128,'ADR Raw Data'!$B$6:$BE$49,'ADR Raw Data'!Y$1,FALSE))/100</f>
        <v>9.5126631835581593E-3</v>
      </c>
      <c r="S129" s="45">
        <f>(VLOOKUP($A128,'ADR Raw Data'!$B$6:$BE$49,'ADR Raw Data'!AA$1,FALSE))/100</f>
        <v>6.1163183476735002E-2</v>
      </c>
      <c r="T129" s="45">
        <f>(VLOOKUP($A128,'ADR Raw Data'!$B$6:$BE$49,'ADR Raw Data'!AB$1,FALSE))/100</f>
        <v>8.3910900073578501E-2</v>
      </c>
      <c r="U129" s="44">
        <f>(VLOOKUP($A128,'ADR Raw Data'!$B$6:$BE$49,'ADR Raw Data'!AC$1,FALSE))/100</f>
        <v>7.2534045687022208E-2</v>
      </c>
      <c r="V129" s="46">
        <f>(VLOOKUP($A128,'ADR Raw Data'!$B$6:$BE$49,'ADR Raw Data'!AE$1,FALSE))/100</f>
        <v>3.7128177904695199E-2</v>
      </c>
      <c r="X129" s="43">
        <f>(VLOOKUP($A128,'RevPAR Raw Data'!$B$6:$BE$43,'RevPAR Raw Data'!T$1,FALSE))/100</f>
        <v>-2.2154803251456898E-2</v>
      </c>
      <c r="Y129" s="44">
        <f>(VLOOKUP($A128,'RevPAR Raw Data'!$B$6:$BE$43,'RevPAR Raw Data'!U$1,FALSE))/100</f>
        <v>-9.2367191406070803E-2</v>
      </c>
      <c r="Z129" s="44">
        <f>(VLOOKUP($A128,'RevPAR Raw Data'!$B$6:$BE$43,'RevPAR Raw Data'!V$1,FALSE))/100</f>
        <v>1.0358325618509601E-2</v>
      </c>
      <c r="AA129" s="44">
        <f>(VLOOKUP($A128,'RevPAR Raw Data'!$B$6:$BE$43,'RevPAR Raw Data'!W$1,FALSE))/100</f>
        <v>1.27157406826123E-2</v>
      </c>
      <c r="AB129" s="44">
        <f>(VLOOKUP($A128,'RevPAR Raw Data'!$B$6:$BE$43,'RevPAR Raw Data'!X$1,FALSE))/100</f>
        <v>7.4457869543794408E-2</v>
      </c>
      <c r="AC129" s="44">
        <f>(VLOOKUP($A128,'RevPAR Raw Data'!$B$6:$BE$43,'RevPAR Raw Data'!Y$1,FALSE))/100</f>
        <v>5.6357091881133001E-3</v>
      </c>
      <c r="AD129" s="45">
        <f>(VLOOKUP($A128,'RevPAR Raw Data'!$B$6:$BE$43,'RevPAR Raw Data'!AA$1,FALSE))/100</f>
        <v>0.104563422835738</v>
      </c>
      <c r="AE129" s="45">
        <f>(VLOOKUP($A128,'RevPAR Raw Data'!$B$6:$BE$43,'RevPAR Raw Data'!AB$1,FALSE))/100</f>
        <v>0.10998697156228401</v>
      </c>
      <c r="AF129" s="44">
        <f>(VLOOKUP($A128,'RevPAR Raw Data'!$B$6:$BE$43,'RevPAR Raw Data'!AC$1,FALSE))/100</f>
        <v>0.10729708748790599</v>
      </c>
      <c r="AG129" s="46">
        <f>(VLOOKUP($A128,'RevPAR Raw Data'!$B$6:$BE$43,'RevPAR Raw Data'!AE$1,FALSE))/100</f>
        <v>4.6114514264437106E-2</v>
      </c>
      <c r="AH129" s="58"/>
    </row>
    <row r="130" spans="1:34" x14ac:dyDescent="0.2">
      <c r="A130" s="93"/>
      <c r="B130" s="71"/>
      <c r="C130" s="72"/>
      <c r="D130" s="72"/>
      <c r="E130" s="72"/>
      <c r="F130" s="72"/>
      <c r="G130" s="73"/>
      <c r="H130" s="53"/>
      <c r="I130" s="53"/>
      <c r="J130" s="73"/>
      <c r="K130" s="74"/>
      <c r="M130" s="75"/>
      <c r="N130" s="76"/>
      <c r="O130" s="76"/>
      <c r="P130" s="76"/>
      <c r="Q130" s="76"/>
      <c r="R130" s="77"/>
      <c r="S130" s="76"/>
      <c r="T130" s="76"/>
      <c r="U130" s="77"/>
      <c r="V130" s="78"/>
      <c r="X130" s="75"/>
      <c r="Y130" s="76"/>
      <c r="Z130" s="76"/>
      <c r="AA130" s="76"/>
      <c r="AB130" s="76"/>
      <c r="AC130" s="77"/>
      <c r="AD130" s="76"/>
      <c r="AE130" s="76"/>
      <c r="AF130" s="77"/>
      <c r="AG130" s="78"/>
    </row>
    <row r="131" spans="1:34" x14ac:dyDescent="0.2">
      <c r="A131" s="70" t="s">
        <v>58</v>
      </c>
      <c r="B131" s="71">
        <f>(VLOOKUP($A131,'Occupancy Raw Data'!$B$8:$BE$45,'Occupancy Raw Data'!G$3,FALSE))/100</f>
        <v>0.32176234979973201</v>
      </c>
      <c r="C131" s="72">
        <f>(VLOOKUP($A131,'Occupancy Raw Data'!$B$8:$BE$45,'Occupancy Raw Data'!H$3,FALSE))/100</f>
        <v>0.48931909212283003</v>
      </c>
      <c r="D131" s="72">
        <f>(VLOOKUP($A131,'Occupancy Raw Data'!$B$8:$BE$45,'Occupancy Raw Data'!I$3,FALSE))/100</f>
        <v>0.6728971962616821</v>
      </c>
      <c r="E131" s="72">
        <f>(VLOOKUP($A131,'Occupancy Raw Data'!$B$8:$BE$45,'Occupancy Raw Data'!J$3,FALSE))/100</f>
        <v>0.72196261682242902</v>
      </c>
      <c r="F131" s="72">
        <f>(VLOOKUP($A131,'Occupancy Raw Data'!$B$8:$BE$45,'Occupancy Raw Data'!K$3,FALSE))/100</f>
        <v>0.82476635514018592</v>
      </c>
      <c r="G131" s="73">
        <f>(VLOOKUP($A131,'Occupancy Raw Data'!$B$8:$BE$45,'Occupancy Raw Data'!L$3,FALSE))/100</f>
        <v>0.60614152202937199</v>
      </c>
      <c r="H131" s="53">
        <f>(VLOOKUP($A131,'Occupancy Raw Data'!$B$8:$BE$45,'Occupancy Raw Data'!N$3,FALSE))/100</f>
        <v>0.89652870493991899</v>
      </c>
      <c r="I131" s="53">
        <f>(VLOOKUP($A131,'Occupancy Raw Data'!$B$8:$BE$45,'Occupancy Raw Data'!O$3,FALSE))/100</f>
        <v>0.89319092122830401</v>
      </c>
      <c r="J131" s="73">
        <f>(VLOOKUP($A131,'Occupancy Raw Data'!$B$8:$BE$45,'Occupancy Raw Data'!P$3,FALSE))/100</f>
        <v>0.894859813084112</v>
      </c>
      <c r="K131" s="74">
        <f>(VLOOKUP($A131,'Occupancy Raw Data'!$B$8:$BE$45,'Occupancy Raw Data'!R$3,FALSE))/100</f>
        <v>0.68863246233072606</v>
      </c>
      <c r="M131" s="75">
        <f>VLOOKUP($A131,'ADR Raw Data'!$B$6:$BE$43,'ADR Raw Data'!G$1,FALSE)</f>
        <v>147.857935684647</v>
      </c>
      <c r="N131" s="76">
        <f>VLOOKUP($A131,'ADR Raw Data'!$B$6:$BE$43,'ADR Raw Data'!H$1,FALSE)</f>
        <v>165.504577080491</v>
      </c>
      <c r="O131" s="76">
        <f>VLOOKUP($A131,'ADR Raw Data'!$B$6:$BE$43,'ADR Raw Data'!I$1,FALSE)</f>
        <v>168.912227182539</v>
      </c>
      <c r="P131" s="76">
        <f>VLOOKUP($A131,'ADR Raw Data'!$B$6:$BE$43,'ADR Raw Data'!J$1,FALSE)</f>
        <v>189.50881645862199</v>
      </c>
      <c r="Q131" s="76">
        <f>VLOOKUP($A131,'ADR Raw Data'!$B$6:$BE$43,'ADR Raw Data'!K$1,FALSE)</f>
        <v>208.97408336705701</v>
      </c>
      <c r="R131" s="77">
        <f>VLOOKUP($A131,'ADR Raw Data'!$B$6:$BE$43,'ADR Raw Data'!L$1,FALSE)</f>
        <v>181.93549999999999</v>
      </c>
      <c r="S131" s="76">
        <f>VLOOKUP($A131,'ADR Raw Data'!$B$6:$BE$43,'ADR Raw Data'!N$1,FALSE)</f>
        <v>243.35788905435501</v>
      </c>
      <c r="T131" s="76">
        <f>VLOOKUP($A131,'ADR Raw Data'!$B$6:$BE$43,'ADR Raw Data'!O$1,FALSE)</f>
        <v>249.55922645739901</v>
      </c>
      <c r="U131" s="77">
        <f>VLOOKUP($A131,'ADR Raw Data'!$B$6:$BE$43,'ADR Raw Data'!P$1,FALSE)</f>
        <v>246.452775083923</v>
      </c>
      <c r="V131" s="78">
        <f>VLOOKUP($A131,'ADR Raw Data'!$B$6:$BE$43,'ADR Raw Data'!R$1,FALSE)</f>
        <v>205.889358814568</v>
      </c>
      <c r="X131" s="75">
        <f>VLOOKUP($A131,'RevPAR Raw Data'!$B$6:$BE$43,'RevPAR Raw Data'!G$1,FALSE)</f>
        <v>47.575116822429898</v>
      </c>
      <c r="Y131" s="76">
        <f>VLOOKUP($A131,'RevPAR Raw Data'!$B$6:$BE$43,'RevPAR Raw Data'!H$1,FALSE)</f>
        <v>80.984549399198897</v>
      </c>
      <c r="Z131" s="76">
        <f>VLOOKUP($A131,'RevPAR Raw Data'!$B$6:$BE$43,'RevPAR Raw Data'!I$1,FALSE)</f>
        <v>113.66056408544701</v>
      </c>
      <c r="AA131" s="76">
        <f>VLOOKUP($A131,'RevPAR Raw Data'!$B$6:$BE$43,'RevPAR Raw Data'!J$1,FALSE)</f>
        <v>136.81828104138799</v>
      </c>
      <c r="AB131" s="76">
        <f>VLOOKUP($A131,'RevPAR Raw Data'!$B$6:$BE$43,'RevPAR Raw Data'!K$1,FALSE)</f>
        <v>172.35479305740901</v>
      </c>
      <c r="AC131" s="77">
        <f>VLOOKUP($A131,'RevPAR Raw Data'!$B$6:$BE$43,'RevPAR Raw Data'!L$1,FALSE)</f>
        <v>110.27866088117401</v>
      </c>
      <c r="AD131" s="76">
        <f>VLOOKUP($A131,'RevPAR Raw Data'!$B$6:$BE$43,'RevPAR Raw Data'!N$1,FALSE)</f>
        <v>218.177333110814</v>
      </c>
      <c r="AE131" s="76">
        <f>VLOOKUP($A131,'RevPAR Raw Data'!$B$6:$BE$43,'RevPAR Raw Data'!O$1,FALSE)</f>
        <v>222.904035380507</v>
      </c>
      <c r="AF131" s="77">
        <f>VLOOKUP($A131,'RevPAR Raw Data'!$B$6:$BE$43,'RevPAR Raw Data'!P$1,FALSE)</f>
        <v>220.54068424566</v>
      </c>
      <c r="AG131" s="78">
        <f>VLOOKUP($A131,'RevPAR Raw Data'!$B$6:$BE$43,'RevPAR Raw Data'!R$1,FALSE)</f>
        <v>141.78209612817</v>
      </c>
    </row>
    <row r="132" spans="1:34" x14ac:dyDescent="0.2">
      <c r="A132" s="55" t="s">
        <v>131</v>
      </c>
      <c r="B132" s="43">
        <f>(VLOOKUP($A131,'Occupancy Raw Data'!$B$8:$BE$51,'Occupancy Raw Data'!T$3,FALSE))/100</f>
        <v>-0.19397993311036699</v>
      </c>
      <c r="C132" s="44">
        <f>(VLOOKUP($A131,'Occupancy Raw Data'!$B$8:$BE$51,'Occupancy Raw Data'!U$3,FALSE))/100</f>
        <v>-0.27854330708661401</v>
      </c>
      <c r="D132" s="44">
        <f>(VLOOKUP($A131,'Occupancy Raw Data'!$B$8:$BE$51,'Occupancy Raw Data'!V$3,FALSE))/100</f>
        <v>-0.135135135135135</v>
      </c>
      <c r="E132" s="44">
        <f>(VLOOKUP($A131,'Occupancy Raw Data'!$B$8:$BE$51,'Occupancy Raw Data'!W$3,FALSE))/100</f>
        <v>-0.104347826086956</v>
      </c>
      <c r="F132" s="44">
        <f>(VLOOKUP($A131,'Occupancy Raw Data'!$B$8:$BE$51,'Occupancy Raw Data'!X$3,FALSE))/100</f>
        <v>-2.9076620825147299E-2</v>
      </c>
      <c r="G132" s="44">
        <f>(VLOOKUP($A131,'Occupancy Raw Data'!$B$8:$BE$51,'Occupancy Raw Data'!Y$3,FALSE))/100</f>
        <v>-0.13680007605285599</v>
      </c>
      <c r="H132" s="45">
        <f>(VLOOKUP($A131,'Occupancy Raw Data'!$B$8:$BE$51,'Occupancy Raw Data'!AA$3,FALSE))/100</f>
        <v>-2.3627771719374701E-2</v>
      </c>
      <c r="I132" s="45">
        <f>(VLOOKUP($A131,'Occupancy Raw Data'!$B$8:$BE$51,'Occupancy Raw Data'!AB$3,FALSE))/100</f>
        <v>-2.1214337966349597E-2</v>
      </c>
      <c r="J132" s="44">
        <f>(VLOOKUP($A131,'Occupancy Raw Data'!$B$8:$BE$51,'Occupancy Raw Data'!AC$3,FALSE))/100</f>
        <v>-2.2424794895168597E-2</v>
      </c>
      <c r="K132" s="46">
        <f>(VLOOKUP($A131,'Occupancy Raw Data'!$B$8:$BE$51,'Occupancy Raw Data'!AE$3,FALSE))/100</f>
        <v>-9.7600599850037412E-2</v>
      </c>
      <c r="M132" s="43">
        <f>(VLOOKUP($A131,'ADR Raw Data'!$B$6:$BE$49,'ADR Raw Data'!T$1,FALSE))/100</f>
        <v>-4.8593380492574098E-2</v>
      </c>
      <c r="N132" s="44">
        <f>(VLOOKUP($A131,'ADR Raw Data'!$B$6:$BE$49,'ADR Raw Data'!U$1,FALSE))/100</f>
        <v>-6.5481559717099097E-2</v>
      </c>
      <c r="O132" s="44">
        <f>(VLOOKUP($A131,'ADR Raw Data'!$B$6:$BE$49,'ADR Raw Data'!V$1,FALSE))/100</f>
        <v>-8.7511979704210902E-2</v>
      </c>
      <c r="P132" s="44">
        <f>(VLOOKUP($A131,'ADR Raw Data'!$B$6:$BE$49,'ADR Raw Data'!W$1,FALSE))/100</f>
        <v>9.7894481949337194E-3</v>
      </c>
      <c r="Q132" s="44">
        <f>(VLOOKUP($A131,'ADR Raw Data'!$B$6:$BE$49,'ADR Raw Data'!X$1,FALSE))/100</f>
        <v>0.133609574791759</v>
      </c>
      <c r="R132" s="44">
        <f>(VLOOKUP($A131,'ADR Raw Data'!$B$6:$BE$49,'ADR Raw Data'!Y$1,FALSE))/100</f>
        <v>7.4548956569990901E-3</v>
      </c>
      <c r="S132" s="45">
        <f>(VLOOKUP($A131,'ADR Raw Data'!$B$6:$BE$49,'ADR Raw Data'!AA$1,FALSE))/100</f>
        <v>0.15672045983924199</v>
      </c>
      <c r="T132" s="45">
        <f>(VLOOKUP($A131,'ADR Raw Data'!$B$6:$BE$49,'ADR Raw Data'!AB$1,FALSE))/100</f>
        <v>0.178652431684515</v>
      </c>
      <c r="U132" s="44">
        <f>(VLOOKUP($A131,'ADR Raw Data'!$B$6:$BE$49,'ADR Raw Data'!AC$1,FALSE))/100</f>
        <v>0.16770557490740601</v>
      </c>
      <c r="V132" s="46">
        <f>(VLOOKUP($A131,'ADR Raw Data'!$B$6:$BE$49,'ADR Raw Data'!AE$1,FALSE))/100</f>
        <v>7.7777297291140704E-2</v>
      </c>
      <c r="X132" s="43">
        <f>(VLOOKUP($A131,'RevPAR Raw Data'!$B$6:$BE$43,'RevPAR Raw Data'!T$1,FALSE))/100</f>
        <v>-0.233147172905385</v>
      </c>
      <c r="Y132" s="44">
        <f>(VLOOKUP($A131,'RevPAR Raw Data'!$B$6:$BE$43,'RevPAR Raw Data'!U$1,FALSE))/100</f>
        <v>-0.32578541660692201</v>
      </c>
      <c r="Z132" s="44">
        <f>(VLOOKUP($A131,'RevPAR Raw Data'!$B$6:$BE$43,'RevPAR Raw Data'!V$1,FALSE))/100</f>
        <v>-0.210821171636074</v>
      </c>
      <c r="AA132" s="44">
        <f>(VLOOKUP($A131,'RevPAR Raw Data'!$B$6:$BE$43,'RevPAR Raw Data'!W$1,FALSE))/100</f>
        <v>-9.5579885529754993E-2</v>
      </c>
      <c r="AB132" s="44">
        <f>(VLOOKUP($A131,'RevPAR Raw Data'!$B$6:$BE$43,'RevPAR Raw Data'!X$1,FALSE))/100</f>
        <v>0.100648039021783</v>
      </c>
      <c r="AC132" s="44">
        <f>(VLOOKUP($A131,'RevPAR Raw Data'!$B$6:$BE$43,'RevPAR Raw Data'!Y$1,FALSE))/100</f>
        <v>-0.13036501068870099</v>
      </c>
      <c r="AD132" s="45">
        <f>(VLOOKUP($A131,'RevPAR Raw Data'!$B$6:$BE$43,'RevPAR Raw Data'!AA$1,FALSE))/100</f>
        <v>0.12938973287103001</v>
      </c>
      <c r="AE132" s="45">
        <f>(VLOOKUP($A131,'RevPAR Raw Data'!$B$6:$BE$43,'RevPAR Raw Data'!AB$1,FALSE))/100</f>
        <v>0.1536481006539</v>
      </c>
      <c r="AF132" s="44">
        <f>(VLOOKUP($A131,'RevPAR Raw Data'!$B$6:$BE$43,'RevPAR Raw Data'!AC$1,FALSE))/100</f>
        <v>0.14152001689216301</v>
      </c>
      <c r="AG132" s="46">
        <f>(VLOOKUP($A131,'RevPAR Raw Data'!$B$6:$BE$43,'RevPAR Raw Data'!AE$1,FALSE))/100</f>
        <v>-2.7414413429226698E-2</v>
      </c>
    </row>
    <row r="133" spans="1:34" x14ac:dyDescent="0.2">
      <c r="A133" s="93"/>
      <c r="B133" s="71"/>
      <c r="C133" s="72"/>
      <c r="D133" s="72"/>
      <c r="E133" s="72"/>
      <c r="F133" s="72"/>
      <c r="G133" s="73"/>
      <c r="H133" s="53"/>
      <c r="I133" s="53"/>
      <c r="J133" s="73"/>
      <c r="K133" s="74"/>
      <c r="M133" s="75"/>
      <c r="N133" s="76"/>
      <c r="O133" s="76"/>
      <c r="P133" s="76"/>
      <c r="Q133" s="76"/>
      <c r="R133" s="77"/>
      <c r="S133" s="76"/>
      <c r="T133" s="76"/>
      <c r="U133" s="77"/>
      <c r="V133" s="78"/>
      <c r="X133" s="75"/>
      <c r="Y133" s="76"/>
      <c r="Z133" s="76"/>
      <c r="AA133" s="76"/>
      <c r="AB133" s="76"/>
      <c r="AC133" s="77"/>
      <c r="AD133" s="76"/>
      <c r="AE133" s="76"/>
      <c r="AF133" s="77"/>
      <c r="AG133" s="78"/>
    </row>
    <row r="134" spans="1:34" x14ac:dyDescent="0.2">
      <c r="A134" s="70" t="s">
        <v>60</v>
      </c>
      <c r="B134" s="71">
        <f>(VLOOKUP($A134,'Occupancy Raw Data'!$B$8:$BE$45,'Occupancy Raw Data'!G$3,FALSE))/100</f>
        <v>0.44702813067150599</v>
      </c>
      <c r="C134" s="72">
        <f>(VLOOKUP($A134,'Occupancy Raw Data'!$B$8:$BE$45,'Occupancy Raw Data'!H$3,FALSE))/100</f>
        <v>0.59199183303085201</v>
      </c>
      <c r="D134" s="72">
        <f>(VLOOKUP($A134,'Occupancy Raw Data'!$B$8:$BE$45,'Occupancy Raw Data'!I$3,FALSE))/100</f>
        <v>0.73627495462794901</v>
      </c>
      <c r="E134" s="72">
        <f>(VLOOKUP($A134,'Occupancy Raw Data'!$B$8:$BE$45,'Occupancy Raw Data'!J$3,FALSE))/100</f>
        <v>0.72232304900181399</v>
      </c>
      <c r="F134" s="72">
        <f>(VLOOKUP($A134,'Occupancy Raw Data'!$B$8:$BE$45,'Occupancy Raw Data'!K$3,FALSE))/100</f>
        <v>0.85707803992740395</v>
      </c>
      <c r="G134" s="73">
        <f>(VLOOKUP($A134,'Occupancy Raw Data'!$B$8:$BE$45,'Occupancy Raw Data'!L$3,FALSE))/100</f>
        <v>0.670939201451905</v>
      </c>
      <c r="H134" s="53">
        <f>(VLOOKUP($A134,'Occupancy Raw Data'!$B$8:$BE$45,'Occupancy Raw Data'!N$3,FALSE))/100</f>
        <v>0.93160163339382906</v>
      </c>
      <c r="I134" s="53">
        <f>(VLOOKUP($A134,'Occupancy Raw Data'!$B$8:$BE$45,'Occupancy Raw Data'!O$3,FALSE))/100</f>
        <v>0.93398366606170502</v>
      </c>
      <c r="J134" s="73">
        <f>(VLOOKUP($A134,'Occupancy Raw Data'!$B$8:$BE$45,'Occupancy Raw Data'!P$3,FALSE))/100</f>
        <v>0.93279264972776699</v>
      </c>
      <c r="K134" s="74">
        <f>(VLOOKUP($A134,'Occupancy Raw Data'!$B$8:$BE$45,'Occupancy Raw Data'!R$3,FALSE))/100</f>
        <v>0.74575447238786596</v>
      </c>
      <c r="M134" s="75">
        <f>VLOOKUP($A134,'ADR Raw Data'!$B$6:$BE$43,'ADR Raw Data'!G$1,FALSE)</f>
        <v>95.611735600101397</v>
      </c>
      <c r="N134" s="76">
        <f>VLOOKUP($A134,'ADR Raw Data'!$B$6:$BE$43,'ADR Raw Data'!H$1,FALSE)</f>
        <v>107.487643226671</v>
      </c>
      <c r="O134" s="76">
        <f>VLOOKUP($A134,'ADR Raw Data'!$B$6:$BE$43,'ADR Raw Data'!I$1,FALSE)</f>
        <v>116.24425358188201</v>
      </c>
      <c r="P134" s="76">
        <f>VLOOKUP($A134,'ADR Raw Data'!$B$6:$BE$43,'ADR Raw Data'!J$1,FALSE)</f>
        <v>114.074704773869</v>
      </c>
      <c r="Q134" s="76">
        <f>VLOOKUP($A134,'ADR Raw Data'!$B$6:$BE$43,'ADR Raw Data'!K$1,FALSE)</f>
        <v>134.89934489147601</v>
      </c>
      <c r="R134" s="77">
        <f>VLOOKUP($A134,'ADR Raw Data'!$B$6:$BE$43,'ADR Raw Data'!L$1,FALSE)</f>
        <v>116.248604564666</v>
      </c>
      <c r="S134" s="76">
        <f>VLOOKUP($A134,'ADR Raw Data'!$B$6:$BE$43,'ADR Raw Data'!N$1,FALSE)</f>
        <v>160.094915378059</v>
      </c>
      <c r="T134" s="76">
        <f>VLOOKUP($A134,'ADR Raw Data'!$B$6:$BE$43,'ADR Raw Data'!O$1,FALSE)</f>
        <v>162.762694923487</v>
      </c>
      <c r="U134" s="77">
        <f>VLOOKUP($A134,'ADR Raw Data'!$B$6:$BE$43,'ADR Raw Data'!P$1,FALSE)</f>
        <v>161.430508299385</v>
      </c>
      <c r="V134" s="78">
        <f>VLOOKUP($A134,'ADR Raw Data'!$B$6:$BE$43,'ADR Raw Data'!R$1,FALSE)</f>
        <v>132.395377210899</v>
      </c>
      <c r="X134" s="75">
        <f>VLOOKUP($A134,'RevPAR Raw Data'!$B$6:$BE$43,'RevPAR Raw Data'!G$1,FALSE)</f>
        <v>42.7411354355716</v>
      </c>
      <c r="Y134" s="76">
        <f>VLOOKUP($A134,'RevPAR Raw Data'!$B$6:$BE$43,'RevPAR Raw Data'!H$1,FALSE)</f>
        <v>63.631806941923699</v>
      </c>
      <c r="Z134" s="76">
        <f>VLOOKUP($A134,'RevPAR Raw Data'!$B$6:$BE$43,'RevPAR Raw Data'!I$1,FALSE)</f>
        <v>85.587732531760395</v>
      </c>
      <c r="AA134" s="76">
        <f>VLOOKUP($A134,'RevPAR Raw Data'!$B$6:$BE$43,'RevPAR Raw Data'!J$1,FALSE)</f>
        <v>82.398788566243098</v>
      </c>
      <c r="AB134" s="76">
        <f>VLOOKUP($A134,'RevPAR Raw Data'!$B$6:$BE$43,'RevPAR Raw Data'!K$1,FALSE)</f>
        <v>115.619266107078</v>
      </c>
      <c r="AC134" s="77">
        <f>VLOOKUP($A134,'RevPAR Raw Data'!$B$6:$BE$43,'RevPAR Raw Data'!L$1,FALSE)</f>
        <v>77.995745916515403</v>
      </c>
      <c r="AD134" s="76">
        <f>VLOOKUP($A134,'RevPAR Raw Data'!$B$6:$BE$43,'RevPAR Raw Data'!N$1,FALSE)</f>
        <v>149.144684664246</v>
      </c>
      <c r="AE134" s="76">
        <f>VLOOKUP($A134,'RevPAR Raw Data'!$B$6:$BE$43,'RevPAR Raw Data'!O$1,FALSE)</f>
        <v>152.017698502722</v>
      </c>
      <c r="AF134" s="77">
        <f>VLOOKUP($A134,'RevPAR Raw Data'!$B$6:$BE$43,'RevPAR Raw Data'!P$1,FALSE)</f>
        <v>150.58119158348401</v>
      </c>
      <c r="AG134" s="78">
        <f>VLOOKUP($A134,'RevPAR Raw Data'!$B$6:$BE$43,'RevPAR Raw Data'!R$1,FALSE)</f>
        <v>98.734444678506605</v>
      </c>
    </row>
    <row r="135" spans="1:34" x14ac:dyDescent="0.2">
      <c r="A135" s="55" t="s">
        <v>131</v>
      </c>
      <c r="B135" s="43">
        <f>(VLOOKUP($A134,'Occupancy Raw Data'!$B$8:$BE$51,'Occupancy Raw Data'!T$3,FALSE))/100</f>
        <v>-3.2975420184644499E-2</v>
      </c>
      <c r="C135" s="44">
        <f>(VLOOKUP($A134,'Occupancy Raw Data'!$B$8:$BE$51,'Occupancy Raw Data'!U$3,FALSE))/100</f>
        <v>-4.7056222924822103E-2</v>
      </c>
      <c r="D135" s="44">
        <f>(VLOOKUP($A134,'Occupancy Raw Data'!$B$8:$BE$51,'Occupancy Raw Data'!V$3,FALSE))/100</f>
        <v>4.5628124277532704E-2</v>
      </c>
      <c r="E135" s="44">
        <f>(VLOOKUP($A134,'Occupancy Raw Data'!$B$8:$BE$51,'Occupancy Raw Data'!W$3,FALSE))/100</f>
        <v>2.5312485761135001E-2</v>
      </c>
      <c r="F135" s="44">
        <f>(VLOOKUP($A134,'Occupancy Raw Data'!$B$8:$BE$51,'Occupancy Raw Data'!X$3,FALSE))/100</f>
        <v>3.70453715464025E-2</v>
      </c>
      <c r="G135" s="44">
        <f>(VLOOKUP($A134,'Occupancy Raw Data'!$B$8:$BE$51,'Occupancy Raw Data'!Y$3,FALSE))/100</f>
        <v>1.087863419999E-2</v>
      </c>
      <c r="H135" s="45">
        <f>(VLOOKUP($A134,'Occupancy Raw Data'!$B$8:$BE$51,'Occupancy Raw Data'!AA$3,FALSE))/100</f>
        <v>4.1933901343618796E-2</v>
      </c>
      <c r="I135" s="45">
        <f>(VLOOKUP($A134,'Occupancy Raw Data'!$B$8:$BE$51,'Occupancy Raw Data'!AB$3,FALSE))/100</f>
        <v>2.17609976629317E-2</v>
      </c>
      <c r="J135" s="44">
        <f>(VLOOKUP($A134,'Occupancy Raw Data'!$B$8:$BE$51,'Occupancy Raw Data'!AC$3,FALSE))/100</f>
        <v>3.17359757596129E-2</v>
      </c>
      <c r="K135" s="46">
        <f>(VLOOKUP($A134,'Occupancy Raw Data'!$B$8:$BE$51,'Occupancy Raw Data'!AE$3,FALSE))/100</f>
        <v>1.8234936660051899E-2</v>
      </c>
      <c r="M135" s="43">
        <f>(VLOOKUP($A134,'ADR Raw Data'!$B$6:$BE$49,'ADR Raw Data'!T$1,FALSE))/100</f>
        <v>-9.4112379596202993E-3</v>
      </c>
      <c r="N135" s="44">
        <f>(VLOOKUP($A134,'ADR Raw Data'!$B$6:$BE$49,'ADR Raw Data'!U$1,FALSE))/100</f>
        <v>-4.4941674142209894E-3</v>
      </c>
      <c r="O135" s="44">
        <f>(VLOOKUP($A134,'ADR Raw Data'!$B$6:$BE$49,'ADR Raw Data'!V$1,FALSE))/100</f>
        <v>3.53068390919122E-2</v>
      </c>
      <c r="P135" s="44">
        <f>(VLOOKUP($A134,'ADR Raw Data'!$B$6:$BE$49,'ADR Raw Data'!W$1,FALSE))/100</f>
        <v>7.3038538836747106E-3</v>
      </c>
      <c r="Q135" s="44">
        <f>(VLOOKUP($A134,'ADR Raw Data'!$B$6:$BE$49,'ADR Raw Data'!X$1,FALSE))/100</f>
        <v>3.3413891841480997E-2</v>
      </c>
      <c r="R135" s="44">
        <f>(VLOOKUP($A134,'ADR Raw Data'!$B$6:$BE$49,'ADR Raw Data'!Y$1,FALSE))/100</f>
        <v>1.9450262264018702E-2</v>
      </c>
      <c r="S135" s="45">
        <f>(VLOOKUP($A134,'ADR Raw Data'!$B$6:$BE$49,'ADR Raw Data'!AA$1,FALSE))/100</f>
        <v>4.4871610111957699E-2</v>
      </c>
      <c r="T135" s="45">
        <f>(VLOOKUP($A134,'ADR Raw Data'!$B$6:$BE$49,'ADR Raw Data'!AB$1,FALSE))/100</f>
        <v>6.64843629886082E-2</v>
      </c>
      <c r="U135" s="44">
        <f>(VLOOKUP($A134,'ADR Raw Data'!$B$6:$BE$49,'ADR Raw Data'!AC$1,FALSE))/100</f>
        <v>5.5690823345023198E-2</v>
      </c>
      <c r="V135" s="46">
        <f>(VLOOKUP($A134,'ADR Raw Data'!$B$6:$BE$49,'ADR Raw Data'!AE$1,FALSE))/100</f>
        <v>3.6404617082191601E-2</v>
      </c>
      <c r="X135" s="43">
        <f>(VLOOKUP($A134,'RevPAR Raw Data'!$B$6:$BE$43,'RevPAR Raw Data'!T$1,FALSE))/100</f>
        <v>-4.2076318618088603E-2</v>
      </c>
      <c r="Y135" s="44">
        <f>(VLOOKUP($A134,'RevPAR Raw Data'!$B$6:$BE$43,'RevPAR Raw Data'!U$1,FALSE))/100</f>
        <v>-5.1338911795337998E-2</v>
      </c>
      <c r="Z135" s="44">
        <f>(VLOOKUP($A134,'RevPAR Raw Data'!$B$6:$BE$43,'RevPAR Raw Data'!V$1,FALSE))/100</f>
        <v>8.254594821137759E-2</v>
      </c>
      <c r="AA135" s="44">
        <f>(VLOOKUP($A134,'RevPAR Raw Data'!$B$6:$BE$43,'RevPAR Raw Data'!W$1,FALSE))/100</f>
        <v>3.2801218342241596E-2</v>
      </c>
      <c r="AB135" s="44">
        <f>(VLOOKUP($A134,'RevPAR Raw Data'!$B$6:$BE$43,'RevPAR Raw Data'!X$1,FALSE))/100</f>
        <v>7.1697093425962602E-2</v>
      </c>
      <c r="AC135" s="44">
        <f>(VLOOKUP($A134,'RevPAR Raw Data'!$B$6:$BE$43,'RevPAR Raw Data'!Y$1,FALSE))/100</f>
        <v>3.0540488752272901E-2</v>
      </c>
      <c r="AD135" s="45">
        <f>(VLOOKUP($A134,'RevPAR Raw Data'!$B$6:$BE$43,'RevPAR Raw Data'!AA$1,FALSE))/100</f>
        <v>8.8687153127140692E-2</v>
      </c>
      <c r="AE135" s="45">
        <f>(VLOOKUP($A134,'RevPAR Raw Data'!$B$6:$BE$43,'RevPAR Raw Data'!AB$1,FALSE))/100</f>
        <v>8.9692126719156592E-2</v>
      </c>
      <c r="AF135" s="44">
        <f>(VLOOKUP($A134,'RevPAR Raw Data'!$B$6:$BE$43,'RevPAR Raw Data'!AC$1,FALSE))/100</f>
        <v>8.9194201724346694E-2</v>
      </c>
      <c r="AG135" s="46">
        <f>(VLOOKUP($A134,'RevPAR Raw Data'!$B$6:$BE$43,'RevPAR Raw Data'!AE$1,FALSE))/100</f>
        <v>5.5303389628870797E-2</v>
      </c>
    </row>
    <row r="136" spans="1:34" x14ac:dyDescent="0.2">
      <c r="A136" s="93"/>
      <c r="B136" s="71"/>
      <c r="C136" s="72"/>
      <c r="D136" s="72"/>
      <c r="E136" s="72"/>
      <c r="F136" s="72"/>
      <c r="G136" s="73"/>
      <c r="H136" s="53"/>
      <c r="I136" s="53"/>
      <c r="J136" s="73"/>
      <c r="K136" s="74"/>
      <c r="M136" s="75"/>
      <c r="N136" s="76"/>
      <c r="O136" s="76"/>
      <c r="P136" s="76"/>
      <c r="Q136" s="76"/>
      <c r="R136" s="77"/>
      <c r="S136" s="76"/>
      <c r="T136" s="76"/>
      <c r="U136" s="77"/>
      <c r="V136" s="78"/>
      <c r="X136" s="75"/>
      <c r="Y136" s="76"/>
      <c r="Z136" s="76"/>
      <c r="AA136" s="76"/>
      <c r="AB136" s="76"/>
      <c r="AC136" s="77"/>
      <c r="AD136" s="76"/>
      <c r="AE136" s="76"/>
      <c r="AF136" s="77"/>
      <c r="AG136" s="78"/>
    </row>
    <row r="137" spans="1:34" x14ac:dyDescent="0.2">
      <c r="A137" s="70" t="s">
        <v>59</v>
      </c>
      <c r="B137" s="71">
        <f>(VLOOKUP($A137,'Occupancy Raw Data'!$B$8:$BE$54,'Occupancy Raw Data'!G$3,FALSE))/100</f>
        <v>0.54200819672131095</v>
      </c>
      <c r="C137" s="72">
        <f>(VLOOKUP($A137,'Occupancy Raw Data'!$B$8:$BE$54,'Occupancy Raw Data'!H$3,FALSE))/100</f>
        <v>0.65983606557377006</v>
      </c>
      <c r="D137" s="72">
        <f>(VLOOKUP($A137,'Occupancy Raw Data'!$B$8:$BE$54,'Occupancy Raw Data'!I$3,FALSE))/100</f>
        <v>0.76400273224043702</v>
      </c>
      <c r="E137" s="72">
        <f>(VLOOKUP($A137,'Occupancy Raw Data'!$B$8:$BE$54,'Occupancy Raw Data'!J$3,FALSE))/100</f>
        <v>0.79269125683060093</v>
      </c>
      <c r="F137" s="72">
        <f>(VLOOKUP($A137,'Occupancy Raw Data'!$B$8:$BE$54,'Occupancy Raw Data'!K$3,FALSE))/100</f>
        <v>0.90334699453551903</v>
      </c>
      <c r="G137" s="73">
        <f>(VLOOKUP($A137,'Occupancy Raw Data'!$B$8:$BE$54,'Occupancy Raw Data'!L$3,FALSE))/100</f>
        <v>0.73237704918032709</v>
      </c>
      <c r="H137" s="53">
        <f>(VLOOKUP($A137,'Occupancy Raw Data'!$B$8:$BE$54,'Occupancy Raw Data'!N$3,FALSE))/100</f>
        <v>0.94228142076502708</v>
      </c>
      <c r="I137" s="53">
        <f>(VLOOKUP($A137,'Occupancy Raw Data'!$B$8:$BE$54,'Occupancy Raw Data'!O$3,FALSE))/100</f>
        <v>0.93852459016393397</v>
      </c>
      <c r="J137" s="73">
        <f>(VLOOKUP($A137,'Occupancy Raw Data'!$B$8:$BE$54,'Occupancy Raw Data'!P$3,FALSE))/100</f>
        <v>0.94040300546447997</v>
      </c>
      <c r="K137" s="74">
        <f>(VLOOKUP($A137,'Occupancy Raw Data'!$B$8:$BE$54,'Occupancy Raw Data'!R$3,FALSE))/100</f>
        <v>0.79181303669008496</v>
      </c>
      <c r="M137" s="75">
        <f>VLOOKUP($A137,'ADR Raw Data'!$B$6:$BE$54,'ADR Raw Data'!G$1,FALSE)</f>
        <v>105.981871455576</v>
      </c>
      <c r="N137" s="76">
        <f>VLOOKUP($A137,'ADR Raw Data'!$B$6:$BE$54,'ADR Raw Data'!H$1,FALSE)</f>
        <v>110.35817805383</v>
      </c>
      <c r="O137" s="76">
        <f>VLOOKUP($A137,'ADR Raw Data'!$B$6:$BE$54,'ADR Raw Data'!I$1,FALSE)</f>
        <v>114.398457755923</v>
      </c>
      <c r="P137" s="76">
        <f>VLOOKUP($A137,'ADR Raw Data'!$B$6:$BE$54,'ADR Raw Data'!J$1,FALSE)</f>
        <v>114.703752692804</v>
      </c>
      <c r="Q137" s="76">
        <f>VLOOKUP($A137,'ADR Raw Data'!$B$6:$BE$54,'ADR Raw Data'!K$1,FALSE)</f>
        <v>131.31134971644599</v>
      </c>
      <c r="R137" s="77">
        <f>VLOOKUP($A137,'ADR Raw Data'!$B$6:$BE$54,'ADR Raw Data'!L$1,FALSE)</f>
        <v>116.66298358515201</v>
      </c>
      <c r="S137" s="76">
        <f>VLOOKUP($A137,'ADR Raw Data'!$B$6:$BE$54,'ADR Raw Data'!N$1,FALSE)</f>
        <v>145.903878216745</v>
      </c>
      <c r="T137" s="76">
        <f>VLOOKUP($A137,'ADR Raw Data'!$B$6:$BE$54,'ADR Raw Data'!O$1,FALSE)</f>
        <v>149.22780567685501</v>
      </c>
      <c r="U137" s="77">
        <f>VLOOKUP($A137,'ADR Raw Data'!$B$6:$BE$54,'ADR Raw Data'!P$1,FALSE)</f>
        <v>147.56252224441599</v>
      </c>
      <c r="V137" s="78">
        <f>VLOOKUP($A137,'ADR Raw Data'!$B$6:$BE$54,'ADR Raw Data'!R$1,FALSE)</f>
        <v>127.14814960872501</v>
      </c>
      <c r="X137" s="75">
        <f>VLOOKUP($A137,'RevPAR Raw Data'!$B$6:$BE$54,'RevPAR Raw Data'!G$1,FALSE)</f>
        <v>57.443043032786797</v>
      </c>
      <c r="Y137" s="76">
        <f>VLOOKUP($A137,'RevPAR Raw Data'!$B$6:$BE$54,'RevPAR Raw Data'!H$1,FALSE)</f>
        <v>72.818306010928893</v>
      </c>
      <c r="Z137" s="76">
        <f>VLOOKUP($A137,'RevPAR Raw Data'!$B$6:$BE$54,'RevPAR Raw Data'!I$1,FALSE)</f>
        <v>87.400734289617404</v>
      </c>
      <c r="AA137" s="76">
        <f>VLOOKUP($A137,'RevPAR Raw Data'!$B$6:$BE$54,'RevPAR Raw Data'!J$1,FALSE)</f>
        <v>90.924661885245897</v>
      </c>
      <c r="AB137" s="76">
        <f>VLOOKUP($A137,'RevPAR Raw Data'!$B$6:$BE$54,'RevPAR Raw Data'!K$1,FALSE)</f>
        <v>118.61971311475401</v>
      </c>
      <c r="AC137" s="77">
        <f>VLOOKUP($A137,'RevPAR Raw Data'!$B$6:$BE$54,'RevPAR Raw Data'!L$1,FALSE)</f>
        <v>85.441291666666601</v>
      </c>
      <c r="AD137" s="76">
        <f>VLOOKUP($A137,'RevPAR Raw Data'!$B$6:$BE$54,'RevPAR Raw Data'!N$1,FALSE)</f>
        <v>137.48251366120201</v>
      </c>
      <c r="AE137" s="76">
        <f>VLOOKUP($A137,'RevPAR Raw Data'!$B$6:$BE$54,'RevPAR Raw Data'!O$1,FALSE)</f>
        <v>140.05396516393401</v>
      </c>
      <c r="AF137" s="77">
        <f>VLOOKUP($A137,'RevPAR Raw Data'!$B$6:$BE$54,'RevPAR Raw Data'!P$1,FALSE)</f>
        <v>138.76823941256799</v>
      </c>
      <c r="AG137" s="78">
        <f>VLOOKUP($A137,'RevPAR Raw Data'!$B$6:$BE$54,'RevPAR Raw Data'!R$1,FALSE)</f>
        <v>100.677562451209</v>
      </c>
    </row>
    <row r="138" spans="1:34" x14ac:dyDescent="0.2">
      <c r="A138" s="55" t="s">
        <v>131</v>
      </c>
      <c r="B138" s="43">
        <f>(VLOOKUP($A137,'Occupancy Raw Data'!$B$8:$BE$54,'Occupancy Raw Data'!T$3,FALSE))/100</f>
        <v>-4.7609016938799903E-2</v>
      </c>
      <c r="C138" s="44">
        <f>(VLOOKUP($A137,'Occupancy Raw Data'!$B$8:$BE$54,'Occupancy Raw Data'!U$3,FALSE))/100</f>
        <v>-7.9436318446736404E-2</v>
      </c>
      <c r="D138" s="44">
        <f>(VLOOKUP($A137,'Occupancy Raw Data'!$B$8:$BE$54,'Occupancy Raw Data'!V$3,FALSE))/100</f>
        <v>3.6252644868345796E-4</v>
      </c>
      <c r="E138" s="44">
        <f>(VLOOKUP($A137,'Occupancy Raw Data'!$B$8:$BE$54,'Occupancy Raw Data'!W$3,FALSE))/100</f>
        <v>-5.9365577922044195E-3</v>
      </c>
      <c r="F138" s="44">
        <f>(VLOOKUP($A137,'Occupancy Raw Data'!$B$8:$BE$54,'Occupancy Raw Data'!X$3,FALSE))/100</f>
        <v>-5.2810533376371508E-4</v>
      </c>
      <c r="G138" s="44">
        <f>(VLOOKUP($A137,'Occupancy Raw Data'!$B$8:$BE$54,'Occupancy Raw Data'!Y$3,FALSE))/100</f>
        <v>-2.3719065775668301E-2</v>
      </c>
      <c r="H138" s="45">
        <f>(VLOOKUP($A137,'Occupancy Raw Data'!$B$8:$BE$54,'Occupancy Raw Data'!AA$3,FALSE))/100</f>
        <v>2.1578502561755801E-2</v>
      </c>
      <c r="I138" s="45">
        <f>(VLOOKUP($A137,'Occupancy Raw Data'!$B$8:$BE$54,'Occupancy Raw Data'!AB$3,FALSE))/100</f>
        <v>3.4993694829760402E-3</v>
      </c>
      <c r="J138" s="44">
        <f>(VLOOKUP($A137,'Occupancy Raw Data'!$B$8:$BE$54,'Occupancy Raw Data'!AC$3,FALSE))/100</f>
        <v>1.2476289209822199E-2</v>
      </c>
      <c r="K138" s="46">
        <f>(VLOOKUP($A137,'Occupancy Raw Data'!$B$8:$BE$54,'Occupancy Raw Data'!AE$3,FALSE))/100</f>
        <v>-1.17305151708332E-2</v>
      </c>
      <c r="M138" s="43">
        <f>(VLOOKUP($A137,'ADR Raw Data'!$B$6:$BE$54,'ADR Raw Data'!T$1,FALSE))/100</f>
        <v>6.3493534029472803E-2</v>
      </c>
      <c r="N138" s="44">
        <f>(VLOOKUP($A137,'ADR Raw Data'!$B$6:$BE$54,'ADR Raw Data'!U$1,FALSE))/100</f>
        <v>1.99945474911301E-2</v>
      </c>
      <c r="O138" s="44">
        <f>(VLOOKUP($A137,'ADR Raw Data'!$B$6:$BE$54,'ADR Raw Data'!V$1,FALSE))/100</f>
        <v>4.5313038445968304E-2</v>
      </c>
      <c r="P138" s="44">
        <f>(VLOOKUP($A137,'ADR Raw Data'!$B$6:$BE$54,'ADR Raw Data'!W$1,FALSE))/100</f>
        <v>2.11066628402777E-2</v>
      </c>
      <c r="Q138" s="44">
        <f>(VLOOKUP($A137,'ADR Raw Data'!$B$6:$BE$54,'ADR Raw Data'!X$1,FALSE))/100</f>
        <v>4.4555412451526395E-2</v>
      </c>
      <c r="R138" s="44">
        <f>(VLOOKUP($A137,'ADR Raw Data'!$B$6:$BE$54,'ADR Raw Data'!Y$1,FALSE))/100</f>
        <v>3.9288060432120901E-2</v>
      </c>
      <c r="S138" s="45">
        <f>(VLOOKUP($A137,'ADR Raw Data'!$B$6:$BE$54,'ADR Raw Data'!AA$1,FALSE))/100</f>
        <v>9.4858910151251197E-2</v>
      </c>
      <c r="T138" s="45">
        <f>(VLOOKUP($A137,'ADR Raw Data'!$B$6:$BE$54,'ADR Raw Data'!AB$1,FALSE))/100</f>
        <v>0.112476808040349</v>
      </c>
      <c r="U138" s="44">
        <f>(VLOOKUP($A137,'ADR Raw Data'!$B$6:$BE$54,'ADR Raw Data'!AC$1,FALSE))/100</f>
        <v>0.103646837350807</v>
      </c>
      <c r="V138" s="46">
        <f>(VLOOKUP($A137,'ADR Raw Data'!$B$6:$BE$54,'ADR Raw Data'!AE$1,FALSE))/100</f>
        <v>6.5267336985575602E-2</v>
      </c>
      <c r="X138" s="43">
        <f>(VLOOKUP($A137,'RevPAR Raw Data'!$B$6:$BE$54,'RevPAR Raw Data'!T$1,FALSE))/100</f>
        <v>1.28616523535594E-2</v>
      </c>
      <c r="Y138" s="44">
        <f>(VLOOKUP($A137,'RevPAR Raw Data'!$B$6:$BE$54,'RevPAR Raw Data'!U$1,FALSE))/100</f>
        <v>-6.1030064197310094E-2</v>
      </c>
      <c r="Z138" s="44">
        <f>(VLOOKUP($A137,'RevPAR Raw Data'!$B$6:$BE$54,'RevPAR Raw Data'!V$1,FALSE))/100</f>
        <v>4.5691992069558693E-2</v>
      </c>
      <c r="AA138" s="44">
        <f>(VLOOKUP($A137,'RevPAR Raw Data'!$B$6:$BE$54,'RevPAR Raw Data'!W$1,FALSE))/100</f>
        <v>1.50448041243213E-2</v>
      </c>
      <c r="AB138" s="44">
        <f>(VLOOKUP($A137,'RevPAR Raw Data'!$B$6:$BE$54,'RevPAR Raw Data'!X$1,FALSE))/100</f>
        <v>4.4003777166798999E-2</v>
      </c>
      <c r="AC138" s="44">
        <f>(VLOOKUP($A137,'RevPAR Raw Data'!$B$6:$BE$54,'RevPAR Raw Data'!Y$1,FALSE))/100</f>
        <v>1.46371185668646E-2</v>
      </c>
      <c r="AD138" s="45">
        <f>(VLOOKUP($A137,'RevPAR Raw Data'!$B$6:$BE$54,'RevPAR Raw Data'!AA$1,FALSE))/100</f>
        <v>0.118484325948711</v>
      </c>
      <c r="AE138" s="45">
        <f>(VLOOKUP($A137,'RevPAR Raw Data'!$B$6:$BE$54,'RevPAR Raw Data'!AB$1,FALSE))/100</f>
        <v>0.116369775432924</v>
      </c>
      <c r="AF138" s="44">
        <f>(VLOOKUP($A137,'RevPAR Raw Data'!$B$6:$BE$54,'RevPAR Raw Data'!AC$1,FALSE))/100</f>
        <v>0.11741625447910201</v>
      </c>
      <c r="AG138" s="46">
        <f>(VLOOKUP($A137,'RevPAR Raw Data'!$B$6:$BE$54,'RevPAR Raw Data'!AE$1,FALSE))/100</f>
        <v>5.2771202328073107E-2</v>
      </c>
    </row>
    <row r="139" spans="1:34" x14ac:dyDescent="0.2">
      <c r="A139" s="93"/>
      <c r="B139" s="71"/>
      <c r="C139" s="72"/>
      <c r="D139" s="72"/>
      <c r="E139" s="72"/>
      <c r="F139" s="72"/>
      <c r="G139" s="73"/>
      <c r="H139" s="53"/>
      <c r="I139" s="53"/>
      <c r="J139" s="73"/>
      <c r="K139" s="74"/>
      <c r="M139" s="75"/>
      <c r="N139" s="76"/>
      <c r="O139" s="76"/>
      <c r="P139" s="76"/>
      <c r="Q139" s="76"/>
      <c r="R139" s="77"/>
      <c r="S139" s="76"/>
      <c r="T139" s="76"/>
      <c r="U139" s="77"/>
      <c r="V139" s="78"/>
      <c r="X139" s="75"/>
      <c r="Y139" s="76"/>
      <c r="Z139" s="76"/>
      <c r="AA139" s="76"/>
      <c r="AB139" s="76"/>
      <c r="AC139" s="77"/>
      <c r="AD139" s="76"/>
      <c r="AE139" s="76"/>
      <c r="AF139" s="77"/>
      <c r="AG139" s="78"/>
    </row>
    <row r="140" spans="1:34" x14ac:dyDescent="0.2">
      <c r="A140" s="70" t="s">
        <v>61</v>
      </c>
      <c r="B140" s="71">
        <f>(VLOOKUP($A140,'Occupancy Raw Data'!$B$8:$BE$45,'Occupancy Raw Data'!G$3,FALSE))/100</f>
        <v>0.48458023986293497</v>
      </c>
      <c r="C140" s="72">
        <f>(VLOOKUP($A140,'Occupancy Raw Data'!$B$8:$BE$45,'Occupancy Raw Data'!H$3,FALSE))/100</f>
        <v>0.57024557395773801</v>
      </c>
      <c r="D140" s="72">
        <f>(VLOOKUP($A140,'Occupancy Raw Data'!$B$8:$BE$45,'Occupancy Raw Data'!I$3,FALSE))/100</f>
        <v>0.66533409480296901</v>
      </c>
      <c r="E140" s="72">
        <f>(VLOOKUP($A140,'Occupancy Raw Data'!$B$8:$BE$45,'Occupancy Raw Data'!J$3,FALSE))/100</f>
        <v>0.68532267275842296</v>
      </c>
      <c r="F140" s="72">
        <f>(VLOOKUP($A140,'Occupancy Raw Data'!$B$8:$BE$45,'Occupancy Raw Data'!K$3,FALSE))/100</f>
        <v>0.85551113649343191</v>
      </c>
      <c r="G140" s="73">
        <f>(VLOOKUP($A140,'Occupancy Raw Data'!$B$8:$BE$45,'Occupancy Raw Data'!L$3,FALSE))/100</f>
        <v>0.65219874357509899</v>
      </c>
      <c r="H140" s="53">
        <f>(VLOOKUP($A140,'Occupancy Raw Data'!$B$8:$BE$45,'Occupancy Raw Data'!N$3,FALSE))/100</f>
        <v>0.93175328383780598</v>
      </c>
      <c r="I140" s="53">
        <f>(VLOOKUP($A140,'Occupancy Raw Data'!$B$8:$BE$45,'Occupancy Raw Data'!O$3,FALSE))/100</f>
        <v>0.93346659051970304</v>
      </c>
      <c r="J140" s="73">
        <f>(VLOOKUP($A140,'Occupancy Raw Data'!$B$8:$BE$45,'Occupancy Raw Data'!P$3,FALSE))/100</f>
        <v>0.93260993717875396</v>
      </c>
      <c r="K140" s="74">
        <f>(VLOOKUP($A140,'Occupancy Raw Data'!$B$8:$BE$45,'Occupancy Raw Data'!R$3,FALSE))/100</f>
        <v>0.73231622746185809</v>
      </c>
      <c r="M140" s="75">
        <f>VLOOKUP($A140,'ADR Raw Data'!$B$6:$BE$43,'ADR Raw Data'!G$1,FALSE)</f>
        <v>84.214456040070701</v>
      </c>
      <c r="N140" s="76">
        <f>VLOOKUP($A140,'ADR Raw Data'!$B$6:$BE$43,'ADR Raw Data'!H$1,FALSE)</f>
        <v>88.338946519779597</v>
      </c>
      <c r="O140" s="76">
        <f>VLOOKUP($A140,'ADR Raw Data'!$B$6:$BE$43,'ADR Raw Data'!I$1,FALSE)</f>
        <v>100.26246927038601</v>
      </c>
      <c r="P140" s="76">
        <f>VLOOKUP($A140,'ADR Raw Data'!$B$6:$BE$43,'ADR Raw Data'!J$1,FALSE)</f>
        <v>96.694709708333306</v>
      </c>
      <c r="Q140" s="76">
        <f>VLOOKUP($A140,'ADR Raw Data'!$B$6:$BE$43,'ADR Raw Data'!K$1,FALSE)</f>
        <v>119.76558137516599</v>
      </c>
      <c r="R140" s="77">
        <f>VLOOKUP($A140,'ADR Raw Data'!$B$6:$BE$43,'ADR Raw Data'!L$1,FALSE)</f>
        <v>100.159487443082</v>
      </c>
      <c r="S140" s="76">
        <f>VLOOKUP($A140,'ADR Raw Data'!$B$6:$BE$43,'ADR Raw Data'!N$1,FALSE)</f>
        <v>134.306359393196</v>
      </c>
      <c r="T140" s="76">
        <f>VLOOKUP($A140,'ADR Raw Data'!$B$6:$BE$43,'ADR Raw Data'!O$1,FALSE)</f>
        <v>139.62834175588799</v>
      </c>
      <c r="U140" s="77">
        <f>VLOOKUP($A140,'ADR Raw Data'!$B$6:$BE$43,'ADR Raw Data'!P$1,FALSE)</f>
        <v>136.96979484078301</v>
      </c>
      <c r="V140" s="78">
        <f>VLOOKUP($A140,'ADR Raw Data'!$B$6:$BE$43,'ADR Raw Data'!R$1,FALSE)</f>
        <v>113.55325570967</v>
      </c>
      <c r="X140" s="75">
        <f>VLOOKUP($A140,'RevPAR Raw Data'!$B$6:$BE$43,'RevPAR Raw Data'!G$1,FALSE)</f>
        <v>40.808661307824103</v>
      </c>
      <c r="Y140" s="76">
        <f>VLOOKUP($A140,'RevPAR Raw Data'!$B$6:$BE$43,'RevPAR Raw Data'!H$1,FALSE)</f>
        <v>50.374893260993701</v>
      </c>
      <c r="Z140" s="76">
        <f>VLOOKUP($A140,'RevPAR Raw Data'!$B$6:$BE$43,'RevPAR Raw Data'!I$1,FALSE)</f>
        <v>66.708039234723003</v>
      </c>
      <c r="AA140" s="76">
        <f>VLOOKUP($A140,'RevPAR Raw Data'!$B$6:$BE$43,'RevPAR Raw Data'!J$1,FALSE)</f>
        <v>66.267076898914894</v>
      </c>
      <c r="AB140" s="76">
        <f>VLOOKUP($A140,'RevPAR Raw Data'!$B$6:$BE$43,'RevPAR Raw Data'!K$1,FALSE)</f>
        <v>102.460788635065</v>
      </c>
      <c r="AC140" s="77">
        <f>VLOOKUP($A140,'RevPAR Raw Data'!$B$6:$BE$43,'RevPAR Raw Data'!L$1,FALSE)</f>
        <v>65.323891867504202</v>
      </c>
      <c r="AD140" s="76">
        <f>VLOOKUP($A140,'RevPAR Raw Data'!$B$6:$BE$43,'RevPAR Raw Data'!N$1,FALSE)</f>
        <v>125.140391404911</v>
      </c>
      <c r="AE140" s="76">
        <f>VLOOKUP($A140,'RevPAR Raw Data'!$B$6:$BE$43,'RevPAR Raw Data'!O$1,FALSE)</f>
        <v>130.33839211878899</v>
      </c>
      <c r="AF140" s="77">
        <f>VLOOKUP($A140,'RevPAR Raw Data'!$B$6:$BE$43,'RevPAR Raw Data'!P$1,FALSE)</f>
        <v>127.73939176185</v>
      </c>
      <c r="AG140" s="78">
        <f>VLOOKUP($A140,'RevPAR Raw Data'!$B$6:$BE$43,'RevPAR Raw Data'!R$1,FALSE)</f>
        <v>83.156891837317403</v>
      </c>
    </row>
    <row r="141" spans="1:34" x14ac:dyDescent="0.2">
      <c r="A141" s="55" t="s">
        <v>131</v>
      </c>
      <c r="B141" s="43">
        <f>(VLOOKUP($A140,'Occupancy Raw Data'!$B$8:$BE$51,'Occupancy Raw Data'!T$3,FALSE))/100</f>
        <v>0.10080582302628001</v>
      </c>
      <c r="C141" s="44">
        <f>(VLOOKUP($A140,'Occupancy Raw Data'!$B$8:$BE$51,'Occupancy Raw Data'!U$3,FALSE))/100</f>
        <v>-8.0720873008532004E-3</v>
      </c>
      <c r="D141" s="44">
        <f>(VLOOKUP($A140,'Occupancy Raw Data'!$B$8:$BE$51,'Occupancy Raw Data'!V$3,FALSE))/100</f>
        <v>9.2915500911145699E-2</v>
      </c>
      <c r="E141" s="44">
        <f>(VLOOKUP($A140,'Occupancy Raw Data'!$B$8:$BE$51,'Occupancy Raw Data'!W$3,FALSE))/100</f>
        <v>6.5450742243286508E-2</v>
      </c>
      <c r="F141" s="44">
        <f>(VLOOKUP($A140,'Occupancy Raw Data'!$B$8:$BE$51,'Occupancy Raw Data'!X$3,FALSE))/100</f>
        <v>3.7126376032079501E-2</v>
      </c>
      <c r="G141" s="44">
        <f>(VLOOKUP($A140,'Occupancy Raw Data'!$B$8:$BE$51,'Occupancy Raw Data'!Y$3,FALSE))/100</f>
        <v>5.4665248842320102E-2</v>
      </c>
      <c r="H141" s="45">
        <f>(VLOOKUP($A140,'Occupancy Raw Data'!$B$8:$BE$51,'Occupancy Raw Data'!AA$3,FALSE))/100</f>
        <v>4.1475981170712301E-2</v>
      </c>
      <c r="I141" s="45">
        <f>(VLOOKUP($A140,'Occupancy Raw Data'!$B$8:$BE$51,'Occupancy Raw Data'!AB$3,FALSE))/100</f>
        <v>4.4721053507073602E-2</v>
      </c>
      <c r="J141" s="44">
        <f>(VLOOKUP($A140,'Occupancy Raw Data'!$B$8:$BE$51,'Occupancy Raw Data'!AC$3,FALSE))/100</f>
        <v>4.3097483876365396E-2</v>
      </c>
      <c r="K141" s="46">
        <f>(VLOOKUP($A140,'Occupancy Raw Data'!$B$8:$BE$51,'Occupancy Raw Data'!AE$3,FALSE))/100</f>
        <v>5.0426637255518401E-2</v>
      </c>
      <c r="M141" s="43">
        <f>(VLOOKUP($A140,'ADR Raw Data'!$B$6:$BE$49,'ADR Raw Data'!T$1,FALSE))/100</f>
        <v>2.55423038685638E-2</v>
      </c>
      <c r="N141" s="44">
        <f>(VLOOKUP($A140,'ADR Raw Data'!$B$6:$BE$49,'ADR Raw Data'!U$1,FALSE))/100</f>
        <v>2.867113676388E-3</v>
      </c>
      <c r="O141" s="44">
        <f>(VLOOKUP($A140,'ADR Raw Data'!$B$6:$BE$49,'ADR Raw Data'!V$1,FALSE))/100</f>
        <v>0.11299116879454101</v>
      </c>
      <c r="P141" s="44">
        <f>(VLOOKUP($A140,'ADR Raw Data'!$B$6:$BE$49,'ADR Raw Data'!W$1,FALSE))/100</f>
        <v>4.5068088352909798E-2</v>
      </c>
      <c r="Q141" s="44">
        <f>(VLOOKUP($A140,'ADR Raw Data'!$B$6:$BE$49,'ADR Raw Data'!X$1,FALSE))/100</f>
        <v>3.1411749659141799E-2</v>
      </c>
      <c r="R141" s="44">
        <f>(VLOOKUP($A140,'ADR Raw Data'!$B$6:$BE$49,'ADR Raw Data'!Y$1,FALSE))/100</f>
        <v>4.2985690282017597E-2</v>
      </c>
      <c r="S141" s="45">
        <f>(VLOOKUP($A140,'ADR Raw Data'!$B$6:$BE$49,'ADR Raw Data'!AA$1,FALSE))/100</f>
        <v>1.0352021122032699E-2</v>
      </c>
      <c r="T141" s="45">
        <f>(VLOOKUP($A140,'ADR Raw Data'!$B$6:$BE$49,'ADR Raw Data'!AB$1,FALSE))/100</f>
        <v>5.89145401847661E-2</v>
      </c>
      <c r="U141" s="44">
        <f>(VLOOKUP($A140,'ADR Raw Data'!$B$6:$BE$49,'ADR Raw Data'!AC$1,FALSE))/100</f>
        <v>3.4550924532896501E-2</v>
      </c>
      <c r="V141" s="46">
        <f>(VLOOKUP($A140,'ADR Raw Data'!$B$6:$BE$49,'ADR Raw Data'!AE$1,FALSE))/100</f>
        <v>3.8383333200223899E-2</v>
      </c>
      <c r="X141" s="43">
        <f>(VLOOKUP($A140,'RevPAR Raw Data'!$B$6:$BE$43,'RevPAR Raw Data'!T$1,FALSE))/100</f>
        <v>0.128922939858302</v>
      </c>
      <c r="Y141" s="44">
        <f>(VLOOKUP($A140,'RevPAR Raw Data'!$B$6:$BE$43,'RevPAR Raw Data'!U$1,FALSE))/100</f>
        <v>-5.2281172163624601E-3</v>
      </c>
      <c r="Z141" s="44">
        <f>(VLOOKUP($A140,'RevPAR Raw Data'!$B$6:$BE$43,'RevPAR Raw Data'!V$1,FALSE))/100</f>
        <v>0.21640530075276801</v>
      </c>
      <c r="AA141" s="44">
        <f>(VLOOKUP($A140,'RevPAR Raw Data'!$B$6:$BE$43,'RevPAR Raw Data'!W$1,FALSE))/100</f>
        <v>0.11346857043038</v>
      </c>
      <c r="AB141" s="44">
        <f>(VLOOKUP($A140,'RevPAR Raw Data'!$B$6:$BE$43,'RevPAR Raw Data'!X$1,FALSE))/100</f>
        <v>6.9704330120892111E-2</v>
      </c>
      <c r="AC141" s="44">
        <f>(VLOOKUP($A140,'RevPAR Raw Data'!$B$6:$BE$43,'RevPAR Raw Data'!Y$1,FALSE))/100</f>
        <v>0.10000076258026301</v>
      </c>
      <c r="AD141" s="45">
        <f>(VLOOKUP($A140,'RevPAR Raw Data'!$B$6:$BE$43,'RevPAR Raw Data'!AA$1,FALSE))/100</f>
        <v>5.2257362525881305E-2</v>
      </c>
      <c r="AE141" s="45">
        <f>(VLOOKUP($A140,'RevPAR Raw Data'!$B$6:$BE$43,'RevPAR Raw Data'!AB$1,FALSE))/100</f>
        <v>0.106270313995787</v>
      </c>
      <c r="AF141" s="44">
        <f>(VLOOKUP($A140,'RevPAR Raw Data'!$B$6:$BE$43,'RevPAR Raw Data'!AC$1,FALSE))/100</f>
        <v>7.9137466322231995E-2</v>
      </c>
      <c r="AG141" s="46">
        <f>(VLOOKUP($A140,'RevPAR Raw Data'!$B$6:$BE$43,'RevPAR Raw Data'!AE$1,FALSE))/100</f>
        <v>9.0745512875687703E-2</v>
      </c>
    </row>
    <row r="142" spans="1:34" x14ac:dyDescent="0.2">
      <c r="A142" s="88"/>
      <c r="B142" s="71"/>
      <c r="C142" s="72"/>
      <c r="D142" s="72"/>
      <c r="E142" s="72"/>
      <c r="F142" s="72"/>
      <c r="G142" s="73"/>
      <c r="H142" s="53"/>
      <c r="I142" s="53"/>
      <c r="J142" s="73"/>
      <c r="K142" s="74"/>
      <c r="M142" s="75"/>
      <c r="N142" s="76"/>
      <c r="O142" s="76"/>
      <c r="P142" s="76"/>
      <c r="Q142" s="76"/>
      <c r="R142" s="77"/>
      <c r="S142" s="76"/>
      <c r="T142" s="76"/>
      <c r="U142" s="77"/>
      <c r="V142" s="78"/>
      <c r="X142" s="75"/>
      <c r="Y142" s="76"/>
      <c r="Z142" s="76"/>
      <c r="AA142" s="76"/>
      <c r="AB142" s="76"/>
      <c r="AC142" s="77"/>
      <c r="AD142" s="76"/>
      <c r="AE142" s="76"/>
      <c r="AF142" s="77"/>
      <c r="AG142" s="78"/>
      <c r="AH142" s="58"/>
    </row>
    <row r="143" spans="1:34" x14ac:dyDescent="0.2">
      <c r="A143" s="70" t="s">
        <v>57</v>
      </c>
      <c r="B143" s="71">
        <f>(VLOOKUP($A143,'Occupancy Raw Data'!$B$8:$BE$45,'Occupancy Raw Data'!G$3,FALSE))/100</f>
        <v>0.57493517718236797</v>
      </c>
      <c r="C143" s="72">
        <f>(VLOOKUP($A143,'Occupancy Raw Data'!$B$8:$BE$45,'Occupancy Raw Data'!H$3,FALSE))/100</f>
        <v>0.65929127052722503</v>
      </c>
      <c r="D143" s="72">
        <f>(VLOOKUP($A143,'Occupancy Raw Data'!$B$8:$BE$45,'Occupancy Raw Data'!I$3,FALSE))/100</f>
        <v>0.69541918755401899</v>
      </c>
      <c r="E143" s="72">
        <f>(VLOOKUP($A143,'Occupancy Raw Data'!$B$8:$BE$45,'Occupancy Raw Data'!J$3,FALSE))/100</f>
        <v>0.71495246326707007</v>
      </c>
      <c r="F143" s="72">
        <f>(VLOOKUP($A143,'Occupancy Raw Data'!$B$8:$BE$45,'Occupancy Raw Data'!K$3,FALSE))/100</f>
        <v>0.81486603284355996</v>
      </c>
      <c r="G143" s="73">
        <f>(VLOOKUP($A143,'Occupancy Raw Data'!$B$8:$BE$45,'Occupancy Raw Data'!L$3,FALSE))/100</f>
        <v>0.69189282627484805</v>
      </c>
      <c r="H143" s="53">
        <f>(VLOOKUP($A143,'Occupancy Raw Data'!$B$8:$BE$45,'Occupancy Raw Data'!N$3,FALSE))/100</f>
        <v>0.88798617113223799</v>
      </c>
      <c r="I143" s="53">
        <f>(VLOOKUP($A143,'Occupancy Raw Data'!$B$8:$BE$45,'Occupancy Raw Data'!O$3,FALSE))/100</f>
        <v>0.88452895419187494</v>
      </c>
      <c r="J143" s="73">
        <f>(VLOOKUP($A143,'Occupancy Raw Data'!$B$8:$BE$45,'Occupancy Raw Data'!P$3,FALSE))/100</f>
        <v>0.88625756266205702</v>
      </c>
      <c r="K143" s="74">
        <f>(VLOOKUP($A143,'Occupancy Raw Data'!$B$8:$BE$45,'Occupancy Raw Data'!R$3,FALSE))/100</f>
        <v>0.74742560809976499</v>
      </c>
      <c r="M143" s="75">
        <f>VLOOKUP($A143,'ADR Raw Data'!$B$6:$BE$43,'ADR Raw Data'!G$1,FALSE)</f>
        <v>92.521162266987304</v>
      </c>
      <c r="N143" s="76">
        <f>VLOOKUP($A143,'ADR Raw Data'!$B$6:$BE$43,'ADR Raw Data'!H$1,FALSE)</f>
        <v>97.554828080755101</v>
      </c>
      <c r="O143" s="76">
        <f>VLOOKUP($A143,'ADR Raw Data'!$B$6:$BE$43,'ADR Raw Data'!I$1,FALSE)</f>
        <v>99.725489137459604</v>
      </c>
      <c r="P143" s="76">
        <f>VLOOKUP($A143,'ADR Raw Data'!$B$6:$BE$43,'ADR Raw Data'!J$1,FALSE)</f>
        <v>100.326829883945</v>
      </c>
      <c r="Q143" s="76">
        <f>VLOOKUP($A143,'ADR Raw Data'!$B$6:$BE$43,'ADR Raw Data'!K$1,FALSE)</f>
        <v>113.12569639372001</v>
      </c>
      <c r="R143" s="77">
        <f>VLOOKUP($A143,'ADR Raw Data'!$B$6:$BE$43,'ADR Raw Data'!L$1,FALSE)</f>
        <v>101.39516534252699</v>
      </c>
      <c r="S143" s="76">
        <f>VLOOKUP($A143,'ADR Raw Data'!$B$6:$BE$43,'ADR Raw Data'!N$1,FALSE)</f>
        <v>120.621132937512</v>
      </c>
      <c r="T143" s="76">
        <f>VLOOKUP($A143,'ADR Raw Data'!$B$6:$BE$43,'ADR Raw Data'!O$1,FALSE)</f>
        <v>122.596929822161</v>
      </c>
      <c r="U143" s="77">
        <f>VLOOKUP($A143,'ADR Raw Data'!$B$6:$BE$43,'ADR Raw Data'!P$1,FALSE)</f>
        <v>121.60710452506299</v>
      </c>
      <c r="V143" s="78">
        <f>VLOOKUP($A143,'ADR Raw Data'!$B$6:$BE$43,'ADR Raw Data'!R$1,FALSE)</f>
        <v>108.24266342220901</v>
      </c>
      <c r="X143" s="75">
        <f>VLOOKUP($A143,'RevPAR Raw Data'!$B$6:$BE$43,'RevPAR Raw Data'!G$1,FALSE)</f>
        <v>53.193670821089</v>
      </c>
      <c r="Y143" s="76">
        <f>VLOOKUP($A143,'RevPAR Raw Data'!$B$6:$BE$43,'RevPAR Raw Data'!H$1,FALSE)</f>
        <v>64.317046551426102</v>
      </c>
      <c r="Z143" s="76">
        <f>VLOOKUP($A143,'RevPAR Raw Data'!$B$6:$BE$43,'RevPAR Raw Data'!I$1,FALSE)</f>
        <v>69.351018634399296</v>
      </c>
      <c r="AA143" s="76">
        <f>VLOOKUP($A143,'RevPAR Raw Data'!$B$6:$BE$43,'RevPAR Raw Data'!J$1,FALSE)</f>
        <v>71.728914157303294</v>
      </c>
      <c r="AB143" s="76">
        <f>VLOOKUP($A143,'RevPAR Raw Data'!$B$6:$BE$43,'RevPAR Raw Data'!K$1,FALSE)</f>
        <v>92.182287433016398</v>
      </c>
      <c r="AC143" s="77">
        <f>VLOOKUP($A143,'RevPAR Raw Data'!$B$6:$BE$43,'RevPAR Raw Data'!L$1,FALSE)</f>
        <v>70.154587519446807</v>
      </c>
      <c r="AD143" s="76">
        <f>VLOOKUP($A143,'RevPAR Raw Data'!$B$6:$BE$43,'RevPAR Raw Data'!N$1,FALSE)</f>
        <v>107.10989799481401</v>
      </c>
      <c r="AE143" s="76">
        <f>VLOOKUP($A143,'RevPAR Raw Data'!$B$6:$BE$43,'RevPAR Raw Data'!O$1,FALSE)</f>
        <v>108.44053412273099</v>
      </c>
      <c r="AF143" s="77">
        <f>VLOOKUP($A143,'RevPAR Raw Data'!$B$6:$BE$43,'RevPAR Raw Data'!P$1,FALSE)</f>
        <v>107.775216058772</v>
      </c>
      <c r="AG143" s="78">
        <f>VLOOKUP($A143,'RevPAR Raw Data'!$B$6:$BE$43,'RevPAR Raw Data'!R$1,FALSE)</f>
        <v>80.903338530682802</v>
      </c>
    </row>
    <row r="144" spans="1:34" ht="17.25" thickBot="1" x14ac:dyDescent="0.25">
      <c r="A144" s="59" t="s">
        <v>131</v>
      </c>
      <c r="B144" s="49">
        <f>(VLOOKUP($A143,'Occupancy Raw Data'!$B$8:$BE$51,'Occupancy Raw Data'!T$3,FALSE))/100</f>
        <v>9.1640522258218012E-3</v>
      </c>
      <c r="C144" s="50">
        <f>(VLOOKUP($A143,'Occupancy Raw Data'!$B$8:$BE$51,'Occupancy Raw Data'!U$3,FALSE))/100</f>
        <v>-1.36203973804549E-3</v>
      </c>
      <c r="D144" s="50">
        <f>(VLOOKUP($A143,'Occupancy Raw Data'!$B$8:$BE$51,'Occupancy Raw Data'!V$3,FALSE))/100</f>
        <v>4.1118632174366896E-3</v>
      </c>
      <c r="E144" s="50">
        <f>(VLOOKUP($A143,'Occupancy Raw Data'!$B$8:$BE$51,'Occupancy Raw Data'!W$3,FALSE))/100</f>
        <v>3.3737381479514598E-2</v>
      </c>
      <c r="F144" s="50">
        <f>(VLOOKUP($A143,'Occupancy Raw Data'!$B$8:$BE$51,'Occupancy Raw Data'!X$3,FALSE))/100</f>
        <v>4.1140587108467901E-2</v>
      </c>
      <c r="G144" s="50">
        <f>(VLOOKUP($A143,'Occupancy Raw Data'!$B$8:$BE$51,'Occupancy Raw Data'!Y$3,FALSE))/100</f>
        <v>1.84594117487119E-2</v>
      </c>
      <c r="H144" s="51">
        <f>(VLOOKUP($A143,'Occupancy Raw Data'!$B$8:$BE$51,'Occupancy Raw Data'!AA$3,FALSE))/100</f>
        <v>9.3066212999824705E-2</v>
      </c>
      <c r="I144" s="51">
        <f>(VLOOKUP($A143,'Occupancy Raw Data'!$B$8:$BE$51,'Occupancy Raw Data'!AB$3,FALSE))/100</f>
        <v>5.5403865797124204E-2</v>
      </c>
      <c r="J144" s="50">
        <f>(VLOOKUP($A143,'Occupancy Raw Data'!$B$8:$BE$51,'Occupancy Raw Data'!AC$3,FALSE))/100</f>
        <v>7.3941651235037306E-2</v>
      </c>
      <c r="K144" s="52">
        <f>(VLOOKUP($A143,'Occupancy Raw Data'!$B$8:$BE$51,'Occupancy Raw Data'!AE$3,FALSE))/100</f>
        <v>3.6602426510165903E-2</v>
      </c>
      <c r="M144" s="49">
        <f>(VLOOKUP($A143,'ADR Raw Data'!$B$6:$BE$49,'ADR Raw Data'!T$1,FALSE))/100</f>
        <v>3.1634953779743402E-2</v>
      </c>
      <c r="N144" s="50">
        <f>(VLOOKUP($A143,'ADR Raw Data'!$B$6:$BE$49,'ADR Raw Data'!U$1,FALSE))/100</f>
        <v>1.8628827405766501E-2</v>
      </c>
      <c r="O144" s="50">
        <f>(VLOOKUP($A143,'ADR Raw Data'!$B$6:$BE$49,'ADR Raw Data'!V$1,FALSE))/100</f>
        <v>1.60744971801236E-2</v>
      </c>
      <c r="P144" s="50">
        <f>(VLOOKUP($A143,'ADR Raw Data'!$B$6:$BE$49,'ADR Raw Data'!W$1,FALSE))/100</f>
        <v>3.2572303539463804E-2</v>
      </c>
      <c r="Q144" s="50">
        <f>(VLOOKUP($A143,'ADR Raw Data'!$B$6:$BE$49,'ADR Raw Data'!X$1,FALSE))/100</f>
        <v>5.9314348701168501E-2</v>
      </c>
      <c r="R144" s="50">
        <f>(VLOOKUP($A143,'ADR Raw Data'!$B$6:$BE$49,'ADR Raw Data'!Y$1,FALSE))/100</f>
        <v>3.4041597783106302E-2</v>
      </c>
      <c r="S144" s="51">
        <f>(VLOOKUP($A143,'ADR Raw Data'!$B$6:$BE$49,'ADR Raw Data'!AA$1,FALSE))/100</f>
        <v>9.1178058229232806E-2</v>
      </c>
      <c r="T144" s="51">
        <f>(VLOOKUP($A143,'ADR Raw Data'!$B$6:$BE$49,'ADR Raw Data'!AB$1,FALSE))/100</f>
        <v>8.9128290758234904E-2</v>
      </c>
      <c r="U144" s="50">
        <f>(VLOOKUP($A143,'ADR Raw Data'!$B$6:$BE$49,'ADR Raw Data'!AC$1,FALSE))/100</f>
        <v>8.997269680662219E-2</v>
      </c>
      <c r="V144" s="52">
        <f>(VLOOKUP($A143,'ADR Raw Data'!$B$6:$BE$49,'ADR Raw Data'!AE$1,FALSE))/100</f>
        <v>5.6277622713767995E-2</v>
      </c>
      <c r="X144" s="49">
        <f>(VLOOKUP($A143,'RevPAR Raw Data'!$B$6:$BE$43,'RevPAR Raw Data'!T$1,FALSE))/100</f>
        <v>4.1088910374164199E-2</v>
      </c>
      <c r="Y144" s="50">
        <f>(VLOOKUP($A143,'RevPAR Raw Data'!$B$6:$BE$43,'RevPAR Raw Data'!U$1,FALSE))/100</f>
        <v>1.7241414464521102E-2</v>
      </c>
      <c r="Z144" s="50">
        <f>(VLOOKUP($A143,'RevPAR Raw Data'!$B$6:$BE$43,'RevPAR Raw Data'!V$1,FALSE))/100</f>
        <v>2.0252456531254102E-2</v>
      </c>
      <c r="AA144" s="50">
        <f>(VLOOKUP($A143,'RevPAR Raw Data'!$B$6:$BE$43,'RevPAR Raw Data'!W$1,FALSE))/100</f>
        <v>6.7408589249155895E-2</v>
      </c>
      <c r="AB144" s="50">
        <f>(VLOOKUP($A143,'RevPAR Raw Data'!$B$6:$BE$43,'RevPAR Raw Data'!X$1,FALSE))/100</f>
        <v>0.10289516293915799</v>
      </c>
      <c r="AC144" s="50">
        <f>(VLOOKUP($A143,'RevPAR Raw Data'!$B$6:$BE$43,'RevPAR Raw Data'!Y$1,FALSE))/100</f>
        <v>5.31293974018806E-2</v>
      </c>
      <c r="AD144" s="51">
        <f>(VLOOKUP($A143,'RevPAR Raw Data'!$B$6:$BE$43,'RevPAR Raw Data'!AA$1,FALSE))/100</f>
        <v>0.19272986781712897</v>
      </c>
      <c r="AE144" s="51">
        <f>(VLOOKUP($A143,'RevPAR Raw Data'!$B$6:$BE$43,'RevPAR Raw Data'!AB$1,FALSE))/100</f>
        <v>0.14947020841525499</v>
      </c>
      <c r="AF144" s="50">
        <f>(VLOOKUP($A143,'RevPAR Raw Data'!$B$6:$BE$43,'RevPAR Raw Data'!AC$1,FALSE))/100</f>
        <v>0.17056707780960997</v>
      </c>
      <c r="AG144" s="52">
        <f>(VLOOKUP($A143,'RevPAR Raw Data'!$B$6:$BE$43,'RevPAR Raw Data'!AE$1,FALSE))/100</f>
        <v>9.4939946773481609E-2</v>
      </c>
    </row>
    <row r="145" spans="1:33" ht="14.25" customHeight="1" x14ac:dyDescent="0.2">
      <c r="A145" s="259" t="s">
        <v>128</v>
      </c>
      <c r="B145" s="260"/>
      <c r="C145" s="260"/>
      <c r="D145" s="260"/>
      <c r="E145" s="260"/>
      <c r="F145" s="260"/>
      <c r="G145" s="260"/>
      <c r="H145" s="260"/>
      <c r="I145" s="260"/>
      <c r="J145" s="260"/>
      <c r="K145" s="260"/>
      <c r="AG145" s="98"/>
    </row>
    <row r="146" spans="1:33" x14ac:dyDescent="0.2">
      <c r="A146" s="259"/>
      <c r="B146" s="260"/>
      <c r="C146" s="260"/>
      <c r="D146" s="260"/>
      <c r="E146" s="260"/>
      <c r="F146" s="260"/>
      <c r="G146" s="260"/>
      <c r="H146" s="260"/>
      <c r="I146" s="260"/>
      <c r="J146" s="260"/>
      <c r="K146" s="260"/>
      <c r="AG146" s="98"/>
    </row>
    <row r="147" spans="1:33" ht="17.25" thickBot="1" x14ac:dyDescent="0.25">
      <c r="A147" s="261"/>
      <c r="B147" s="262"/>
      <c r="C147" s="262"/>
      <c r="D147" s="262"/>
      <c r="E147" s="262"/>
      <c r="F147" s="262"/>
      <c r="G147" s="262"/>
      <c r="H147" s="262"/>
      <c r="I147" s="262"/>
      <c r="J147" s="262"/>
      <c r="K147" s="262"/>
      <c r="L147" s="99"/>
      <c r="M147" s="99"/>
      <c r="N147" s="99"/>
      <c r="O147" s="99"/>
      <c r="P147" s="99"/>
      <c r="Q147" s="99"/>
      <c r="R147" s="100"/>
      <c r="S147" s="99"/>
      <c r="T147" s="99"/>
      <c r="U147" s="99"/>
      <c r="V147" s="99"/>
      <c r="W147" s="99"/>
      <c r="X147" s="99"/>
      <c r="Y147" s="99"/>
      <c r="Z147" s="99"/>
      <c r="AA147" s="99"/>
      <c r="AB147" s="99"/>
      <c r="AC147" s="99"/>
      <c r="AD147" s="99"/>
      <c r="AE147" s="99"/>
      <c r="AF147" s="99"/>
      <c r="AG147" s="101"/>
    </row>
  </sheetData>
  <sheetProtection algorithmName="SHA-512" hashValue="w8KsisLbe1l3IlsuI4Wbj2uI3HZuHnR5B8TIVQgmiZCpDqdYx4i4uAPsfAtkdZwSdtE8l+kjSFUizo1MbsMZtw==" saltValue="0xEjc6N2+ZlkwEOd+N9ulQ==" spinCount="100000" sheet="1" objects="1" scenarios="1" formatColumns="0" formatRows="0"/>
  <mergeCells count="14">
    <mergeCell ref="A145:K147"/>
    <mergeCell ref="A1:A3"/>
    <mergeCell ref="G2:G3"/>
    <mergeCell ref="J2:J3"/>
    <mergeCell ref="K2:K3"/>
    <mergeCell ref="B1:K1"/>
    <mergeCell ref="M1:V1"/>
    <mergeCell ref="R2:R3"/>
    <mergeCell ref="U2:U3"/>
    <mergeCell ref="V2:V3"/>
    <mergeCell ref="X1:AG1"/>
    <mergeCell ref="AC2:AC3"/>
    <mergeCell ref="AF2:AF3"/>
    <mergeCell ref="AG2:AG3"/>
  </mergeCells>
  <pageMargins left="0.25" right="0.25" top="0.75" bottom="0.75" header="0.3" footer="0.3"/>
  <pageSetup scale="37" fitToHeight="0" orientation="landscape" r:id="rId1"/>
  <rowBreaks count="1" manualBreakCount="1">
    <brk id="57" max="32" man="1"/>
  </rowBreaks>
  <ignoredErrors>
    <ignoredError sqref="B5:K5 B60:K60"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0">
    <tabColor theme="7" tint="0.79998168889431442"/>
  </sheetPr>
  <dimension ref="G23:BE52"/>
  <sheetViews>
    <sheetView topLeftCell="A2" workbookViewId="0">
      <selection activeCell="I55" sqref="I54:I55"/>
    </sheetView>
  </sheetViews>
  <sheetFormatPr defaultRowHeight="12.75" x14ac:dyDescent="0.2"/>
  <sheetData>
    <row r="23" spans="7:57" x14ac:dyDescent="0.2">
      <c r="G23" s="169">
        <v>149.54823851953299</v>
      </c>
      <c r="H23" s="170">
        <v>162.10981441048</v>
      </c>
      <c r="I23" s="170">
        <v>167.90792452830101</v>
      </c>
      <c r="J23" s="170">
        <v>178.07869320843</v>
      </c>
      <c r="K23" s="170">
        <v>165.196611226611</v>
      </c>
      <c r="L23" s="171">
        <v>165.68737708399701</v>
      </c>
      <c r="M23" s="168"/>
      <c r="N23" s="177">
        <v>213.96109957708501</v>
      </c>
      <c r="O23" s="178">
        <v>225.756306039273</v>
      </c>
      <c r="P23" s="179">
        <v>219.967752830188</v>
      </c>
      <c r="Q23" s="168"/>
      <c r="R23" s="185">
        <v>185.23524631378601</v>
      </c>
      <c r="S23" s="154"/>
      <c r="T23" s="146">
        <v>-8.2761913726351004</v>
      </c>
      <c r="U23" s="147">
        <v>-9.1180584417177801</v>
      </c>
      <c r="V23" s="147">
        <v>-10.5663150210151</v>
      </c>
      <c r="W23" s="147">
        <v>-0.368644972952894</v>
      </c>
      <c r="X23" s="147">
        <v>-2.5758844719604599</v>
      </c>
      <c r="Y23" s="148">
        <v>-6.68361154483192</v>
      </c>
      <c r="Z23" s="149"/>
      <c r="AA23" s="150">
        <v>10.048325830844201</v>
      </c>
      <c r="AB23" s="151">
        <v>7.4180494677078697</v>
      </c>
      <c r="AC23" s="152">
        <v>8.5578568008362108</v>
      </c>
      <c r="AD23" s="149"/>
      <c r="AE23" s="153">
        <v>-0.55540873522400103</v>
      </c>
      <c r="AG23" s="169">
        <v>151.902901744719</v>
      </c>
      <c r="AH23" s="170">
        <v>161.08194368400399</v>
      </c>
      <c r="AI23" s="170">
        <v>161.171641266119</v>
      </c>
      <c r="AJ23" s="170">
        <v>172.70823350253801</v>
      </c>
      <c r="AK23" s="170">
        <v>157.303623579271</v>
      </c>
      <c r="AL23" s="171">
        <v>161.45460430534399</v>
      </c>
      <c r="AM23" s="168"/>
      <c r="AN23" s="177">
        <v>184.96527628434799</v>
      </c>
      <c r="AO23" s="178">
        <v>187.55493044369601</v>
      </c>
      <c r="AP23" s="179">
        <v>186.27283622920501</v>
      </c>
      <c r="AQ23" s="168"/>
      <c r="AR23" s="185">
        <v>170.014470342224</v>
      </c>
      <c r="AS23" s="154"/>
      <c r="AT23" s="146">
        <v>-3.5212452051995502</v>
      </c>
      <c r="AU23" s="147">
        <v>-5.4888801151028899</v>
      </c>
      <c r="AV23" s="147">
        <v>-12.1879010908363</v>
      </c>
      <c r="AW23" s="147">
        <v>2.76755042829953</v>
      </c>
      <c r="AX23" s="147">
        <v>-1.3450990663883899</v>
      </c>
      <c r="AY23" s="148">
        <v>-4.3327836007918998</v>
      </c>
      <c r="AZ23" s="149"/>
      <c r="BA23" s="150">
        <v>5.7652291700455001</v>
      </c>
      <c r="BB23" s="151">
        <v>3.7428308383475302</v>
      </c>
      <c r="BC23" s="152">
        <v>4.7256935853219399</v>
      </c>
      <c r="BD23" s="149"/>
      <c r="BE23" s="153">
        <v>-1.06859776764221</v>
      </c>
    </row>
    <row r="24" spans="7:57" x14ac:dyDescent="0.2">
      <c r="G24" s="172">
        <v>90.485304268846505</v>
      </c>
      <c r="H24" s="168">
        <v>105.191224698425</v>
      </c>
      <c r="I24" s="168">
        <v>107.453819231463</v>
      </c>
      <c r="J24" s="168">
        <v>106.614501065684</v>
      </c>
      <c r="K24" s="168">
        <v>96.666585585585494</v>
      </c>
      <c r="L24" s="173">
        <v>102.340253663553</v>
      </c>
      <c r="M24" s="168"/>
      <c r="N24" s="180">
        <v>115.371658058771</v>
      </c>
      <c r="O24" s="188">
        <v>123.583521406727</v>
      </c>
      <c r="P24" s="181">
        <v>119.790052653229</v>
      </c>
      <c r="Q24" s="168"/>
      <c r="R24" s="186">
        <v>108.316144873637</v>
      </c>
      <c r="S24" s="154"/>
      <c r="T24" s="155">
        <v>4.3157371024824496</v>
      </c>
      <c r="U24" s="149">
        <v>1.76788431622464</v>
      </c>
      <c r="V24" s="149">
        <v>0.91880266781160502</v>
      </c>
      <c r="W24" s="149">
        <v>3.0405422844594501</v>
      </c>
      <c r="X24" s="149">
        <v>0.55878017386590895</v>
      </c>
      <c r="Y24" s="156">
        <v>1.81950703281417</v>
      </c>
      <c r="Z24" s="149"/>
      <c r="AA24" s="157">
        <v>3.4638359198811699</v>
      </c>
      <c r="AB24" s="158">
        <v>4.2504997055676004</v>
      </c>
      <c r="AC24" s="159">
        <v>3.8724114847318698</v>
      </c>
      <c r="AD24" s="149"/>
      <c r="AE24" s="160">
        <v>2.6856088812586401</v>
      </c>
      <c r="AG24" s="172">
        <v>86.578311298076898</v>
      </c>
      <c r="AH24" s="168">
        <v>94.591973896830297</v>
      </c>
      <c r="AI24" s="168">
        <v>96.348260181408605</v>
      </c>
      <c r="AJ24" s="168">
        <v>98.206434396737805</v>
      </c>
      <c r="AK24" s="168">
        <v>92.285924977595599</v>
      </c>
      <c r="AL24" s="173">
        <v>93.906196705364295</v>
      </c>
      <c r="AM24" s="168"/>
      <c r="AN24" s="180">
        <v>101.17728215993</v>
      </c>
      <c r="AO24" s="188">
        <v>104.610196253814</v>
      </c>
      <c r="AP24" s="181">
        <v>102.921173892125</v>
      </c>
      <c r="AQ24" s="168"/>
      <c r="AR24" s="186">
        <v>96.825388649916405</v>
      </c>
      <c r="AS24" s="154"/>
      <c r="AT24" s="155">
        <v>2.2552055155967601</v>
      </c>
      <c r="AU24" s="149">
        <v>0.96984996155106695</v>
      </c>
      <c r="AV24" s="149">
        <v>-2.2422625409434498</v>
      </c>
      <c r="AW24" s="149">
        <v>2.1884311164824002</v>
      </c>
      <c r="AX24" s="149">
        <v>0.80236013403668904</v>
      </c>
      <c r="AY24" s="156">
        <v>0.53738365982331304</v>
      </c>
      <c r="AZ24" s="149"/>
      <c r="BA24" s="157">
        <v>2.6463367899857002</v>
      </c>
      <c r="BB24" s="158">
        <v>3.56354418343737</v>
      </c>
      <c r="BC24" s="159">
        <v>3.1294802532171802</v>
      </c>
      <c r="BD24" s="149"/>
      <c r="BE24" s="160">
        <v>1.4805726492622</v>
      </c>
    </row>
    <row r="25" spans="7:57" x14ac:dyDescent="0.2">
      <c r="G25" s="172">
        <v>79.020223865877696</v>
      </c>
      <c r="H25" s="168">
        <v>87.605978952934905</v>
      </c>
      <c r="I25" s="168">
        <v>87.768862400000003</v>
      </c>
      <c r="J25" s="168">
        <v>88.268763370332906</v>
      </c>
      <c r="K25" s="168">
        <v>82.907593107104901</v>
      </c>
      <c r="L25" s="173">
        <v>85.420560463361994</v>
      </c>
      <c r="M25" s="168"/>
      <c r="N25" s="180">
        <v>92.642971112181002</v>
      </c>
      <c r="O25" s="188">
        <v>94.5232820364606</v>
      </c>
      <c r="P25" s="181">
        <v>93.6205067730004</v>
      </c>
      <c r="Q25" s="168"/>
      <c r="R25" s="186">
        <v>88.027716698515306</v>
      </c>
      <c r="S25" s="154"/>
      <c r="T25" s="155">
        <v>4.6277326083536403</v>
      </c>
      <c r="U25" s="149">
        <v>6.2174686797240097</v>
      </c>
      <c r="V25" s="149">
        <v>2.56054351497438</v>
      </c>
      <c r="W25" s="149">
        <v>4.0401301451481801</v>
      </c>
      <c r="X25" s="149">
        <v>0.50030010155995996</v>
      </c>
      <c r="Y25" s="156">
        <v>3.4009362333816102</v>
      </c>
      <c r="Z25" s="149"/>
      <c r="AA25" s="157">
        <v>-2.8133224069251201</v>
      </c>
      <c r="AB25" s="158">
        <v>-2.4315050911725602</v>
      </c>
      <c r="AC25" s="159">
        <v>-2.6110993794569399</v>
      </c>
      <c r="AD25" s="149"/>
      <c r="AE25" s="160">
        <v>1.13169454270777</v>
      </c>
      <c r="AG25" s="172">
        <v>77.352551909809804</v>
      </c>
      <c r="AH25" s="168">
        <v>81.818544082710005</v>
      </c>
      <c r="AI25" s="168">
        <v>82.727681642368296</v>
      </c>
      <c r="AJ25" s="168">
        <v>83.700850801048603</v>
      </c>
      <c r="AK25" s="168">
        <v>81.315385026099904</v>
      </c>
      <c r="AL25" s="173">
        <v>81.489397740130002</v>
      </c>
      <c r="AM25" s="168"/>
      <c r="AN25" s="180">
        <v>87.858032428417005</v>
      </c>
      <c r="AO25" s="188">
        <v>88.710349175859804</v>
      </c>
      <c r="AP25" s="181">
        <v>88.292680687007703</v>
      </c>
      <c r="AQ25" s="168"/>
      <c r="AR25" s="186">
        <v>83.623580989950995</v>
      </c>
      <c r="AS25" s="154"/>
      <c r="AT25" s="155">
        <v>-0.14217633788371301</v>
      </c>
      <c r="AU25" s="149">
        <v>-0.37884836722153697</v>
      </c>
      <c r="AV25" s="149">
        <v>-3.2729244725983602</v>
      </c>
      <c r="AW25" s="149">
        <v>1.04038029739533</v>
      </c>
      <c r="AX25" s="149">
        <v>0.91127813705720495</v>
      </c>
      <c r="AY25" s="156">
        <v>-0.41748033986139399</v>
      </c>
      <c r="AZ25" s="149"/>
      <c r="BA25" s="157">
        <v>-1.3681204284727999</v>
      </c>
      <c r="BB25" s="158">
        <v>-1.5708706310964999</v>
      </c>
      <c r="BC25" s="159">
        <v>-1.4657847160783399</v>
      </c>
      <c r="BD25" s="149"/>
      <c r="BE25" s="160">
        <v>-0.72987817796869503</v>
      </c>
    </row>
    <row r="26" spans="7:57" x14ac:dyDescent="0.2">
      <c r="G26" s="172">
        <v>89.1137681446111</v>
      </c>
      <c r="H26" s="168">
        <v>96.001738703501005</v>
      </c>
      <c r="I26" s="168">
        <v>96.104065596449999</v>
      </c>
      <c r="J26" s="168">
        <v>96.972236181297205</v>
      </c>
      <c r="K26" s="168">
        <v>92.206337692746999</v>
      </c>
      <c r="L26" s="173">
        <v>94.348063597972896</v>
      </c>
      <c r="M26" s="168"/>
      <c r="N26" s="180">
        <v>93.092828523489899</v>
      </c>
      <c r="O26" s="188">
        <v>91.820485031371305</v>
      </c>
      <c r="P26" s="181">
        <v>92.450030988679202</v>
      </c>
      <c r="Q26" s="168"/>
      <c r="R26" s="186">
        <v>93.832399622718796</v>
      </c>
      <c r="S26" s="154"/>
      <c r="T26" s="155">
        <v>5.3590061428659004</v>
      </c>
      <c r="U26" s="149">
        <v>5.2885622713520801</v>
      </c>
      <c r="V26" s="149">
        <v>3.50852256490694</v>
      </c>
      <c r="W26" s="149">
        <v>5.0288614885682996</v>
      </c>
      <c r="X26" s="149">
        <v>3.93099318414265</v>
      </c>
      <c r="Y26" s="156">
        <v>4.5798908003736001</v>
      </c>
      <c r="Z26" s="149"/>
      <c r="AA26" s="157">
        <v>2.8657757960767198</v>
      </c>
      <c r="AB26" s="158">
        <v>1.9307841825813501</v>
      </c>
      <c r="AC26" s="159">
        <v>2.39284527913345</v>
      </c>
      <c r="AD26" s="149"/>
      <c r="AE26" s="160">
        <v>3.98476777938499</v>
      </c>
      <c r="AG26" s="172">
        <v>85.262412914449399</v>
      </c>
      <c r="AH26" s="168">
        <v>89.909010605126298</v>
      </c>
      <c r="AI26" s="168">
        <v>89.986236387505599</v>
      </c>
      <c r="AJ26" s="168">
        <v>90.061586057122</v>
      </c>
      <c r="AK26" s="168">
        <v>87.455635891370093</v>
      </c>
      <c r="AL26" s="173">
        <v>88.6275836452688</v>
      </c>
      <c r="AM26" s="168"/>
      <c r="AN26" s="180">
        <v>89.120077732303898</v>
      </c>
      <c r="AO26" s="188">
        <v>88.481713937123004</v>
      </c>
      <c r="AP26" s="181">
        <v>88.798085539113899</v>
      </c>
      <c r="AQ26" s="168"/>
      <c r="AR26" s="186">
        <v>88.676644496617499</v>
      </c>
      <c r="AS26" s="154"/>
      <c r="AT26" s="155">
        <v>2.7925787838339802</v>
      </c>
      <c r="AU26" s="149">
        <v>5.0113339355544397</v>
      </c>
      <c r="AV26" s="149">
        <v>3.0227885840605699</v>
      </c>
      <c r="AW26" s="149">
        <v>2.8085905035469398</v>
      </c>
      <c r="AX26" s="149">
        <v>1.7375311866896399</v>
      </c>
      <c r="AY26" s="156">
        <v>3.1052282753690901</v>
      </c>
      <c r="AZ26" s="149"/>
      <c r="BA26" s="157">
        <v>2.4237708551612198</v>
      </c>
      <c r="BB26" s="158">
        <v>1.8730032484394299</v>
      </c>
      <c r="BC26" s="159">
        <v>2.1458056339751899</v>
      </c>
      <c r="BD26" s="149"/>
      <c r="BE26" s="160">
        <v>2.8183073913794701</v>
      </c>
    </row>
    <row r="27" spans="7:57" x14ac:dyDescent="0.2">
      <c r="G27" s="172">
        <v>89.179071481208496</v>
      </c>
      <c r="H27" s="168">
        <v>91.898406322881499</v>
      </c>
      <c r="I27" s="168">
        <v>92.239258072467294</v>
      </c>
      <c r="J27" s="168">
        <v>91.799686008540505</v>
      </c>
      <c r="K27" s="168">
        <v>93.318713298790996</v>
      </c>
      <c r="L27" s="173">
        <v>91.817881116947703</v>
      </c>
      <c r="M27" s="168"/>
      <c r="N27" s="180">
        <v>122.256724700761</v>
      </c>
      <c r="O27" s="188">
        <v>141.049838751625</v>
      </c>
      <c r="P27" s="181">
        <v>131.864426273101</v>
      </c>
      <c r="Q27" s="168"/>
      <c r="R27" s="186">
        <v>103.580361243458</v>
      </c>
      <c r="S27" s="154"/>
      <c r="T27" s="155">
        <v>-0.73706838198872404</v>
      </c>
      <c r="U27" s="149">
        <v>-2.4836974809326899</v>
      </c>
      <c r="V27" s="149">
        <v>-1.4601837695164099</v>
      </c>
      <c r="W27" s="149">
        <v>-1.9367104929393</v>
      </c>
      <c r="X27" s="149">
        <v>-0.35284443601843901</v>
      </c>
      <c r="Y27" s="156">
        <v>-1.4127869605083401</v>
      </c>
      <c r="Z27" s="149"/>
      <c r="AA27" s="157">
        <v>1.09243407686925</v>
      </c>
      <c r="AB27" s="158">
        <v>-3.51963357623133</v>
      </c>
      <c r="AC27" s="159">
        <v>-1.39046503992556</v>
      </c>
      <c r="AD27" s="149"/>
      <c r="AE27" s="160">
        <v>-0.99519740970299098</v>
      </c>
      <c r="AG27" s="172">
        <v>121.682971563183</v>
      </c>
      <c r="AH27" s="168">
        <v>117.616019615856</v>
      </c>
      <c r="AI27" s="168">
        <v>119.22091588785</v>
      </c>
      <c r="AJ27" s="168">
        <v>127.20773448878499</v>
      </c>
      <c r="AK27" s="168">
        <v>118.012322744014</v>
      </c>
      <c r="AL27" s="173">
        <v>120.702512417834</v>
      </c>
      <c r="AM27" s="168"/>
      <c r="AN27" s="180">
        <v>127.40618798423201</v>
      </c>
      <c r="AO27" s="188">
        <v>135.08255853525699</v>
      </c>
      <c r="AP27" s="181">
        <v>131.24150173433901</v>
      </c>
      <c r="AQ27" s="168"/>
      <c r="AR27" s="186">
        <v>123.909092169522</v>
      </c>
      <c r="AS27" s="154"/>
      <c r="AT27" s="155">
        <v>10.051898514245799</v>
      </c>
      <c r="AU27" s="149">
        <v>3.5171732881190398</v>
      </c>
      <c r="AV27" s="149">
        <v>2.48550035549802</v>
      </c>
      <c r="AW27" s="149">
        <v>21.420351113773599</v>
      </c>
      <c r="AX27" s="149">
        <v>9.2231495141207809</v>
      </c>
      <c r="AY27" s="156">
        <v>9.0954208907689509</v>
      </c>
      <c r="AZ27" s="149"/>
      <c r="BA27" s="157">
        <v>1.5632210021175399</v>
      </c>
      <c r="BB27" s="158">
        <v>2.3758250586438798</v>
      </c>
      <c r="BC27" s="159">
        <v>2.0576628914970998</v>
      </c>
      <c r="BD27" s="149"/>
      <c r="BE27" s="160">
        <v>6.6299156343565899</v>
      </c>
    </row>
    <row r="28" spans="7:57" x14ac:dyDescent="0.2">
      <c r="G28" s="172">
        <v>88.066948808920401</v>
      </c>
      <c r="H28" s="168">
        <v>97.753405483405402</v>
      </c>
      <c r="I28" s="168">
        <v>103.848255462184</v>
      </c>
      <c r="J28" s="168">
        <v>101.010448803191</v>
      </c>
      <c r="K28" s="168">
        <v>95.278572976878607</v>
      </c>
      <c r="L28" s="173">
        <v>97.899200503852896</v>
      </c>
      <c r="M28" s="168"/>
      <c r="N28" s="180">
        <v>96.731270796460095</v>
      </c>
      <c r="O28" s="188">
        <v>103.412778724855</v>
      </c>
      <c r="P28" s="181">
        <v>100.13468565474101</v>
      </c>
      <c r="Q28" s="168"/>
      <c r="R28" s="186">
        <v>98.567732938610106</v>
      </c>
      <c r="S28" s="154"/>
      <c r="T28" s="155">
        <v>-3.6211631287653998</v>
      </c>
      <c r="U28" s="149">
        <v>-0.95393101094207799</v>
      </c>
      <c r="V28" s="149">
        <v>0.622664145917184</v>
      </c>
      <c r="W28" s="149">
        <v>2.5194504156572899</v>
      </c>
      <c r="X28" s="149">
        <v>4.9772497130066401E-2</v>
      </c>
      <c r="Y28" s="156">
        <v>4.8356113131138898E-2</v>
      </c>
      <c r="Z28" s="149"/>
      <c r="AA28" s="157">
        <v>-3.0850474252809401</v>
      </c>
      <c r="AB28" s="158">
        <v>1.2834798359202</v>
      </c>
      <c r="AC28" s="159">
        <v>-0.81332954975948002</v>
      </c>
      <c r="AD28" s="149"/>
      <c r="AE28" s="160">
        <v>-0.220612541277632</v>
      </c>
      <c r="AG28" s="172">
        <v>90.782449215872006</v>
      </c>
      <c r="AH28" s="168">
        <v>95.210365577775704</v>
      </c>
      <c r="AI28" s="168">
        <v>98.228174045221294</v>
      </c>
      <c r="AJ28" s="168">
        <v>103.354228181374</v>
      </c>
      <c r="AK28" s="168">
        <v>94.746477435164294</v>
      </c>
      <c r="AL28" s="173">
        <v>96.553448667044805</v>
      </c>
      <c r="AM28" s="168"/>
      <c r="AN28" s="180">
        <v>98.326774812489006</v>
      </c>
      <c r="AO28" s="188">
        <v>99.781856308009594</v>
      </c>
      <c r="AP28" s="181">
        <v>99.059669292701898</v>
      </c>
      <c r="AQ28" s="168"/>
      <c r="AR28" s="186">
        <v>97.333449864608099</v>
      </c>
      <c r="AS28" s="154"/>
      <c r="AT28" s="155">
        <v>-8.7080003369148798E-2</v>
      </c>
      <c r="AU28" s="149">
        <v>1.00885149813117</v>
      </c>
      <c r="AV28" s="149">
        <v>-3.8442086971207101</v>
      </c>
      <c r="AW28" s="149">
        <v>8.7543471331676503</v>
      </c>
      <c r="AX28" s="149">
        <v>2.5448800104671201</v>
      </c>
      <c r="AY28" s="156">
        <v>1.64475772782706</v>
      </c>
      <c r="AZ28" s="149"/>
      <c r="BA28" s="157">
        <v>0.98244033592933999</v>
      </c>
      <c r="BB28" s="158">
        <v>1.7630897673714001</v>
      </c>
      <c r="BC28" s="159">
        <v>1.3847931702872101</v>
      </c>
      <c r="BD28" s="149"/>
      <c r="BE28" s="160">
        <v>1.5585149260070399</v>
      </c>
    </row>
    <row r="29" spans="7:57" x14ac:dyDescent="0.2">
      <c r="G29" s="172">
        <v>112.47022222222201</v>
      </c>
      <c r="H29" s="168">
        <v>118.312044566067</v>
      </c>
      <c r="I29" s="168">
        <v>120.516165966386</v>
      </c>
      <c r="J29" s="168">
        <v>121.809567375886</v>
      </c>
      <c r="K29" s="168">
        <v>121.177909530083</v>
      </c>
      <c r="L29" s="173">
        <v>119.453608504277</v>
      </c>
      <c r="M29" s="168"/>
      <c r="N29" s="180">
        <v>142.925287146763</v>
      </c>
      <c r="O29" s="188">
        <v>165.650114054451</v>
      </c>
      <c r="P29" s="181">
        <v>155.49981473941301</v>
      </c>
      <c r="Q29" s="168"/>
      <c r="R29" s="186">
        <v>129.89771662832501</v>
      </c>
      <c r="S29" s="154"/>
      <c r="T29" s="155">
        <v>-7.3424081833460404</v>
      </c>
      <c r="U29" s="149">
        <v>-6.7108259251440403</v>
      </c>
      <c r="V29" s="149">
        <v>-5.9558381885016702</v>
      </c>
      <c r="W29" s="149">
        <v>-4.5141912876615304</v>
      </c>
      <c r="X29" s="149">
        <v>-5.7313123389078298</v>
      </c>
      <c r="Y29" s="156">
        <v>-5.8342189471638903</v>
      </c>
      <c r="Z29" s="149"/>
      <c r="AA29" s="157">
        <v>-3.76220083114127</v>
      </c>
      <c r="AB29" s="158">
        <v>-3.2339804806776198</v>
      </c>
      <c r="AC29" s="159">
        <v>-4.3196713706646603</v>
      </c>
      <c r="AD29" s="149"/>
      <c r="AE29" s="160">
        <v>-6.8590934717009402</v>
      </c>
      <c r="AG29" s="172">
        <v>134.35358008468299</v>
      </c>
      <c r="AH29" s="168">
        <v>129.21293510486399</v>
      </c>
      <c r="AI29" s="168">
        <v>133.948867059593</v>
      </c>
      <c r="AJ29" s="168">
        <v>145.73183190357199</v>
      </c>
      <c r="AK29" s="168">
        <v>135.36518499617199</v>
      </c>
      <c r="AL29" s="173">
        <v>135.82843946400999</v>
      </c>
      <c r="AM29" s="168"/>
      <c r="AN29" s="180">
        <v>149.4591543267</v>
      </c>
      <c r="AO29" s="188">
        <v>157.86106472948001</v>
      </c>
      <c r="AP29" s="181">
        <v>153.79624615212401</v>
      </c>
      <c r="AQ29" s="168"/>
      <c r="AR29" s="186">
        <v>141.17610074626799</v>
      </c>
      <c r="AS29" s="154"/>
      <c r="AT29" s="155">
        <v>-1.54137699764647</v>
      </c>
      <c r="AU29" s="149">
        <v>-5.92371036753923</v>
      </c>
      <c r="AV29" s="149">
        <v>-8.4542009715419901</v>
      </c>
      <c r="AW29" s="149">
        <v>9.6790149151729494</v>
      </c>
      <c r="AX29" s="149">
        <v>0.63115832235514402</v>
      </c>
      <c r="AY29" s="156">
        <v>-1.2511782836882399</v>
      </c>
      <c r="AZ29" s="149"/>
      <c r="BA29" s="157">
        <v>-2.6522319707804298</v>
      </c>
      <c r="BB29" s="158">
        <v>-2.94181546580029</v>
      </c>
      <c r="BC29" s="159">
        <v>-2.8695998566266998</v>
      </c>
      <c r="BD29" s="149"/>
      <c r="BE29" s="160">
        <v>-2.14937176422728</v>
      </c>
    </row>
    <row r="30" spans="7:57" x14ac:dyDescent="0.2">
      <c r="G30" s="172">
        <v>95.017756357670194</v>
      </c>
      <c r="H30" s="168">
        <v>105.376512985118</v>
      </c>
      <c r="I30" s="168">
        <v>109.0538317757</v>
      </c>
      <c r="J30" s="168">
        <v>103.86307220518501</v>
      </c>
      <c r="K30" s="168">
        <v>98.418939346811797</v>
      </c>
      <c r="L30" s="173">
        <v>102.94327936215799</v>
      </c>
      <c r="M30" s="168"/>
      <c r="N30" s="180">
        <v>107.12167866492101</v>
      </c>
      <c r="O30" s="188">
        <v>108.552892483349</v>
      </c>
      <c r="P30" s="181">
        <v>107.84846513126099</v>
      </c>
      <c r="Q30" s="168"/>
      <c r="R30" s="186">
        <v>104.296050901661</v>
      </c>
      <c r="S30" s="154"/>
      <c r="T30" s="155">
        <v>0.72556097854281998</v>
      </c>
      <c r="U30" s="149">
        <v>3.1267422730300298</v>
      </c>
      <c r="V30" s="149">
        <v>2.6431922763785698</v>
      </c>
      <c r="W30" s="149">
        <v>-1.3839097398009099</v>
      </c>
      <c r="X30" s="149">
        <v>-3.69780033134978</v>
      </c>
      <c r="Y30" s="156">
        <v>0.301379931837709</v>
      </c>
      <c r="Z30" s="149"/>
      <c r="AA30" s="157">
        <v>-0.49031141993898802</v>
      </c>
      <c r="AB30" s="158">
        <v>-0.69418736517381796</v>
      </c>
      <c r="AC30" s="159">
        <v>-0.55376147572718104</v>
      </c>
      <c r="AD30" s="149"/>
      <c r="AE30" s="160">
        <v>2.3598271167115902E-3</v>
      </c>
      <c r="AG30" s="172">
        <v>95.439097107057293</v>
      </c>
      <c r="AH30" s="168">
        <v>101.511254138116</v>
      </c>
      <c r="AI30" s="168">
        <v>103.041157284368</v>
      </c>
      <c r="AJ30" s="168">
        <v>102.64144193994601</v>
      </c>
      <c r="AK30" s="168">
        <v>99.658693246684805</v>
      </c>
      <c r="AL30" s="173">
        <v>100.608347403897</v>
      </c>
      <c r="AM30" s="168"/>
      <c r="AN30" s="180">
        <v>108.617282495924</v>
      </c>
      <c r="AO30" s="188">
        <v>108.99152919511999</v>
      </c>
      <c r="AP30" s="181">
        <v>108.801153918648</v>
      </c>
      <c r="AQ30" s="168"/>
      <c r="AR30" s="186">
        <v>103.12191480748901</v>
      </c>
      <c r="AS30" s="154"/>
      <c r="AT30" s="155">
        <v>-0.41207815305439099</v>
      </c>
      <c r="AU30" s="149">
        <v>2.1695588362352298</v>
      </c>
      <c r="AV30" s="149">
        <v>-0.40549470229625301</v>
      </c>
      <c r="AW30" s="149">
        <v>1.2204385487114899</v>
      </c>
      <c r="AX30" s="149">
        <v>0.24280882540981299</v>
      </c>
      <c r="AY30" s="156">
        <v>0.61470726924520702</v>
      </c>
      <c r="AZ30" s="149"/>
      <c r="BA30" s="157">
        <v>-0.53692324801713698</v>
      </c>
      <c r="BB30" s="158">
        <v>0.185486071303889</v>
      </c>
      <c r="BC30" s="159">
        <v>-0.18506583311503999</v>
      </c>
      <c r="BD30" s="149"/>
      <c r="BE30" s="160">
        <v>0.325725577525251</v>
      </c>
    </row>
    <row r="31" spans="7:57" x14ac:dyDescent="0.2">
      <c r="G31" s="172">
        <v>86.633379348426203</v>
      </c>
      <c r="H31" s="168">
        <v>91.370367797302805</v>
      </c>
      <c r="I31" s="168">
        <v>89.613440902021694</v>
      </c>
      <c r="J31" s="168">
        <v>92.591992779783297</v>
      </c>
      <c r="K31" s="168">
        <v>97.591125779244507</v>
      </c>
      <c r="L31" s="173">
        <v>91.958540601930693</v>
      </c>
      <c r="M31" s="168"/>
      <c r="N31" s="180">
        <v>94.462580218326096</v>
      </c>
      <c r="O31" s="188">
        <v>121.99798908594801</v>
      </c>
      <c r="P31" s="181">
        <v>109.551885466507</v>
      </c>
      <c r="Q31" s="168"/>
      <c r="R31" s="186">
        <v>98.146512753089596</v>
      </c>
      <c r="S31" s="154"/>
      <c r="T31" s="155">
        <v>0.47187174099194901</v>
      </c>
      <c r="U31" s="149">
        <v>-0.857180938438037</v>
      </c>
      <c r="V31" s="149">
        <v>0.64110651603941005</v>
      </c>
      <c r="W31" s="149">
        <v>3.15831219977908</v>
      </c>
      <c r="X31" s="149">
        <v>9.2224983702848302</v>
      </c>
      <c r="Y31" s="156">
        <v>2.7711562050951799</v>
      </c>
      <c r="Z31" s="149"/>
      <c r="AA31" s="157">
        <v>-9.6152437366651604</v>
      </c>
      <c r="AB31" s="158">
        <v>5.2319137026627196</v>
      </c>
      <c r="AC31" s="159">
        <v>-0.98282582895145298</v>
      </c>
      <c r="AD31" s="149"/>
      <c r="AE31" s="160">
        <v>0.97559951569998804</v>
      </c>
      <c r="AG31" s="172">
        <v>106.431383097732</v>
      </c>
      <c r="AH31" s="168">
        <v>104.721251364132</v>
      </c>
      <c r="AI31" s="168">
        <v>111.540685574755</v>
      </c>
      <c r="AJ31" s="168">
        <v>113.12918161325101</v>
      </c>
      <c r="AK31" s="168">
        <v>105.247010267767</v>
      </c>
      <c r="AL31" s="173">
        <v>108.217164529003</v>
      </c>
      <c r="AM31" s="168"/>
      <c r="AN31" s="180">
        <v>125.914436730123</v>
      </c>
      <c r="AO31" s="188">
        <v>117.09422325652299</v>
      </c>
      <c r="AP31" s="181">
        <v>121.55242330478001</v>
      </c>
      <c r="AQ31" s="168"/>
      <c r="AR31" s="186">
        <v>112.741234077961</v>
      </c>
      <c r="AS31" s="154"/>
      <c r="AT31" s="155">
        <v>14.0677210184293</v>
      </c>
      <c r="AU31" s="149">
        <v>10.6651853631822</v>
      </c>
      <c r="AV31" s="149">
        <v>17.728513798714701</v>
      </c>
      <c r="AW31" s="149">
        <v>21.7527879540079</v>
      </c>
      <c r="AX31" s="149">
        <v>11.090288730998701</v>
      </c>
      <c r="AY31" s="156">
        <v>15.0167608940265</v>
      </c>
      <c r="AZ31" s="149"/>
      <c r="BA31" s="157">
        <v>19.5753688481512</v>
      </c>
      <c r="BB31" s="158">
        <v>8.0533308826961303</v>
      </c>
      <c r="BC31" s="159">
        <v>13.7694297918116</v>
      </c>
      <c r="BD31" s="149"/>
      <c r="BE31" s="160">
        <v>14.5954552585383</v>
      </c>
    </row>
    <row r="32" spans="7:57" x14ac:dyDescent="0.2">
      <c r="G32" s="172">
        <v>82.860716029292107</v>
      </c>
      <c r="H32" s="168">
        <v>87.588442184154104</v>
      </c>
      <c r="I32" s="168">
        <v>90.810796460176903</v>
      </c>
      <c r="J32" s="168">
        <v>89.256435546874997</v>
      </c>
      <c r="K32" s="168">
        <v>89.155514485514402</v>
      </c>
      <c r="L32" s="173">
        <v>88.383259993464705</v>
      </c>
      <c r="M32" s="168"/>
      <c r="N32" s="180">
        <v>116.74397923875399</v>
      </c>
      <c r="O32" s="188">
        <v>114.751875</v>
      </c>
      <c r="P32" s="181">
        <v>115.80823853211</v>
      </c>
      <c r="Q32" s="168"/>
      <c r="R32" s="186">
        <v>97.933133607837505</v>
      </c>
      <c r="S32" s="154"/>
      <c r="T32" s="155">
        <v>-4.9469674641640502</v>
      </c>
      <c r="U32" s="149">
        <v>-5.8715565744418896</v>
      </c>
      <c r="V32" s="149">
        <v>-3.8537694437438699</v>
      </c>
      <c r="W32" s="149">
        <v>-5.2093411718483198</v>
      </c>
      <c r="X32" s="149">
        <v>-3.3377215584495499</v>
      </c>
      <c r="Y32" s="156">
        <v>-4.5356818181835399</v>
      </c>
      <c r="Z32" s="149"/>
      <c r="AA32" s="157">
        <v>5.9363752909229603</v>
      </c>
      <c r="AB32" s="158">
        <v>0.80968996391386305</v>
      </c>
      <c r="AC32" s="159">
        <v>3.4219284120302502</v>
      </c>
      <c r="AD32" s="149"/>
      <c r="AE32" s="160">
        <v>-1.22169886920655</v>
      </c>
      <c r="AG32" s="172">
        <v>83.873181522446302</v>
      </c>
      <c r="AH32" s="168">
        <v>86.098418781061895</v>
      </c>
      <c r="AI32" s="168">
        <v>87.510562517025306</v>
      </c>
      <c r="AJ32" s="168">
        <v>87.829634405339803</v>
      </c>
      <c r="AK32" s="168">
        <v>87.256814715118793</v>
      </c>
      <c r="AL32" s="173">
        <v>86.558844980386397</v>
      </c>
      <c r="AM32" s="168"/>
      <c r="AN32" s="180">
        <v>99.716948874296406</v>
      </c>
      <c r="AO32" s="188">
        <v>98.227933508729905</v>
      </c>
      <c r="AP32" s="181">
        <v>98.979758436944905</v>
      </c>
      <c r="AQ32" s="168"/>
      <c r="AR32" s="186">
        <v>90.647905077477802</v>
      </c>
      <c r="AS32" s="154"/>
      <c r="AT32" s="155">
        <v>-3.8196259134485899</v>
      </c>
      <c r="AU32" s="149">
        <v>-4.32961736526258</v>
      </c>
      <c r="AV32" s="149">
        <v>-3.9465821222051298</v>
      </c>
      <c r="AW32" s="149">
        <v>-3.1654133510365798</v>
      </c>
      <c r="AX32" s="149">
        <v>-4.7010247372718998</v>
      </c>
      <c r="AY32" s="156">
        <v>-3.9895069374090699</v>
      </c>
      <c r="AZ32" s="149"/>
      <c r="BA32" s="157">
        <v>-8.4823874089714493E-2</v>
      </c>
      <c r="BB32" s="158">
        <v>-2.5591509511720698</v>
      </c>
      <c r="BC32" s="159">
        <v>-1.30336172032515</v>
      </c>
      <c r="BD32" s="149"/>
      <c r="BE32" s="160">
        <v>-3.0939313693781298</v>
      </c>
    </row>
    <row r="33" spans="7:57" x14ac:dyDescent="0.2">
      <c r="G33" s="172">
        <v>98.290027002700199</v>
      </c>
      <c r="H33" s="168">
        <v>103.624905552375</v>
      </c>
      <c r="I33" s="168">
        <v>107.328613963039</v>
      </c>
      <c r="J33" s="168">
        <v>106.902645854657</v>
      </c>
      <c r="K33" s="168">
        <v>106.65615092290901</v>
      </c>
      <c r="L33" s="173">
        <v>105.168271332248</v>
      </c>
      <c r="M33" s="168"/>
      <c r="N33" s="180">
        <v>112.667090184354</v>
      </c>
      <c r="O33" s="188">
        <v>112.159351955307</v>
      </c>
      <c r="P33" s="181">
        <v>112.427729786673</v>
      </c>
      <c r="Q33" s="168"/>
      <c r="R33" s="186">
        <v>107.391367045729</v>
      </c>
      <c r="S33" s="154"/>
      <c r="T33" s="155">
        <v>10.3974578348514</v>
      </c>
      <c r="U33" s="149">
        <v>5.6008821559026298</v>
      </c>
      <c r="V33" s="149">
        <v>5.1005540801662104</v>
      </c>
      <c r="W33" s="149">
        <v>4.3911772917712497</v>
      </c>
      <c r="X33" s="149">
        <v>10.093590324123999</v>
      </c>
      <c r="Y33" s="156">
        <v>6.89985746071061</v>
      </c>
      <c r="Z33" s="149"/>
      <c r="AA33" s="157">
        <v>6.9512112319350496</v>
      </c>
      <c r="AB33" s="158">
        <v>1.9022145046249701</v>
      </c>
      <c r="AC33" s="159">
        <v>4.4462331551498204</v>
      </c>
      <c r="AD33" s="149"/>
      <c r="AE33" s="160">
        <v>6.2447706880249596</v>
      </c>
      <c r="AG33" s="172">
        <v>94.353544207317</v>
      </c>
      <c r="AH33" s="168">
        <v>98.031691270275104</v>
      </c>
      <c r="AI33" s="168">
        <v>101.843436044428</v>
      </c>
      <c r="AJ33" s="168">
        <v>106.338616309012</v>
      </c>
      <c r="AK33" s="168">
        <v>101.708105062082</v>
      </c>
      <c r="AL33" s="173">
        <v>100.887391904853</v>
      </c>
      <c r="AM33" s="168"/>
      <c r="AN33" s="180">
        <v>108.111498321635</v>
      </c>
      <c r="AO33" s="188">
        <v>108.644138491547</v>
      </c>
      <c r="AP33" s="181">
        <v>108.369392413033</v>
      </c>
      <c r="AQ33" s="168"/>
      <c r="AR33" s="186">
        <v>103.33938691289799</v>
      </c>
      <c r="AS33" s="154"/>
      <c r="AT33" s="155">
        <v>4.0663578956701603</v>
      </c>
      <c r="AU33" s="149">
        <v>1.37942125980856</v>
      </c>
      <c r="AV33" s="149">
        <v>-0.13771245223439099</v>
      </c>
      <c r="AW33" s="149">
        <v>8.5322218769145692</v>
      </c>
      <c r="AX33" s="149">
        <v>6.6549992730934902</v>
      </c>
      <c r="AY33" s="156">
        <v>4.0971981519231004</v>
      </c>
      <c r="AZ33" s="149"/>
      <c r="BA33" s="157">
        <v>3.9748979013993999</v>
      </c>
      <c r="BB33" s="158">
        <v>1.6322454333857299</v>
      </c>
      <c r="BC33" s="159">
        <v>2.8182667123412699</v>
      </c>
      <c r="BD33" s="149"/>
      <c r="BE33" s="160">
        <v>3.8308421414639402</v>
      </c>
    </row>
    <row r="34" spans="7:57" x14ac:dyDescent="0.2">
      <c r="G34" s="172">
        <v>98.579104866743904</v>
      </c>
      <c r="H34" s="168">
        <v>107.91378258808599</v>
      </c>
      <c r="I34" s="168">
        <v>110.273776585552</v>
      </c>
      <c r="J34" s="168">
        <v>111.488024420024</v>
      </c>
      <c r="K34" s="168">
        <v>105.828190789473</v>
      </c>
      <c r="L34" s="173">
        <v>107.43227469529999</v>
      </c>
      <c r="M34" s="168"/>
      <c r="N34" s="180">
        <v>124.13804257197501</v>
      </c>
      <c r="O34" s="188">
        <v>131.75501316386701</v>
      </c>
      <c r="P34" s="181">
        <v>128.09386100568099</v>
      </c>
      <c r="Q34" s="168"/>
      <c r="R34" s="186">
        <v>113.933842364897</v>
      </c>
      <c r="S34" s="154"/>
      <c r="T34" s="155">
        <v>1.1721535452087799</v>
      </c>
      <c r="U34" s="149">
        <v>-1.2781658716550199</v>
      </c>
      <c r="V34" s="149">
        <v>-2.99266553834119</v>
      </c>
      <c r="W34" s="149">
        <v>0.70339206500106</v>
      </c>
      <c r="X34" s="149">
        <v>0.34591828449939899</v>
      </c>
      <c r="Y34" s="156">
        <v>-0.67161454302315804</v>
      </c>
      <c r="Z34" s="149"/>
      <c r="AA34" s="157">
        <v>2.75157688116678</v>
      </c>
      <c r="AB34" s="158">
        <v>-0.293358591406365</v>
      </c>
      <c r="AC34" s="159">
        <v>0.95449816873892901</v>
      </c>
      <c r="AD34" s="149"/>
      <c r="AE34" s="160">
        <v>-0.22147355895732801</v>
      </c>
      <c r="AG34" s="172">
        <v>99.810669544756195</v>
      </c>
      <c r="AH34" s="168">
        <v>104.38094929311301</v>
      </c>
      <c r="AI34" s="168">
        <v>106.198241694844</v>
      </c>
      <c r="AJ34" s="168">
        <v>110.644674924054</v>
      </c>
      <c r="AK34" s="168">
        <v>103.786097206986</v>
      </c>
      <c r="AL34" s="173">
        <v>105.19307714146299</v>
      </c>
      <c r="AM34" s="168"/>
      <c r="AN34" s="180">
        <v>113.756929533709</v>
      </c>
      <c r="AO34" s="188">
        <v>116.522596719779</v>
      </c>
      <c r="AP34" s="181">
        <v>115.15525331364201</v>
      </c>
      <c r="AQ34" s="168"/>
      <c r="AR34" s="186">
        <v>108.29578262879301</v>
      </c>
      <c r="AS34" s="154"/>
      <c r="AT34" s="155">
        <v>0.82247583384143996</v>
      </c>
      <c r="AU34" s="149">
        <v>-0.28943240434402401</v>
      </c>
      <c r="AV34" s="149">
        <v>-2.7090991512093598</v>
      </c>
      <c r="AW34" s="149">
        <v>7.20862253114809</v>
      </c>
      <c r="AX34" s="149">
        <v>2.77312885273059</v>
      </c>
      <c r="AY34" s="156">
        <v>1.5543734285000199</v>
      </c>
      <c r="AZ34" s="149"/>
      <c r="BA34" s="157">
        <v>2.4365231244728398</v>
      </c>
      <c r="BB34" s="158">
        <v>1.23357930545491</v>
      </c>
      <c r="BC34" s="159">
        <v>1.8245363576692799</v>
      </c>
      <c r="BD34" s="149"/>
      <c r="BE34" s="160">
        <v>1.6404837982618701</v>
      </c>
    </row>
    <row r="35" spans="7:57" x14ac:dyDescent="0.2">
      <c r="G35" s="172">
        <v>88.534341085271294</v>
      </c>
      <c r="H35" s="168">
        <v>93.806323268206</v>
      </c>
      <c r="I35" s="168">
        <v>95.057054794520496</v>
      </c>
      <c r="J35" s="168">
        <v>93.808226086956495</v>
      </c>
      <c r="K35" s="168">
        <v>91.362657200811299</v>
      </c>
      <c r="L35" s="173">
        <v>92.840349730976101</v>
      </c>
      <c r="M35" s="168"/>
      <c r="N35" s="180">
        <v>90.974725274725202</v>
      </c>
      <c r="O35" s="188">
        <v>97.602854077253198</v>
      </c>
      <c r="P35" s="181">
        <v>94.328371335504798</v>
      </c>
      <c r="Q35" s="168"/>
      <c r="R35" s="186">
        <v>93.229355662787299</v>
      </c>
      <c r="S35" s="154"/>
      <c r="T35" s="155">
        <v>-6.0279028529917502</v>
      </c>
      <c r="U35" s="149">
        <v>-8.0999248805315602</v>
      </c>
      <c r="V35" s="149">
        <v>-6.3969887411575099</v>
      </c>
      <c r="W35" s="149">
        <v>-7.5160122958880597</v>
      </c>
      <c r="X35" s="149">
        <v>-8.77254656351246</v>
      </c>
      <c r="Y35" s="156">
        <v>-7.4085774616746898</v>
      </c>
      <c r="Z35" s="149"/>
      <c r="AA35" s="157">
        <v>-15.6082835110034</v>
      </c>
      <c r="AB35" s="158">
        <v>-20.771251668108199</v>
      </c>
      <c r="AC35" s="159">
        <v>-18.3224349748875</v>
      </c>
      <c r="AD35" s="149"/>
      <c r="AE35" s="160">
        <v>-10.5611712568664</v>
      </c>
      <c r="AG35" s="172">
        <v>86.618474810213897</v>
      </c>
      <c r="AH35" s="168">
        <v>90.840084033613394</v>
      </c>
      <c r="AI35" s="168">
        <v>90.412552960347597</v>
      </c>
      <c r="AJ35" s="168">
        <v>93.470439330543897</v>
      </c>
      <c r="AK35" s="168">
        <v>88.195565268065195</v>
      </c>
      <c r="AL35" s="173">
        <v>90.113156880525906</v>
      </c>
      <c r="AM35" s="168"/>
      <c r="AN35" s="180">
        <v>93.405629506378204</v>
      </c>
      <c r="AO35" s="188">
        <v>96.399517666853598</v>
      </c>
      <c r="AP35" s="181">
        <v>94.894224762966999</v>
      </c>
      <c r="AQ35" s="168"/>
      <c r="AR35" s="186">
        <v>91.494919406834299</v>
      </c>
      <c r="AS35" s="154"/>
      <c r="AT35" s="155">
        <v>-11.9193299648652</v>
      </c>
      <c r="AU35" s="149">
        <v>-10.810891137931799</v>
      </c>
      <c r="AV35" s="149">
        <v>-18.0542328406457</v>
      </c>
      <c r="AW35" s="149">
        <v>-10.231376894672399</v>
      </c>
      <c r="AX35" s="149">
        <v>-13.0514587182703</v>
      </c>
      <c r="AY35" s="156">
        <v>-12.841807723334</v>
      </c>
      <c r="AZ35" s="149"/>
      <c r="BA35" s="157">
        <v>-15.5922417536481</v>
      </c>
      <c r="BB35" s="158">
        <v>-17.323585445850899</v>
      </c>
      <c r="BC35" s="159">
        <v>-16.4522923705665</v>
      </c>
      <c r="BD35" s="149"/>
      <c r="BE35" s="160">
        <v>-13.959073459054601</v>
      </c>
    </row>
    <row r="36" spans="7:57" x14ac:dyDescent="0.2">
      <c r="G36" s="172">
        <v>88.027235294117602</v>
      </c>
      <c r="H36" s="168">
        <v>92.083821428571397</v>
      </c>
      <c r="I36" s="168">
        <v>94.839194528875296</v>
      </c>
      <c r="J36" s="168">
        <v>95.898532110091693</v>
      </c>
      <c r="K36" s="168">
        <v>91.849579524679996</v>
      </c>
      <c r="L36" s="173">
        <v>93.098858281986196</v>
      </c>
      <c r="M36" s="168"/>
      <c r="N36" s="180">
        <v>93.883774954627896</v>
      </c>
      <c r="O36" s="188">
        <v>96.945104895104805</v>
      </c>
      <c r="P36" s="181">
        <v>95.443063223508403</v>
      </c>
      <c r="Q36" s="168"/>
      <c r="R36" s="186">
        <v>93.776998969603198</v>
      </c>
      <c r="S36" s="154"/>
      <c r="T36" s="155">
        <v>-8.1389299970996998</v>
      </c>
      <c r="U36" s="149">
        <v>-9.0009893129151699</v>
      </c>
      <c r="V36" s="149">
        <v>-5.90285103932582</v>
      </c>
      <c r="W36" s="149">
        <v>-1.3016591557319499</v>
      </c>
      <c r="X36" s="149">
        <v>-1.8394075964915999</v>
      </c>
      <c r="Y36" s="156">
        <v>-5.0230910355996103</v>
      </c>
      <c r="Z36" s="149"/>
      <c r="AA36" s="157">
        <v>-5.7074068415644197</v>
      </c>
      <c r="AB36" s="158">
        <v>-2.7060671863974299</v>
      </c>
      <c r="AC36" s="159">
        <v>-4.1767834172565799</v>
      </c>
      <c r="AD36" s="149"/>
      <c r="AE36" s="160">
        <v>-4.7420077536871901</v>
      </c>
      <c r="AG36" s="172">
        <v>86.648063063063006</v>
      </c>
      <c r="AH36" s="168">
        <v>89.021679012345601</v>
      </c>
      <c r="AI36" s="168">
        <v>90.351317635270505</v>
      </c>
      <c r="AJ36" s="168">
        <v>93.193523670082897</v>
      </c>
      <c r="AK36" s="168">
        <v>89.612237417943106</v>
      </c>
      <c r="AL36" s="173">
        <v>89.930799830723601</v>
      </c>
      <c r="AM36" s="168"/>
      <c r="AN36" s="180">
        <v>92.530531400966098</v>
      </c>
      <c r="AO36" s="188">
        <v>93.204579345088106</v>
      </c>
      <c r="AP36" s="181">
        <v>92.860490752157801</v>
      </c>
      <c r="AQ36" s="168"/>
      <c r="AR36" s="186">
        <v>90.810336122010796</v>
      </c>
      <c r="AS36" s="154"/>
      <c r="AT36" s="155">
        <v>-4.45624359386834</v>
      </c>
      <c r="AU36" s="149">
        <v>-5.9819047448850799</v>
      </c>
      <c r="AV36" s="149">
        <v>-7.0704645777016202</v>
      </c>
      <c r="AW36" s="149">
        <v>-0.91730889437502505</v>
      </c>
      <c r="AX36" s="149">
        <v>-2.2624036737428401</v>
      </c>
      <c r="AY36" s="156">
        <v>-4.0654607403785299</v>
      </c>
      <c r="AZ36" s="149"/>
      <c r="BA36" s="157">
        <v>-3.6934102371495898</v>
      </c>
      <c r="BB36" s="158">
        <v>-2.97073786152801</v>
      </c>
      <c r="BC36" s="159">
        <v>-3.3397714881320799</v>
      </c>
      <c r="BD36" s="149"/>
      <c r="BE36" s="160">
        <v>-3.8648421136212301</v>
      </c>
    </row>
    <row r="37" spans="7:57" x14ac:dyDescent="0.2">
      <c r="G37" s="172">
        <v>87.153079276971198</v>
      </c>
      <c r="H37" s="168">
        <v>92.636857323522605</v>
      </c>
      <c r="I37" s="168">
        <v>96.146000323991501</v>
      </c>
      <c r="J37" s="168">
        <v>95.224559352035598</v>
      </c>
      <c r="K37" s="168">
        <v>95.403649326643702</v>
      </c>
      <c r="L37" s="173">
        <v>93.648445713632896</v>
      </c>
      <c r="M37" s="168"/>
      <c r="N37" s="180">
        <v>108.28958214992601</v>
      </c>
      <c r="O37" s="188">
        <v>115.60818107131099</v>
      </c>
      <c r="P37" s="181">
        <v>112.033938674288</v>
      </c>
      <c r="Q37" s="168"/>
      <c r="R37" s="186">
        <v>100.122492544051</v>
      </c>
      <c r="S37" s="154"/>
      <c r="T37" s="155">
        <v>0.87722164936353797</v>
      </c>
      <c r="U37" s="149">
        <v>1.90431793104979</v>
      </c>
      <c r="V37" s="149">
        <v>2.7487932418804801</v>
      </c>
      <c r="W37" s="149">
        <v>1.8259173270592499</v>
      </c>
      <c r="X37" s="149">
        <v>0.49980717788101098</v>
      </c>
      <c r="Y37" s="156">
        <v>1.56410042319722</v>
      </c>
      <c r="Z37" s="149"/>
      <c r="AA37" s="157">
        <v>0.54918350919602998</v>
      </c>
      <c r="AB37" s="158">
        <v>0.36611962143063598</v>
      </c>
      <c r="AC37" s="159">
        <v>0.45561817275613697</v>
      </c>
      <c r="AD37" s="149"/>
      <c r="AE37" s="160">
        <v>1.24662280136782</v>
      </c>
      <c r="AG37" s="172">
        <v>95.143633349204094</v>
      </c>
      <c r="AH37" s="168">
        <v>95.550679638897904</v>
      </c>
      <c r="AI37" s="168">
        <v>96.329387632115697</v>
      </c>
      <c r="AJ37" s="168">
        <v>103.625041017284</v>
      </c>
      <c r="AK37" s="168">
        <v>97.105269170624297</v>
      </c>
      <c r="AL37" s="173">
        <v>97.722680869586299</v>
      </c>
      <c r="AM37" s="168"/>
      <c r="AN37" s="180">
        <v>105.580248525695</v>
      </c>
      <c r="AO37" s="188">
        <v>108.2919397308</v>
      </c>
      <c r="AP37" s="181">
        <v>106.942655332055</v>
      </c>
      <c r="AQ37" s="168"/>
      <c r="AR37" s="186">
        <v>100.770391571113</v>
      </c>
      <c r="AS37" s="154"/>
      <c r="AT37" s="155">
        <v>-0.44550330562214402</v>
      </c>
      <c r="AU37" s="149">
        <v>-0.33115253404697298</v>
      </c>
      <c r="AV37" s="149">
        <v>-7.1965117391178604</v>
      </c>
      <c r="AW37" s="149">
        <v>8.5976944936381194</v>
      </c>
      <c r="AX37" s="149">
        <v>-0.848088218758006</v>
      </c>
      <c r="AY37" s="156">
        <v>-0.161777887313031</v>
      </c>
      <c r="AZ37" s="149"/>
      <c r="BA37" s="157">
        <v>-3.0143962981116799</v>
      </c>
      <c r="BB37" s="158">
        <v>-2.7307687805960699</v>
      </c>
      <c r="BC37" s="159">
        <v>-2.8720677635140901</v>
      </c>
      <c r="BD37" s="149"/>
      <c r="BE37" s="160">
        <v>-1.08414887937697</v>
      </c>
    </row>
    <row r="38" spans="7:57" x14ac:dyDescent="0.2">
      <c r="G38" s="172">
        <v>125.85324938373</v>
      </c>
      <c r="H38" s="168">
        <v>151.09222888061399</v>
      </c>
      <c r="I38" s="168">
        <v>161.43174952493399</v>
      </c>
      <c r="J38" s="168">
        <v>156.54685385530999</v>
      </c>
      <c r="K38" s="168">
        <v>134.39945601964001</v>
      </c>
      <c r="L38" s="173">
        <v>147.95425736089399</v>
      </c>
      <c r="M38" s="168"/>
      <c r="N38" s="180">
        <v>120.119583422498</v>
      </c>
      <c r="O38" s="188">
        <v>121.66939918160899</v>
      </c>
      <c r="P38" s="181">
        <v>120.921447751174</v>
      </c>
      <c r="Q38" s="168"/>
      <c r="R38" s="186">
        <v>140.95912942004301</v>
      </c>
      <c r="S38" s="154"/>
      <c r="T38" s="155">
        <v>2.9541643392303101</v>
      </c>
      <c r="U38" s="149">
        <v>1.09422195038467</v>
      </c>
      <c r="V38" s="149">
        <v>0.989162781728955</v>
      </c>
      <c r="W38" s="149">
        <v>-0.42483659410788499</v>
      </c>
      <c r="X38" s="149">
        <v>-8.1938660408588095</v>
      </c>
      <c r="Y38" s="156">
        <v>-0.94000624068040595</v>
      </c>
      <c r="Z38" s="149"/>
      <c r="AA38" s="157">
        <v>-23.849789155814999</v>
      </c>
      <c r="AB38" s="158">
        <v>-40.592081833669198</v>
      </c>
      <c r="AC38" s="159">
        <v>-34.146511926041597</v>
      </c>
      <c r="AD38" s="149"/>
      <c r="AE38" s="160">
        <v>-11.612956084128699</v>
      </c>
      <c r="AG38" s="172">
        <v>114.59616662471601</v>
      </c>
      <c r="AH38" s="168">
        <v>126.899020846555</v>
      </c>
      <c r="AI38" s="168">
        <v>135.021377369585</v>
      </c>
      <c r="AJ38" s="168">
        <v>137.68475192972599</v>
      </c>
      <c r="AK38" s="168">
        <v>123.335820501067</v>
      </c>
      <c r="AL38" s="173">
        <v>128.19220467875999</v>
      </c>
      <c r="AM38" s="168"/>
      <c r="AN38" s="180">
        <v>117.164105124036</v>
      </c>
      <c r="AO38" s="188">
        <v>117.60377073724101</v>
      </c>
      <c r="AP38" s="181">
        <v>117.38638215949599</v>
      </c>
      <c r="AQ38" s="168"/>
      <c r="AR38" s="186">
        <v>125.029451297039</v>
      </c>
      <c r="AS38" s="154"/>
      <c r="AT38" s="155">
        <v>3.2281366563851601</v>
      </c>
      <c r="AU38" s="149">
        <v>0.11647984382788</v>
      </c>
      <c r="AV38" s="149">
        <v>-1.7417054859602501</v>
      </c>
      <c r="AW38" s="149">
        <v>3.84103905605531</v>
      </c>
      <c r="AX38" s="149">
        <v>-0.29145040447651199</v>
      </c>
      <c r="AY38" s="156">
        <v>1.07075704745872</v>
      </c>
      <c r="AZ38" s="149"/>
      <c r="BA38" s="157">
        <v>-5.8371564324491798</v>
      </c>
      <c r="BB38" s="158">
        <v>-17.234687065265401</v>
      </c>
      <c r="BC38" s="159">
        <v>-12.0869120865993</v>
      </c>
      <c r="BD38" s="149"/>
      <c r="BE38" s="160">
        <v>-2.9753559400749698</v>
      </c>
    </row>
    <row r="39" spans="7:57" x14ac:dyDescent="0.2">
      <c r="G39" s="174">
        <v>85.4531833638503</v>
      </c>
      <c r="H39" s="175">
        <v>90.479861193733797</v>
      </c>
      <c r="I39" s="175">
        <v>90.092762410003701</v>
      </c>
      <c r="J39" s="175">
        <v>91.138200405231103</v>
      </c>
      <c r="K39" s="175">
        <v>92.143217137292993</v>
      </c>
      <c r="L39" s="176">
        <v>90.1097527116723</v>
      </c>
      <c r="M39" s="168"/>
      <c r="N39" s="182">
        <v>93.236379774072006</v>
      </c>
      <c r="O39" s="183">
        <v>110.90519327467</v>
      </c>
      <c r="P39" s="184">
        <v>102.653039108952</v>
      </c>
      <c r="Q39" s="168"/>
      <c r="R39" s="187">
        <v>94.196614095882495</v>
      </c>
      <c r="S39" s="154"/>
      <c r="T39" s="161">
        <v>1.0868162140639099</v>
      </c>
      <c r="U39" s="162">
        <v>0.65256878678385299</v>
      </c>
      <c r="V39" s="162">
        <v>0.96123319928050599</v>
      </c>
      <c r="W39" s="162">
        <v>1.8303937420880101</v>
      </c>
      <c r="X39" s="162">
        <v>4.8729485234372403</v>
      </c>
      <c r="Y39" s="163">
        <v>1.88689490555248</v>
      </c>
      <c r="Z39" s="149"/>
      <c r="AA39" s="164">
        <v>-7.0356659508157096</v>
      </c>
      <c r="AB39" s="165">
        <v>3.2265060885897499</v>
      </c>
      <c r="AC39" s="166">
        <v>-1.27292057688807</v>
      </c>
      <c r="AD39" s="149"/>
      <c r="AE39" s="167">
        <v>0.53585245477239896</v>
      </c>
      <c r="AG39" s="174">
        <v>96.2783013904547</v>
      </c>
      <c r="AH39" s="175">
        <v>96.191178804193797</v>
      </c>
      <c r="AI39" s="175">
        <v>99.869851742031102</v>
      </c>
      <c r="AJ39" s="175">
        <v>101.8376026545</v>
      </c>
      <c r="AK39" s="175">
        <v>96.371713410447299</v>
      </c>
      <c r="AL39" s="176">
        <v>98.1084677936432</v>
      </c>
      <c r="AM39" s="168"/>
      <c r="AN39" s="182">
        <v>110.934785245284</v>
      </c>
      <c r="AO39" s="183">
        <v>106.294956147677</v>
      </c>
      <c r="AP39" s="184">
        <v>108.613270922578</v>
      </c>
      <c r="AQ39" s="168"/>
      <c r="AR39" s="187">
        <v>101.549029511607</v>
      </c>
      <c r="AS39" s="154"/>
      <c r="AT39" s="161">
        <v>7.8825455028037998</v>
      </c>
      <c r="AU39" s="162">
        <v>5.8881808371107498</v>
      </c>
      <c r="AV39" s="162">
        <v>8.4884395801896204</v>
      </c>
      <c r="AW39" s="162">
        <v>13.410070139312401</v>
      </c>
      <c r="AX39" s="162">
        <v>6.3822889335726503</v>
      </c>
      <c r="AY39" s="163">
        <v>8.4085773023165302</v>
      </c>
      <c r="AZ39" s="149"/>
      <c r="BA39" s="164">
        <v>11.7203156922599</v>
      </c>
      <c r="BB39" s="165">
        <v>4.9618722630617897</v>
      </c>
      <c r="BC39" s="166">
        <v>8.3170785054302296</v>
      </c>
      <c r="BD39" s="149"/>
      <c r="BE39" s="167">
        <v>8.4054332630093693</v>
      </c>
    </row>
    <row r="40" spans="7:57" x14ac:dyDescent="0.2">
      <c r="G40" s="146">
        <v>34.163147366081297</v>
      </c>
      <c r="H40" s="147">
        <v>50.655701266948199</v>
      </c>
      <c r="I40" s="147">
        <v>53.122916203600802</v>
      </c>
      <c r="J40" s="147">
        <v>52.4338741942653</v>
      </c>
      <c r="K40" s="147">
        <v>44.654367637252697</v>
      </c>
      <c r="L40" s="148">
        <v>47.006001333629598</v>
      </c>
      <c r="M40" s="149"/>
      <c r="N40" s="150">
        <v>41.698155145587897</v>
      </c>
      <c r="O40" s="151">
        <v>42.342742831740303</v>
      </c>
      <c r="P40" s="152">
        <v>42.0204489886641</v>
      </c>
      <c r="Q40" s="149"/>
      <c r="R40" s="153">
        <v>45.581557806496598</v>
      </c>
      <c r="S40" s="154"/>
      <c r="T40" s="146">
        <v>-11.3098672821696</v>
      </c>
      <c r="U40" s="147">
        <v>-6.4449917898193698</v>
      </c>
      <c r="V40" s="147">
        <v>-5.0079491255961797</v>
      </c>
      <c r="W40" s="147">
        <v>-7.8515625</v>
      </c>
      <c r="X40" s="147">
        <v>-13.8138138138138</v>
      </c>
      <c r="Y40" s="148">
        <v>-8.6558396682791905</v>
      </c>
      <c r="Z40" s="149"/>
      <c r="AA40" s="150">
        <v>-8.2191780821917799</v>
      </c>
      <c r="AB40" s="151">
        <v>-9.8438239469947906</v>
      </c>
      <c r="AC40" s="152">
        <v>-9.0449843637238292</v>
      </c>
      <c r="AD40" s="149"/>
      <c r="AE40" s="153">
        <v>-8.7586601411046807</v>
      </c>
      <c r="AG40" s="146">
        <v>34.5243387419426</v>
      </c>
      <c r="AH40" s="147">
        <v>45.232273838630803</v>
      </c>
      <c r="AI40" s="147">
        <v>42.981773727494897</v>
      </c>
      <c r="AJ40" s="147">
        <v>41.486997110468899</v>
      </c>
      <c r="AK40" s="147">
        <v>39.292064903311797</v>
      </c>
      <c r="AL40" s="148">
        <v>40.703489664369798</v>
      </c>
      <c r="AM40" s="149"/>
      <c r="AN40" s="150">
        <v>43.154034229828802</v>
      </c>
      <c r="AO40" s="151">
        <v>42.287174927761697</v>
      </c>
      <c r="AP40" s="152">
        <v>42.720604578795196</v>
      </c>
      <c r="AQ40" s="149"/>
      <c r="AR40" s="153">
        <v>41.279808211348502</v>
      </c>
      <c r="AS40" s="154"/>
      <c r="AT40" s="146">
        <v>-13.347280334728</v>
      </c>
      <c r="AU40" s="147">
        <v>5.5634807417974299</v>
      </c>
      <c r="AV40" s="147">
        <v>-4.5886271123720199</v>
      </c>
      <c r="AW40" s="147">
        <v>-7.2431357932662399</v>
      </c>
      <c r="AX40" s="147">
        <v>-18.282676528371599</v>
      </c>
      <c r="AY40" s="148">
        <v>-7.7223481985386702</v>
      </c>
      <c r="AZ40" s="149"/>
      <c r="BA40" s="150">
        <v>-10.2300312102647</v>
      </c>
      <c r="BB40" s="151">
        <v>-6.9682151589241998</v>
      </c>
      <c r="BC40" s="152">
        <v>-8.6447626403659896</v>
      </c>
      <c r="BD40" s="149"/>
      <c r="BE40" s="153">
        <v>-7.9970276534385398</v>
      </c>
    </row>
    <row r="41" spans="7:57" x14ac:dyDescent="0.2">
      <c r="G41" s="155">
        <v>27.0687711386696</v>
      </c>
      <c r="H41" s="149">
        <v>38.771138669673</v>
      </c>
      <c r="I41" s="149">
        <v>41.871476888387797</v>
      </c>
      <c r="J41" s="149">
        <v>41.871476888387797</v>
      </c>
      <c r="K41" s="149">
        <v>39.977452085682003</v>
      </c>
      <c r="L41" s="156">
        <v>37.91206313416</v>
      </c>
      <c r="M41" s="149"/>
      <c r="N41" s="157">
        <v>47.237880496054103</v>
      </c>
      <c r="O41" s="158">
        <v>44.757609921082199</v>
      </c>
      <c r="P41" s="159">
        <v>45.997745208568197</v>
      </c>
      <c r="Q41" s="149"/>
      <c r="R41" s="160">
        <v>40.222258012562399</v>
      </c>
      <c r="S41" s="154"/>
      <c r="T41" s="155">
        <v>-16.055323060269298</v>
      </c>
      <c r="U41" s="149">
        <v>-4.7715025081564599</v>
      </c>
      <c r="V41" s="149">
        <v>-8.3390759731186606</v>
      </c>
      <c r="W41" s="149">
        <v>-12.931871031898799</v>
      </c>
      <c r="X41" s="149">
        <v>-12.528817843862001</v>
      </c>
      <c r="Y41" s="156">
        <v>-10.767701590599099</v>
      </c>
      <c r="Z41" s="149"/>
      <c r="AA41" s="157">
        <v>-10.8539526803337</v>
      </c>
      <c r="AB41" s="158">
        <v>-12.454990643467699</v>
      </c>
      <c r="AC41" s="159">
        <v>-11.6401392259862</v>
      </c>
      <c r="AD41" s="149"/>
      <c r="AE41" s="160">
        <v>-11.0546505579293</v>
      </c>
      <c r="AG41" s="155">
        <v>34.301014656144297</v>
      </c>
      <c r="AH41" s="149">
        <v>40.597519729425002</v>
      </c>
      <c r="AI41" s="149">
        <v>38.410372040586203</v>
      </c>
      <c r="AJ41" s="149">
        <v>36.006200676437402</v>
      </c>
      <c r="AK41" s="149">
        <v>35.918827508455401</v>
      </c>
      <c r="AL41" s="156">
        <v>37.046786922209598</v>
      </c>
      <c r="AM41" s="149"/>
      <c r="AN41" s="157">
        <v>45.093010146561397</v>
      </c>
      <c r="AO41" s="158">
        <v>44.410935738444103</v>
      </c>
      <c r="AP41" s="159">
        <v>44.751972942502803</v>
      </c>
      <c r="AQ41" s="149"/>
      <c r="AR41" s="160">
        <v>39.248268642293397</v>
      </c>
      <c r="AS41" s="154"/>
      <c r="AT41" s="155">
        <v>-11.7105101546148</v>
      </c>
      <c r="AU41" s="149">
        <v>7.6350511760742599</v>
      </c>
      <c r="AV41" s="149">
        <v>3.2940286688514901</v>
      </c>
      <c r="AW41" s="149">
        <v>-8.2306445212458001</v>
      </c>
      <c r="AX41" s="149">
        <v>-19.013926716748198</v>
      </c>
      <c r="AY41" s="156">
        <v>-6.13710045460763</v>
      </c>
      <c r="AZ41" s="149"/>
      <c r="BA41" s="157">
        <v>-11.4162566191746</v>
      </c>
      <c r="BB41" s="158">
        <v>-6.8048864624507699</v>
      </c>
      <c r="BC41" s="159">
        <v>-9.1866182308882305</v>
      </c>
      <c r="BD41" s="149"/>
      <c r="BE41" s="160">
        <v>-7.1550715332713297</v>
      </c>
    </row>
    <row r="42" spans="7:57" x14ac:dyDescent="0.2">
      <c r="G42" s="155">
        <v>26.605504587155899</v>
      </c>
      <c r="H42" s="149">
        <v>41.566690190543397</v>
      </c>
      <c r="I42" s="149">
        <v>42.695836273817903</v>
      </c>
      <c r="J42" s="149">
        <v>40.366972477064202</v>
      </c>
      <c r="K42" s="149">
        <v>30.769230769230699</v>
      </c>
      <c r="L42" s="156">
        <v>36.4008468595624</v>
      </c>
      <c r="M42" s="149"/>
      <c r="N42" s="157">
        <v>30.9809456598447</v>
      </c>
      <c r="O42" s="158">
        <v>28.652081863090999</v>
      </c>
      <c r="P42" s="159">
        <v>29.8165137614678</v>
      </c>
      <c r="Q42" s="149"/>
      <c r="R42" s="160">
        <v>34.5196088315354</v>
      </c>
      <c r="S42" s="154"/>
      <c r="T42" s="155">
        <v>-8.0487804878048692</v>
      </c>
      <c r="U42" s="149">
        <v>4.6181172291296599</v>
      </c>
      <c r="V42" s="149">
        <v>-7.4923547400611596</v>
      </c>
      <c r="W42" s="149">
        <v>-9.6366508688783501</v>
      </c>
      <c r="X42" s="149">
        <v>-18.352059925093599</v>
      </c>
      <c r="Y42" s="156">
        <v>-7.6950608446671396</v>
      </c>
      <c r="Z42" s="149"/>
      <c r="AA42" s="157">
        <v>-14.4249512670565</v>
      </c>
      <c r="AB42" s="158">
        <v>-4.2452830188679203</v>
      </c>
      <c r="AC42" s="159">
        <v>-9.8185699039487702</v>
      </c>
      <c r="AD42" s="149"/>
      <c r="AE42" s="160">
        <v>-8.2283570088448101</v>
      </c>
      <c r="AG42" s="155">
        <v>25.917038052793899</v>
      </c>
      <c r="AH42" s="149">
        <v>36.098731573534401</v>
      </c>
      <c r="AI42" s="149">
        <v>33.6475831333561</v>
      </c>
      <c r="AJ42" s="149">
        <v>32.310593075077101</v>
      </c>
      <c r="AK42" s="149">
        <v>28.603721091983999</v>
      </c>
      <c r="AL42" s="156">
        <v>31.323271564616402</v>
      </c>
      <c r="AM42" s="149"/>
      <c r="AN42" s="157">
        <v>30.4816553642844</v>
      </c>
      <c r="AO42" s="158">
        <v>29.768735872022202</v>
      </c>
      <c r="AP42" s="159">
        <v>30.125195618153299</v>
      </c>
      <c r="AQ42" s="149"/>
      <c r="AR42" s="160">
        <v>30.9837640740101</v>
      </c>
      <c r="AS42" s="154"/>
      <c r="AT42" s="155">
        <v>-10.7438016528925</v>
      </c>
      <c r="AU42" s="149">
        <v>12.319999999999901</v>
      </c>
      <c r="AV42" s="149">
        <v>0.357873210633946</v>
      </c>
      <c r="AW42" s="149">
        <v>-2.0978815728300302</v>
      </c>
      <c r="AX42" s="149">
        <v>-17.914171656686602</v>
      </c>
      <c r="AY42" s="156">
        <v>-3.6278595035391001</v>
      </c>
      <c r="AZ42" s="149"/>
      <c r="BA42" s="157">
        <v>-16.4840400190566</v>
      </c>
      <c r="BB42" s="158">
        <v>-8.9845826687931893</v>
      </c>
      <c r="BC42" s="159">
        <v>-12.9396984924623</v>
      </c>
      <c r="BD42" s="149"/>
      <c r="BE42" s="160">
        <v>-6.3900688012338902</v>
      </c>
    </row>
    <row r="43" spans="7:57" x14ac:dyDescent="0.2">
      <c r="G43" s="155">
        <v>31.032644903397699</v>
      </c>
      <c r="H43" s="149">
        <v>44.063957361758803</v>
      </c>
      <c r="I43" s="149">
        <v>46.955363091272403</v>
      </c>
      <c r="J43" s="149">
        <v>46.955363091272403</v>
      </c>
      <c r="K43" s="149">
        <v>43.344437041972</v>
      </c>
      <c r="L43" s="156">
        <v>42.470353097934698</v>
      </c>
      <c r="M43" s="149"/>
      <c r="N43" s="157">
        <v>46.942038640905999</v>
      </c>
      <c r="O43" s="158">
        <v>50.739506995336399</v>
      </c>
      <c r="P43" s="159">
        <v>48.840772818121202</v>
      </c>
      <c r="Q43" s="149"/>
      <c r="R43" s="160">
        <v>44.290473017987999</v>
      </c>
      <c r="S43" s="154"/>
      <c r="T43" s="155">
        <v>-7.7985923815269098</v>
      </c>
      <c r="U43" s="149">
        <v>-3.2581796135096601</v>
      </c>
      <c r="V43" s="149">
        <v>-3.0594611717606401</v>
      </c>
      <c r="W43" s="149">
        <v>-3.0038281509122999</v>
      </c>
      <c r="X43" s="149">
        <v>-2.3665199420661498</v>
      </c>
      <c r="Y43" s="156">
        <v>-3.6723150749741702</v>
      </c>
      <c r="Z43" s="149"/>
      <c r="AA43" s="157">
        <v>-2.9756714970190199</v>
      </c>
      <c r="AB43" s="158">
        <v>2.0183696447713201E-2</v>
      </c>
      <c r="AC43" s="159">
        <v>-1.4422639053525099</v>
      </c>
      <c r="AD43" s="149"/>
      <c r="AE43" s="160">
        <v>-2.9806647774192698</v>
      </c>
      <c r="AG43" s="155">
        <v>38.510311686578099</v>
      </c>
      <c r="AH43" s="149">
        <v>45.221250750850899</v>
      </c>
      <c r="AI43" s="149">
        <v>43.065474204097903</v>
      </c>
      <c r="AJ43" s="149">
        <v>42.401388240005303</v>
      </c>
      <c r="AK43" s="149">
        <v>40.1393658520321</v>
      </c>
      <c r="AL43" s="156">
        <v>41.867246775258998</v>
      </c>
      <c r="AM43" s="149"/>
      <c r="AN43" s="157">
        <v>47.4210649151468</v>
      </c>
      <c r="AO43" s="158">
        <v>48.584669756276398</v>
      </c>
      <c r="AP43" s="159">
        <v>48.002867335711599</v>
      </c>
      <c r="AQ43" s="149"/>
      <c r="AR43" s="160">
        <v>43.6211834562029</v>
      </c>
      <c r="AS43" s="154"/>
      <c r="AT43" s="155">
        <v>-1.0402520679364899</v>
      </c>
      <c r="AU43" s="149">
        <v>7.7794352442893802</v>
      </c>
      <c r="AV43" s="149">
        <v>-0.87815560856802999</v>
      </c>
      <c r="AW43" s="149">
        <v>2.3787643089518501E-2</v>
      </c>
      <c r="AX43" s="149">
        <v>-11.6117474133885</v>
      </c>
      <c r="AY43" s="156">
        <v>-1.3138485224726599</v>
      </c>
      <c r="AZ43" s="149"/>
      <c r="BA43" s="157">
        <v>-4.9995140325191798</v>
      </c>
      <c r="BB43" s="158">
        <v>0.39785793338622599</v>
      </c>
      <c r="BC43" s="159">
        <v>-2.3426777491855399</v>
      </c>
      <c r="BD43" s="149"/>
      <c r="BE43" s="160">
        <v>-1.6376276217810799</v>
      </c>
    </row>
    <row r="44" spans="7:57" x14ac:dyDescent="0.2">
      <c r="G44" s="155">
        <v>34.732566012186801</v>
      </c>
      <c r="H44" s="149">
        <v>55.958023019634297</v>
      </c>
      <c r="I44" s="149">
        <v>66.790792146242296</v>
      </c>
      <c r="J44" s="149">
        <v>60.9343263371699</v>
      </c>
      <c r="K44" s="149">
        <v>48.679756262694603</v>
      </c>
      <c r="L44" s="156">
        <v>53.419092755585602</v>
      </c>
      <c r="M44" s="149"/>
      <c r="N44" s="157">
        <v>50.812457684495499</v>
      </c>
      <c r="O44" s="158">
        <v>63.540961408259903</v>
      </c>
      <c r="P44" s="159">
        <v>57.176709546377701</v>
      </c>
      <c r="Q44" s="149"/>
      <c r="R44" s="160">
        <v>54.492697552954802</v>
      </c>
      <c r="S44" s="154"/>
      <c r="T44" s="155">
        <v>5.6641841570751499</v>
      </c>
      <c r="U44" s="149">
        <v>-5.2485670824001396</v>
      </c>
      <c r="V44" s="149">
        <v>2.9111924009069399</v>
      </c>
      <c r="W44" s="149">
        <v>-9.2284083181875403</v>
      </c>
      <c r="X44" s="149">
        <v>-15.961429604503101</v>
      </c>
      <c r="Y44" s="156">
        <v>-5.2465172552516801</v>
      </c>
      <c r="Z44" s="149"/>
      <c r="AA44" s="157">
        <v>-24.3065782697775</v>
      </c>
      <c r="AB44" s="158">
        <v>-15.5050255775542</v>
      </c>
      <c r="AC44" s="159">
        <v>-19.6562326209995</v>
      </c>
      <c r="AD44" s="149"/>
      <c r="AE44" s="160">
        <v>-10.081184563070799</v>
      </c>
      <c r="AG44" s="155">
        <v>35.358835477318799</v>
      </c>
      <c r="AH44" s="149">
        <v>42.687880839539602</v>
      </c>
      <c r="AI44" s="149">
        <v>48.188896411645203</v>
      </c>
      <c r="AJ44" s="149">
        <v>55.407921462423801</v>
      </c>
      <c r="AK44" s="149">
        <v>45.531482735274203</v>
      </c>
      <c r="AL44" s="156">
        <v>45.4350033852403</v>
      </c>
      <c r="AM44" s="149"/>
      <c r="AN44" s="157">
        <v>48.865944482058197</v>
      </c>
      <c r="AO44" s="158">
        <v>52.615098171970203</v>
      </c>
      <c r="AP44" s="159">
        <v>50.7405213270142</v>
      </c>
      <c r="AQ44" s="149"/>
      <c r="AR44" s="160">
        <v>46.950865654318498</v>
      </c>
      <c r="AS44" s="154"/>
      <c r="AT44" s="155">
        <v>-4.57290661534606</v>
      </c>
      <c r="AU44" s="149">
        <v>-4.7791992987450804</v>
      </c>
      <c r="AV44" s="149">
        <v>-11.6899221649248</v>
      </c>
      <c r="AW44" s="149">
        <v>16.290850101142301</v>
      </c>
      <c r="AX44" s="149">
        <v>0.185715876050046</v>
      </c>
      <c r="AY44" s="156">
        <v>-1.0318794710788199</v>
      </c>
      <c r="AZ44" s="149"/>
      <c r="BA44" s="157">
        <v>-8.77691168057261</v>
      </c>
      <c r="BB44" s="158">
        <v>-9.3014350480035297</v>
      </c>
      <c r="BC44" s="159">
        <v>-9.0496175085328492</v>
      </c>
      <c r="BD44" s="149"/>
      <c r="BE44" s="160">
        <v>-3.6526757105987802</v>
      </c>
    </row>
    <row r="45" spans="7:57" x14ac:dyDescent="0.2">
      <c r="G45" s="155">
        <v>37.299705396277901</v>
      </c>
      <c r="H45" s="149">
        <v>60.2213120643816</v>
      </c>
      <c r="I45" s="149">
        <v>70.151613135014699</v>
      </c>
      <c r="J45" s="149">
        <v>67.812747000071795</v>
      </c>
      <c r="K45" s="149">
        <v>53.075375440109198</v>
      </c>
      <c r="L45" s="156">
        <v>57.712150607170997</v>
      </c>
      <c r="M45" s="149"/>
      <c r="N45" s="157">
        <v>58.956671696486303</v>
      </c>
      <c r="O45" s="158">
        <v>67.622332399223893</v>
      </c>
      <c r="P45" s="159">
        <v>63.289502047855102</v>
      </c>
      <c r="Q45" s="149"/>
      <c r="R45" s="160">
        <v>59.305679590223598</v>
      </c>
      <c r="S45" s="154"/>
      <c r="T45" s="155">
        <v>2.0572706163607002</v>
      </c>
      <c r="U45" s="149">
        <v>0.64413694643207098</v>
      </c>
      <c r="V45" s="149">
        <v>-0.49872649270904801</v>
      </c>
      <c r="W45" s="149">
        <v>-1.4718992468886301</v>
      </c>
      <c r="X45" s="149">
        <v>-10.6423381397708</v>
      </c>
      <c r="Y45" s="156">
        <v>-2.2190201637135001</v>
      </c>
      <c r="Z45" s="149"/>
      <c r="AA45" s="157">
        <v>-6.38852462443064</v>
      </c>
      <c r="AB45" s="158">
        <v>-13.619299710615101</v>
      </c>
      <c r="AC45" s="159">
        <v>-10.3955861206453</v>
      </c>
      <c r="AD45" s="149"/>
      <c r="AE45" s="160">
        <v>-4.8659644973825298</v>
      </c>
      <c r="AG45" s="155">
        <v>34.928380151327197</v>
      </c>
      <c r="AH45" s="149">
        <v>42.395895113315703</v>
      </c>
      <c r="AI45" s="149">
        <v>45.413454107582503</v>
      </c>
      <c r="AJ45" s="149">
        <v>52.072212936503597</v>
      </c>
      <c r="AK45" s="149">
        <v>43.569702360096599</v>
      </c>
      <c r="AL45" s="156">
        <v>43.675923779331697</v>
      </c>
      <c r="AM45" s="149"/>
      <c r="AN45" s="157">
        <v>49.883657206515103</v>
      </c>
      <c r="AO45" s="158">
        <v>52.217700275808703</v>
      </c>
      <c r="AP45" s="159">
        <v>51.050678741161903</v>
      </c>
      <c r="AQ45" s="149"/>
      <c r="AR45" s="160">
        <v>45.783288728010199</v>
      </c>
      <c r="AS45" s="154"/>
      <c r="AT45" s="155">
        <v>-6.9762762381296</v>
      </c>
      <c r="AU45" s="149">
        <v>-1.8779910631140699</v>
      </c>
      <c r="AV45" s="149">
        <v>-11.0250231318503</v>
      </c>
      <c r="AW45" s="149">
        <v>15.3545542251718</v>
      </c>
      <c r="AX45" s="149">
        <v>-3.3935311461704698</v>
      </c>
      <c r="AY45" s="156">
        <v>-1.6468103676975401</v>
      </c>
      <c r="AZ45" s="149"/>
      <c r="BA45" s="157">
        <v>-4.0191907217330103</v>
      </c>
      <c r="BB45" s="158">
        <v>-6.3020531820938102</v>
      </c>
      <c r="BC45" s="159">
        <v>-5.2004417797194096</v>
      </c>
      <c r="BD45" s="149"/>
      <c r="BE45" s="160">
        <v>-2.8053752028798602</v>
      </c>
    </row>
    <row r="46" spans="7:57" x14ac:dyDescent="0.2">
      <c r="G46" s="155">
        <v>40.724021950787701</v>
      </c>
      <c r="H46" s="149">
        <v>60.0843807163509</v>
      </c>
      <c r="I46" s="149">
        <v>68.056293149229901</v>
      </c>
      <c r="J46" s="149">
        <v>66.194606715052799</v>
      </c>
      <c r="K46" s="149">
        <v>57.564760724612</v>
      </c>
      <c r="L46" s="156">
        <v>58.524812651206702</v>
      </c>
      <c r="M46" s="149"/>
      <c r="N46" s="157">
        <v>59.252375051631503</v>
      </c>
      <c r="O46" s="158">
        <v>63.834306956983497</v>
      </c>
      <c r="P46" s="159">
        <v>61.5433410043075</v>
      </c>
      <c r="Q46" s="149"/>
      <c r="R46" s="160">
        <v>59.387249323521203</v>
      </c>
      <c r="S46" s="154"/>
      <c r="T46" s="155">
        <v>7.1305803381233703</v>
      </c>
      <c r="U46" s="149">
        <v>0.72739605768474203</v>
      </c>
      <c r="V46" s="149">
        <v>-1.1590779135549101</v>
      </c>
      <c r="W46" s="149">
        <v>-0.99350074677660105</v>
      </c>
      <c r="X46" s="149">
        <v>-0.496728015264506</v>
      </c>
      <c r="Y46" s="156">
        <v>0.47893113577656898</v>
      </c>
      <c r="Z46" s="149"/>
      <c r="AA46" s="157">
        <v>-3.3065248938055598</v>
      </c>
      <c r="AB46" s="158">
        <v>-11.7367440980989</v>
      </c>
      <c r="AC46" s="159">
        <v>-7.8700740058048302</v>
      </c>
      <c r="AD46" s="149"/>
      <c r="AE46" s="160">
        <v>-2.1466739956254499</v>
      </c>
      <c r="AG46" s="155">
        <v>37.590776648770102</v>
      </c>
      <c r="AH46" s="149">
        <v>45.321027643430803</v>
      </c>
      <c r="AI46" s="149">
        <v>47.2460102646019</v>
      </c>
      <c r="AJ46" s="149">
        <v>50.258094097114302</v>
      </c>
      <c r="AK46" s="149">
        <v>45.658387432698902</v>
      </c>
      <c r="AL46" s="156">
        <v>45.214975298948502</v>
      </c>
      <c r="AM46" s="149"/>
      <c r="AN46" s="157">
        <v>50.981912717228298</v>
      </c>
      <c r="AO46" s="158">
        <v>52.243369596525802</v>
      </c>
      <c r="AP46" s="159">
        <v>51.612641156876997</v>
      </c>
      <c r="AQ46" s="149"/>
      <c r="AR46" s="160">
        <v>47.044246292571401</v>
      </c>
      <c r="AS46" s="154"/>
      <c r="AT46" s="155">
        <v>-4.1874237547464199</v>
      </c>
      <c r="AU46" s="149">
        <v>0.362689907988063</v>
      </c>
      <c r="AV46" s="149">
        <v>-5.0117562655180796</v>
      </c>
      <c r="AW46" s="149">
        <v>7.5963701045246097</v>
      </c>
      <c r="AX46" s="149">
        <v>-1.37365941409231</v>
      </c>
      <c r="AY46" s="156">
        <v>-0.46860304353974103</v>
      </c>
      <c r="AZ46" s="149"/>
      <c r="BA46" s="157">
        <v>-0.61302548272465096</v>
      </c>
      <c r="BB46" s="158">
        <v>-1.78217101611694</v>
      </c>
      <c r="BC46" s="159">
        <v>-1.20819988509107</v>
      </c>
      <c r="BD46" s="149"/>
      <c r="BE46" s="160">
        <v>-0.70314019144985995</v>
      </c>
    </row>
    <row r="47" spans="7:57" x14ac:dyDescent="0.2">
      <c r="G47" s="155">
        <v>36.702803008106201</v>
      </c>
      <c r="H47" s="149">
        <v>52.578376794608801</v>
      </c>
      <c r="I47" s="149">
        <v>57.229709932610596</v>
      </c>
      <c r="J47" s="149">
        <v>56.778005664615598</v>
      </c>
      <c r="K47" s="149">
        <v>51.3892958296708</v>
      </c>
      <c r="L47" s="156">
        <v>50.935638245922398</v>
      </c>
      <c r="M47" s="149"/>
      <c r="N47" s="157">
        <v>55.518117003613597</v>
      </c>
      <c r="O47" s="158">
        <v>57.884070710030201</v>
      </c>
      <c r="P47" s="159">
        <v>56.701093856821899</v>
      </c>
      <c r="Q47" s="149"/>
      <c r="R47" s="160">
        <v>52.582911277607998</v>
      </c>
      <c r="S47" s="154"/>
      <c r="T47" s="155">
        <v>5.4906189889855002</v>
      </c>
      <c r="U47" s="149">
        <v>3.7634456038148998</v>
      </c>
      <c r="V47" s="149">
        <v>1.0661774096632901</v>
      </c>
      <c r="W47" s="149">
        <v>2.5453993572317302</v>
      </c>
      <c r="X47" s="149">
        <v>1.9670376003157799</v>
      </c>
      <c r="Y47" s="156">
        <v>2.7522971648009098</v>
      </c>
      <c r="Z47" s="149"/>
      <c r="AA47" s="157">
        <v>-0.83629546188668802</v>
      </c>
      <c r="AB47" s="158">
        <v>-5.7508532245651001</v>
      </c>
      <c r="AC47" s="159">
        <v>-3.4072199145139201</v>
      </c>
      <c r="AD47" s="149"/>
      <c r="AE47" s="160">
        <v>0.77249061904801097</v>
      </c>
      <c r="AG47" s="155">
        <v>39.003790325529202</v>
      </c>
      <c r="AH47" s="149">
        <v>47.111552570961898</v>
      </c>
      <c r="AI47" s="149">
        <v>46.032345736188397</v>
      </c>
      <c r="AJ47" s="149">
        <v>46.327284250039597</v>
      </c>
      <c r="AK47" s="149">
        <v>44.479547214920402</v>
      </c>
      <c r="AL47" s="156">
        <v>44.5909228873278</v>
      </c>
      <c r="AM47" s="149"/>
      <c r="AN47" s="157">
        <v>51.954404347322203</v>
      </c>
      <c r="AO47" s="158">
        <v>51.375005336569799</v>
      </c>
      <c r="AP47" s="159">
        <v>51.664704841945998</v>
      </c>
      <c r="AQ47" s="149"/>
      <c r="AR47" s="160">
        <v>46.611024848101103</v>
      </c>
      <c r="AS47" s="154"/>
      <c r="AT47" s="155">
        <v>1.32774942501163</v>
      </c>
      <c r="AU47" s="149">
        <v>11.9382473381804</v>
      </c>
      <c r="AV47" s="149">
        <v>5.1936487313619004</v>
      </c>
      <c r="AW47" s="149">
        <v>8.9386092466213594</v>
      </c>
      <c r="AX47" s="149">
        <v>-2.7458335105023099</v>
      </c>
      <c r="AY47" s="156">
        <v>4.8691065841614698</v>
      </c>
      <c r="AZ47" s="149"/>
      <c r="BA47" s="157">
        <v>4.4484588527556399</v>
      </c>
      <c r="BB47" s="158">
        <v>3.6271665207398298</v>
      </c>
      <c r="BC47" s="159">
        <v>4.0384944625081998</v>
      </c>
      <c r="BD47" s="149"/>
      <c r="BE47" s="160">
        <v>4.6012078889021399</v>
      </c>
    </row>
    <row r="48" spans="7:57" x14ac:dyDescent="0.2">
      <c r="G48" s="155">
        <v>40.453955901426703</v>
      </c>
      <c r="H48" s="149">
        <v>48.616515348032799</v>
      </c>
      <c r="I48" s="149">
        <v>50.622568093385198</v>
      </c>
      <c r="J48" s="149">
        <v>50.540423692174599</v>
      </c>
      <c r="K48" s="149">
        <v>48.335495028102002</v>
      </c>
      <c r="L48" s="156">
        <v>47.713791612624199</v>
      </c>
      <c r="M48" s="149"/>
      <c r="N48" s="157">
        <v>51.2710765239948</v>
      </c>
      <c r="O48" s="158">
        <v>51.3402507565931</v>
      </c>
      <c r="P48" s="159">
        <v>51.305663640293901</v>
      </c>
      <c r="Q48" s="149"/>
      <c r="R48" s="160">
        <v>48.740040763387</v>
      </c>
      <c r="S48" s="154"/>
      <c r="T48" s="155">
        <v>3.8646872743356</v>
      </c>
      <c r="U48" s="149">
        <v>2.6228382701355901</v>
      </c>
      <c r="V48" s="149">
        <v>0.89482233959300705</v>
      </c>
      <c r="W48" s="149">
        <v>-0.26485166799218102</v>
      </c>
      <c r="X48" s="149">
        <v>-0.25598418516184102</v>
      </c>
      <c r="Y48" s="156">
        <v>1.2470763212318501</v>
      </c>
      <c r="Z48" s="149"/>
      <c r="AA48" s="157">
        <v>1.6353723776314599</v>
      </c>
      <c r="AB48" s="158">
        <v>-3.0504834040364801</v>
      </c>
      <c r="AC48" s="159">
        <v>-0.76441834423350397</v>
      </c>
      <c r="AD48" s="149"/>
      <c r="AE48" s="160">
        <v>0.63358870139255197</v>
      </c>
      <c r="AG48" s="155">
        <v>39.952230327286799</v>
      </c>
      <c r="AH48" s="149">
        <v>45.391948012824599</v>
      </c>
      <c r="AI48" s="149">
        <v>43.829750607879802</v>
      </c>
      <c r="AJ48" s="149">
        <v>43.692036236093998</v>
      </c>
      <c r="AK48" s="149">
        <v>42.799219263908199</v>
      </c>
      <c r="AL48" s="156">
        <v>43.133189958602102</v>
      </c>
      <c r="AM48" s="149"/>
      <c r="AN48" s="157">
        <v>47.769402478082199</v>
      </c>
      <c r="AO48" s="158">
        <v>47.5569646188519</v>
      </c>
      <c r="AP48" s="159">
        <v>47.663183548467103</v>
      </c>
      <c r="AQ48" s="149"/>
      <c r="AR48" s="160">
        <v>44.425777289559797</v>
      </c>
      <c r="AS48" s="154"/>
      <c r="AT48" s="155">
        <v>-1.57756626693823</v>
      </c>
      <c r="AU48" s="149">
        <v>7.2377133621816201</v>
      </c>
      <c r="AV48" s="149">
        <v>2.7299154648140602</v>
      </c>
      <c r="AW48" s="149">
        <v>1.78353626892036</v>
      </c>
      <c r="AX48" s="149">
        <v>-5.16637861375456</v>
      </c>
      <c r="AY48" s="156">
        <v>0.94843678770525197</v>
      </c>
      <c r="AZ48" s="149"/>
      <c r="BA48" s="157">
        <v>2.21559707074322</v>
      </c>
      <c r="BB48" s="158">
        <v>2.65523378823009</v>
      </c>
      <c r="BC48" s="159">
        <v>2.4344538489004801</v>
      </c>
      <c r="BD48" s="149"/>
      <c r="BE48" s="160">
        <v>1.39714223362288</v>
      </c>
    </row>
    <row r="49" spans="7:57" x14ac:dyDescent="0.2">
      <c r="G49" s="155">
        <v>41.157907155075698</v>
      </c>
      <c r="H49" s="149">
        <v>44.3815253937356</v>
      </c>
      <c r="I49" s="149">
        <v>45.345956467881699</v>
      </c>
      <c r="J49" s="149">
        <v>45.670382823099096</v>
      </c>
      <c r="K49" s="149">
        <v>45.5170176369964</v>
      </c>
      <c r="L49" s="156">
        <v>44.414557895357703</v>
      </c>
      <c r="M49" s="149"/>
      <c r="N49" s="157">
        <v>46.525688668672203</v>
      </c>
      <c r="O49" s="158">
        <v>47.540258361351903</v>
      </c>
      <c r="P49" s="159">
        <v>47.032973515012003</v>
      </c>
      <c r="Q49" s="149"/>
      <c r="R49" s="160">
        <v>45.162676643830402</v>
      </c>
      <c r="S49" s="154"/>
      <c r="T49" s="155">
        <v>2.0287920504114498</v>
      </c>
      <c r="U49" s="149">
        <v>2.8235640898700698</v>
      </c>
      <c r="V49" s="149">
        <v>1.1540709504783599</v>
      </c>
      <c r="W49" s="149">
        <v>-0.324279315581532</v>
      </c>
      <c r="X49" s="149">
        <v>-0.97115189365288401</v>
      </c>
      <c r="Y49" s="156">
        <v>0.89054489914525703</v>
      </c>
      <c r="Z49" s="149"/>
      <c r="AA49" s="157">
        <v>-1.88192658188023</v>
      </c>
      <c r="AB49" s="158">
        <v>-1.4272513790900301</v>
      </c>
      <c r="AC49" s="159">
        <v>-1.652662450012</v>
      </c>
      <c r="AD49" s="149"/>
      <c r="AE49" s="160">
        <v>0.120232473527008</v>
      </c>
      <c r="AG49" s="155">
        <v>41.065740576888999</v>
      </c>
      <c r="AH49" s="149">
        <v>43.615436795847302</v>
      </c>
      <c r="AI49" s="149">
        <v>42.732849643130997</v>
      </c>
      <c r="AJ49" s="149">
        <v>43.333775732908599</v>
      </c>
      <c r="AK49" s="149">
        <v>42.8935881554887</v>
      </c>
      <c r="AL49" s="156">
        <v>42.728278180852897</v>
      </c>
      <c r="AM49" s="149"/>
      <c r="AN49" s="157">
        <v>44.579130537368002</v>
      </c>
      <c r="AO49" s="158">
        <v>45.275172535834301</v>
      </c>
      <c r="AP49" s="159">
        <v>44.927151536601102</v>
      </c>
      <c r="AQ49" s="149"/>
      <c r="AR49" s="160">
        <v>43.356527711066697</v>
      </c>
      <c r="AS49" s="154"/>
      <c r="AT49" s="155">
        <v>-1.53191553224293E-2</v>
      </c>
      <c r="AU49" s="149">
        <v>5.6347520359806804</v>
      </c>
      <c r="AV49" s="149">
        <v>-0.32592499383080398</v>
      </c>
      <c r="AW49" s="149">
        <v>2.54741981764862</v>
      </c>
      <c r="AX49" s="149">
        <v>-2.54913011360025</v>
      </c>
      <c r="AY49" s="156">
        <v>1.01030816179472</v>
      </c>
      <c r="AZ49" s="149"/>
      <c r="BA49" s="157">
        <v>-2.7111207356045801</v>
      </c>
      <c r="BB49" s="158">
        <v>7.4556167502051199E-2</v>
      </c>
      <c r="BC49" s="159">
        <v>-1.3271530061176</v>
      </c>
      <c r="BD49" s="149"/>
      <c r="BE49" s="160">
        <v>0.30781309482742097</v>
      </c>
    </row>
    <row r="50" spans="7:57" x14ac:dyDescent="0.2">
      <c r="G50" s="155">
        <v>34.314550042052097</v>
      </c>
      <c r="H50" s="149">
        <v>52.256798430053202</v>
      </c>
      <c r="I50" s="149">
        <v>55.649004765909702</v>
      </c>
      <c r="J50" s="149">
        <v>54.331370899915797</v>
      </c>
      <c r="K50" s="149">
        <v>46.986262966077902</v>
      </c>
      <c r="L50" s="156">
        <v>48.707597420801697</v>
      </c>
      <c r="M50" s="149"/>
      <c r="N50" s="157">
        <v>43.9865433137089</v>
      </c>
      <c r="O50" s="158">
        <v>45.3882814690215</v>
      </c>
      <c r="P50" s="159">
        <v>44.6874123913652</v>
      </c>
      <c r="Q50" s="149"/>
      <c r="R50" s="160">
        <v>47.558973126677003</v>
      </c>
      <c r="S50" s="154"/>
      <c r="T50" s="155">
        <v>-12.5714285714285</v>
      </c>
      <c r="U50" s="149">
        <v>-8.8508557457212707</v>
      </c>
      <c r="V50" s="149">
        <v>-8.1018518518518494</v>
      </c>
      <c r="W50" s="149">
        <v>-11.466423024211901</v>
      </c>
      <c r="X50" s="149">
        <v>-15.3962645128722</v>
      </c>
      <c r="Y50" s="156">
        <v>-11.130434782608599</v>
      </c>
      <c r="Z50" s="149"/>
      <c r="AA50" s="157">
        <v>-9.5677233429394803</v>
      </c>
      <c r="AB50" s="158">
        <v>-9.0449438202247094</v>
      </c>
      <c r="AC50" s="159">
        <v>-9.3029871977240308</v>
      </c>
      <c r="AD50" s="149"/>
      <c r="AE50" s="160">
        <v>-10.6471030850263</v>
      </c>
      <c r="AG50" s="155">
        <v>34.062237174095799</v>
      </c>
      <c r="AH50" s="149">
        <v>45.717689935519999</v>
      </c>
      <c r="AI50" s="149">
        <v>44.266890944771497</v>
      </c>
      <c r="AJ50" s="149">
        <v>43.3978132884777</v>
      </c>
      <c r="AK50" s="149">
        <v>40.342024109896201</v>
      </c>
      <c r="AL50" s="156">
        <v>41.557331090552204</v>
      </c>
      <c r="AM50" s="149"/>
      <c r="AN50" s="157">
        <v>43.159517802074497</v>
      </c>
      <c r="AO50" s="158">
        <v>42.598822539949502</v>
      </c>
      <c r="AP50" s="159">
        <v>42.879170171011999</v>
      </c>
      <c r="AQ50" s="149"/>
      <c r="AR50" s="160">
        <v>41.934999399254998</v>
      </c>
      <c r="AS50" s="154"/>
      <c r="AT50" s="155">
        <v>-15.764370534143699</v>
      </c>
      <c r="AU50" s="149">
        <v>0.86986145180233498</v>
      </c>
      <c r="AV50" s="149">
        <v>-9.1380557184773092</v>
      </c>
      <c r="AW50" s="149">
        <v>-8.3238853941539102</v>
      </c>
      <c r="AX50" s="149">
        <v>-20.021839162216398</v>
      </c>
      <c r="AY50" s="156">
        <v>-10.535465834846899</v>
      </c>
      <c r="AZ50" s="149"/>
      <c r="BA50" s="157">
        <v>-12.541479610728601</v>
      </c>
      <c r="BB50" s="158">
        <v>-7.2531964952997399</v>
      </c>
      <c r="BC50" s="159">
        <v>-9.9922021230160105</v>
      </c>
      <c r="BD50" s="149"/>
      <c r="BE50" s="160">
        <v>-10.3772760326717</v>
      </c>
    </row>
    <row r="51" spans="7:57" x14ac:dyDescent="0.2">
      <c r="G51" s="155">
        <v>31.570688843558699</v>
      </c>
      <c r="H51" s="149">
        <v>40.734348030754703</v>
      </c>
      <c r="I51" s="149">
        <v>42.460379726973102</v>
      </c>
      <c r="J51" s="149">
        <v>41.722893456770699</v>
      </c>
      <c r="K51" s="149">
        <v>37.784402949944997</v>
      </c>
      <c r="L51" s="156">
        <v>38.8545426016005</v>
      </c>
      <c r="M51" s="149"/>
      <c r="N51" s="157">
        <v>40.075317746743998</v>
      </c>
      <c r="O51" s="158">
        <v>42.350541346304702</v>
      </c>
      <c r="P51" s="159">
        <v>41.2129295465243</v>
      </c>
      <c r="Q51" s="149"/>
      <c r="R51" s="160">
        <v>39.528367443007298</v>
      </c>
      <c r="S51" s="154"/>
      <c r="T51" s="155">
        <v>17.734668277996601</v>
      </c>
      <c r="U51" s="149">
        <v>10.584477391282601</v>
      </c>
      <c r="V51" s="149">
        <v>4.9088886163920504</v>
      </c>
      <c r="W51" s="149">
        <v>4.5038851429014404</v>
      </c>
      <c r="X51" s="149">
        <v>2.0979396660168499</v>
      </c>
      <c r="Y51" s="156">
        <v>7.29924569998545</v>
      </c>
      <c r="Z51" s="149"/>
      <c r="AA51" s="157">
        <v>-3.2335095528258302</v>
      </c>
      <c r="AB51" s="158">
        <v>7.1703976846766704</v>
      </c>
      <c r="AC51" s="159">
        <v>1.8464839055167901</v>
      </c>
      <c r="AD51" s="149"/>
      <c r="AE51" s="160">
        <v>5.6148197934042097</v>
      </c>
      <c r="AG51" s="155">
        <v>34.497097128510902</v>
      </c>
      <c r="AH51" s="149">
        <v>39.926251372979699</v>
      </c>
      <c r="AI51" s="149">
        <v>37.607876981013597</v>
      </c>
      <c r="AJ51" s="149">
        <v>35.638631727600803</v>
      </c>
      <c r="AK51" s="149">
        <v>35.301270986976299</v>
      </c>
      <c r="AL51" s="156">
        <v>36.594225639416202</v>
      </c>
      <c r="AM51" s="149"/>
      <c r="AN51" s="157">
        <v>41.2521575396202</v>
      </c>
      <c r="AO51" s="158">
        <v>42.515298917307298</v>
      </c>
      <c r="AP51" s="159">
        <v>41.883728228463802</v>
      </c>
      <c r="AQ51" s="149"/>
      <c r="AR51" s="160">
        <v>38.105512093429802</v>
      </c>
      <c r="AS51" s="154"/>
      <c r="AT51" s="155">
        <v>-4.2906293719756103</v>
      </c>
      <c r="AU51" s="149">
        <v>12.79641378026</v>
      </c>
      <c r="AV51" s="149">
        <v>9.0859365512504198</v>
      </c>
      <c r="AW51" s="149">
        <v>5.0219752896998102</v>
      </c>
      <c r="AX51" s="149">
        <v>-5.8977092344245303</v>
      </c>
      <c r="AY51" s="156">
        <v>3.1613884897032198</v>
      </c>
      <c r="AZ51" s="149"/>
      <c r="BA51" s="157">
        <v>-0.38246383407801499</v>
      </c>
      <c r="BB51" s="158">
        <v>8.3072250856563308</v>
      </c>
      <c r="BC51" s="159">
        <v>3.8462421900909201</v>
      </c>
      <c r="BD51" s="149"/>
      <c r="BE51" s="160">
        <v>3.3754872125325002</v>
      </c>
    </row>
    <row r="52" spans="7:57" x14ac:dyDescent="0.2">
      <c r="G52" s="161">
        <v>49.590163934426201</v>
      </c>
      <c r="H52" s="162">
        <v>60.860655737704903</v>
      </c>
      <c r="I52" s="162">
        <v>67.110655737704903</v>
      </c>
      <c r="J52" s="162">
        <v>66.461748633879694</v>
      </c>
      <c r="K52" s="162">
        <v>60.724043715846904</v>
      </c>
      <c r="L52" s="163">
        <v>60.949453551912498</v>
      </c>
      <c r="M52" s="149"/>
      <c r="N52" s="164">
        <v>67.691256830601006</v>
      </c>
      <c r="O52" s="165">
        <v>69.330601092896103</v>
      </c>
      <c r="P52" s="166">
        <v>68.510928961748604</v>
      </c>
      <c r="Q52" s="149"/>
      <c r="R52" s="167">
        <v>63.109875097580002</v>
      </c>
      <c r="S52" s="154"/>
      <c r="T52" s="161">
        <v>18.3086024849319</v>
      </c>
      <c r="U52" s="162">
        <v>7.2268124104594298</v>
      </c>
      <c r="V52" s="162">
        <v>1.3374738726579101</v>
      </c>
      <c r="W52" s="162">
        <v>-0.60844952317298795</v>
      </c>
      <c r="X52" s="162">
        <v>-5.27336122058363</v>
      </c>
      <c r="Y52" s="163">
        <v>2.9994284813162801</v>
      </c>
      <c r="Z52" s="149"/>
      <c r="AA52" s="164">
        <v>2.6249192248091102</v>
      </c>
      <c r="AB52" s="165">
        <v>-1.71652308838497</v>
      </c>
      <c r="AC52" s="166">
        <v>0.38133891149966198</v>
      </c>
      <c r="AD52" s="149"/>
      <c r="AE52" s="167">
        <v>2.1728926288608199</v>
      </c>
      <c r="AG52" s="161">
        <v>46.055327868852402</v>
      </c>
      <c r="AH52" s="162">
        <v>53.705601092896103</v>
      </c>
      <c r="AI52" s="162">
        <v>52.996926229508098</v>
      </c>
      <c r="AJ52" s="162">
        <v>54.158128415300503</v>
      </c>
      <c r="AK52" s="162">
        <v>51.229508196721298</v>
      </c>
      <c r="AL52" s="163">
        <v>51.629098360655703</v>
      </c>
      <c r="AM52" s="149"/>
      <c r="AN52" s="164">
        <v>53.654371584699398</v>
      </c>
      <c r="AO52" s="165">
        <v>54.243510928961697</v>
      </c>
      <c r="AP52" s="166">
        <v>53.948941256830601</v>
      </c>
      <c r="AQ52" s="149"/>
      <c r="AR52" s="167">
        <v>52.2919106167056</v>
      </c>
      <c r="AS52" s="154"/>
      <c r="AT52" s="161">
        <v>3.7816731242656498</v>
      </c>
      <c r="AU52" s="162">
        <v>9.4839772183240392</v>
      </c>
      <c r="AV52" s="162">
        <v>8.8162349248833003</v>
      </c>
      <c r="AW52" s="162">
        <v>23.196913992083299</v>
      </c>
      <c r="AX52" s="162">
        <v>8.3460509690017801</v>
      </c>
      <c r="AY52" s="163">
        <v>10.612840732125999</v>
      </c>
      <c r="AZ52" s="149"/>
      <c r="BA52" s="164">
        <v>0.72947954874089604</v>
      </c>
      <c r="BB52" s="165">
        <v>7.0281003835547002</v>
      </c>
      <c r="BC52" s="166">
        <v>3.8004945701044401</v>
      </c>
      <c r="BD52" s="149"/>
      <c r="BE52" s="167">
        <v>8.5136019723348593</v>
      </c>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1">
    <tabColor theme="7" tint="0.79998168889431442"/>
    <pageSetUpPr fitToPage="1"/>
  </sheetPr>
  <dimension ref="G40:BE52"/>
  <sheetViews>
    <sheetView topLeftCell="A22" zoomScale="110" zoomScaleNormal="110" workbookViewId="0">
      <selection activeCell="I55" sqref="I54:I55"/>
    </sheetView>
  </sheetViews>
  <sheetFormatPr defaultRowHeight="12.75" x14ac:dyDescent="0.2"/>
  <sheetData>
    <row r="40" spans="7:57" x14ac:dyDescent="0.2">
      <c r="G40" s="169">
        <v>90.225979180221202</v>
      </c>
      <c r="H40" s="170">
        <v>102.361241772707</v>
      </c>
      <c r="I40" s="170">
        <v>103.189774058577</v>
      </c>
      <c r="J40" s="170">
        <v>103.378338278931</v>
      </c>
      <c r="K40" s="170">
        <v>97.9593081134892</v>
      </c>
      <c r="L40" s="171">
        <v>100.175138074522</v>
      </c>
      <c r="M40" s="168"/>
      <c r="N40" s="177">
        <v>99.645852878464794</v>
      </c>
      <c r="O40" s="178">
        <v>100.739207349081</v>
      </c>
      <c r="P40" s="179">
        <v>100.19672308912899</v>
      </c>
      <c r="Q40" s="168"/>
      <c r="R40" s="185">
        <v>100.180823406478</v>
      </c>
      <c r="S40" s="154"/>
      <c r="T40" s="146">
        <v>-4.2511697241105502</v>
      </c>
      <c r="U40" s="147">
        <v>-4.95538695949688</v>
      </c>
      <c r="V40" s="147">
        <v>-4.99576931189406</v>
      </c>
      <c r="W40" s="147">
        <v>-3.9826621470852599</v>
      </c>
      <c r="X40" s="147">
        <v>-4.7160811982125397</v>
      </c>
      <c r="Y40" s="148">
        <v>-4.4949334506859797</v>
      </c>
      <c r="Z40" s="149"/>
      <c r="AA40" s="150">
        <v>-3.07147478188425</v>
      </c>
      <c r="AB40" s="151">
        <v>-4.5984741593533602</v>
      </c>
      <c r="AC40" s="152">
        <v>-3.8625528424072701</v>
      </c>
      <c r="AD40" s="149"/>
      <c r="AE40" s="153">
        <v>-4.3286455510225297</v>
      </c>
      <c r="AG40" s="169">
        <v>89.271813938516004</v>
      </c>
      <c r="AH40" s="170">
        <v>97.2778697788697</v>
      </c>
      <c r="AI40" s="170">
        <v>97.350372333548805</v>
      </c>
      <c r="AJ40" s="170">
        <v>101.487982855612</v>
      </c>
      <c r="AK40" s="170">
        <v>95.327768349596894</v>
      </c>
      <c r="AL40" s="171">
        <v>96.416783617747399</v>
      </c>
      <c r="AM40" s="168"/>
      <c r="AN40" s="177">
        <v>96.240690187998894</v>
      </c>
      <c r="AO40" s="178">
        <v>96.630482260183896</v>
      </c>
      <c r="AP40" s="179">
        <v>96.433608870967703</v>
      </c>
      <c r="AQ40" s="168"/>
      <c r="AR40" s="185">
        <v>96.421758620026495</v>
      </c>
      <c r="AS40" s="154"/>
      <c r="AT40" s="146">
        <v>-3.7190946024749398</v>
      </c>
      <c r="AU40" s="147">
        <v>-2.6375785781774099</v>
      </c>
      <c r="AV40" s="147">
        <v>-6.2047142724534696</v>
      </c>
      <c r="AW40" s="147">
        <v>9.8144389729848507E-3</v>
      </c>
      <c r="AX40" s="147">
        <v>-3.8030202884684901</v>
      </c>
      <c r="AY40" s="148">
        <v>-3.1424785424294401</v>
      </c>
      <c r="AZ40" s="149"/>
      <c r="BA40" s="150">
        <v>-4.6581942521862096</v>
      </c>
      <c r="BB40" s="151">
        <v>-3.9383460019221501</v>
      </c>
      <c r="BC40" s="152">
        <v>-4.3055180009993004</v>
      </c>
      <c r="BD40" s="149"/>
      <c r="BE40" s="153">
        <v>-3.4918351463617201</v>
      </c>
    </row>
    <row r="41" spans="7:57" x14ac:dyDescent="0.2">
      <c r="G41" s="172">
        <v>90.455135360266496</v>
      </c>
      <c r="H41" s="168">
        <v>95.4492672288455</v>
      </c>
      <c r="I41" s="168">
        <v>98.330180398492104</v>
      </c>
      <c r="J41" s="168">
        <v>95.677512116316606</v>
      </c>
      <c r="K41" s="168">
        <v>97.047507050197396</v>
      </c>
      <c r="L41" s="173">
        <v>95.759952420601806</v>
      </c>
      <c r="M41" s="168"/>
      <c r="N41" s="180">
        <v>124.86374224343599</v>
      </c>
      <c r="O41" s="188">
        <v>125.03172795969699</v>
      </c>
      <c r="P41" s="181">
        <v>124.945470588235</v>
      </c>
      <c r="Q41" s="168"/>
      <c r="R41" s="186">
        <v>105.296023063986</v>
      </c>
      <c r="S41" s="154"/>
      <c r="T41" s="155">
        <v>-0.50178507484383705</v>
      </c>
      <c r="U41" s="149">
        <v>0.34334731551185499</v>
      </c>
      <c r="V41" s="149">
        <v>0.76896229061270305</v>
      </c>
      <c r="W41" s="149">
        <v>-1.2371562528671101</v>
      </c>
      <c r="X41" s="149">
        <v>-1.6770751597957101</v>
      </c>
      <c r="Y41" s="156">
        <v>-0.43564676334325703</v>
      </c>
      <c r="Z41" s="149"/>
      <c r="AA41" s="157">
        <v>5.4649813941559104</v>
      </c>
      <c r="AB41" s="158">
        <v>2.8234869663728102</v>
      </c>
      <c r="AC41" s="159">
        <v>4.1496108071589601</v>
      </c>
      <c r="AD41" s="149"/>
      <c r="AE41" s="160">
        <v>1.2432031137887301</v>
      </c>
      <c r="AG41" s="172">
        <v>98.770046014790395</v>
      </c>
      <c r="AH41" s="168">
        <v>100.252983199111</v>
      </c>
      <c r="AI41" s="168">
        <v>101.561323011447</v>
      </c>
      <c r="AJ41" s="168">
        <v>104.15162035225001</v>
      </c>
      <c r="AK41" s="168">
        <v>103.52438480853699</v>
      </c>
      <c r="AL41" s="173">
        <v>101.64186257056301</v>
      </c>
      <c r="AM41" s="168"/>
      <c r="AN41" s="180">
        <v>116.227645477842</v>
      </c>
      <c r="AO41" s="188">
        <v>116.15093863044901</v>
      </c>
      <c r="AP41" s="181">
        <v>116.18958433052001</v>
      </c>
      <c r="AQ41" s="168"/>
      <c r="AR41" s="186">
        <v>106.381210849738</v>
      </c>
      <c r="AS41" s="154"/>
      <c r="AT41" s="155">
        <v>0.10899669441170801</v>
      </c>
      <c r="AU41" s="149">
        <v>-0.44828206107615698</v>
      </c>
      <c r="AV41" s="149">
        <v>-3.0671196322264498</v>
      </c>
      <c r="AW41" s="149">
        <v>3.7868864814752299</v>
      </c>
      <c r="AX41" s="149">
        <v>1.3973989758029901</v>
      </c>
      <c r="AY41" s="156">
        <v>0.32522230036893701</v>
      </c>
      <c r="AZ41" s="149"/>
      <c r="BA41" s="157">
        <v>0.347540891912821</v>
      </c>
      <c r="BB41" s="158">
        <v>0.45285462076414301</v>
      </c>
      <c r="BC41" s="159">
        <v>0.39757556605010702</v>
      </c>
      <c r="BD41" s="149"/>
      <c r="BE41" s="160">
        <v>0.249932042139207</v>
      </c>
    </row>
    <row r="42" spans="7:57" x14ac:dyDescent="0.2">
      <c r="G42" s="172">
        <v>79.9847214854111</v>
      </c>
      <c r="H42" s="168">
        <v>90.310797962648493</v>
      </c>
      <c r="I42" s="168">
        <v>90.458297520661105</v>
      </c>
      <c r="J42" s="168">
        <v>87.026013986013893</v>
      </c>
      <c r="K42" s="168">
        <v>82.372178899082499</v>
      </c>
      <c r="L42" s="173">
        <v>86.765304381543203</v>
      </c>
      <c r="M42" s="168"/>
      <c r="N42" s="180">
        <v>82.268792710706094</v>
      </c>
      <c r="O42" s="188">
        <v>80.612758620689604</v>
      </c>
      <c r="P42" s="181">
        <v>81.473112426035499</v>
      </c>
      <c r="Q42" s="168"/>
      <c r="R42" s="186">
        <v>85.459258177570007</v>
      </c>
      <c r="S42" s="154"/>
      <c r="T42" s="155">
        <v>3.9211284726936801</v>
      </c>
      <c r="U42" s="149">
        <v>6.16644544483463</v>
      </c>
      <c r="V42" s="149">
        <v>4.5574361226621898</v>
      </c>
      <c r="W42" s="149">
        <v>2.82536719555105</v>
      </c>
      <c r="X42" s="149">
        <v>1.15773940929554</v>
      </c>
      <c r="Y42" s="156">
        <v>4.0053485940153299</v>
      </c>
      <c r="Z42" s="149"/>
      <c r="AA42" s="157">
        <v>1.9340015191715101E-2</v>
      </c>
      <c r="AB42" s="158">
        <v>0.20933152607352201</v>
      </c>
      <c r="AC42" s="159">
        <v>4.7397615902972298E-2</v>
      </c>
      <c r="AD42" s="149"/>
      <c r="AE42" s="160">
        <v>3.05698231584695</v>
      </c>
      <c r="AG42" s="172">
        <v>79.216937830687797</v>
      </c>
      <c r="AH42" s="168">
        <v>85.857065527065501</v>
      </c>
      <c r="AI42" s="168">
        <v>85.146113092205795</v>
      </c>
      <c r="AJ42" s="168">
        <v>83.875978779840807</v>
      </c>
      <c r="AK42" s="168">
        <v>81.742832826747701</v>
      </c>
      <c r="AL42" s="173">
        <v>83.449236088244902</v>
      </c>
      <c r="AM42" s="168"/>
      <c r="AN42" s="180">
        <v>81.755248146035299</v>
      </c>
      <c r="AO42" s="188">
        <v>82.603037383177494</v>
      </c>
      <c r="AP42" s="181">
        <v>82.1741269841269</v>
      </c>
      <c r="AQ42" s="168"/>
      <c r="AR42" s="186">
        <v>83.097911895674301</v>
      </c>
      <c r="AS42" s="154"/>
      <c r="AT42" s="155">
        <v>0.64639772313997201</v>
      </c>
      <c r="AU42" s="149">
        <v>4.49781488371588</v>
      </c>
      <c r="AV42" s="149">
        <v>1.88746299770853</v>
      </c>
      <c r="AW42" s="149">
        <v>1.7701203873726401</v>
      </c>
      <c r="AX42" s="149">
        <v>-0.21172793041478699</v>
      </c>
      <c r="AY42" s="156">
        <v>1.9759237948986601</v>
      </c>
      <c r="AZ42" s="149"/>
      <c r="BA42" s="157">
        <v>-1.57809755391046</v>
      </c>
      <c r="BB42" s="158">
        <v>-0.51798506443786396</v>
      </c>
      <c r="BC42" s="159">
        <v>-1.0552619940983401</v>
      </c>
      <c r="BD42" s="149"/>
      <c r="BE42" s="160">
        <v>1.0998066620026701</v>
      </c>
    </row>
    <row r="43" spans="7:57" x14ac:dyDescent="0.2">
      <c r="G43" s="172">
        <v>93.3754272219836</v>
      </c>
      <c r="H43" s="168">
        <v>100.65522830359799</v>
      </c>
      <c r="I43" s="168">
        <v>105.17744608399499</v>
      </c>
      <c r="J43" s="168">
        <v>102.984179909194</v>
      </c>
      <c r="K43" s="168">
        <v>100.001819858592</v>
      </c>
      <c r="L43" s="173">
        <v>100.972937190186</v>
      </c>
      <c r="M43" s="168"/>
      <c r="N43" s="180">
        <v>124.78164632415501</v>
      </c>
      <c r="O43" s="188">
        <v>143.95862657563001</v>
      </c>
      <c r="P43" s="181">
        <v>134.74289864957001</v>
      </c>
      <c r="Q43" s="168"/>
      <c r="R43" s="186">
        <v>111.61276817947299</v>
      </c>
      <c r="S43" s="154"/>
      <c r="T43" s="155">
        <v>-3.2691583315755</v>
      </c>
      <c r="U43" s="149">
        <v>-0.61150668720055101</v>
      </c>
      <c r="V43" s="149">
        <v>6.0200427981038501E-2</v>
      </c>
      <c r="W43" s="149">
        <v>0.77155464300727905</v>
      </c>
      <c r="X43" s="149">
        <v>-1.02719997168975</v>
      </c>
      <c r="Y43" s="156">
        <v>-0.56724794460946903</v>
      </c>
      <c r="Z43" s="149"/>
      <c r="AA43" s="157">
        <v>0.35324369443306602</v>
      </c>
      <c r="AB43" s="158">
        <v>-2.6564779845403099</v>
      </c>
      <c r="AC43" s="159">
        <v>-1.21029041831807</v>
      </c>
      <c r="AD43" s="149"/>
      <c r="AE43" s="160">
        <v>-0.66154142098332203</v>
      </c>
      <c r="AG43" s="172">
        <v>123.030529462738</v>
      </c>
      <c r="AH43" s="168">
        <v>122.410517304995</v>
      </c>
      <c r="AI43" s="168">
        <v>126.88693607128999</v>
      </c>
      <c r="AJ43" s="168">
        <v>137.76446718085899</v>
      </c>
      <c r="AK43" s="168">
        <v>123.144996262148</v>
      </c>
      <c r="AL43" s="173">
        <v>126.69563873703</v>
      </c>
      <c r="AM43" s="168"/>
      <c r="AN43" s="180">
        <v>131.10765520635499</v>
      </c>
      <c r="AO43" s="188">
        <v>137.16149807850601</v>
      </c>
      <c r="AP43" s="181">
        <v>134.17126341378699</v>
      </c>
      <c r="AQ43" s="168"/>
      <c r="AR43" s="186">
        <v>129.04728849851401</v>
      </c>
      <c r="AS43" s="154"/>
      <c r="AT43" s="155">
        <v>3.0664080312732298</v>
      </c>
      <c r="AU43" s="149">
        <v>0.225565896176013</v>
      </c>
      <c r="AV43" s="149">
        <v>-2.1637629081912801</v>
      </c>
      <c r="AW43" s="149">
        <v>22.579297244608401</v>
      </c>
      <c r="AX43" s="149">
        <v>7.2701079918508196</v>
      </c>
      <c r="AY43" s="156">
        <v>5.8819496503252804</v>
      </c>
      <c r="AZ43" s="149"/>
      <c r="BA43" s="157">
        <v>-1.0121813251318601</v>
      </c>
      <c r="BB43" s="158">
        <v>-0.60323266687229804</v>
      </c>
      <c r="BC43" s="159">
        <v>-0.74482063355964301</v>
      </c>
      <c r="BD43" s="149"/>
      <c r="BE43" s="160">
        <v>3.59204383264069</v>
      </c>
    </row>
    <row r="44" spans="7:57" x14ac:dyDescent="0.2">
      <c r="G44" s="172">
        <v>237.768089668615</v>
      </c>
      <c r="H44" s="168">
        <v>246.47082274652101</v>
      </c>
      <c r="I44" s="168">
        <v>252.727161682716</v>
      </c>
      <c r="J44" s="168">
        <v>251.880683333333</v>
      </c>
      <c r="K44" s="168">
        <v>240.37369262864999</v>
      </c>
      <c r="L44" s="173">
        <v>247.026567807351</v>
      </c>
      <c r="M44" s="168"/>
      <c r="N44" s="180">
        <v>277.050346435709</v>
      </c>
      <c r="O44" s="188">
        <v>301.06373468300399</v>
      </c>
      <c r="P44" s="181">
        <v>290.39348727057398</v>
      </c>
      <c r="Q44" s="168"/>
      <c r="R44" s="186">
        <v>260.02740681576103</v>
      </c>
      <c r="S44" s="154"/>
      <c r="T44" s="155">
        <v>2.4860786633558001</v>
      </c>
      <c r="U44" s="149">
        <v>1.2184540070608501</v>
      </c>
      <c r="V44" s="149">
        <v>-1.8584431971580699</v>
      </c>
      <c r="W44" s="149">
        <v>0.20744143975819301</v>
      </c>
      <c r="X44" s="149">
        <v>-5.4964108052467404</v>
      </c>
      <c r="Y44" s="156">
        <v>-0.986690914290972</v>
      </c>
      <c r="Z44" s="149"/>
      <c r="AA44" s="157">
        <v>-19.061630902041699</v>
      </c>
      <c r="AB44" s="158">
        <v>-30.652851359700701</v>
      </c>
      <c r="AC44" s="159">
        <v>-25.696962148891199</v>
      </c>
      <c r="AD44" s="149"/>
      <c r="AE44" s="160">
        <v>-12.4216003395653</v>
      </c>
      <c r="AG44" s="172">
        <v>294.77591670655801</v>
      </c>
      <c r="AH44" s="168">
        <v>287.88747422680399</v>
      </c>
      <c r="AI44" s="168">
        <v>287.69189322093399</v>
      </c>
      <c r="AJ44" s="168">
        <v>309.25459905300102</v>
      </c>
      <c r="AK44" s="168">
        <v>282.61768215613301</v>
      </c>
      <c r="AL44" s="173">
        <v>293.07338337741601</v>
      </c>
      <c r="AM44" s="168"/>
      <c r="AN44" s="180">
        <v>303.34052303429098</v>
      </c>
      <c r="AO44" s="188">
        <v>311.76645327328202</v>
      </c>
      <c r="AP44" s="181">
        <v>307.709133516804</v>
      </c>
      <c r="AQ44" s="168"/>
      <c r="AR44" s="186">
        <v>297.59254905495101</v>
      </c>
      <c r="AS44" s="154"/>
      <c r="AT44" s="155">
        <v>3.4620904369615899</v>
      </c>
      <c r="AU44" s="149">
        <v>-1.1827615737850401</v>
      </c>
      <c r="AV44" s="149">
        <v>-8.8677138491779104</v>
      </c>
      <c r="AW44" s="149">
        <v>9.1231704488308498</v>
      </c>
      <c r="AX44" s="149">
        <v>-8.8490116106067301E-2</v>
      </c>
      <c r="AY44" s="156">
        <v>0.105000379734306</v>
      </c>
      <c r="AZ44" s="149"/>
      <c r="BA44" s="157">
        <v>-7.5981634894177601</v>
      </c>
      <c r="BB44" s="158">
        <v>-11.291790909866601</v>
      </c>
      <c r="BC44" s="159">
        <v>-9.5848477494948501</v>
      </c>
      <c r="BD44" s="149"/>
      <c r="BE44" s="160">
        <v>-3.47899651853812</v>
      </c>
    </row>
    <row r="45" spans="7:57" x14ac:dyDescent="0.2">
      <c r="G45" s="172">
        <v>152.52450587555299</v>
      </c>
      <c r="H45" s="168">
        <v>180.01498926142401</v>
      </c>
      <c r="I45" s="168">
        <v>189.02990576667</v>
      </c>
      <c r="J45" s="168">
        <v>185.819616953642</v>
      </c>
      <c r="K45" s="168">
        <v>163.00572124822301</v>
      </c>
      <c r="L45" s="173">
        <v>176.88870987823401</v>
      </c>
      <c r="M45" s="168"/>
      <c r="N45" s="180">
        <v>163.92691102985901</v>
      </c>
      <c r="O45" s="188">
        <v>176.247577834449</v>
      </c>
      <c r="P45" s="181">
        <v>170.50898387829201</v>
      </c>
      <c r="Q45" s="168"/>
      <c r="R45" s="186">
        <v>174.94348697533499</v>
      </c>
      <c r="S45" s="154"/>
      <c r="T45" s="155">
        <v>0.167645694818781</v>
      </c>
      <c r="U45" s="149">
        <v>0.22323667823533899</v>
      </c>
      <c r="V45" s="149">
        <v>-0.27968032357720901</v>
      </c>
      <c r="W45" s="149">
        <v>0.180815365138628</v>
      </c>
      <c r="X45" s="149">
        <v>-5.2482182340519001</v>
      </c>
      <c r="Y45" s="156">
        <v>-0.873359323128308</v>
      </c>
      <c r="Z45" s="149"/>
      <c r="AA45" s="157">
        <v>-11.056434355453399</v>
      </c>
      <c r="AB45" s="158">
        <v>-25.180573793836601</v>
      </c>
      <c r="AC45" s="159">
        <v>-19.8399867704093</v>
      </c>
      <c r="AD45" s="149"/>
      <c r="AE45" s="160">
        <v>-7.7005870410440602</v>
      </c>
      <c r="AG45" s="172">
        <v>158.033546013532</v>
      </c>
      <c r="AH45" s="168">
        <v>169.834031242713</v>
      </c>
      <c r="AI45" s="168">
        <v>176.328524843184</v>
      </c>
      <c r="AJ45" s="168">
        <v>183.98160215369199</v>
      </c>
      <c r="AK45" s="168">
        <v>161.597861723405</v>
      </c>
      <c r="AL45" s="173">
        <v>171.02697093762399</v>
      </c>
      <c r="AM45" s="168"/>
      <c r="AN45" s="180">
        <v>161.610562089149</v>
      </c>
      <c r="AO45" s="188">
        <v>166.15711680401901</v>
      </c>
      <c r="AP45" s="181">
        <v>163.93580670139301</v>
      </c>
      <c r="AQ45" s="168"/>
      <c r="AR45" s="186">
        <v>168.76751312812399</v>
      </c>
      <c r="AS45" s="154"/>
      <c r="AT45" s="155">
        <v>1.4724071116262401</v>
      </c>
      <c r="AU45" s="149">
        <v>-0.20350850970789799</v>
      </c>
      <c r="AV45" s="149">
        <v>-4.2810082420219802</v>
      </c>
      <c r="AW45" s="149">
        <v>7.4083402018498896</v>
      </c>
      <c r="AX45" s="149">
        <v>-1.53838300844289</v>
      </c>
      <c r="AY45" s="156">
        <v>0.62734194169989799</v>
      </c>
      <c r="AZ45" s="149"/>
      <c r="BA45" s="157">
        <v>-4.7883121517148304</v>
      </c>
      <c r="BB45" s="158">
        <v>-11.7773035568153</v>
      </c>
      <c r="BC45" s="159">
        <v>-8.6009294382173103</v>
      </c>
      <c r="BD45" s="149"/>
      <c r="BE45" s="160">
        <v>-2.46393681675521</v>
      </c>
    </row>
    <row r="46" spans="7:57" x14ac:dyDescent="0.2">
      <c r="G46" s="172">
        <v>127.61964862711</v>
      </c>
      <c r="H46" s="168">
        <v>138.97840608887699</v>
      </c>
      <c r="I46" s="168">
        <v>145.233354142281</v>
      </c>
      <c r="J46" s="168">
        <v>142.29450971652699</v>
      </c>
      <c r="K46" s="168">
        <v>130.90464865972999</v>
      </c>
      <c r="L46" s="173">
        <v>138.01422889233899</v>
      </c>
      <c r="M46" s="168"/>
      <c r="N46" s="180">
        <v>132.14198277149799</v>
      </c>
      <c r="O46" s="188">
        <v>132.84599556295001</v>
      </c>
      <c r="P46" s="181">
        <v>132.507092691579</v>
      </c>
      <c r="Q46" s="168"/>
      <c r="R46" s="186">
        <v>136.383635673274</v>
      </c>
      <c r="S46" s="154"/>
      <c r="T46" s="155">
        <v>3.0953475955656198</v>
      </c>
      <c r="U46" s="149">
        <v>0.90704806619663003</v>
      </c>
      <c r="V46" s="149">
        <v>-0.48439500330695301</v>
      </c>
      <c r="W46" s="149">
        <v>-0.68610175617593205</v>
      </c>
      <c r="X46" s="149">
        <v>-4.0806561300679798</v>
      </c>
      <c r="Y46" s="156">
        <v>-0.61991866024812403</v>
      </c>
      <c r="Z46" s="149"/>
      <c r="AA46" s="157">
        <v>-8.6648557076826407</v>
      </c>
      <c r="AB46" s="158">
        <v>-20.950692577629301</v>
      </c>
      <c r="AC46" s="159">
        <v>-15.7789798509344</v>
      </c>
      <c r="AD46" s="149"/>
      <c r="AE46" s="160">
        <v>-5.7340606839078303</v>
      </c>
      <c r="AG46" s="172">
        <v>119.995530089905</v>
      </c>
      <c r="AH46" s="168">
        <v>126.29164806474699</v>
      </c>
      <c r="AI46" s="168">
        <v>130.563264357381</v>
      </c>
      <c r="AJ46" s="168">
        <v>131.846353737492</v>
      </c>
      <c r="AK46" s="168">
        <v>124.39370634574</v>
      </c>
      <c r="AL46" s="173">
        <v>126.988311776652</v>
      </c>
      <c r="AM46" s="168"/>
      <c r="AN46" s="180">
        <v>124.13942545886501</v>
      </c>
      <c r="AO46" s="188">
        <v>124.697251791848</v>
      </c>
      <c r="AP46" s="181">
        <v>124.421747062948</v>
      </c>
      <c r="AQ46" s="168"/>
      <c r="AR46" s="186">
        <v>126.18319610188701</v>
      </c>
      <c r="AS46" s="154"/>
      <c r="AT46" s="155">
        <v>4.7551848205688199</v>
      </c>
      <c r="AU46" s="149">
        <v>1.9872454718235599</v>
      </c>
      <c r="AV46" s="149">
        <v>0.39819694555749202</v>
      </c>
      <c r="AW46" s="149">
        <v>3.5871976953310001</v>
      </c>
      <c r="AX46" s="149">
        <v>1.8484464199842801</v>
      </c>
      <c r="AY46" s="156">
        <v>2.4486248124704</v>
      </c>
      <c r="AZ46" s="149"/>
      <c r="BA46" s="157">
        <v>-2.94779512582364E-2</v>
      </c>
      <c r="BB46" s="158">
        <v>-6.32349563871764</v>
      </c>
      <c r="BC46" s="159">
        <v>-3.3440694276444098</v>
      </c>
      <c r="BD46" s="149"/>
      <c r="BE46" s="160">
        <v>0.57750721902889302</v>
      </c>
    </row>
    <row r="47" spans="7:57" x14ac:dyDescent="0.2">
      <c r="G47" s="172">
        <v>101.547547897817</v>
      </c>
      <c r="H47" s="168">
        <v>107.75379864400399</v>
      </c>
      <c r="I47" s="168">
        <v>109.63839199624501</v>
      </c>
      <c r="J47" s="168">
        <v>108.624022103724</v>
      </c>
      <c r="K47" s="168">
        <v>104.97590202879201</v>
      </c>
      <c r="L47" s="173">
        <v>106.916362721224</v>
      </c>
      <c r="M47" s="168"/>
      <c r="N47" s="180">
        <v>110.50730275310001</v>
      </c>
      <c r="O47" s="188">
        <v>115.713685409372</v>
      </c>
      <c r="P47" s="181">
        <v>113.164805468834</v>
      </c>
      <c r="Q47" s="168"/>
      <c r="R47" s="186">
        <v>108.841450603976</v>
      </c>
      <c r="S47" s="154"/>
      <c r="T47" s="155">
        <v>1.3739396022347801</v>
      </c>
      <c r="U47" s="149">
        <v>1.0138873191029401</v>
      </c>
      <c r="V47" s="149">
        <v>0.84297821812047402</v>
      </c>
      <c r="W47" s="149">
        <v>0.35226814385875799</v>
      </c>
      <c r="X47" s="149">
        <v>-2.0034371064048</v>
      </c>
      <c r="Y47" s="156">
        <v>0.23073866418892799</v>
      </c>
      <c r="Z47" s="149"/>
      <c r="AA47" s="157">
        <v>-7.9123867572970896</v>
      </c>
      <c r="AB47" s="158">
        <v>-11.5441255652207</v>
      </c>
      <c r="AC47" s="159">
        <v>-9.9427859087651491</v>
      </c>
      <c r="AD47" s="149"/>
      <c r="AE47" s="160">
        <v>-3.4867470164732199</v>
      </c>
      <c r="AG47" s="172">
        <v>101.401554697997</v>
      </c>
      <c r="AH47" s="168">
        <v>104.25635976769099</v>
      </c>
      <c r="AI47" s="168">
        <v>106.59683558379599</v>
      </c>
      <c r="AJ47" s="168">
        <v>107.546264732189</v>
      </c>
      <c r="AK47" s="168">
        <v>103.78898107774501</v>
      </c>
      <c r="AL47" s="173">
        <v>104.830701974516</v>
      </c>
      <c r="AM47" s="168"/>
      <c r="AN47" s="180">
        <v>111.167817481745</v>
      </c>
      <c r="AO47" s="188">
        <v>110.139580701837</v>
      </c>
      <c r="AP47" s="181">
        <v>110.656581907898</v>
      </c>
      <c r="AQ47" s="168"/>
      <c r="AR47" s="186">
        <v>106.67481889195901</v>
      </c>
      <c r="AS47" s="154"/>
      <c r="AT47" s="155">
        <v>2.7493278308904801</v>
      </c>
      <c r="AU47" s="149">
        <v>1.3839785290528399</v>
      </c>
      <c r="AV47" s="149">
        <v>1.0899963590922499</v>
      </c>
      <c r="AW47" s="149">
        <v>4.28836004595723</v>
      </c>
      <c r="AX47" s="149">
        <v>1.1753788575479001</v>
      </c>
      <c r="AY47" s="156">
        <v>2.1490207005082702</v>
      </c>
      <c r="AZ47" s="149"/>
      <c r="BA47" s="157">
        <v>1.0895236138365301</v>
      </c>
      <c r="BB47" s="158">
        <v>-2.4500424764550601</v>
      </c>
      <c r="BC47" s="159">
        <v>-0.69881560393889397</v>
      </c>
      <c r="BD47" s="149"/>
      <c r="BE47" s="160">
        <v>1.17960658109539</v>
      </c>
    </row>
    <row r="48" spans="7:57" x14ac:dyDescent="0.2">
      <c r="G48" s="172">
        <v>77.230688254782507</v>
      </c>
      <c r="H48" s="168">
        <v>78.827630057803404</v>
      </c>
      <c r="I48" s="168">
        <v>80.735250661883995</v>
      </c>
      <c r="J48" s="168">
        <v>80.110764756201803</v>
      </c>
      <c r="K48" s="168">
        <v>78.332206618962402</v>
      </c>
      <c r="L48" s="173">
        <v>79.133074971457503</v>
      </c>
      <c r="M48" s="168"/>
      <c r="N48" s="180">
        <v>82.142614048401995</v>
      </c>
      <c r="O48" s="188">
        <v>82.991122526315706</v>
      </c>
      <c r="P48" s="181">
        <v>82.567154293418696</v>
      </c>
      <c r="Q48" s="168"/>
      <c r="R48" s="186">
        <v>80.165887980738702</v>
      </c>
      <c r="S48" s="154"/>
      <c r="T48" s="155">
        <v>2.8555844611626502</v>
      </c>
      <c r="U48" s="149">
        <v>-0.80841479993892795</v>
      </c>
      <c r="V48" s="149">
        <v>2.15879692842124</v>
      </c>
      <c r="W48" s="149">
        <v>0.80723281045213602</v>
      </c>
      <c r="X48" s="149">
        <v>-0.910372140632138</v>
      </c>
      <c r="Y48" s="156">
        <v>0.72251331972120902</v>
      </c>
      <c r="Z48" s="149"/>
      <c r="AA48" s="157">
        <v>-4.2382077683524297</v>
      </c>
      <c r="AB48" s="158">
        <v>-8.6330302366146405</v>
      </c>
      <c r="AC48" s="159">
        <v>-6.5630887975316901</v>
      </c>
      <c r="AD48" s="149"/>
      <c r="AE48" s="160">
        <v>-1.70296997813782</v>
      </c>
      <c r="AG48" s="172">
        <v>76.112572844293595</v>
      </c>
      <c r="AH48" s="168">
        <v>77.686837402227994</v>
      </c>
      <c r="AI48" s="168">
        <v>78.178500662771796</v>
      </c>
      <c r="AJ48" s="168">
        <v>78.082838217187799</v>
      </c>
      <c r="AK48" s="168">
        <v>77.247549950867906</v>
      </c>
      <c r="AL48" s="173">
        <v>77.488282549997194</v>
      </c>
      <c r="AM48" s="168"/>
      <c r="AN48" s="180">
        <v>80.526996252652395</v>
      </c>
      <c r="AO48" s="188">
        <v>80.761542595405899</v>
      </c>
      <c r="AP48" s="181">
        <v>80.644008077014405</v>
      </c>
      <c r="AQ48" s="168"/>
      <c r="AR48" s="186">
        <v>78.454354654384204</v>
      </c>
      <c r="AS48" s="154"/>
      <c r="AT48" s="155">
        <v>0.42973375147988202</v>
      </c>
      <c r="AU48" s="149">
        <v>0.22629668241234299</v>
      </c>
      <c r="AV48" s="149">
        <v>0.40580509831344402</v>
      </c>
      <c r="AW48" s="149">
        <v>1.18221591910684</v>
      </c>
      <c r="AX48" s="149">
        <v>-8.9506177822262001E-2</v>
      </c>
      <c r="AY48" s="156">
        <v>0.445904565880129</v>
      </c>
      <c r="AZ48" s="149"/>
      <c r="BA48" s="157">
        <v>-1.6144709740885199</v>
      </c>
      <c r="BB48" s="158">
        <v>-2.8357093301534602</v>
      </c>
      <c r="BC48" s="159">
        <v>-2.2268153298525402</v>
      </c>
      <c r="BD48" s="149"/>
      <c r="BE48" s="160">
        <v>-0.39115777123793</v>
      </c>
    </row>
    <row r="49" spans="7:57" x14ac:dyDescent="0.2">
      <c r="G49" s="172">
        <v>59.574268699390799</v>
      </c>
      <c r="H49" s="168">
        <v>60.425224760765502</v>
      </c>
      <c r="I49" s="168">
        <v>60.5454153365853</v>
      </c>
      <c r="J49" s="168">
        <v>60.289828963513003</v>
      </c>
      <c r="K49" s="168">
        <v>60.035720708870599</v>
      </c>
      <c r="L49" s="173">
        <v>60.1843755564704</v>
      </c>
      <c r="M49" s="168"/>
      <c r="N49" s="180">
        <v>61.843194554675101</v>
      </c>
      <c r="O49" s="188">
        <v>62.4077470190458</v>
      </c>
      <c r="P49" s="181">
        <v>62.128515341443503</v>
      </c>
      <c r="Q49" s="168"/>
      <c r="R49" s="186">
        <v>60.762847375687997</v>
      </c>
      <c r="S49" s="154"/>
      <c r="T49" s="155">
        <v>0.97913600933933898</v>
      </c>
      <c r="U49" s="149">
        <v>0.322901567087373</v>
      </c>
      <c r="V49" s="149">
        <v>1.42562225323804</v>
      </c>
      <c r="W49" s="149">
        <v>0.64290231741634896</v>
      </c>
      <c r="X49" s="149">
        <v>2.6946052058080699E-3</v>
      </c>
      <c r="Y49" s="156">
        <v>0.66567197683535695</v>
      </c>
      <c r="Z49" s="149"/>
      <c r="AA49" s="157">
        <v>-3.1553040378429902</v>
      </c>
      <c r="AB49" s="158">
        <v>-6.0443661749419304</v>
      </c>
      <c r="AC49" s="159">
        <v>-4.6395025807752601</v>
      </c>
      <c r="AD49" s="149"/>
      <c r="AE49" s="160">
        <v>-1.0561057626219501</v>
      </c>
      <c r="AG49" s="172">
        <v>59.624127440524198</v>
      </c>
      <c r="AH49" s="168">
        <v>60.238274138251597</v>
      </c>
      <c r="AI49" s="168">
        <v>60.104008180343698</v>
      </c>
      <c r="AJ49" s="168">
        <v>60.383851147674797</v>
      </c>
      <c r="AK49" s="168">
        <v>60.353826472307198</v>
      </c>
      <c r="AL49" s="173">
        <v>60.146095838121902</v>
      </c>
      <c r="AM49" s="168"/>
      <c r="AN49" s="180">
        <v>62.081895297717402</v>
      </c>
      <c r="AO49" s="188">
        <v>62.432306129893803</v>
      </c>
      <c r="AP49" s="181">
        <v>62.258457914560402</v>
      </c>
      <c r="AQ49" s="168"/>
      <c r="AR49" s="186">
        <v>60.771491275299802</v>
      </c>
      <c r="AS49" s="154"/>
      <c r="AT49" s="155">
        <v>-0.25867970662105699</v>
      </c>
      <c r="AU49" s="149">
        <v>-1.73250877882789E-2</v>
      </c>
      <c r="AV49" s="149">
        <v>-0.90361203979877402</v>
      </c>
      <c r="AW49" s="149">
        <v>0.32511528820226798</v>
      </c>
      <c r="AX49" s="149">
        <v>0.86396111854066604</v>
      </c>
      <c r="AY49" s="156">
        <v>7.69780493815885E-3</v>
      </c>
      <c r="AZ49" s="149"/>
      <c r="BA49" s="157">
        <v>-1.8729801274375899</v>
      </c>
      <c r="BB49" s="158">
        <v>-2.2102520419680398</v>
      </c>
      <c r="BC49" s="159">
        <v>-2.0374156475907901</v>
      </c>
      <c r="BD49" s="149"/>
      <c r="BE49" s="160">
        <v>-0.64797886651526204</v>
      </c>
    </row>
    <row r="50" spans="7:57" x14ac:dyDescent="0.2">
      <c r="G50" s="172">
        <v>93.030008169934604</v>
      </c>
      <c r="H50" s="168">
        <v>106.775552575107</v>
      </c>
      <c r="I50" s="168">
        <v>107.614705289672</v>
      </c>
      <c r="J50" s="168">
        <v>107.72255933952501</v>
      </c>
      <c r="K50" s="168">
        <v>109.189170644391</v>
      </c>
      <c r="L50" s="173">
        <v>105.70748474732299</v>
      </c>
      <c r="M50" s="168"/>
      <c r="N50" s="180">
        <v>123.33511790949601</v>
      </c>
      <c r="O50" s="188">
        <v>122.493026559604</v>
      </c>
      <c r="P50" s="181">
        <v>122.90746863237101</v>
      </c>
      <c r="Q50" s="168"/>
      <c r="R50" s="186">
        <v>110.325046736842</v>
      </c>
      <c r="S50" s="154"/>
      <c r="T50" s="155">
        <v>-5.60876230682962</v>
      </c>
      <c r="U50" s="149">
        <v>-4.9133659755394197</v>
      </c>
      <c r="V50" s="149">
        <v>-4.9511799596752297</v>
      </c>
      <c r="W50" s="149">
        <v>-3.9948182683155302</v>
      </c>
      <c r="X50" s="149">
        <v>-2.7020486299874298</v>
      </c>
      <c r="Y50" s="156">
        <v>-4.3341100978996803</v>
      </c>
      <c r="Z50" s="149"/>
      <c r="AA50" s="157">
        <v>0.77146843794102604</v>
      </c>
      <c r="AB50" s="158">
        <v>-2.7762896748845001</v>
      </c>
      <c r="AC50" s="159">
        <v>-1.0517982652045901</v>
      </c>
      <c r="AD50" s="149"/>
      <c r="AE50" s="160">
        <v>-3.3292793893695101</v>
      </c>
      <c r="AG50" s="172">
        <v>109.021043209876</v>
      </c>
      <c r="AH50" s="168">
        <v>113.78775563391</v>
      </c>
      <c r="AI50" s="168">
        <v>115.49342621912599</v>
      </c>
      <c r="AJ50" s="168">
        <v>122.08617571059401</v>
      </c>
      <c r="AK50" s="168">
        <v>117.931572272411</v>
      </c>
      <c r="AL50" s="173">
        <v>115.90744459810401</v>
      </c>
      <c r="AM50" s="168"/>
      <c r="AN50" s="180">
        <v>119.732707047742</v>
      </c>
      <c r="AO50" s="188">
        <v>119.250213886146</v>
      </c>
      <c r="AP50" s="181">
        <v>119.49303775743699</v>
      </c>
      <c r="AQ50" s="168"/>
      <c r="AR50" s="186">
        <v>116.95496549912799</v>
      </c>
      <c r="AS50" s="154"/>
      <c r="AT50" s="155">
        <v>-0.66120756979748097</v>
      </c>
      <c r="AU50" s="149">
        <v>-2.4887217919374001</v>
      </c>
      <c r="AV50" s="149">
        <v>-6.0034321619724702</v>
      </c>
      <c r="AW50" s="149">
        <v>5.5111999250752604</v>
      </c>
      <c r="AX50" s="149">
        <v>0.91110103697266698</v>
      </c>
      <c r="AY50" s="156">
        <v>-0.60791987206896603</v>
      </c>
      <c r="AZ50" s="149"/>
      <c r="BA50" s="157">
        <v>-3.8572560042021702</v>
      </c>
      <c r="BB50" s="158">
        <v>-2.0891406077664598</v>
      </c>
      <c r="BC50" s="159">
        <v>-3.0204832677088702</v>
      </c>
      <c r="BD50" s="149"/>
      <c r="BE50" s="160">
        <v>-1.3332657828996399</v>
      </c>
    </row>
    <row r="51" spans="7:57" x14ac:dyDescent="0.2">
      <c r="G51" s="172">
        <v>84.390889662027803</v>
      </c>
      <c r="H51" s="168">
        <v>89.640466101694898</v>
      </c>
      <c r="I51" s="168">
        <v>90.548348115299305</v>
      </c>
      <c r="J51" s="168">
        <v>89.623719443399693</v>
      </c>
      <c r="K51" s="168">
        <v>85.973596345514906</v>
      </c>
      <c r="L51" s="173">
        <v>88.269028349890903</v>
      </c>
      <c r="M51" s="168"/>
      <c r="N51" s="180">
        <v>91.785007830853502</v>
      </c>
      <c r="O51" s="188">
        <v>95.842171174509005</v>
      </c>
      <c r="P51" s="181">
        <v>93.869584999048101</v>
      </c>
      <c r="Q51" s="168"/>
      <c r="R51" s="186">
        <v>89.937380628331596</v>
      </c>
      <c r="S51" s="154"/>
      <c r="T51" s="155">
        <v>1.91667835290195</v>
      </c>
      <c r="U51" s="149">
        <v>2.3337103872981499</v>
      </c>
      <c r="V51" s="149">
        <v>1.2605314249069099</v>
      </c>
      <c r="W51" s="149">
        <v>0.42852285265740597</v>
      </c>
      <c r="X51" s="149">
        <v>-0.384284705148221</v>
      </c>
      <c r="Y51" s="156">
        <v>1.00207653505141</v>
      </c>
      <c r="Z51" s="149"/>
      <c r="AA51" s="157">
        <v>-3.7259187685311899</v>
      </c>
      <c r="AB51" s="158">
        <v>0.53200935788150305</v>
      </c>
      <c r="AC51" s="159">
        <v>-1.5382713945045801</v>
      </c>
      <c r="AD51" s="149"/>
      <c r="AE51" s="160">
        <v>0.100682555808368</v>
      </c>
      <c r="AG51" s="172">
        <v>84.925645894928294</v>
      </c>
      <c r="AH51" s="168">
        <v>86.975549223816003</v>
      </c>
      <c r="AI51" s="168">
        <v>86.907398560550703</v>
      </c>
      <c r="AJ51" s="168">
        <v>89.156482113373599</v>
      </c>
      <c r="AK51" s="168">
        <v>86.574269363262502</v>
      </c>
      <c r="AL51" s="173">
        <v>86.922431876165703</v>
      </c>
      <c r="AM51" s="168"/>
      <c r="AN51" s="180">
        <v>91.854105173069598</v>
      </c>
      <c r="AO51" s="188">
        <v>93.235794427016003</v>
      </c>
      <c r="AP51" s="181">
        <v>92.555367144328898</v>
      </c>
      <c r="AQ51" s="168"/>
      <c r="AR51" s="186">
        <v>88.691417268408898</v>
      </c>
      <c r="AS51" s="154"/>
      <c r="AT51" s="155">
        <v>-0.38134719295785702</v>
      </c>
      <c r="AU51" s="149">
        <v>-1.7714378625697899E-2</v>
      </c>
      <c r="AV51" s="149">
        <v>-2.8199656697103799</v>
      </c>
      <c r="AW51" s="149">
        <v>2.9172784238167999</v>
      </c>
      <c r="AX51" s="149">
        <v>0.55802927784686396</v>
      </c>
      <c r="AY51" s="156">
        <v>8.0725683818554494E-2</v>
      </c>
      <c r="AZ51" s="149"/>
      <c r="BA51" s="157">
        <v>-0.90777992666055995</v>
      </c>
      <c r="BB51" s="158">
        <v>0.29095620322249099</v>
      </c>
      <c r="BC51" s="159">
        <v>-0.29244717513999302</v>
      </c>
      <c r="BD51" s="149"/>
      <c r="BE51" s="160">
        <v>-3.2296904638333901E-2</v>
      </c>
    </row>
    <row r="52" spans="7:57" x14ac:dyDescent="0.2">
      <c r="G52" s="174">
        <v>90.853650137740999</v>
      </c>
      <c r="H52" s="175">
        <v>98.805667789001106</v>
      </c>
      <c r="I52" s="175">
        <v>101.342320610687</v>
      </c>
      <c r="J52" s="175">
        <v>98.867163412127397</v>
      </c>
      <c r="K52" s="175">
        <v>96.714060742407099</v>
      </c>
      <c r="L52" s="176">
        <v>97.666923680376499</v>
      </c>
      <c r="M52" s="168"/>
      <c r="N52" s="182">
        <v>105.17024722502499</v>
      </c>
      <c r="O52" s="183">
        <v>109.159295566502</v>
      </c>
      <c r="P52" s="184">
        <v>107.188634097706</v>
      </c>
      <c r="Q52" s="168"/>
      <c r="R52" s="187">
        <v>100.620236567452</v>
      </c>
      <c r="S52" s="154"/>
      <c r="T52" s="161">
        <v>-1.43452282007411</v>
      </c>
      <c r="U52" s="162">
        <v>-0.89923140996128204</v>
      </c>
      <c r="V52" s="162">
        <v>-1.2556879694779399</v>
      </c>
      <c r="W52" s="162">
        <v>-4.2154607598509601</v>
      </c>
      <c r="X52" s="162">
        <v>-1.94509490024884</v>
      </c>
      <c r="Y52" s="163">
        <v>-2.1906945601599599</v>
      </c>
      <c r="Z52" s="149"/>
      <c r="AA52" s="164">
        <v>1.2481093566333099</v>
      </c>
      <c r="AB52" s="165">
        <v>0.59925973672534005</v>
      </c>
      <c r="AC52" s="166">
        <v>0.86518707460627298</v>
      </c>
      <c r="AD52" s="149"/>
      <c r="AE52" s="167">
        <v>-1.2361162110414501</v>
      </c>
      <c r="AG52" s="174">
        <v>90.164364108268401</v>
      </c>
      <c r="AH52" s="175">
        <v>95.372400635930006</v>
      </c>
      <c r="AI52" s="175">
        <v>96.516299339455401</v>
      </c>
      <c r="AJ52" s="175">
        <v>96.017937884281807</v>
      </c>
      <c r="AK52" s="175">
        <v>93.955884999999995</v>
      </c>
      <c r="AL52" s="176">
        <v>94.532405239134704</v>
      </c>
      <c r="AM52" s="168"/>
      <c r="AN52" s="182">
        <v>96.609794716740893</v>
      </c>
      <c r="AO52" s="183">
        <v>96.592110813788693</v>
      </c>
      <c r="AP52" s="184">
        <v>96.600904486824405</v>
      </c>
      <c r="AQ52" s="168"/>
      <c r="AR52" s="187">
        <v>95.142132677101003</v>
      </c>
      <c r="AS52" s="154"/>
      <c r="AT52" s="161">
        <v>-0.213122124246372</v>
      </c>
      <c r="AU52" s="162">
        <v>1.0795692406175601</v>
      </c>
      <c r="AV52" s="162">
        <v>2.4818928207744699</v>
      </c>
      <c r="AW52" s="162">
        <v>4.7964282311465896</v>
      </c>
      <c r="AX52" s="162">
        <v>3.47244801740788</v>
      </c>
      <c r="AY52" s="163">
        <v>2.3925718026715801</v>
      </c>
      <c r="AZ52" s="149"/>
      <c r="BA52" s="164">
        <v>1.73435123788631</v>
      </c>
      <c r="BB52" s="165">
        <v>1.3159985788299899</v>
      </c>
      <c r="BC52" s="166">
        <v>1.5296818948177899</v>
      </c>
      <c r="BD52" s="149"/>
      <c r="BE52" s="167">
        <v>2.0913927963496501</v>
      </c>
    </row>
  </sheetData>
  <pageMargins left="0.7" right="0.7" top="0.75" bottom="0.75" header="0.3" footer="0.3"/>
  <pageSetup scale="4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B37D5-D462-434B-977F-80F74FEE2DDD}">
  <sheetPr>
    <tabColor theme="7" tint="0.79998168889431442"/>
    <pageSetUpPr fitToPage="1"/>
  </sheetPr>
  <dimension ref="A1"/>
  <sheetViews>
    <sheetView zoomScaleNormal="100" workbookViewId="0">
      <selection activeCell="H40" sqref="H40"/>
    </sheetView>
  </sheetViews>
  <sheetFormatPr defaultRowHeight="12.75" x14ac:dyDescent="0.2"/>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BE176-23ED-4F29-B1A3-9D73A4DAF529}">
  <sheetPr>
    <tabColor theme="7" tint="0.79998168889431442"/>
    <pageSetUpPr fitToPage="1"/>
  </sheetPr>
  <dimension ref="A1"/>
  <sheetViews>
    <sheetView topLeftCell="A10" zoomScaleNormal="100" workbookViewId="0">
      <selection activeCell="H40" sqref="H40"/>
    </sheetView>
  </sheetViews>
  <sheetFormatPr defaultRowHeight="12.75" x14ac:dyDescent="0.2"/>
  <sheetData/>
  <pageMargins left="0.7" right="0.7" top="0.75" bottom="0.75" header="0.3" footer="0.3"/>
  <pageSetup scale="5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2">
    <tabColor theme="7" tint="0.79998168889431442"/>
    <pageSetUpPr fitToPage="1"/>
  </sheetPr>
  <dimension ref="A1"/>
  <sheetViews>
    <sheetView topLeftCell="A10" zoomScaleNormal="100" workbookViewId="0">
      <selection activeCell="P38" sqref="P38"/>
    </sheetView>
  </sheetViews>
  <sheetFormatPr defaultRowHeight="12.75" x14ac:dyDescent="0.2"/>
  <sheetData/>
  <pageMargins left="0.7" right="0.7" top="0.75" bottom="0.75" header="0.3" footer="0.3"/>
  <pageSetup scale="4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3">
    <tabColor theme="7" tint="0.79998168889431442"/>
  </sheetPr>
  <dimension ref="A1"/>
  <sheetViews>
    <sheetView workbookViewId="0">
      <selection activeCell="I38" sqref="I38"/>
    </sheetView>
  </sheetViews>
  <sheetFormatPr defaultRowHeight="12.75" x14ac:dyDescent="0.2"/>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4">
    <tabColor theme="7" tint="0.79998168889431442"/>
  </sheetPr>
  <dimension ref="A1"/>
  <sheetViews>
    <sheetView workbookViewId="0">
      <selection activeCell="AA17" sqref="AA17"/>
    </sheetView>
  </sheetViews>
  <sheetFormatPr defaultRowHeight="12.75" x14ac:dyDescent="0.2"/>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sheetPr>
  <dimension ref="A1:AG147"/>
  <sheetViews>
    <sheetView showGridLines="0" zoomScale="80" zoomScaleNormal="80" zoomScaleSheetLayoutView="96" workbookViewId="0">
      <pane xSplit="1" ySplit="3" topLeftCell="B4" activePane="bottomRight" state="frozen"/>
      <selection sqref="A1:A3"/>
      <selection pane="topRight" sqref="A1:A3"/>
      <selection pane="bottomLeft" sqref="A1:A3"/>
      <selection pane="bottomRight" activeCell="B1" sqref="B1:K1"/>
    </sheetView>
  </sheetViews>
  <sheetFormatPr defaultColWidth="9.140625" defaultRowHeight="16.5" x14ac:dyDescent="0.2"/>
  <cols>
    <col min="1" max="1" width="44.7109375" style="56" customWidth="1"/>
    <col min="2" max="6" width="8.85546875" style="56" customWidth="1"/>
    <col min="7" max="7" width="8.85546875" style="62" customWidth="1"/>
    <col min="8" max="9" width="8.85546875" style="56" customWidth="1"/>
    <col min="10" max="11" width="8.85546875" style="62" customWidth="1"/>
    <col min="12" max="12" width="2.7109375" style="56" customWidth="1"/>
    <col min="13" max="22" width="8.7109375" style="56" customWidth="1"/>
    <col min="23" max="23" width="2.7109375" style="56" customWidth="1"/>
    <col min="24" max="33" width="8.85546875" style="56" customWidth="1"/>
    <col min="34" max="34" width="2.42578125" style="56" customWidth="1"/>
    <col min="35" max="16384" width="9.140625" style="56"/>
  </cols>
  <sheetData>
    <row r="1" spans="1:33" x14ac:dyDescent="0.2">
      <c r="A1" s="263" t="str">
        <f>'Occupancy Raw Data'!B2</f>
        <v>February 22 - March 21, 2026
Rolling-28 Day Period</v>
      </c>
      <c r="B1" s="250" t="s">
        <v>0</v>
      </c>
      <c r="C1" s="251"/>
      <c r="D1" s="251"/>
      <c r="E1" s="251"/>
      <c r="F1" s="251"/>
      <c r="G1" s="251"/>
      <c r="H1" s="251"/>
      <c r="I1" s="251"/>
      <c r="J1" s="251"/>
      <c r="K1" s="252"/>
      <c r="L1" s="60"/>
      <c r="M1" s="250" t="s">
        <v>1</v>
      </c>
      <c r="N1" s="251"/>
      <c r="O1" s="251"/>
      <c r="P1" s="251"/>
      <c r="Q1" s="251"/>
      <c r="R1" s="251"/>
      <c r="S1" s="251"/>
      <c r="T1" s="251"/>
      <c r="U1" s="251"/>
      <c r="V1" s="252"/>
      <c r="W1" s="60"/>
      <c r="X1" s="250" t="s">
        <v>2</v>
      </c>
      <c r="Y1" s="251"/>
      <c r="Z1" s="251"/>
      <c r="AA1" s="251"/>
      <c r="AB1" s="251"/>
      <c r="AC1" s="251"/>
      <c r="AD1" s="251"/>
      <c r="AE1" s="251"/>
      <c r="AF1" s="251"/>
      <c r="AG1" s="252"/>
    </row>
    <row r="2" spans="1:33" x14ac:dyDescent="0.2">
      <c r="A2" s="264"/>
      <c r="B2" s="61"/>
      <c r="C2" s="62"/>
      <c r="D2" s="62"/>
      <c r="E2" s="62"/>
      <c r="F2" s="63"/>
      <c r="G2" s="253" t="s">
        <v>3</v>
      </c>
      <c r="H2" s="62"/>
      <c r="I2" s="62"/>
      <c r="J2" s="253" t="s">
        <v>4</v>
      </c>
      <c r="K2" s="255" t="s">
        <v>5</v>
      </c>
      <c r="L2" s="57"/>
      <c r="M2" s="64"/>
      <c r="N2" s="65"/>
      <c r="O2" s="65"/>
      <c r="P2" s="65"/>
      <c r="Q2" s="65"/>
      <c r="R2" s="257" t="s">
        <v>3</v>
      </c>
      <c r="S2" s="66"/>
      <c r="T2" s="66"/>
      <c r="U2" s="257" t="s">
        <v>4</v>
      </c>
      <c r="V2" s="258" t="s">
        <v>5</v>
      </c>
      <c r="W2" s="57"/>
      <c r="X2" s="64"/>
      <c r="Y2" s="65"/>
      <c r="Z2" s="65"/>
      <c r="AA2" s="65"/>
      <c r="AB2" s="65"/>
      <c r="AC2" s="257" t="s">
        <v>3</v>
      </c>
      <c r="AD2" s="66"/>
      <c r="AE2" s="66"/>
      <c r="AF2" s="257" t="s">
        <v>4</v>
      </c>
      <c r="AG2" s="258" t="s">
        <v>5</v>
      </c>
    </row>
    <row r="3" spans="1:33" x14ac:dyDescent="0.2">
      <c r="A3" s="265"/>
      <c r="B3" s="67" t="s">
        <v>6</v>
      </c>
      <c r="C3" s="68" t="s">
        <v>7</v>
      </c>
      <c r="D3" s="68" t="s">
        <v>8</v>
      </c>
      <c r="E3" s="68" t="s">
        <v>9</v>
      </c>
      <c r="F3" s="69" t="s">
        <v>10</v>
      </c>
      <c r="G3" s="254"/>
      <c r="H3" s="68" t="s">
        <v>11</v>
      </c>
      <c r="I3" s="68" t="s">
        <v>12</v>
      </c>
      <c r="J3" s="254"/>
      <c r="K3" s="256"/>
      <c r="L3" s="57"/>
      <c r="M3" s="67" t="s">
        <v>6</v>
      </c>
      <c r="N3" s="68" t="s">
        <v>7</v>
      </c>
      <c r="O3" s="68" t="s">
        <v>8</v>
      </c>
      <c r="P3" s="68" t="s">
        <v>9</v>
      </c>
      <c r="Q3" s="68" t="s">
        <v>10</v>
      </c>
      <c r="R3" s="254"/>
      <c r="S3" s="69" t="s">
        <v>11</v>
      </c>
      <c r="T3" s="69" t="s">
        <v>12</v>
      </c>
      <c r="U3" s="254"/>
      <c r="V3" s="256"/>
      <c r="W3" s="57"/>
      <c r="X3" s="67" t="s">
        <v>6</v>
      </c>
      <c r="Y3" s="68" t="s">
        <v>7</v>
      </c>
      <c r="Z3" s="68" t="s">
        <v>8</v>
      </c>
      <c r="AA3" s="68" t="s">
        <v>9</v>
      </c>
      <c r="AB3" s="68" t="s">
        <v>10</v>
      </c>
      <c r="AC3" s="254"/>
      <c r="AD3" s="69" t="s">
        <v>11</v>
      </c>
      <c r="AE3" s="69" t="s">
        <v>12</v>
      </c>
      <c r="AF3" s="254"/>
      <c r="AG3" s="256"/>
    </row>
    <row r="4" spans="1:33" x14ac:dyDescent="0.2">
      <c r="A4" s="88" t="s">
        <v>13</v>
      </c>
      <c r="B4" s="71">
        <f>(VLOOKUP($A4,'Occupancy Raw Data'!$B$8:$BE$45,'Occupancy Raw Data'!AG$3,FALSE))/100</f>
        <v>0.51464632523667608</v>
      </c>
      <c r="C4" s="72">
        <f>(VLOOKUP($A4,'Occupancy Raw Data'!$B$8:$BE$45,'Occupancy Raw Data'!AH$3,FALSE))/100</f>
        <v>0.61486080201828697</v>
      </c>
      <c r="D4" s="72">
        <f>(VLOOKUP($A4,'Occupancy Raw Data'!$B$8:$BE$45,'Occupancy Raw Data'!AI$3,FALSE))/100</f>
        <v>0.66019264373239805</v>
      </c>
      <c r="E4" s="72">
        <f>(VLOOKUP($A4,'Occupancy Raw Data'!$B$8:$BE$45,'Occupancy Raw Data'!AJ$3,FALSE))/100</f>
        <v>0.66291714960072401</v>
      </c>
      <c r="F4" s="72">
        <f>(VLOOKUP($A4,'Occupancy Raw Data'!$B$8:$BE$45,'Occupancy Raw Data'!AK$3,FALSE))/100</f>
        <v>0.64592830544702295</v>
      </c>
      <c r="G4" s="73">
        <f>(VLOOKUP($A4,'Occupancy Raw Data'!$B$8:$BE$45,'Occupancy Raw Data'!AL$3,FALSE))/100</f>
        <v>0.61970911791729999</v>
      </c>
      <c r="H4" s="53">
        <f>(VLOOKUP($A4,'Occupancy Raw Data'!$B$8:$BE$45,'Occupancy Raw Data'!AN$3,FALSE))/100</f>
        <v>0.71220647472909104</v>
      </c>
      <c r="I4" s="53">
        <f>(VLOOKUP($A4,'Occupancy Raw Data'!$B$8:$BE$45,'Occupancy Raw Data'!AO$3,FALSE))/100</f>
        <v>0.72424695156645102</v>
      </c>
      <c r="J4" s="73">
        <f>(VLOOKUP($A4,'Occupancy Raw Data'!$B$8:$BE$45,'Occupancy Raw Data'!AP$3,FALSE))/100</f>
        <v>0.71822673043668006</v>
      </c>
      <c r="K4" s="74">
        <f>(VLOOKUP($A4,'Occupancy Raw Data'!$B$8:$BE$45,'Occupancy Raw Data'!AR$3,FALSE))/100</f>
        <v>0.64785968639057301</v>
      </c>
      <c r="M4" s="75">
        <f>VLOOKUP($A4,'ADR Raw Data'!$B$6:$BE$43,'ADR Raw Data'!AG$1,FALSE)</f>
        <v>153.62661648323501</v>
      </c>
      <c r="N4" s="76">
        <f>VLOOKUP($A4,'ADR Raw Data'!$B$6:$BE$43,'ADR Raw Data'!AH$1,FALSE)</f>
        <v>163.46102669920899</v>
      </c>
      <c r="O4" s="76">
        <f>VLOOKUP($A4,'ADR Raw Data'!$B$6:$BE$43,'ADR Raw Data'!AI$1,FALSE)</f>
        <v>170.237898730409</v>
      </c>
      <c r="P4" s="76">
        <f>VLOOKUP($A4,'ADR Raw Data'!$B$6:$BE$43,'ADR Raw Data'!AJ$1,FALSE)</f>
        <v>168.06853355958299</v>
      </c>
      <c r="Q4" s="76">
        <f>VLOOKUP($A4,'ADR Raw Data'!$B$6:$BE$43,'ADR Raw Data'!AK$1,FALSE)</f>
        <v>161.540639526474</v>
      </c>
      <c r="R4" s="77">
        <f>VLOOKUP($A4,'ADR Raw Data'!$B$6:$BE$43,'ADR Raw Data'!AL$1,FALSE)</f>
        <v>163.85685347137499</v>
      </c>
      <c r="S4" s="76">
        <f>VLOOKUP($A4,'ADR Raw Data'!$B$6:$BE$43,'ADR Raw Data'!AN$1,FALSE)</f>
        <v>169.46941969645499</v>
      </c>
      <c r="T4" s="76">
        <f>VLOOKUP($A4,'ADR Raw Data'!$B$6:$BE$43,'ADR Raw Data'!AO$1,FALSE)</f>
        <v>170.81049116616401</v>
      </c>
      <c r="U4" s="77">
        <f>VLOOKUP($A4,'ADR Raw Data'!$B$6:$BE$43,'ADR Raw Data'!AP$1,FALSE)</f>
        <v>170.14557784533201</v>
      </c>
      <c r="V4" s="78">
        <f>VLOOKUP($A4,'ADR Raw Data'!$B$6:$BE$43,'ADR Raw Data'!AR$1,FALSE)</f>
        <v>165.848977892118</v>
      </c>
      <c r="X4" s="75">
        <f>VLOOKUP($A4,'RevPAR Raw Data'!$B$6:$BE$43,'RevPAR Raw Data'!AG$1,FALSE)</f>
        <v>79.063373631641198</v>
      </c>
      <c r="Y4" s="76">
        <f>VLOOKUP($A4,'RevPAR Raw Data'!$B$6:$BE$43,'RevPAR Raw Data'!AH$1,FALSE)</f>
        <v>100.505777975008</v>
      </c>
      <c r="Z4" s="76">
        <f>VLOOKUP($A4,'RevPAR Raw Data'!$B$6:$BE$43,'RevPAR Raw Data'!AI$1,FALSE)</f>
        <v>112.389808426277</v>
      </c>
      <c r="AA4" s="76">
        <f>VLOOKUP($A4,'RevPAR Raw Data'!$B$6:$BE$43,'RevPAR Raw Data'!AJ$1,FALSE)</f>
        <v>111.415513204893</v>
      </c>
      <c r="AB4" s="76">
        <f>VLOOKUP($A4,'RevPAR Raw Data'!$B$6:$BE$43,'RevPAR Raw Data'!AK$1,FALSE)</f>
        <v>104.343671550164</v>
      </c>
      <c r="AC4" s="77">
        <f>VLOOKUP($A4,'RevPAR Raw Data'!$B$6:$BE$43,'RevPAR Raw Data'!AL$1,FALSE)</f>
        <v>101.54358612945001</v>
      </c>
      <c r="AD4" s="76">
        <f>VLOOKUP($A4,'RevPAR Raw Data'!$B$6:$BE$43,'RevPAR Raw Data'!AN$1,FALSE)</f>
        <v>120.697217976397</v>
      </c>
      <c r="AE4" s="76">
        <f>VLOOKUP($A4,'RevPAR Raw Data'!$B$6:$BE$43,'RevPAR Raw Data'!AO$1,FALSE)</f>
        <v>123.708977522662</v>
      </c>
      <c r="AF4" s="77">
        <f>VLOOKUP($A4,'RevPAR Raw Data'!$B$6:$BE$43,'RevPAR Raw Data'!AP$1,FALSE)</f>
        <v>122.203102074112</v>
      </c>
      <c r="AG4" s="78">
        <f>VLOOKUP($A4,'RevPAR Raw Data'!$B$6:$BE$43,'RevPAR Raw Data'!AR$1,FALSE)</f>
        <v>107.446866805385</v>
      </c>
    </row>
    <row r="5" spans="1:33" x14ac:dyDescent="0.2">
      <c r="A5" s="55" t="s">
        <v>131</v>
      </c>
      <c r="B5" s="43">
        <f>(VLOOKUP($A4,'Occupancy Raw Data'!$B$8:$BE$45,'Occupancy Raw Data'!AT$3,FALSE))/100</f>
        <v>2.7374407119822898E-2</v>
      </c>
      <c r="C5" s="44">
        <f>(VLOOKUP($A4,'Occupancy Raw Data'!$B$8:$BE$45,'Occupancy Raw Data'!AU$3,FALSE))/100</f>
        <v>7.4486854619901996E-3</v>
      </c>
      <c r="D5" s="44">
        <f>(VLOOKUP($A4,'Occupancy Raw Data'!$B$8:$BE$45,'Occupancy Raw Data'!AV$3,FALSE))/100</f>
        <v>4.0286827658978603E-3</v>
      </c>
      <c r="E5" s="44">
        <f>(VLOOKUP($A4,'Occupancy Raw Data'!$B$8:$BE$45,'Occupancy Raw Data'!AW$3,FALSE))/100</f>
        <v>1.18973943648904E-2</v>
      </c>
      <c r="F5" s="44">
        <f>(VLOOKUP($A4,'Occupancy Raw Data'!$B$8:$BE$45,'Occupancy Raw Data'!AX$3,FALSE))/100</f>
        <v>2.0038027697024299E-2</v>
      </c>
      <c r="G5" s="44">
        <f>(VLOOKUP($A4,'Occupancy Raw Data'!$B$8:$BE$45,'Occupancy Raw Data'!AY$3,FALSE))/100</f>
        <v>1.35396688885011E-2</v>
      </c>
      <c r="H5" s="45">
        <f>(VLOOKUP($A4,'Occupancy Raw Data'!$B$8:$BE$45,'Occupancy Raw Data'!BA$3,FALSE))/100</f>
        <v>2.2838941703588099E-2</v>
      </c>
      <c r="I5" s="45">
        <f>(VLOOKUP($A4,'Occupancy Raw Data'!$B$8:$BE$45,'Occupancy Raw Data'!BB$3,FALSE))/100</f>
        <v>1.6914259230021302E-2</v>
      </c>
      <c r="J5" s="44">
        <f>(VLOOKUP($A4,'Occupancy Raw Data'!$B$8:$BE$45,'Occupancy Raw Data'!BC$3,FALSE))/100</f>
        <v>1.9840244021073303E-2</v>
      </c>
      <c r="K5" s="46">
        <f>(VLOOKUP($A4,'Occupancy Raw Data'!$B$8:$BE$45,'Occupancy Raw Data'!BE$3,FALSE))/100</f>
        <v>1.5519831344315201E-2</v>
      </c>
      <c r="M5" s="43">
        <f>(VLOOKUP($A4,'ADR Raw Data'!$B$6:$BE$49,'ADR Raw Data'!AT$1,FALSE))/100</f>
        <v>8.550550844514811E-3</v>
      </c>
      <c r="N5" s="44">
        <f>(VLOOKUP($A4,'ADR Raw Data'!$B$6:$BE$49,'ADR Raw Data'!AU$1,FALSE))/100</f>
        <v>1.8343914336730601E-2</v>
      </c>
      <c r="O5" s="44">
        <f>(VLOOKUP($A4,'ADR Raw Data'!$B$6:$BE$49,'ADR Raw Data'!AV$1,FALSE))/100</f>
        <v>2.6585225611908899E-2</v>
      </c>
      <c r="P5" s="44">
        <f>(VLOOKUP($A4,'ADR Raw Data'!$B$6:$BE$49,'ADR Raw Data'!AW$1,FALSE))/100</f>
        <v>3.4053259082361301E-2</v>
      </c>
      <c r="Q5" s="44">
        <f>(VLOOKUP($A4,'ADR Raw Data'!$B$6:$BE$49,'ADR Raw Data'!AX$1,FALSE))/100</f>
        <v>3.0161755969539801E-2</v>
      </c>
      <c r="R5" s="44">
        <f>(VLOOKUP($A4,'ADR Raw Data'!$B$6:$BE$49,'ADR Raw Data'!AY$1,FALSE))/100</f>
        <v>2.42238553486556E-2</v>
      </c>
      <c r="S5" s="45">
        <f>(VLOOKUP($A4,'ADR Raw Data'!$B$6:$BE$49,'ADR Raw Data'!BA$1,FALSE))/100</f>
        <v>2.5472785499897798E-2</v>
      </c>
      <c r="T5" s="45">
        <f>(VLOOKUP($A4,'ADR Raw Data'!$B$6:$BE$49,'ADR Raw Data'!BB$1,FALSE))/100</f>
        <v>1.55172734864532E-2</v>
      </c>
      <c r="U5" s="44">
        <f>(VLOOKUP($A4,'ADR Raw Data'!$B$6:$BE$49,'ADR Raw Data'!BC$1,FALSE))/100</f>
        <v>2.0380990318088502E-2</v>
      </c>
      <c r="V5" s="46">
        <f>(VLOOKUP($A4,'ADR Raw Data'!$B$6:$BE$49,'ADR Raw Data'!BE$1,FALSE))/100</f>
        <v>2.3026786784148E-2</v>
      </c>
      <c r="X5" s="43">
        <f>(VLOOKUP($A4,'RevPAR Raw Data'!$B$6:$BE$49,'RevPAR Raw Data'!AT$1,FALSE))/100</f>
        <v>3.6159024224254203E-2</v>
      </c>
      <c r="Y5" s="44">
        <f>(VLOOKUP($A4,'RevPAR Raw Data'!$B$6:$BE$49,'RevPAR Raw Data'!AU$1,FALSE))/100</f>
        <v>2.5929237846756797E-2</v>
      </c>
      <c r="Z5" s="44">
        <f>(VLOOKUP($A4,'RevPAR Raw Data'!$B$6:$BE$49,'RevPAR Raw Data'!AV$1,FALSE))/100</f>
        <v>3.0721011818056997E-2</v>
      </c>
      <c r="AA5" s="44">
        <f>(VLOOKUP($A4,'RevPAR Raw Data'!$B$6:$BE$49,'RevPAR Raw Data'!AW$1,FALSE))/100</f>
        <v>4.63557984999644E-2</v>
      </c>
      <c r="AB5" s="44">
        <f>(VLOOKUP($A4,'RevPAR Raw Data'!$B$6:$BE$49,'RevPAR Raw Data'!AX$1,FALSE))/100</f>
        <v>5.0804165768072798E-2</v>
      </c>
      <c r="AC5" s="44">
        <f>(VLOOKUP($A4,'RevPAR Raw Data'!$B$6:$BE$49,'RevPAR Raw Data'!AY$1,FALSE))/100</f>
        <v>3.8091507217780499E-2</v>
      </c>
      <c r="AD5" s="45">
        <f>(VLOOKUP($A4,'RevPAR Raw Data'!$B$6:$BE$49,'RevPAR Raw Data'!BA$1,FALSE))/100</f>
        <v>4.8893498666546097E-2</v>
      </c>
      <c r="AE5" s="45">
        <f>(VLOOKUP($A4,'RevPAR Raw Data'!$B$6:$BE$49,'RevPAR Raw Data'!BB$1,FALSE))/100</f>
        <v>3.26939959027676E-2</v>
      </c>
      <c r="AF5" s="44">
        <f>(VLOOKUP($A4,'RevPAR Raw Data'!$B$6:$BE$49,'RevPAR Raw Data'!BC$1,FALSE))/100</f>
        <v>4.0625598160463898E-2</v>
      </c>
      <c r="AG5" s="46">
        <f>(VLOOKUP($A4,'RevPAR Raw Data'!$B$6:$BE$49,'RevPAR Raw Data'!BE$1,FALSE))/100</f>
        <v>3.8903989975754699E-2</v>
      </c>
    </row>
    <row r="6" spans="1:33" x14ac:dyDescent="0.2">
      <c r="A6" s="70"/>
      <c r="B6" s="71"/>
      <c r="C6" s="72"/>
      <c r="D6" s="72"/>
      <c r="E6" s="72"/>
      <c r="F6" s="72"/>
      <c r="G6" s="73"/>
      <c r="H6" s="53"/>
      <c r="I6" s="53"/>
      <c r="J6" s="73"/>
      <c r="K6" s="74"/>
      <c r="M6" s="75"/>
      <c r="N6" s="76"/>
      <c r="O6" s="76"/>
      <c r="P6" s="76"/>
      <c r="Q6" s="76"/>
      <c r="R6" s="77"/>
      <c r="S6" s="76"/>
      <c r="T6" s="76"/>
      <c r="U6" s="77"/>
      <c r="V6" s="78"/>
      <c r="X6" s="75"/>
      <c r="Y6" s="76"/>
      <c r="Z6" s="76"/>
      <c r="AA6" s="76"/>
      <c r="AB6" s="76"/>
      <c r="AC6" s="77"/>
      <c r="AD6" s="76"/>
      <c r="AE6" s="76"/>
      <c r="AF6" s="77"/>
      <c r="AG6" s="78"/>
    </row>
    <row r="7" spans="1:33" x14ac:dyDescent="0.2">
      <c r="A7" s="88" t="s">
        <v>14</v>
      </c>
      <c r="B7" s="79">
        <f>(VLOOKUP($A7,'Occupancy Raw Data'!$B$8:$BE$45,'Occupancy Raw Data'!AG$3,FALSE))/100</f>
        <v>0.48343829969812496</v>
      </c>
      <c r="C7" s="80">
        <f>(VLOOKUP($A7,'Occupancy Raw Data'!$B$8:$BE$45,'Occupancy Raw Data'!AH$3,FALSE))/100</f>
        <v>0.61243200171623802</v>
      </c>
      <c r="D7" s="80">
        <f>(VLOOKUP($A7,'Occupancy Raw Data'!$B$8:$BE$45,'Occupancy Raw Data'!AI$3,FALSE))/100</f>
        <v>0.67079023582953989</v>
      </c>
      <c r="E7" s="80">
        <f>(VLOOKUP($A7,'Occupancy Raw Data'!$B$8:$BE$45,'Occupancy Raw Data'!AJ$3,FALSE))/100</f>
        <v>0.66745436991402596</v>
      </c>
      <c r="F7" s="80">
        <f>(VLOOKUP($A7,'Occupancy Raw Data'!$B$8:$BE$45,'Occupancy Raw Data'!AK$3,FALSE))/100</f>
        <v>0.63911136171757998</v>
      </c>
      <c r="G7" s="81">
        <f>(VLOOKUP($A7,'Occupancy Raw Data'!$B$8:$BE$45,'Occupancy Raw Data'!AL$3,FALSE))/100</f>
        <v>0.61464465011451308</v>
      </c>
      <c r="H7" s="53">
        <f>(VLOOKUP($A7,'Occupancy Raw Data'!$B$8:$BE$45,'Occupancy Raw Data'!AN$3,FALSE))/100</f>
        <v>0.71654314253362106</v>
      </c>
      <c r="I7" s="53">
        <f>(VLOOKUP($A7,'Occupancy Raw Data'!$B$8:$BE$45,'Occupancy Raw Data'!AO$3,FALSE))/100</f>
        <v>0.72386418831850308</v>
      </c>
      <c r="J7" s="81">
        <f>(VLOOKUP($A7,'Occupancy Raw Data'!$B$8:$BE$45,'Occupancy Raw Data'!AP$3,FALSE))/100</f>
        <v>0.72020366542606196</v>
      </c>
      <c r="K7" s="82">
        <f>(VLOOKUP($A7,'Occupancy Raw Data'!$B$8:$BE$45,'Occupancy Raw Data'!AR$3,FALSE))/100</f>
        <v>0.64480605890657106</v>
      </c>
      <c r="M7" s="75">
        <f>VLOOKUP($A7,'ADR Raw Data'!$B$6:$BE$43,'ADR Raw Data'!AG$1,FALSE)</f>
        <v>116.201758771993</v>
      </c>
      <c r="N7" s="76">
        <f>VLOOKUP($A7,'ADR Raw Data'!$B$6:$BE$43,'ADR Raw Data'!AH$1,FALSE)</f>
        <v>130.511218777632</v>
      </c>
      <c r="O7" s="76">
        <f>VLOOKUP($A7,'ADR Raw Data'!$B$6:$BE$43,'ADR Raw Data'!AI$1,FALSE)</f>
        <v>137.90439579258501</v>
      </c>
      <c r="P7" s="76">
        <f>VLOOKUP($A7,'ADR Raw Data'!$B$6:$BE$43,'ADR Raw Data'!AJ$1,FALSE)</f>
        <v>135.319008124509</v>
      </c>
      <c r="Q7" s="76">
        <f>VLOOKUP($A7,'ADR Raw Data'!$B$6:$BE$43,'ADR Raw Data'!AK$1,FALSE)</f>
        <v>126.57247329618799</v>
      </c>
      <c r="R7" s="77">
        <f>VLOOKUP($A7,'ADR Raw Data'!$B$6:$BE$43,'ADR Raw Data'!AL$1,FALSE)</f>
        <v>130.09885844472399</v>
      </c>
      <c r="S7" s="76">
        <f>VLOOKUP($A7,'ADR Raw Data'!$B$6:$BE$43,'ADR Raw Data'!AN$1,FALSE)</f>
        <v>136.10936020327401</v>
      </c>
      <c r="T7" s="76">
        <f>VLOOKUP($A7,'ADR Raw Data'!$B$6:$BE$43,'ADR Raw Data'!AO$1,FALSE)</f>
        <v>137.74711563221001</v>
      </c>
      <c r="U7" s="77">
        <f>VLOOKUP($A7,'ADR Raw Data'!$B$6:$BE$43,'ADR Raw Data'!AP$1,FALSE)</f>
        <v>136.93239996351301</v>
      </c>
      <c r="V7" s="78">
        <f>VLOOKUP($A7,'ADR Raw Data'!$B$6:$BE$43,'ADR Raw Data'!AR$1,FALSE)</f>
        <v>132.27972126021899</v>
      </c>
      <c r="X7" s="75">
        <f>VLOOKUP($A7,'RevPAR Raw Data'!$B$6:$BE$43,'RevPAR Raw Data'!AG$1,FALSE)</f>
        <v>56.176380682664401</v>
      </c>
      <c r="Y7" s="76">
        <f>VLOOKUP($A7,'RevPAR Raw Data'!$B$6:$BE$43,'RevPAR Raw Data'!AH$1,FALSE)</f>
        <v>79.929246962411298</v>
      </c>
      <c r="Z7" s="76">
        <f>VLOOKUP($A7,'RevPAR Raw Data'!$B$6:$BE$43,'RevPAR Raw Data'!AI$1,FALSE)</f>
        <v>92.504922175638598</v>
      </c>
      <c r="AA7" s="76">
        <f>VLOOKUP($A7,'RevPAR Raw Data'!$B$6:$BE$43,'RevPAR Raw Data'!AJ$1,FALSE)</f>
        <v>90.319263305135294</v>
      </c>
      <c r="AB7" s="76">
        <f>VLOOKUP($A7,'RevPAR Raw Data'!$B$6:$BE$43,'RevPAR Raw Data'!AK$1,FALSE)</f>
        <v>80.893905764289201</v>
      </c>
      <c r="AC7" s="77">
        <f>VLOOKUP($A7,'RevPAR Raw Data'!$B$6:$BE$43,'RevPAR Raw Data'!AL$1,FALSE)</f>
        <v>79.9645673290551</v>
      </c>
      <c r="AD7" s="76">
        <f>VLOOKUP($A7,'RevPAR Raw Data'!$B$6:$BE$43,'RevPAR Raw Data'!AN$1,FALSE)</f>
        <v>97.528228688294703</v>
      </c>
      <c r="AE7" s="76">
        <f>VLOOKUP($A7,'RevPAR Raw Data'!$B$6:$BE$43,'RevPAR Raw Data'!AO$1,FALSE)</f>
        <v>99.710204050324904</v>
      </c>
      <c r="AF7" s="77">
        <f>VLOOKUP($A7,'RevPAR Raw Data'!$B$6:$BE$43,'RevPAR Raw Data'!AP$1,FALSE)</f>
        <v>98.619216369309797</v>
      </c>
      <c r="AG7" s="78">
        <f>VLOOKUP($A7,'RevPAR Raw Data'!$B$6:$BE$43,'RevPAR Raw Data'!AR$1,FALSE)</f>
        <v>85.294765739061802</v>
      </c>
    </row>
    <row r="8" spans="1:33" x14ac:dyDescent="0.2">
      <c r="A8" s="55" t="s">
        <v>131</v>
      </c>
      <c r="B8" s="43">
        <f>(VLOOKUP($A7,'Occupancy Raw Data'!$B$8:$BE$45,'Occupancy Raw Data'!AT$3,FALSE))/100</f>
        <v>3.7487450937175502E-2</v>
      </c>
      <c r="C8" s="44">
        <f>(VLOOKUP($A7,'Occupancy Raw Data'!$B$8:$BE$45,'Occupancy Raw Data'!AU$3,FALSE))/100</f>
        <v>2.3862896442660899E-2</v>
      </c>
      <c r="D8" s="44">
        <f>(VLOOKUP($A7,'Occupancy Raw Data'!$B$8:$BE$45,'Occupancy Raw Data'!AV$3,FALSE))/100</f>
        <v>2.87682856236402E-2</v>
      </c>
      <c r="E8" s="44">
        <f>(VLOOKUP($A7,'Occupancy Raw Data'!$B$8:$BE$45,'Occupancy Raw Data'!AW$3,FALSE))/100</f>
        <v>2.4753999711256199E-2</v>
      </c>
      <c r="F8" s="44">
        <f>(VLOOKUP($A7,'Occupancy Raw Data'!$B$8:$BE$45,'Occupancy Raw Data'!AX$3,FALSE))/100</f>
        <v>3.1869963076705199E-2</v>
      </c>
      <c r="G8" s="44">
        <f>(VLOOKUP($A7,'Occupancy Raw Data'!$B$8:$BE$45,'Occupancy Raw Data'!AY$3,FALSE))/100</f>
        <v>2.89129867170357E-2</v>
      </c>
      <c r="H8" s="45">
        <f>(VLOOKUP($A7,'Occupancy Raw Data'!$B$8:$BE$45,'Occupancy Raw Data'!BA$3,FALSE))/100</f>
        <v>4.0335807941962898E-2</v>
      </c>
      <c r="I8" s="45">
        <f>(VLOOKUP($A7,'Occupancy Raw Data'!$B$8:$BE$45,'Occupancy Raw Data'!BB$3,FALSE))/100</f>
        <v>3.6277315325092603E-2</v>
      </c>
      <c r="J8" s="44">
        <f>(VLOOKUP($A7,'Occupancy Raw Data'!$B$8:$BE$45,'Occupancy Raw Data'!BC$3,FALSE))/100</f>
        <v>3.8290768247345904E-2</v>
      </c>
      <c r="K8" s="46">
        <f>(VLOOKUP($A7,'Occupancy Raw Data'!$B$8:$BE$45,'Occupancy Raw Data'!BE$3,FALSE))/100</f>
        <v>3.1883175822175099E-2</v>
      </c>
      <c r="M8" s="43">
        <f>(VLOOKUP($A7,'ADR Raw Data'!$B$6:$BE$49,'ADR Raw Data'!AT$1,FALSE))/100</f>
        <v>2.1373464327565199E-2</v>
      </c>
      <c r="N8" s="44">
        <f>(VLOOKUP($A7,'ADR Raw Data'!$B$6:$BE$49,'ADR Raw Data'!AU$1,FALSE))/100</f>
        <v>2.11894821941035E-2</v>
      </c>
      <c r="O8" s="44">
        <f>(VLOOKUP($A7,'ADR Raw Data'!$B$6:$BE$49,'ADR Raw Data'!AV$1,FALSE))/100</f>
        <v>2.24260347545545E-2</v>
      </c>
      <c r="P8" s="44">
        <f>(VLOOKUP($A7,'ADR Raw Data'!$B$6:$BE$49,'ADR Raw Data'!AW$1,FALSE))/100</f>
        <v>2.67284726412052E-2</v>
      </c>
      <c r="Q8" s="44">
        <f>(VLOOKUP($A7,'ADR Raw Data'!$B$6:$BE$49,'ADR Raw Data'!AX$1,FALSE))/100</f>
        <v>2.5687088264270099E-2</v>
      </c>
      <c r="R8" s="44">
        <f>(VLOOKUP($A7,'ADR Raw Data'!$B$6:$BE$49,'ADR Raw Data'!AY$1,FALSE))/100</f>
        <v>2.3458139477146398E-2</v>
      </c>
      <c r="S8" s="45">
        <f>(VLOOKUP($A7,'ADR Raw Data'!$B$6:$BE$49,'ADR Raw Data'!BA$1,FALSE))/100</f>
        <v>3.5254702531764701E-2</v>
      </c>
      <c r="T8" s="45">
        <f>(VLOOKUP($A7,'ADR Raw Data'!$B$6:$BE$49,'ADR Raw Data'!BB$1,FALSE))/100</f>
        <v>3.7956347249969997E-2</v>
      </c>
      <c r="U8" s="44">
        <f>(VLOOKUP($A7,'ADR Raw Data'!$B$6:$BE$49,'ADR Raw Data'!BC$1,FALSE))/100</f>
        <v>3.6608228801236604E-2</v>
      </c>
      <c r="V8" s="46">
        <f>(VLOOKUP($A7,'ADR Raw Data'!$B$6:$BE$49,'ADR Raw Data'!BE$1,FALSE))/100</f>
        <v>2.7842582915901703E-2</v>
      </c>
      <c r="X8" s="43">
        <f>(VLOOKUP($A7,'RevPAR Raw Data'!$B$6:$BE$49,'RevPAR Raw Data'!AT$1,FALSE))/100</f>
        <v>5.9662151960077799E-2</v>
      </c>
      <c r="Y8" s="44">
        <f>(VLOOKUP($A7,'RevPAR Raw Data'!$B$6:$BE$49,'RevPAR Raw Data'!AU$1,FALSE))/100</f>
        <v>4.5558021056035895E-2</v>
      </c>
      <c r="Z8" s="44">
        <f>(VLOOKUP($A7,'RevPAR Raw Data'!$B$6:$BE$49,'RevPAR Raw Data'!AV$1,FALSE))/100</f>
        <v>5.18394789514195E-2</v>
      </c>
      <c r="AA8" s="44">
        <f>(VLOOKUP($A7,'RevPAR Raw Data'!$B$6:$BE$49,'RevPAR Raw Data'!AW$1,FALSE))/100</f>
        <v>5.2144108956504197E-2</v>
      </c>
      <c r="AB8" s="44">
        <f>(VLOOKUP($A7,'RevPAR Raw Data'!$B$6:$BE$49,'RevPAR Raw Data'!AX$1,FALSE))/100</f>
        <v>5.8375697895505702E-2</v>
      </c>
      <c r="AC8" s="44">
        <f>(VLOOKUP($A7,'RevPAR Raw Data'!$B$6:$BE$49,'RevPAR Raw Data'!AY$1,FALSE))/100</f>
        <v>5.3049371069291196E-2</v>
      </c>
      <c r="AD8" s="45">
        <f>(VLOOKUP($A7,'RevPAR Raw Data'!$B$6:$BE$49,'RevPAR Raw Data'!BA$1,FALSE))/100</f>
        <v>7.7012537384099911E-2</v>
      </c>
      <c r="AE8" s="45">
        <f>(VLOOKUP($A7,'RevPAR Raw Data'!$B$6:$BE$49,'RevPAR Raw Data'!BB$1,FALSE))/100</f>
        <v>7.5610616952838494E-2</v>
      </c>
      <c r="AF8" s="44">
        <f>(VLOOKUP($A7,'RevPAR Raw Data'!$B$6:$BE$49,'RevPAR Raw Data'!BC$1,FALSE))/100</f>
        <v>7.6300754253556494E-2</v>
      </c>
      <c r="AG8" s="46">
        <f>(VLOOKUP($A7,'RevPAR Raw Data'!$B$6:$BE$49,'RevPAR Raw Data'!BE$1,FALSE))/100</f>
        <v>6.0613468704528002E-2</v>
      </c>
    </row>
    <row r="9" spans="1:33" x14ac:dyDescent="0.2">
      <c r="A9" s="83"/>
      <c r="B9" s="84"/>
      <c r="C9" s="85"/>
      <c r="D9" s="85"/>
      <c r="E9" s="85"/>
      <c r="F9" s="85"/>
      <c r="G9" s="86"/>
      <c r="H9" s="85"/>
      <c r="I9" s="85"/>
      <c r="J9" s="86"/>
      <c r="K9" s="87"/>
      <c r="M9" s="84"/>
      <c r="N9" s="85"/>
      <c r="O9" s="85"/>
      <c r="P9" s="85"/>
      <c r="Q9" s="85"/>
      <c r="R9" s="86"/>
      <c r="S9" s="85"/>
      <c r="T9" s="85"/>
      <c r="U9" s="86"/>
      <c r="V9" s="87"/>
      <c r="X9" s="84"/>
      <c r="Y9" s="85"/>
      <c r="Z9" s="85"/>
      <c r="AA9" s="85"/>
      <c r="AB9" s="85"/>
      <c r="AC9" s="86"/>
      <c r="AD9" s="85"/>
      <c r="AE9" s="85"/>
      <c r="AF9" s="86"/>
      <c r="AG9" s="87"/>
    </row>
    <row r="10" spans="1:33" x14ac:dyDescent="0.2">
      <c r="A10" s="88" t="s">
        <v>15</v>
      </c>
      <c r="B10" s="89"/>
      <c r="C10" s="90"/>
      <c r="D10" s="90"/>
      <c r="E10" s="90"/>
      <c r="F10" s="90"/>
      <c r="G10" s="91"/>
      <c r="H10" s="90"/>
      <c r="I10" s="90"/>
      <c r="J10" s="91"/>
      <c r="K10" s="92"/>
      <c r="M10" s="75"/>
      <c r="N10" s="76"/>
      <c r="O10" s="76"/>
      <c r="P10" s="76"/>
      <c r="Q10" s="76"/>
      <c r="R10" s="77"/>
      <c r="S10" s="76"/>
      <c r="T10" s="76"/>
      <c r="U10" s="77"/>
      <c r="V10" s="78"/>
      <c r="X10" s="75"/>
      <c r="Y10" s="76"/>
      <c r="Z10" s="76"/>
      <c r="AA10" s="76"/>
      <c r="AB10" s="76"/>
      <c r="AC10" s="77"/>
      <c r="AD10" s="76"/>
      <c r="AE10" s="76"/>
      <c r="AF10" s="77"/>
      <c r="AG10" s="78"/>
    </row>
    <row r="11" spans="1:33" x14ac:dyDescent="0.2">
      <c r="A11" s="70" t="s">
        <v>16</v>
      </c>
      <c r="B11" s="47">
        <f>(VLOOKUP($A11,'Occupancy Raw Data'!$B$8:$BE$51,'Occupancy Raw Data'!AG$3,FALSE))/100</f>
        <v>0.36321989528795795</v>
      </c>
      <c r="C11" s="53">
        <f>(VLOOKUP($A11,'Occupancy Raw Data'!$B$8:$BE$51,'Occupancy Raw Data'!AH$3,FALSE))/100</f>
        <v>0.53512216404886503</v>
      </c>
      <c r="D11" s="53">
        <f>(VLOOKUP($A11,'Occupancy Raw Data'!$B$8:$BE$51,'Occupancy Raw Data'!AI$3,FALSE))/100</f>
        <v>0.62712696335078499</v>
      </c>
      <c r="E11" s="53">
        <f>(VLOOKUP($A11,'Occupancy Raw Data'!$B$8:$BE$51,'Occupancy Raw Data'!AJ$3,FALSE))/100</f>
        <v>0.59904013961605496</v>
      </c>
      <c r="F11" s="53">
        <f>(VLOOKUP($A11,'Occupancy Raw Data'!$B$8:$BE$51,'Occupancy Raw Data'!AK$3,FALSE))/100</f>
        <v>0.56560863874345502</v>
      </c>
      <c r="G11" s="54">
        <f>(VLOOKUP($A11,'Occupancy Raw Data'!$B$8:$BE$51,'Occupancy Raw Data'!AL$3,FALSE))/100</f>
        <v>0.53802356020942399</v>
      </c>
      <c r="H11" s="53">
        <f>(VLOOKUP($A11,'Occupancy Raw Data'!$B$8:$BE$51,'Occupancy Raw Data'!AN$3,FALSE))/100</f>
        <v>0.61665575916230297</v>
      </c>
      <c r="I11" s="53">
        <f>(VLOOKUP($A11,'Occupancy Raw Data'!$B$8:$BE$51,'Occupancy Raw Data'!AO$3,FALSE))/100</f>
        <v>0.64812390924956309</v>
      </c>
      <c r="J11" s="54">
        <f>(VLOOKUP($A11,'Occupancy Raw Data'!$B$8:$BE$51,'Occupancy Raw Data'!AP$3,FALSE))/100</f>
        <v>0.63238983420593298</v>
      </c>
      <c r="K11" s="48">
        <f>(VLOOKUP($A11,'Occupancy Raw Data'!$B$8:$BE$51,'Occupancy Raw Data'!AR$3,FALSE))/100</f>
        <v>0.56498535277985507</v>
      </c>
      <c r="M11" s="75">
        <f>VLOOKUP($A11,'ADR Raw Data'!$B$6:$BE$49,'ADR Raw Data'!AG$1,FALSE)</f>
        <v>260.019986486486</v>
      </c>
      <c r="N11" s="76">
        <f>VLOOKUP($A11,'ADR Raw Data'!$B$6:$BE$49,'ADR Raw Data'!AH$1,FALSE)</f>
        <v>265.80171015083499</v>
      </c>
      <c r="O11" s="76">
        <f>VLOOKUP($A11,'ADR Raw Data'!$B$6:$BE$49,'ADR Raw Data'!AI$1,FALSE)</f>
        <v>275.89868423341102</v>
      </c>
      <c r="P11" s="76">
        <f>VLOOKUP($A11,'ADR Raw Data'!$B$6:$BE$49,'ADR Raw Data'!AJ$1,FALSE)</f>
        <v>274.765152039329</v>
      </c>
      <c r="Q11" s="76">
        <f>VLOOKUP($A11,'ADR Raw Data'!$B$6:$BE$49,'ADR Raw Data'!AK$1,FALSE)</f>
        <v>267.75132774081499</v>
      </c>
      <c r="R11" s="77">
        <f>VLOOKUP($A11,'ADR Raw Data'!$B$6:$BE$49,'ADR Raw Data'!AL$1,FALSE)</f>
        <v>269.78080343023902</v>
      </c>
      <c r="S11" s="76">
        <f>VLOOKUP($A11,'ADR Raw Data'!$B$6:$BE$49,'ADR Raw Data'!AN$1,FALSE)</f>
        <v>311.98466790483701</v>
      </c>
      <c r="T11" s="76">
        <f>VLOOKUP($A11,'ADR Raw Data'!$B$6:$BE$49,'ADR Raw Data'!AO$1,FALSE)</f>
        <v>309.52460114439498</v>
      </c>
      <c r="U11" s="77">
        <f>VLOOKUP($A11,'ADR Raw Data'!$B$6:$BE$49,'ADR Raw Data'!AP$1,FALSE)</f>
        <v>310.72403087404501</v>
      </c>
      <c r="V11" s="78">
        <f>VLOOKUP($A11,'ADR Raw Data'!$B$6:$BE$49,'ADR Raw Data'!AR$1,FALSE)</f>
        <v>282.874483362521</v>
      </c>
      <c r="X11" s="75">
        <f>VLOOKUP($A11,'RevPAR Raw Data'!$B$6:$BE$49,'RevPAR Raw Data'!AG$1,FALSE)</f>
        <v>94.444432264397904</v>
      </c>
      <c r="Y11" s="76">
        <f>VLOOKUP($A11,'RevPAR Raw Data'!$B$6:$BE$49,'RevPAR Raw Data'!AH$1,FALSE)</f>
        <v>142.23638634380401</v>
      </c>
      <c r="Z11" s="76">
        <f>VLOOKUP($A11,'RevPAR Raw Data'!$B$6:$BE$49,'RevPAR Raw Data'!AI$1,FALSE)</f>
        <v>173.023504035776</v>
      </c>
      <c r="AA11" s="76">
        <f>VLOOKUP($A11,'RevPAR Raw Data'!$B$6:$BE$49,'RevPAR Raw Data'!AJ$1,FALSE)</f>
        <v>164.59535503926699</v>
      </c>
      <c r="AB11" s="76">
        <f>VLOOKUP($A11,'RevPAR Raw Data'!$B$6:$BE$49,'RevPAR Raw Data'!AK$1,FALSE)</f>
        <v>151.442464005235</v>
      </c>
      <c r="AC11" s="77">
        <f>VLOOKUP($A11,'RevPAR Raw Data'!$B$6:$BE$49,'RevPAR Raw Data'!AL$1,FALSE)</f>
        <v>145.148428337696</v>
      </c>
      <c r="AD11" s="76">
        <f>VLOOKUP($A11,'RevPAR Raw Data'!$B$6:$BE$49,'RevPAR Raw Data'!AN$1,FALSE)</f>
        <v>192.387142233856</v>
      </c>
      <c r="AE11" s="76">
        <f>VLOOKUP($A11,'RevPAR Raw Data'!$B$6:$BE$49,'RevPAR Raw Data'!AO$1,FALSE)</f>
        <v>200.61029450261699</v>
      </c>
      <c r="AF11" s="77">
        <f>VLOOKUP($A11,'RevPAR Raw Data'!$B$6:$BE$49,'RevPAR Raw Data'!AP$1,FALSE)</f>
        <v>196.49871836823701</v>
      </c>
      <c r="AG11" s="78">
        <f>VLOOKUP($A11,'RevPAR Raw Data'!$B$6:$BE$49,'RevPAR Raw Data'!AR$1,FALSE)</f>
        <v>159.819939774993</v>
      </c>
    </row>
    <row r="12" spans="1:33" x14ac:dyDescent="0.2">
      <c r="A12" s="55" t="s">
        <v>131</v>
      </c>
      <c r="B12" s="43">
        <f>(VLOOKUP($A11,'Occupancy Raw Data'!$B$8:$BE$51,'Occupancy Raw Data'!AT$3,FALSE))/100</f>
        <v>-7.46284599017394E-2</v>
      </c>
      <c r="C12" s="44">
        <f>(VLOOKUP($A11,'Occupancy Raw Data'!$B$8:$BE$51,'Occupancy Raw Data'!AU$3,FALSE))/100</f>
        <v>2.49606353377782E-2</v>
      </c>
      <c r="D12" s="44">
        <f>(VLOOKUP($A11,'Occupancy Raw Data'!$B$8:$BE$51,'Occupancy Raw Data'!AV$3,FALSE))/100</f>
        <v>7.1923492007175002E-2</v>
      </c>
      <c r="E12" s="44">
        <f>(VLOOKUP($A11,'Occupancy Raw Data'!$B$8:$BE$51,'Occupancy Raw Data'!AW$3,FALSE))/100</f>
        <v>7.7934945403807E-3</v>
      </c>
      <c r="F12" s="44">
        <f>(VLOOKUP($A11,'Occupancy Raw Data'!$B$8:$BE$51,'Occupancy Raw Data'!AX$3,FALSE))/100</f>
        <v>6.1651111616966303E-5</v>
      </c>
      <c r="G12" s="44">
        <f>(VLOOKUP($A11,'Occupancy Raw Data'!$B$8:$BE$51,'Occupancy Raw Data'!AY$3,FALSE))/100</f>
        <v>1.1462184730663001E-2</v>
      </c>
      <c r="H12" s="45">
        <f>(VLOOKUP($A11,'Occupancy Raw Data'!$B$8:$BE$51,'Occupancy Raw Data'!BA$3,FALSE))/100</f>
        <v>1.9188352143538302E-2</v>
      </c>
      <c r="I12" s="45">
        <f>(VLOOKUP($A11,'Occupancy Raw Data'!$B$8:$BE$51,'Occupancy Raw Data'!BB$3,FALSE))/100</f>
        <v>2.1904633185141398E-2</v>
      </c>
      <c r="J12" s="44">
        <f>(VLOOKUP($A11,'Occupancy Raw Data'!$B$8:$BE$51,'Occupancy Raw Data'!BC$3,FALSE))/100</f>
        <v>2.0563117962379099E-2</v>
      </c>
      <c r="K12" s="46">
        <f>(VLOOKUP($A11,'Occupancy Raw Data'!$B$8:$BE$51,'Occupancy Raw Data'!BE$3,FALSE))/100</f>
        <v>1.4334122615188101E-2</v>
      </c>
      <c r="M12" s="43">
        <f>(VLOOKUP($A11,'ADR Raw Data'!$B$6:$BE$49,'ADR Raw Data'!AT$1,FALSE))/100</f>
        <v>1.93624844093583E-2</v>
      </c>
      <c r="N12" s="44">
        <f>(VLOOKUP($A11,'ADR Raw Data'!$B$6:$BE$49,'ADR Raw Data'!AU$1,FALSE))/100</f>
        <v>1.0715368869414701E-2</v>
      </c>
      <c r="O12" s="44">
        <f>(VLOOKUP($A11,'ADR Raw Data'!$B$6:$BE$49,'ADR Raw Data'!AV$1,FALSE))/100</f>
        <v>2.69378432573684E-2</v>
      </c>
      <c r="P12" s="44">
        <f>(VLOOKUP($A11,'ADR Raw Data'!$B$6:$BE$49,'ADR Raw Data'!AW$1,FALSE))/100</f>
        <v>2.7703938573751599E-2</v>
      </c>
      <c r="Q12" s="44">
        <f>(VLOOKUP($A11,'ADR Raw Data'!$B$6:$BE$49,'ADR Raw Data'!AX$1,FALSE))/100</f>
        <v>2.4323914798214899E-2</v>
      </c>
      <c r="R12" s="44">
        <f>(VLOOKUP($A11,'ADR Raw Data'!$B$6:$BE$49,'ADR Raw Data'!AY$1,FALSE))/100</f>
        <v>2.3036852744524602E-2</v>
      </c>
      <c r="S12" s="45">
        <f>(VLOOKUP($A11,'ADR Raw Data'!$B$6:$BE$49,'ADR Raw Data'!BA$1,FALSE))/100</f>
        <v>-1.1561870898713101E-2</v>
      </c>
      <c r="T12" s="45">
        <f>(VLOOKUP($A11,'ADR Raw Data'!$B$6:$BE$49,'ADR Raw Data'!BB$1,FALSE))/100</f>
        <v>-1.92945836061519E-2</v>
      </c>
      <c r="U12" s="44">
        <f>(VLOOKUP($A11,'ADR Raw Data'!$B$6:$BE$49,'ADR Raw Data'!BC$1,FALSE))/100</f>
        <v>-1.55243239670683E-2</v>
      </c>
      <c r="V12" s="46">
        <f>(VLOOKUP($A11,'ADR Raw Data'!$B$6:$BE$49,'ADR Raw Data'!BE$1,FALSE))/100</f>
        <v>9.4891436411434806E-3</v>
      </c>
      <c r="X12" s="43">
        <f>(VLOOKUP($A11,'RevPAR Raw Data'!$B$6:$BE$49,'RevPAR Raw Data'!AT$1,FALSE))/100</f>
        <v>-5.6710967883722797E-2</v>
      </c>
      <c r="Y12" s="44">
        <f>(VLOOKUP($A11,'RevPAR Raw Data'!$B$6:$BE$49,'RevPAR Raw Data'!AU$1,FALSE))/100</f>
        <v>3.5943466622052098E-2</v>
      </c>
      <c r="Z12" s="44">
        <f>(VLOOKUP($A11,'RevPAR Raw Data'!$B$6:$BE$49,'RevPAR Raw Data'!AV$1,FALSE))/100</f>
        <v>0.10079879901875501</v>
      </c>
      <c r="AA12" s="44">
        <f>(VLOOKUP($A11,'RevPAR Raw Data'!$B$6:$BE$49,'RevPAR Raw Data'!AW$1,FALSE))/100</f>
        <v>3.5713343608153897E-2</v>
      </c>
      <c r="AB12" s="44">
        <f>(VLOOKUP($A11,'RevPAR Raw Data'!$B$6:$BE$49,'RevPAR Raw Data'!AX$1,FALSE))/100</f>
        <v>2.4387065506218102E-2</v>
      </c>
      <c r="AC12" s="44">
        <f>(VLOOKUP($A11,'RevPAR Raw Data'!$B$6:$BE$49,'RevPAR Raw Data'!AY$1,FALSE))/100</f>
        <v>3.4763090136958497E-2</v>
      </c>
      <c r="AD12" s="45">
        <f>(VLOOKUP($A11,'RevPAR Raw Data'!$B$6:$BE$49,'RevPAR Raw Data'!BA$1,FALSE))/100</f>
        <v>7.4046279945825799E-3</v>
      </c>
      <c r="AE12" s="45">
        <f>(VLOOKUP($A11,'RevPAR Raw Data'!$B$6:$BE$49,'RevPAR Raw Data'!BB$1,FALSE))/100</f>
        <v>2.1874088026367002E-3</v>
      </c>
      <c r="AF12" s="44">
        <f>(VLOOKUP($A11,'RevPAR Raw Data'!$B$6:$BE$49,'RevPAR Raw Data'!BC$1,FALSE))/100</f>
        <v>4.7195654902898402E-3</v>
      </c>
      <c r="AG12" s="46">
        <f>(VLOOKUP($A11,'RevPAR Raw Data'!$B$6:$BE$49,'RevPAR Raw Data'!BE$1,FALSE))/100</f>
        <v>2.3959284804796799E-2</v>
      </c>
    </row>
    <row r="13" spans="1:33" x14ac:dyDescent="0.2">
      <c r="A13" s="93"/>
      <c r="B13" s="71"/>
      <c r="C13" s="72"/>
      <c r="D13" s="72"/>
      <c r="E13" s="72"/>
      <c r="F13" s="72"/>
      <c r="G13" s="73"/>
      <c r="H13" s="53"/>
      <c r="I13" s="53"/>
      <c r="J13" s="73"/>
      <c r="K13" s="74"/>
      <c r="M13" s="75"/>
      <c r="N13" s="76"/>
      <c r="O13" s="76"/>
      <c r="P13" s="76"/>
      <c r="Q13" s="76"/>
      <c r="R13" s="77"/>
      <c r="S13" s="76"/>
      <c r="T13" s="76"/>
      <c r="U13" s="77"/>
      <c r="V13" s="78"/>
      <c r="X13" s="75"/>
      <c r="Y13" s="76"/>
      <c r="Z13" s="76"/>
      <c r="AA13" s="76"/>
      <c r="AB13" s="76"/>
      <c r="AC13" s="77"/>
      <c r="AD13" s="76"/>
      <c r="AE13" s="76"/>
      <c r="AF13" s="77"/>
      <c r="AG13" s="78"/>
    </row>
    <row r="14" spans="1:33" x14ac:dyDescent="0.2">
      <c r="A14" s="70" t="s">
        <v>17</v>
      </c>
      <c r="B14" s="47">
        <f>(VLOOKUP($A14,'Occupancy Raw Data'!$B$8:$BE$51,'Occupancy Raw Data'!AG$3,FALSE))/100</f>
        <v>0.512338425381903</v>
      </c>
      <c r="C14" s="53">
        <f>(VLOOKUP($A14,'Occupancy Raw Data'!$B$8:$BE$51,'Occupancy Raw Data'!AH$3,FALSE))/100</f>
        <v>0.720503831175767</v>
      </c>
      <c r="D14" s="53">
        <f>(VLOOKUP($A14,'Occupancy Raw Data'!$B$8:$BE$51,'Occupancy Raw Data'!AI$3,FALSE))/100</f>
        <v>0.818317778792087</v>
      </c>
      <c r="E14" s="53">
        <f>(VLOOKUP($A14,'Occupancy Raw Data'!$B$8:$BE$51,'Occupancy Raw Data'!AJ$3,FALSE))/100</f>
        <v>0.78653213040564796</v>
      </c>
      <c r="F14" s="53">
        <f>(VLOOKUP($A14,'Occupancy Raw Data'!$B$8:$BE$51,'Occupancy Raw Data'!AK$3,FALSE))/100</f>
        <v>0.7018966505132509</v>
      </c>
      <c r="G14" s="54">
        <f>(VLOOKUP($A14,'Occupancy Raw Data'!$B$8:$BE$51,'Occupancy Raw Data'!AL$3,FALSE))/100</f>
        <v>0.70791776325373101</v>
      </c>
      <c r="H14" s="53">
        <f>(VLOOKUP($A14,'Occupancy Raw Data'!$B$8:$BE$51,'Occupancy Raw Data'!AN$3,FALSE))/100</f>
        <v>0.75804838255431095</v>
      </c>
      <c r="I14" s="53">
        <f>(VLOOKUP($A14,'Occupancy Raw Data'!$B$8:$BE$51,'Occupancy Raw Data'!AO$3,FALSE))/100</f>
        <v>0.763302288993988</v>
      </c>
      <c r="J14" s="54">
        <f>(VLOOKUP($A14,'Occupancy Raw Data'!$B$8:$BE$51,'Occupancy Raw Data'!AP$3,FALSE))/100</f>
        <v>0.76067533577415003</v>
      </c>
      <c r="K14" s="48">
        <f>(VLOOKUP($A14,'Occupancy Raw Data'!$B$8:$BE$51,'Occupancy Raw Data'!AR$3,FALSE))/100</f>
        <v>0.7229913554024221</v>
      </c>
      <c r="M14" s="75">
        <f>VLOOKUP($A14,'ADR Raw Data'!$B$6:$BE$49,'ADR Raw Data'!AG$1,FALSE)</f>
        <v>175.95994711501999</v>
      </c>
      <c r="N14" s="76">
        <f>VLOOKUP($A14,'ADR Raw Data'!$B$6:$BE$49,'ADR Raw Data'!AH$1,FALSE)</f>
        <v>201.594154951409</v>
      </c>
      <c r="O14" s="76">
        <f>VLOOKUP($A14,'ADR Raw Data'!$B$6:$BE$49,'ADR Raw Data'!AI$1,FALSE)</f>
        <v>214.21550609401501</v>
      </c>
      <c r="P14" s="76">
        <f>VLOOKUP($A14,'ADR Raw Data'!$B$6:$BE$49,'ADR Raw Data'!AJ$1,FALSE)</f>
        <v>208.40649265341401</v>
      </c>
      <c r="Q14" s="76">
        <f>VLOOKUP($A14,'ADR Raw Data'!$B$6:$BE$49,'ADR Raw Data'!AK$1,FALSE)</f>
        <v>186.47988419231999</v>
      </c>
      <c r="R14" s="77">
        <f>VLOOKUP($A14,'ADR Raw Data'!$B$6:$BE$49,'ADR Raw Data'!AL$1,FALSE)</f>
        <v>199.31828405240401</v>
      </c>
      <c r="S14" s="76">
        <f>VLOOKUP($A14,'ADR Raw Data'!$B$6:$BE$49,'ADR Raw Data'!AN$1,FALSE)</f>
        <v>184.34091663784099</v>
      </c>
      <c r="T14" s="76">
        <f>VLOOKUP($A14,'ADR Raw Data'!$B$6:$BE$49,'ADR Raw Data'!AO$1,FALSE)</f>
        <v>193.18829079620301</v>
      </c>
      <c r="U14" s="77">
        <f>VLOOKUP($A14,'ADR Raw Data'!$B$6:$BE$49,'ADR Raw Data'!AP$1,FALSE)</f>
        <v>188.779880693243</v>
      </c>
      <c r="V14" s="78">
        <f>VLOOKUP($A14,'ADR Raw Data'!$B$6:$BE$49,'ADR Raw Data'!AR$1,FALSE)</f>
        <v>196.15037282443899</v>
      </c>
      <c r="X14" s="75">
        <f>VLOOKUP($A14,'RevPAR Raw Data'!$B$6:$BE$49,'RevPAR Raw Data'!AG$1,FALSE)</f>
        <v>90.151042235192406</v>
      </c>
      <c r="Y14" s="76">
        <f>VLOOKUP($A14,'RevPAR Raw Data'!$B$6:$BE$49,'RevPAR Raw Data'!AH$1,FALSE)</f>
        <v>145.24936098513101</v>
      </c>
      <c r="Z14" s="76">
        <f>VLOOKUP($A14,'RevPAR Raw Data'!$B$6:$BE$49,'RevPAR Raw Data'!AI$1,FALSE)</f>
        <v>175.29635712967701</v>
      </c>
      <c r="AA14" s="76">
        <f>VLOOKUP($A14,'RevPAR Raw Data'!$B$6:$BE$49,'RevPAR Raw Data'!AJ$1,FALSE)</f>
        <v>163.91840265705801</v>
      </c>
      <c r="AB14" s="76">
        <f>VLOOKUP($A14,'RevPAR Raw Data'!$B$6:$BE$49,'RevPAR Raw Data'!AK$1,FALSE)</f>
        <v>130.88960610268899</v>
      </c>
      <c r="AC14" s="77">
        <f>VLOOKUP($A14,'RevPAR Raw Data'!$B$6:$BE$49,'RevPAR Raw Data'!AL$1,FALSE)</f>
        <v>141.10095382194899</v>
      </c>
      <c r="AD14" s="76">
        <f>VLOOKUP($A14,'RevPAR Raw Data'!$B$6:$BE$49,'RevPAR Raw Data'!AN$1,FALSE)</f>
        <v>139.739333695894</v>
      </c>
      <c r="AE14" s="76">
        <f>VLOOKUP($A14,'RevPAR Raw Data'!$B$6:$BE$49,'RevPAR Raw Data'!AO$1,FALSE)</f>
        <v>147.46106457157799</v>
      </c>
      <c r="AF14" s="77">
        <f>VLOOKUP($A14,'RevPAR Raw Data'!$B$6:$BE$49,'RevPAR Raw Data'!AP$1,FALSE)</f>
        <v>143.600199133736</v>
      </c>
      <c r="AG14" s="78">
        <f>VLOOKUP($A14,'RevPAR Raw Data'!$B$6:$BE$49,'RevPAR Raw Data'!AR$1,FALSE)</f>
        <v>141.81502391103101</v>
      </c>
    </row>
    <row r="15" spans="1:33" x14ac:dyDescent="0.2">
      <c r="A15" s="55" t="s">
        <v>131</v>
      </c>
      <c r="B15" s="43">
        <f>(VLOOKUP($A14,'Occupancy Raw Data'!$B$8:$BE$51,'Occupancy Raw Data'!AT$3,FALSE))/100</f>
        <v>3.4857177101553297E-2</v>
      </c>
      <c r="C15" s="44">
        <f>(VLOOKUP($A14,'Occupancy Raw Data'!$B$8:$BE$51,'Occupancy Raw Data'!AU$3,FALSE))/100</f>
        <v>4.2931246931558302E-2</v>
      </c>
      <c r="D15" s="44">
        <f>(VLOOKUP($A14,'Occupancy Raw Data'!$B$8:$BE$51,'Occupancy Raw Data'!AV$3,FALSE))/100</f>
        <v>4.6902022652564102E-2</v>
      </c>
      <c r="E15" s="44">
        <f>(VLOOKUP($A14,'Occupancy Raw Data'!$B$8:$BE$51,'Occupancy Raw Data'!AW$3,FALSE))/100</f>
        <v>4.8217488088084799E-2</v>
      </c>
      <c r="F15" s="44">
        <f>(VLOOKUP($A14,'Occupancy Raw Data'!$B$8:$BE$51,'Occupancy Raw Data'!AX$3,FALSE))/100</f>
        <v>5.4100957649677303E-2</v>
      </c>
      <c r="G15" s="44">
        <f>(VLOOKUP($A14,'Occupancy Raw Data'!$B$8:$BE$51,'Occupancy Raw Data'!AY$3,FALSE))/100</f>
        <v>4.6037394634616098E-2</v>
      </c>
      <c r="H15" s="45">
        <f>(VLOOKUP($A14,'Occupancy Raw Data'!$B$8:$BE$51,'Occupancy Raw Data'!BA$3,FALSE))/100</f>
        <v>7.3752964679576399E-2</v>
      </c>
      <c r="I15" s="45">
        <f>(VLOOKUP($A14,'Occupancy Raw Data'!$B$8:$BE$51,'Occupancy Raw Data'!BB$3,FALSE))/100</f>
        <v>5.47925131935195E-2</v>
      </c>
      <c r="J15" s="44">
        <f>(VLOOKUP($A14,'Occupancy Raw Data'!$B$8:$BE$51,'Occupancy Raw Data'!BC$3,FALSE))/100</f>
        <v>6.4147465518741995E-2</v>
      </c>
      <c r="K15" s="46">
        <f>(VLOOKUP($A14,'Occupancy Raw Data'!$B$8:$BE$51,'Occupancy Raw Data'!BE$3,FALSE))/100</f>
        <v>5.14089585737885E-2</v>
      </c>
      <c r="M15" s="43">
        <f>(VLOOKUP($A14,'ADR Raw Data'!$B$6:$BE$49,'ADR Raw Data'!AT$1,FALSE))/100</f>
        <v>1.60918352103175E-3</v>
      </c>
      <c r="N15" s="44">
        <f>(VLOOKUP($A14,'ADR Raw Data'!$B$6:$BE$49,'ADR Raw Data'!AU$1,FALSE))/100</f>
        <v>1.11936091829564E-2</v>
      </c>
      <c r="O15" s="44">
        <f>(VLOOKUP($A14,'ADR Raw Data'!$B$6:$BE$49,'ADR Raw Data'!AV$1,FALSE))/100</f>
        <v>2.11188213147461E-2</v>
      </c>
      <c r="P15" s="44">
        <f>(VLOOKUP($A14,'ADR Raw Data'!$B$6:$BE$49,'ADR Raw Data'!AW$1,FALSE))/100</f>
        <v>2.5738607704795999E-2</v>
      </c>
      <c r="Q15" s="44">
        <f>(VLOOKUP($A14,'ADR Raw Data'!$B$6:$BE$49,'ADR Raw Data'!AX$1,FALSE))/100</f>
        <v>8.4123211030381496E-3</v>
      </c>
      <c r="R15" s="44">
        <f>(VLOOKUP($A14,'ADR Raw Data'!$B$6:$BE$49,'ADR Raw Data'!AY$1,FALSE))/100</f>
        <v>1.5327111885587198E-2</v>
      </c>
      <c r="S15" s="45">
        <f>(VLOOKUP($A14,'ADR Raw Data'!$B$6:$BE$49,'ADR Raw Data'!BA$1,FALSE))/100</f>
        <v>1.70604290778372E-2</v>
      </c>
      <c r="T15" s="45">
        <f>(VLOOKUP($A14,'ADR Raw Data'!$B$6:$BE$49,'ADR Raw Data'!BB$1,FALSE))/100</f>
        <v>3.9627281324444701E-2</v>
      </c>
      <c r="U15" s="44">
        <f>(VLOOKUP($A14,'ADR Raw Data'!$B$6:$BE$49,'ADR Raw Data'!BC$1,FALSE))/100</f>
        <v>2.84014018473925E-2</v>
      </c>
      <c r="V15" s="46">
        <f>(VLOOKUP($A14,'ADR Raw Data'!$B$6:$BE$49,'ADR Raw Data'!BE$1,FALSE))/100</f>
        <v>1.8841425447255099E-2</v>
      </c>
      <c r="X15" s="43">
        <f>(VLOOKUP($A14,'RevPAR Raw Data'!$B$6:$BE$49,'RevPAR Raw Data'!AT$1,FALSE))/100</f>
        <v>3.6522452217566601E-2</v>
      </c>
      <c r="Y15" s="44">
        <f>(VLOOKUP($A14,'RevPAR Raw Data'!$B$6:$BE$49,'RevPAR Raw Data'!AU$1,FALSE))/100</f>
        <v>5.4605411714403598E-2</v>
      </c>
      <c r="Z15" s="44">
        <f>(VLOOKUP($A14,'RevPAR Raw Data'!$B$6:$BE$49,'RevPAR Raw Data'!AV$1,FALSE))/100</f>
        <v>6.9011359403009898E-2</v>
      </c>
      <c r="AA15" s="44">
        <f>(VLOOKUP($A14,'RevPAR Raw Data'!$B$6:$BE$49,'RevPAR Raw Data'!AW$1,FALSE))/100</f>
        <v>7.5197146803290704E-2</v>
      </c>
      <c r="AB15" s="44">
        <f>(VLOOKUP($A14,'RevPAR Raw Data'!$B$6:$BE$49,'RevPAR Raw Data'!AX$1,FALSE))/100</f>
        <v>6.2968393380446394E-2</v>
      </c>
      <c r="AC15" s="44">
        <f>(VLOOKUP($A14,'RevPAR Raw Data'!$B$6:$BE$49,'RevPAR Raw Data'!AY$1,FALSE))/100</f>
        <v>6.2070126818688995E-2</v>
      </c>
      <c r="AD15" s="45">
        <f>(VLOOKUP($A14,'RevPAR Raw Data'!$B$6:$BE$49,'RevPAR Raw Data'!BA$1,FALSE))/100</f>
        <v>9.2071650980609904E-2</v>
      </c>
      <c r="AE15" s="45">
        <f>(VLOOKUP($A14,'RevPAR Raw Data'!$B$6:$BE$49,'RevPAR Raw Data'!BB$1,FALSE))/100</f>
        <v>9.6591072852757198E-2</v>
      </c>
      <c r="AF15" s="44">
        <f>(VLOOKUP($A14,'RevPAR Raw Data'!$B$6:$BE$49,'RevPAR Raw Data'!BC$1,FALSE))/100</f>
        <v>9.4370745311824086E-2</v>
      </c>
      <c r="AG15" s="46">
        <f>(VLOOKUP($A14,'RevPAR Raw Data'!$B$6:$BE$49,'RevPAR Raw Data'!BE$1,FALSE))/100</f>
        <v>7.1219002081332694E-2</v>
      </c>
    </row>
    <row r="16" spans="1:33" x14ac:dyDescent="0.2">
      <c r="A16" s="93"/>
      <c r="B16" s="47"/>
      <c r="C16" s="53"/>
      <c r="D16" s="53"/>
      <c r="E16" s="53"/>
      <c r="F16" s="53"/>
      <c r="G16" s="54"/>
      <c r="H16" s="53"/>
      <c r="I16" s="53"/>
      <c r="J16" s="54"/>
      <c r="K16" s="48"/>
      <c r="M16" s="75"/>
      <c r="N16" s="76"/>
      <c r="O16" s="76"/>
      <c r="P16" s="76"/>
      <c r="Q16" s="76"/>
      <c r="R16" s="77"/>
      <c r="S16" s="76"/>
      <c r="T16" s="76"/>
      <c r="U16" s="77"/>
      <c r="V16" s="78"/>
      <c r="X16" s="75"/>
      <c r="Y16" s="76"/>
      <c r="Z16" s="76"/>
      <c r="AA16" s="76"/>
      <c r="AB16" s="76"/>
      <c r="AC16" s="77"/>
      <c r="AD16" s="76"/>
      <c r="AE16" s="76"/>
      <c r="AF16" s="77"/>
      <c r="AG16" s="78"/>
    </row>
    <row r="17" spans="1:33" x14ac:dyDescent="0.2">
      <c r="A17" s="70" t="s">
        <v>18</v>
      </c>
      <c r="B17" s="47">
        <f>(VLOOKUP($A17,'Occupancy Raw Data'!$B$8:$BE$51,'Occupancy Raw Data'!AG$3,FALSE))/100</f>
        <v>0.50527565661305607</v>
      </c>
      <c r="C17" s="53">
        <f>(VLOOKUP($A17,'Occupancy Raw Data'!$B$8:$BE$51,'Occupancy Raw Data'!AH$3,FALSE))/100</f>
        <v>0.67702600856049899</v>
      </c>
      <c r="D17" s="53">
        <f>(VLOOKUP($A17,'Occupancy Raw Data'!$B$8:$BE$51,'Occupancy Raw Data'!AI$3,FALSE))/100</f>
        <v>0.75577691509179001</v>
      </c>
      <c r="E17" s="53">
        <f>(VLOOKUP($A17,'Occupancy Raw Data'!$B$8:$BE$51,'Occupancy Raw Data'!AJ$3,FALSE))/100</f>
        <v>0.75239964165351292</v>
      </c>
      <c r="F17" s="53">
        <f>(VLOOKUP($A17,'Occupancy Raw Data'!$B$8:$BE$51,'Occupancy Raw Data'!AK$3,FALSE))/100</f>
        <v>0.6955369575719681</v>
      </c>
      <c r="G17" s="54">
        <f>(VLOOKUP($A17,'Occupancy Raw Data'!$B$8:$BE$51,'Occupancy Raw Data'!AL$3,FALSE))/100</f>
        <v>0.67720590326158003</v>
      </c>
      <c r="H17" s="53">
        <f>(VLOOKUP($A17,'Occupancy Raw Data'!$B$8:$BE$51,'Occupancy Raw Data'!AN$3,FALSE))/100</f>
        <v>0.78451362641734601</v>
      </c>
      <c r="I17" s="53">
        <f>(VLOOKUP($A17,'Occupancy Raw Data'!$B$8:$BE$51,'Occupancy Raw Data'!AO$3,FALSE))/100</f>
        <v>0.7898064736139131</v>
      </c>
      <c r="J17" s="54">
        <f>(VLOOKUP($A17,'Occupancy Raw Data'!$B$8:$BE$51,'Occupancy Raw Data'!AP$3,FALSE))/100</f>
        <v>0.78716005001562905</v>
      </c>
      <c r="K17" s="48">
        <f>(VLOOKUP($A17,'Occupancy Raw Data'!$B$8:$BE$51,'Occupancy Raw Data'!AR$3,FALSE))/100</f>
        <v>0.70863540917823098</v>
      </c>
      <c r="M17" s="75">
        <f>VLOOKUP($A17,'ADR Raw Data'!$B$6:$BE$49,'ADR Raw Data'!AG$1,FALSE)</f>
        <v>139.096214029409</v>
      </c>
      <c r="N17" s="76">
        <f>VLOOKUP($A17,'ADR Raw Data'!$B$6:$BE$49,'ADR Raw Data'!AH$1,FALSE)</f>
        <v>151.889824933575</v>
      </c>
      <c r="O17" s="76">
        <f>VLOOKUP($A17,'ADR Raw Data'!$B$6:$BE$49,'ADR Raw Data'!AI$1,FALSE)</f>
        <v>159.25007272077201</v>
      </c>
      <c r="P17" s="76">
        <f>VLOOKUP($A17,'ADR Raw Data'!$B$6:$BE$49,'ADR Raw Data'!AJ$1,FALSE)</f>
        <v>157.52132325981299</v>
      </c>
      <c r="Q17" s="76">
        <f>VLOOKUP($A17,'ADR Raw Data'!$B$6:$BE$49,'ADR Raw Data'!AK$1,FALSE)</f>
        <v>148.25695866232201</v>
      </c>
      <c r="R17" s="77">
        <f>VLOOKUP($A17,'ADR Raw Data'!$B$6:$BE$49,'ADR Raw Data'!AL$1,FALSE)</f>
        <v>152.12805303733299</v>
      </c>
      <c r="S17" s="76">
        <f>VLOOKUP($A17,'ADR Raw Data'!$B$6:$BE$49,'ADR Raw Data'!AN$1,FALSE)</f>
        <v>156.70803776318701</v>
      </c>
      <c r="T17" s="76">
        <f>VLOOKUP($A17,'ADR Raw Data'!$B$6:$BE$49,'ADR Raw Data'!AO$1,FALSE)</f>
        <v>156.965306557524</v>
      </c>
      <c r="U17" s="77">
        <f>VLOOKUP($A17,'ADR Raw Data'!$B$6:$BE$49,'ADR Raw Data'!AP$1,FALSE)</f>
        <v>156.83710462781099</v>
      </c>
      <c r="V17" s="78">
        <f>VLOOKUP($A17,'ADR Raw Data'!$B$6:$BE$49,'ADR Raw Data'!AR$1,FALSE)</f>
        <v>153.62325405752301</v>
      </c>
      <c r="X17" s="75">
        <f>VLOOKUP($A17,'RevPAR Raw Data'!$B$6:$BE$49,'RevPAR Raw Data'!AG$1,FALSE)</f>
        <v>70.281930876100205</v>
      </c>
      <c r="Y17" s="76">
        <f>VLOOKUP($A17,'RevPAR Raw Data'!$B$6:$BE$49,'RevPAR Raw Data'!AH$1,FALSE)</f>
        <v>102.833361915731</v>
      </c>
      <c r="Z17" s="76">
        <f>VLOOKUP($A17,'RevPAR Raw Data'!$B$6:$BE$49,'RevPAR Raw Data'!AI$1,FALSE)</f>
        <v>120.357528689049</v>
      </c>
      <c r="AA17" s="76">
        <f>VLOOKUP($A17,'RevPAR Raw Data'!$B$6:$BE$49,'RevPAR Raw Data'!AJ$1,FALSE)</f>
        <v>118.51898717346999</v>
      </c>
      <c r="AB17" s="76">
        <f>VLOOKUP($A17,'RevPAR Raw Data'!$B$6:$BE$49,'RevPAR Raw Data'!AK$1,FALSE)</f>
        <v>103.118193966864</v>
      </c>
      <c r="AC17" s="77">
        <f>VLOOKUP($A17,'RevPAR Raw Data'!$B$6:$BE$49,'RevPAR Raw Data'!AL$1,FALSE)</f>
        <v>103.022015568572</v>
      </c>
      <c r="AD17" s="76">
        <f>VLOOKUP($A17,'RevPAR Raw Data'!$B$6:$BE$49,'RevPAR Raw Data'!AN$1,FALSE)</f>
        <v>122.939590994344</v>
      </c>
      <c r="AE17" s="76">
        <f>VLOOKUP($A17,'RevPAR Raw Data'!$B$6:$BE$49,'RevPAR Raw Data'!AO$1,FALSE)</f>
        <v>123.97221525192499</v>
      </c>
      <c r="AF17" s="77">
        <f>VLOOKUP($A17,'RevPAR Raw Data'!$B$6:$BE$49,'RevPAR Raw Data'!AP$1,FALSE)</f>
        <v>123.455903123135</v>
      </c>
      <c r="AG17" s="78">
        <f>VLOOKUP($A17,'RevPAR Raw Data'!$B$6:$BE$49,'RevPAR Raw Data'!AR$1,FALSE)</f>
        <v>108.86287749834401</v>
      </c>
    </row>
    <row r="18" spans="1:33" x14ac:dyDescent="0.2">
      <c r="A18" s="55" t="s">
        <v>131</v>
      </c>
      <c r="B18" s="43">
        <f>(VLOOKUP($A17,'Occupancy Raw Data'!$B$8:$BE$51,'Occupancy Raw Data'!AT$3,FALSE))/100</f>
        <v>7.6736442631571797E-2</v>
      </c>
      <c r="C18" s="44">
        <f>(VLOOKUP($A17,'Occupancy Raw Data'!$B$8:$BE$51,'Occupancy Raw Data'!AU$3,FALSE))/100</f>
        <v>3.60830806613847E-2</v>
      </c>
      <c r="D18" s="44">
        <f>(VLOOKUP($A17,'Occupancy Raw Data'!$B$8:$BE$51,'Occupancy Raw Data'!AV$3,FALSE))/100</f>
        <v>2.1865098099297403E-2</v>
      </c>
      <c r="E18" s="44">
        <f>(VLOOKUP($A17,'Occupancy Raw Data'!$B$8:$BE$51,'Occupancy Raw Data'!AW$3,FALSE))/100</f>
        <v>2.9498912999173798E-2</v>
      </c>
      <c r="F18" s="44">
        <f>(VLOOKUP($A17,'Occupancy Raw Data'!$B$8:$BE$51,'Occupancy Raw Data'!AX$3,FALSE))/100</f>
        <v>2.9931578483554801E-2</v>
      </c>
      <c r="G18" s="44">
        <f>(VLOOKUP($A17,'Occupancy Raw Data'!$B$8:$BE$51,'Occupancy Raw Data'!AY$3,FALSE))/100</f>
        <v>3.5963650493262798E-2</v>
      </c>
      <c r="H18" s="45">
        <f>(VLOOKUP($A17,'Occupancy Raw Data'!$B$8:$BE$51,'Occupancy Raw Data'!BA$3,FALSE))/100</f>
        <v>4.37099287608343E-2</v>
      </c>
      <c r="I18" s="45">
        <f>(VLOOKUP($A17,'Occupancy Raw Data'!$B$8:$BE$51,'Occupancy Raw Data'!BB$3,FALSE))/100</f>
        <v>4.1473088057425597E-2</v>
      </c>
      <c r="J18" s="44">
        <f>(VLOOKUP($A17,'Occupancy Raw Data'!$B$8:$BE$51,'Occupancy Raw Data'!BC$3,FALSE))/100</f>
        <v>4.2584719357699703E-2</v>
      </c>
      <c r="K18" s="46">
        <f>(VLOOKUP($A17,'Occupancy Raw Data'!$B$8:$BE$51,'Occupancy Raw Data'!BE$3,FALSE))/100</f>
        <v>3.8064041181639696E-2</v>
      </c>
      <c r="M18" s="43">
        <f>(VLOOKUP($A17,'ADR Raw Data'!$B$6:$BE$49,'ADR Raw Data'!AT$1,FALSE))/100</f>
        <v>3.9559187208058802E-2</v>
      </c>
      <c r="N18" s="44">
        <f>(VLOOKUP($A17,'ADR Raw Data'!$B$6:$BE$49,'ADR Raw Data'!AU$1,FALSE))/100</f>
        <v>1.4788382212538E-2</v>
      </c>
      <c r="O18" s="44">
        <f>(VLOOKUP($A17,'ADR Raw Data'!$B$6:$BE$49,'ADR Raw Data'!AV$1,FALSE))/100</f>
        <v>9.0508099321160492E-3</v>
      </c>
      <c r="P18" s="44">
        <f>(VLOOKUP($A17,'ADR Raw Data'!$B$6:$BE$49,'ADR Raw Data'!AW$1,FALSE))/100</f>
        <v>1.8492476131783599E-2</v>
      </c>
      <c r="Q18" s="44">
        <f>(VLOOKUP($A17,'ADR Raw Data'!$B$6:$BE$49,'ADR Raw Data'!AX$1,FALSE))/100</f>
        <v>3.44084586544737E-2</v>
      </c>
      <c r="R18" s="44">
        <f>(VLOOKUP($A17,'ADR Raw Data'!$B$6:$BE$49,'ADR Raw Data'!AY$1,FALSE))/100</f>
        <v>2.0699463563237201E-2</v>
      </c>
      <c r="S18" s="45">
        <f>(VLOOKUP($A17,'ADR Raw Data'!$B$6:$BE$49,'ADR Raw Data'!BA$1,FALSE))/100</f>
        <v>5.4592248176846499E-2</v>
      </c>
      <c r="T18" s="45">
        <f>(VLOOKUP($A17,'ADR Raw Data'!$B$6:$BE$49,'ADR Raw Data'!BB$1,FALSE))/100</f>
        <v>5.5684228151148506E-2</v>
      </c>
      <c r="U18" s="44">
        <f>(VLOOKUP($A17,'ADR Raw Data'!$B$6:$BE$49,'ADR Raw Data'!BC$1,FALSE))/100</f>
        <v>5.5139770052284501E-2</v>
      </c>
      <c r="V18" s="46">
        <f>(VLOOKUP($A17,'ADR Raw Data'!$B$6:$BE$49,'ADR Raw Data'!BE$1,FALSE))/100</f>
        <v>3.1610707059851501E-2</v>
      </c>
      <c r="X18" s="43">
        <f>(VLOOKUP($A17,'RevPAR Raw Data'!$B$6:$BE$49,'RevPAR Raw Data'!AT$1,FALSE))/100</f>
        <v>0.11933126113937301</v>
      </c>
      <c r="Y18" s="44">
        <f>(VLOOKUP($A17,'RevPAR Raw Data'!$B$6:$BE$49,'RevPAR Raw Data'!AU$1,FALSE))/100</f>
        <v>5.1405073262149097E-2</v>
      </c>
      <c r="Z18" s="44">
        <f>(VLOOKUP($A17,'RevPAR Raw Data'!$B$6:$BE$49,'RevPAR Raw Data'!AV$1,FALSE))/100</f>
        <v>3.1113804878457302E-2</v>
      </c>
      <c r="AA18" s="44">
        <f>(VLOOKUP($A17,'RevPAR Raw Data'!$B$6:$BE$49,'RevPAR Raw Data'!AW$1,FALSE))/100</f>
        <v>4.8536897075508297E-2</v>
      </c>
      <c r="AB18" s="44">
        <f>(VLOOKUP($A17,'RevPAR Raw Data'!$B$6:$BE$49,'RevPAR Raw Data'!AX$1,FALSE))/100</f>
        <v>6.5369936618743102E-2</v>
      </c>
      <c r="AC18" s="44">
        <f>(VLOOKUP($A17,'RevPAR Raw Data'!$B$6:$BE$49,'RevPAR Raw Data'!AY$1,FALSE))/100</f>
        <v>5.7407542329486298E-2</v>
      </c>
      <c r="AD18" s="45">
        <f>(VLOOKUP($A17,'RevPAR Raw Data'!$B$6:$BE$49,'RevPAR Raw Data'!BA$1,FALSE))/100</f>
        <v>0.10068840021638399</v>
      </c>
      <c r="AE18" s="45">
        <f>(VLOOKUP($A17,'RevPAR Raw Data'!$B$6:$BE$49,'RevPAR Raw Data'!BB$1,FALSE))/100</f>
        <v>9.9466713106096505E-2</v>
      </c>
      <c r="AF18" s="44">
        <f>(VLOOKUP($A17,'RevPAR Raw Data'!$B$6:$BE$49,'RevPAR Raw Data'!BC$1,FALSE))/100</f>
        <v>0.100072601043108</v>
      </c>
      <c r="AG18" s="46">
        <f>(VLOOKUP($A17,'RevPAR Raw Data'!$B$6:$BE$49,'RevPAR Raw Data'!BE$1,FALSE))/100</f>
        <v>7.0877979496798207E-2</v>
      </c>
    </row>
    <row r="19" spans="1:33" x14ac:dyDescent="0.2">
      <c r="A19" s="93"/>
      <c r="B19" s="71"/>
      <c r="C19" s="72"/>
      <c r="D19" s="72"/>
      <c r="E19" s="72"/>
      <c r="F19" s="72"/>
      <c r="G19" s="73"/>
      <c r="H19" s="53"/>
      <c r="I19" s="53"/>
      <c r="J19" s="73"/>
      <c r="K19" s="74"/>
      <c r="M19" s="75"/>
      <c r="N19" s="76"/>
      <c r="O19" s="76"/>
      <c r="P19" s="76"/>
      <c r="Q19" s="76"/>
      <c r="R19" s="77"/>
      <c r="S19" s="76"/>
      <c r="T19" s="76"/>
      <c r="U19" s="77"/>
      <c r="V19" s="78"/>
      <c r="X19" s="75"/>
      <c r="Y19" s="76"/>
      <c r="Z19" s="76"/>
      <c r="AA19" s="76"/>
      <c r="AB19" s="76"/>
      <c r="AC19" s="77"/>
      <c r="AD19" s="76"/>
      <c r="AE19" s="76"/>
      <c r="AF19" s="77"/>
      <c r="AG19" s="78"/>
    </row>
    <row r="20" spans="1:33" x14ac:dyDescent="0.2">
      <c r="A20" s="70" t="s">
        <v>19</v>
      </c>
      <c r="B20" s="47">
        <f>(VLOOKUP($A20,'Occupancy Raw Data'!$B$8:$BE$51,'Occupancy Raw Data'!AG$3,FALSE))/100</f>
        <v>0.46824979427178298</v>
      </c>
      <c r="C20" s="53">
        <f>(VLOOKUP($A20,'Occupancy Raw Data'!$B$8:$BE$51,'Occupancy Raw Data'!AH$3,FALSE))/100</f>
        <v>0.62151576837168399</v>
      </c>
      <c r="D20" s="53">
        <f>(VLOOKUP($A20,'Occupancy Raw Data'!$B$8:$BE$51,'Occupancy Raw Data'!AI$3,FALSE))/100</f>
        <v>0.686569195834699</v>
      </c>
      <c r="E20" s="53">
        <f>(VLOOKUP($A20,'Occupancy Raw Data'!$B$8:$BE$51,'Occupancy Raw Data'!AJ$3,FALSE))/100</f>
        <v>0.68683036128768704</v>
      </c>
      <c r="F20" s="53">
        <f>(VLOOKUP($A20,'Occupancy Raw Data'!$B$8:$BE$51,'Occupancy Raw Data'!AK$3,FALSE))/100</f>
        <v>0.66671205743995998</v>
      </c>
      <c r="G20" s="54">
        <f>(VLOOKUP($A20,'Occupancy Raw Data'!$B$8:$BE$51,'Occupancy Raw Data'!AL$3,FALSE))/100</f>
        <v>0.62596784094734503</v>
      </c>
      <c r="H20" s="53">
        <f>(VLOOKUP($A20,'Occupancy Raw Data'!$B$8:$BE$51,'Occupancy Raw Data'!AN$3,FALSE))/100</f>
        <v>0.75425229017083395</v>
      </c>
      <c r="I20" s="53">
        <f>(VLOOKUP($A20,'Occupancy Raw Data'!$B$8:$BE$51,'Occupancy Raw Data'!AO$3,FALSE))/100</f>
        <v>0.76180985392423806</v>
      </c>
      <c r="J20" s="54">
        <f>(VLOOKUP($A20,'Occupancy Raw Data'!$B$8:$BE$51,'Occupancy Raw Data'!AP$3,FALSE))/100</f>
        <v>0.75803107204753606</v>
      </c>
      <c r="K20" s="48">
        <f>(VLOOKUP($A20,'Occupancy Raw Data'!$B$8:$BE$51,'Occupancy Raw Data'!AR$3,FALSE))/100</f>
        <v>0.66369405465810305</v>
      </c>
      <c r="M20" s="75">
        <f>VLOOKUP($A20,'ADR Raw Data'!$B$6:$BE$49,'ADR Raw Data'!AG$1,FALSE)</f>
        <v>108.900805507472</v>
      </c>
      <c r="N20" s="76">
        <f>VLOOKUP($A20,'ADR Raw Data'!$B$6:$BE$49,'ADR Raw Data'!AH$1,FALSE)</f>
        <v>115.856502936784</v>
      </c>
      <c r="O20" s="76">
        <f>VLOOKUP($A20,'ADR Raw Data'!$B$6:$BE$49,'ADR Raw Data'!AI$1,FALSE)</f>
        <v>119.558018276197</v>
      </c>
      <c r="P20" s="76">
        <f>VLOOKUP($A20,'ADR Raw Data'!$B$6:$BE$49,'ADR Raw Data'!AJ$1,FALSE)</f>
        <v>119.165350515928</v>
      </c>
      <c r="Q20" s="76">
        <f>VLOOKUP($A20,'ADR Raw Data'!$B$6:$BE$49,'ADR Raw Data'!AK$1,FALSE)</f>
        <v>118.085072321146</v>
      </c>
      <c r="R20" s="77">
        <f>VLOOKUP($A20,'ADR Raw Data'!$B$6:$BE$49,'ADR Raw Data'!AL$1,FALSE)</f>
        <v>116.82838180049499</v>
      </c>
      <c r="S20" s="76">
        <f>VLOOKUP($A20,'ADR Raw Data'!$B$6:$BE$49,'ADR Raw Data'!AN$1,FALSE)</f>
        <v>136.218932519264</v>
      </c>
      <c r="T20" s="76">
        <f>VLOOKUP($A20,'ADR Raw Data'!$B$6:$BE$49,'ADR Raw Data'!AO$1,FALSE)</f>
        <v>136.05497424397501</v>
      </c>
      <c r="U20" s="77">
        <f>VLOOKUP($A20,'ADR Raw Data'!$B$6:$BE$49,'ADR Raw Data'!AP$1,FALSE)</f>
        <v>136.13654471594501</v>
      </c>
      <c r="V20" s="78">
        <f>VLOOKUP($A20,'ADR Raw Data'!$B$6:$BE$49,'ADR Raw Data'!AR$1,FALSE)</f>
        <v>123.128103108136</v>
      </c>
      <c r="X20" s="75">
        <f>VLOOKUP($A20,'RevPAR Raw Data'!$B$6:$BE$49,'RevPAR Raw Data'!AG$1,FALSE)</f>
        <v>50.992779774905401</v>
      </c>
      <c r="Y20" s="76">
        <f>VLOOKUP($A20,'RevPAR Raw Data'!$B$6:$BE$49,'RevPAR Raw Data'!AH$1,FALSE)</f>
        <v>72.006643443611907</v>
      </c>
      <c r="Z20" s="76">
        <f>VLOOKUP($A20,'RevPAR Raw Data'!$B$6:$BE$49,'RevPAR Raw Data'!AI$1,FALSE)</f>
        <v>82.084852463479294</v>
      </c>
      <c r="AA20" s="76">
        <f>VLOOKUP($A20,'RevPAR Raw Data'!$B$6:$BE$49,'RevPAR Raw Data'!AJ$1,FALSE)</f>
        <v>81.846380747828903</v>
      </c>
      <c r="AB20" s="76">
        <f>VLOOKUP($A20,'RevPAR Raw Data'!$B$6:$BE$49,'RevPAR Raw Data'!AK$1,FALSE)</f>
        <v>78.728741520178204</v>
      </c>
      <c r="AC20" s="77">
        <f>VLOOKUP($A20,'RevPAR Raw Data'!$B$6:$BE$49,'RevPAR Raw Data'!AL$1,FALSE)</f>
        <v>73.130809917028003</v>
      </c>
      <c r="AD20" s="76">
        <f>VLOOKUP($A20,'RevPAR Raw Data'!$B$6:$BE$49,'RevPAR Raw Data'!AN$1,FALSE)</f>
        <v>102.743441817281</v>
      </c>
      <c r="AE20" s="76">
        <f>VLOOKUP($A20,'RevPAR Raw Data'!$B$6:$BE$49,'RevPAR Raw Data'!AO$1,FALSE)</f>
        <v>103.64802005446801</v>
      </c>
      <c r="AF20" s="77">
        <f>VLOOKUP($A20,'RevPAR Raw Data'!$B$6:$BE$49,'RevPAR Raw Data'!AP$1,FALSE)</f>
        <v>103.19573093587501</v>
      </c>
      <c r="AG20" s="78">
        <f>VLOOKUP($A20,'RevPAR Raw Data'!$B$6:$BE$49,'RevPAR Raw Data'!AR$1,FALSE)</f>
        <v>81.719389994200299</v>
      </c>
    </row>
    <row r="21" spans="1:33" x14ac:dyDescent="0.2">
      <c r="A21" s="55" t="s">
        <v>131</v>
      </c>
      <c r="B21" s="43">
        <f>(VLOOKUP($A20,'Occupancy Raw Data'!$B$8:$BE$51,'Occupancy Raw Data'!AT$3,FALSE))/100</f>
        <v>3.4732556753431204E-2</v>
      </c>
      <c r="C21" s="44">
        <f>(VLOOKUP($A20,'Occupancy Raw Data'!$B$8:$BE$51,'Occupancy Raw Data'!AU$3,FALSE))/100</f>
        <v>1.23558107681819E-2</v>
      </c>
      <c r="D21" s="44">
        <f>(VLOOKUP($A20,'Occupancy Raw Data'!$B$8:$BE$51,'Occupancy Raw Data'!AV$3,FALSE))/100</f>
        <v>2.7896894945735599E-2</v>
      </c>
      <c r="E21" s="44">
        <f>(VLOOKUP($A20,'Occupancy Raw Data'!$B$8:$BE$51,'Occupancy Raw Data'!AW$3,FALSE))/100</f>
        <v>1.8152148562185798E-2</v>
      </c>
      <c r="F21" s="44">
        <f>(VLOOKUP($A20,'Occupancy Raw Data'!$B$8:$BE$51,'Occupancy Raw Data'!AX$3,FALSE))/100</f>
        <v>2.8149318951893699E-2</v>
      </c>
      <c r="G21" s="44">
        <f>(VLOOKUP($A20,'Occupancy Raw Data'!$B$8:$BE$51,'Occupancy Raw Data'!AY$3,FALSE))/100</f>
        <v>2.36790776511249E-2</v>
      </c>
      <c r="H21" s="45">
        <f>(VLOOKUP($A20,'Occupancy Raw Data'!$B$8:$BE$51,'Occupancy Raw Data'!BA$3,FALSE))/100</f>
        <v>2.64720049576034E-2</v>
      </c>
      <c r="I21" s="45">
        <f>(VLOOKUP($A20,'Occupancy Raw Data'!$B$8:$BE$51,'Occupancy Raw Data'!BB$3,FALSE))/100</f>
        <v>2.1361684727352198E-2</v>
      </c>
      <c r="J21" s="44">
        <f>(VLOOKUP($A20,'Occupancy Raw Data'!$B$8:$BE$51,'Occupancy Raw Data'!BC$3,FALSE))/100</f>
        <v>2.3897731275997099E-2</v>
      </c>
      <c r="K21" s="46">
        <f>(VLOOKUP($A20,'Occupancy Raw Data'!$B$8:$BE$51,'Occupancy Raw Data'!BE$3,FALSE))/100</f>
        <v>2.3740951134368402E-2</v>
      </c>
      <c r="M21" s="43">
        <f>(VLOOKUP($A20,'ADR Raw Data'!$B$6:$BE$49,'ADR Raw Data'!AT$1,FALSE))/100</f>
        <v>2.22396840573852E-2</v>
      </c>
      <c r="N21" s="44">
        <f>(VLOOKUP($A20,'ADR Raw Data'!$B$6:$BE$49,'ADR Raw Data'!AU$1,FALSE))/100</f>
        <v>2.13597167125688E-2</v>
      </c>
      <c r="O21" s="44">
        <f>(VLOOKUP($A20,'ADR Raw Data'!$B$6:$BE$49,'ADR Raw Data'!AV$1,FALSE))/100</f>
        <v>2.0371456157095097E-2</v>
      </c>
      <c r="P21" s="44">
        <f>(VLOOKUP($A20,'ADR Raw Data'!$B$6:$BE$49,'ADR Raw Data'!AW$1,FALSE))/100</f>
        <v>2.04319119451216E-2</v>
      </c>
      <c r="Q21" s="44">
        <f>(VLOOKUP($A20,'ADR Raw Data'!$B$6:$BE$49,'ADR Raw Data'!AX$1,FALSE))/100</f>
        <v>2.8420669963096497E-2</v>
      </c>
      <c r="R21" s="44">
        <f>(VLOOKUP($A20,'ADR Raw Data'!$B$6:$BE$49,'ADR Raw Data'!AY$1,FALSE))/100</f>
        <v>2.2468235852353101E-2</v>
      </c>
      <c r="S21" s="45">
        <f>(VLOOKUP($A20,'ADR Raw Data'!$B$6:$BE$49,'ADR Raw Data'!BA$1,FALSE))/100</f>
        <v>3.5139229781848899E-2</v>
      </c>
      <c r="T21" s="45">
        <f>(VLOOKUP($A20,'ADR Raw Data'!$B$6:$BE$49,'ADR Raw Data'!BB$1,FALSE))/100</f>
        <v>3.2138661938727699E-2</v>
      </c>
      <c r="U21" s="44">
        <f>(VLOOKUP($A20,'ADR Raw Data'!$B$6:$BE$49,'ADR Raw Data'!BC$1,FALSE))/100</f>
        <v>3.3628002299139301E-2</v>
      </c>
      <c r="V21" s="46">
        <f>(VLOOKUP($A20,'ADR Raw Data'!$B$6:$BE$49,'ADR Raw Data'!BE$1,FALSE))/100</f>
        <v>2.64656839536919E-2</v>
      </c>
      <c r="X21" s="43">
        <f>(VLOOKUP($A20,'RevPAR Raw Data'!$B$6:$BE$49,'RevPAR Raw Data'!AT$1,FALSE))/100</f>
        <v>5.7744681899517897E-2</v>
      </c>
      <c r="Y21" s="44">
        <f>(VLOOKUP($A20,'RevPAR Raw Data'!$B$6:$BE$49,'RevPAR Raw Data'!AU$1,FALSE))/100</f>
        <v>3.3979444098513195E-2</v>
      </c>
      <c r="Z21" s="44">
        <f>(VLOOKUP($A20,'RevPAR Raw Data'!$B$6:$BE$49,'RevPAR Raw Data'!AV$1,FALSE))/100</f>
        <v>4.8836651475136897E-2</v>
      </c>
      <c r="AA21" s="44">
        <f>(VLOOKUP($A20,'RevPAR Raw Data'!$B$6:$BE$49,'RevPAR Raw Data'!AW$1,FALSE))/100</f>
        <v>3.8954943608344797E-2</v>
      </c>
      <c r="AB21" s="44">
        <f>(VLOOKUP($A20,'RevPAR Raw Data'!$B$6:$BE$49,'RevPAR Raw Data'!AX$1,FALSE))/100</f>
        <v>5.7370011418607897E-2</v>
      </c>
      <c r="AC21" s="44">
        <f>(VLOOKUP($A20,'RevPAR Raw Data'!$B$6:$BE$49,'RevPAR Raw Data'!AY$1,FALSE))/100</f>
        <v>4.6679340604909594E-2</v>
      </c>
      <c r="AD21" s="45">
        <f>(VLOOKUP($A20,'RevPAR Raw Data'!$B$6:$BE$49,'RevPAR Raw Data'!BA$1,FALSE))/100</f>
        <v>6.2541440604443901E-2</v>
      </c>
      <c r="AE21" s="45">
        <f>(VLOOKUP($A20,'RevPAR Raw Data'!$B$6:$BE$49,'RevPAR Raw Data'!BB$1,FALSE))/100</f>
        <v>5.4186882629973898E-2</v>
      </c>
      <c r="AF21" s="44">
        <f>(VLOOKUP($A20,'RevPAR Raw Data'!$B$6:$BE$49,'RevPAR Raw Data'!BC$1,FALSE))/100</f>
        <v>5.83293665374299E-2</v>
      </c>
      <c r="AG21" s="46">
        <f>(VLOOKUP($A20,'RevPAR Raw Data'!$B$6:$BE$49,'RevPAR Raw Data'!BE$1,FALSE))/100</f>
        <v>5.0834955597542503E-2</v>
      </c>
    </row>
    <row r="22" spans="1:33" x14ac:dyDescent="0.2">
      <c r="A22" s="93"/>
      <c r="B22" s="71"/>
      <c r="C22" s="72"/>
      <c r="D22" s="72"/>
      <c r="E22" s="72"/>
      <c r="F22" s="72"/>
      <c r="G22" s="73"/>
      <c r="H22" s="53"/>
      <c r="I22" s="53"/>
      <c r="J22" s="73"/>
      <c r="K22" s="74"/>
      <c r="M22" s="75"/>
      <c r="N22" s="76"/>
      <c r="O22" s="76"/>
      <c r="P22" s="76"/>
      <c r="Q22" s="76"/>
      <c r="R22" s="77"/>
      <c r="S22" s="76"/>
      <c r="T22" s="76"/>
      <c r="U22" s="77"/>
      <c r="V22" s="78"/>
      <c r="X22" s="75"/>
      <c r="Y22" s="76"/>
      <c r="Z22" s="76"/>
      <c r="AA22" s="76"/>
      <c r="AB22" s="76"/>
      <c r="AC22" s="77"/>
      <c r="AD22" s="76"/>
      <c r="AE22" s="76"/>
      <c r="AF22" s="77"/>
      <c r="AG22" s="78"/>
    </row>
    <row r="23" spans="1:33" x14ac:dyDescent="0.2">
      <c r="A23" s="70" t="s">
        <v>20</v>
      </c>
      <c r="B23" s="47">
        <f>(VLOOKUP($A23,'Occupancy Raw Data'!$B$8:$BE$51,'Occupancy Raw Data'!AG$3,FALSE))/100</f>
        <v>0.46873353901723197</v>
      </c>
      <c r="C23" s="53">
        <f>(VLOOKUP($A23,'Occupancy Raw Data'!$B$8:$BE$51,'Occupancy Raw Data'!AH$3,FALSE))/100</f>
        <v>0.54129623856465603</v>
      </c>
      <c r="D23" s="53">
        <f>(VLOOKUP($A23,'Occupancy Raw Data'!$B$8:$BE$51,'Occupancy Raw Data'!AI$3,FALSE))/100</f>
        <v>0.575029831332036</v>
      </c>
      <c r="E23" s="53">
        <f>(VLOOKUP($A23,'Occupancy Raw Data'!$B$8:$BE$51,'Occupancy Raw Data'!AJ$3,FALSE))/100</f>
        <v>0.58800511701407099</v>
      </c>
      <c r="F23" s="53">
        <f>(VLOOKUP($A23,'Occupancy Raw Data'!$B$8:$BE$51,'Occupancy Raw Data'!AK$3,FALSE))/100</f>
        <v>0.588951119615578</v>
      </c>
      <c r="G23" s="54">
        <f>(VLOOKUP($A23,'Occupancy Raw Data'!$B$8:$BE$51,'Occupancy Raw Data'!AL$3,FALSE))/100</f>
        <v>0.55240316910871501</v>
      </c>
      <c r="H23" s="53">
        <f>(VLOOKUP($A23,'Occupancy Raw Data'!$B$8:$BE$51,'Occupancy Raw Data'!AN$3,FALSE))/100</f>
        <v>0.68552938520580897</v>
      </c>
      <c r="I23" s="53">
        <f>(VLOOKUP($A23,'Occupancy Raw Data'!$B$8:$BE$51,'Occupancy Raw Data'!AO$3,FALSE))/100</f>
        <v>0.68765789105920005</v>
      </c>
      <c r="J23" s="54">
        <f>(VLOOKUP($A23,'Occupancy Raw Data'!$B$8:$BE$51,'Occupancy Raw Data'!AP$3,FALSE))/100</f>
        <v>0.68659363813250396</v>
      </c>
      <c r="K23" s="48">
        <f>(VLOOKUP($A23,'Occupancy Raw Data'!$B$8:$BE$51,'Occupancy Raw Data'!AR$3,FALSE))/100</f>
        <v>0.59074330311551204</v>
      </c>
      <c r="M23" s="75">
        <f>VLOOKUP($A23,'ADR Raw Data'!$B$6:$BE$49,'ADR Raw Data'!AG$1,FALSE)</f>
        <v>80.119732357865203</v>
      </c>
      <c r="N23" s="76">
        <f>VLOOKUP($A23,'ADR Raw Data'!$B$6:$BE$49,'ADR Raw Data'!AH$1,FALSE)</f>
        <v>83.117368180644604</v>
      </c>
      <c r="O23" s="76">
        <f>VLOOKUP($A23,'ADR Raw Data'!$B$6:$BE$49,'ADR Raw Data'!AI$1,FALSE)</f>
        <v>84.814211549606398</v>
      </c>
      <c r="P23" s="76">
        <f>VLOOKUP($A23,'ADR Raw Data'!$B$6:$BE$49,'ADR Raw Data'!AJ$1,FALSE)</f>
        <v>85.307979633624598</v>
      </c>
      <c r="Q23" s="76">
        <f>VLOOKUP($A23,'ADR Raw Data'!$B$6:$BE$49,'ADR Raw Data'!AK$1,FALSE)</f>
        <v>85.508262147263807</v>
      </c>
      <c r="R23" s="77">
        <f>VLOOKUP($A23,'ADR Raw Data'!$B$6:$BE$49,'ADR Raw Data'!AL$1,FALSE)</f>
        <v>83.938092483974202</v>
      </c>
      <c r="S23" s="76">
        <f>VLOOKUP($A23,'ADR Raw Data'!$B$6:$BE$49,'ADR Raw Data'!AN$1,FALSE)</f>
        <v>97.768899639328794</v>
      </c>
      <c r="T23" s="76">
        <f>VLOOKUP($A23,'ADR Raw Data'!$B$6:$BE$49,'ADR Raw Data'!AO$1,FALSE)</f>
        <v>97.551655671585706</v>
      </c>
      <c r="U23" s="77">
        <f>VLOOKUP($A23,'ADR Raw Data'!$B$6:$BE$49,'ADR Raw Data'!AP$1,FALSE)</f>
        <v>97.660109286195095</v>
      </c>
      <c r="V23" s="78">
        <f>VLOOKUP($A23,'ADR Raw Data'!$B$6:$BE$49,'ADR Raw Data'!AR$1,FALSE)</f>
        <v>88.494797033293494</v>
      </c>
      <c r="X23" s="75">
        <f>VLOOKUP($A23,'RevPAR Raw Data'!$B$6:$BE$49,'RevPAR Raw Data'!AG$1,FALSE)</f>
        <v>37.554805693215599</v>
      </c>
      <c r="Y23" s="76">
        <f>VLOOKUP($A23,'RevPAR Raw Data'!$B$6:$BE$49,'RevPAR Raw Data'!AH$1,FALSE)</f>
        <v>44.991118755576501</v>
      </c>
      <c r="Z23" s="76">
        <f>VLOOKUP($A23,'RevPAR Raw Data'!$B$6:$BE$49,'RevPAR Raw Data'!AI$1,FALSE)</f>
        <v>48.7707017619298</v>
      </c>
      <c r="AA23" s="76">
        <f>VLOOKUP($A23,'RevPAR Raw Data'!$B$6:$BE$49,'RevPAR Raw Data'!AJ$1,FALSE)</f>
        <v>50.161528546703501</v>
      </c>
      <c r="AB23" s="76">
        <f>VLOOKUP($A23,'RevPAR Raw Data'!$B$6:$BE$49,'RevPAR Raw Data'!AK$1,FALSE)</f>
        <v>50.360186728013502</v>
      </c>
      <c r="AC23" s="77">
        <f>VLOOKUP($A23,'RevPAR Raw Data'!$B$6:$BE$49,'RevPAR Raw Data'!AL$1,FALSE)</f>
        <v>46.367668297087803</v>
      </c>
      <c r="AD23" s="76">
        <f>VLOOKUP($A23,'RevPAR Raw Data'!$B$6:$BE$49,'RevPAR Raw Data'!AN$1,FALSE)</f>
        <v>67.023453661997493</v>
      </c>
      <c r="AE23" s="76">
        <f>VLOOKUP($A23,'RevPAR Raw Data'!$B$6:$BE$49,'RevPAR Raw Data'!AO$1,FALSE)</f>
        <v>67.082165808455898</v>
      </c>
      <c r="AF23" s="77">
        <f>VLOOKUP($A23,'RevPAR Raw Data'!$B$6:$BE$49,'RevPAR Raw Data'!AP$1,FALSE)</f>
        <v>67.052809735226703</v>
      </c>
      <c r="AG23" s="78">
        <f>VLOOKUP($A23,'RevPAR Raw Data'!$B$6:$BE$49,'RevPAR Raw Data'!AR$1,FALSE)</f>
        <v>52.277708707984601</v>
      </c>
    </row>
    <row r="24" spans="1:33" x14ac:dyDescent="0.2">
      <c r="A24" s="55" t="s">
        <v>131</v>
      </c>
      <c r="B24" s="43">
        <f>(VLOOKUP($A23,'Occupancy Raw Data'!$B$8:$BE$51,'Occupancy Raw Data'!AT$3,FALSE))/100</f>
        <v>7.53463955465653E-3</v>
      </c>
      <c r="C24" s="44">
        <f>(VLOOKUP($A23,'Occupancy Raw Data'!$B$8:$BE$51,'Occupancy Raw Data'!AU$3,FALSE))/100</f>
        <v>-7.3968390348878301E-3</v>
      </c>
      <c r="D24" s="44">
        <f>(VLOOKUP($A23,'Occupancy Raw Data'!$B$8:$BE$51,'Occupancy Raw Data'!AV$3,FALSE))/100</f>
        <v>4.3673602219716502E-4</v>
      </c>
      <c r="E24" s="44">
        <f>(VLOOKUP($A23,'Occupancy Raw Data'!$B$8:$BE$51,'Occupancy Raw Data'!AW$3,FALSE))/100</f>
        <v>6.7646321213507103E-3</v>
      </c>
      <c r="F24" s="44">
        <f>(VLOOKUP($A23,'Occupancy Raw Data'!$B$8:$BE$51,'Occupancy Raw Data'!AX$3,FALSE))/100</f>
        <v>1.7756988691706298E-2</v>
      </c>
      <c r="G24" s="44">
        <f>(VLOOKUP($A23,'Occupancy Raw Data'!$B$8:$BE$51,'Occupancy Raw Data'!AY$3,FALSE))/100</f>
        <v>5.0758457418663607E-3</v>
      </c>
      <c r="H24" s="45">
        <f>(VLOOKUP($A23,'Occupancy Raw Data'!$B$8:$BE$51,'Occupancy Raw Data'!BA$3,FALSE))/100</f>
        <v>5.67906979333389E-2</v>
      </c>
      <c r="I24" s="45">
        <f>(VLOOKUP($A23,'Occupancy Raw Data'!$B$8:$BE$51,'Occupancy Raw Data'!BB$3,FALSE))/100</f>
        <v>5.7022249907421496E-2</v>
      </c>
      <c r="J24" s="44">
        <f>(VLOOKUP($A23,'Occupancy Raw Data'!$B$8:$BE$51,'Occupancy Raw Data'!BC$3,FALSE))/100</f>
        <v>5.6907484111484802E-2</v>
      </c>
      <c r="K24" s="46">
        <f>(VLOOKUP($A23,'Occupancy Raw Data'!$B$8:$BE$51,'Occupancy Raw Data'!BE$3,FALSE))/100</f>
        <v>2.1734244118838602E-2</v>
      </c>
      <c r="M24" s="43">
        <f>(VLOOKUP($A23,'ADR Raw Data'!$B$6:$BE$49,'ADR Raw Data'!AT$1,FALSE))/100</f>
        <v>1.7019239269043199E-2</v>
      </c>
      <c r="N24" s="44">
        <f>(VLOOKUP($A23,'ADR Raw Data'!$B$6:$BE$49,'ADR Raw Data'!AU$1,FALSE))/100</f>
        <v>1.45457789549828E-2</v>
      </c>
      <c r="O24" s="44">
        <f>(VLOOKUP($A23,'ADR Raw Data'!$B$6:$BE$49,'ADR Raw Data'!AV$1,FALSE))/100</f>
        <v>1.34866294962142E-2</v>
      </c>
      <c r="P24" s="44">
        <f>(VLOOKUP($A23,'ADR Raw Data'!$B$6:$BE$49,'ADR Raw Data'!AW$1,FALSE))/100</f>
        <v>1.2267818014556099E-2</v>
      </c>
      <c r="Q24" s="44">
        <f>(VLOOKUP($A23,'ADR Raw Data'!$B$6:$BE$49,'ADR Raw Data'!AX$1,FALSE))/100</f>
        <v>1.52695236489043E-2</v>
      </c>
      <c r="R24" s="44">
        <f>(VLOOKUP($A23,'ADR Raw Data'!$B$6:$BE$49,'ADR Raw Data'!AY$1,FALSE))/100</f>
        <v>1.4433813488924202E-2</v>
      </c>
      <c r="S24" s="45">
        <f>(VLOOKUP($A23,'ADR Raw Data'!$B$6:$BE$49,'ADR Raw Data'!BA$1,FALSE))/100</f>
        <v>3.1407416498859801E-2</v>
      </c>
      <c r="T24" s="45">
        <f>(VLOOKUP($A23,'ADR Raw Data'!$B$6:$BE$49,'ADR Raw Data'!BB$1,FALSE))/100</f>
        <v>2.6651803242011E-2</v>
      </c>
      <c r="U24" s="44">
        <f>(VLOOKUP($A23,'ADR Raw Data'!$B$6:$BE$49,'ADR Raw Data'!BC$1,FALSE))/100</f>
        <v>2.9023892691829499E-2</v>
      </c>
      <c r="V24" s="46">
        <f>(VLOOKUP($A23,'ADR Raw Data'!$B$6:$BE$49,'ADR Raw Data'!BE$1,FALSE))/100</f>
        <v>2.13319361503022E-2</v>
      </c>
      <c r="X24" s="43">
        <f>(VLOOKUP($A23,'RevPAR Raw Data'!$B$6:$BE$49,'RevPAR Raw Data'!AT$1,FALSE))/100</f>
        <v>2.4682112657086402E-2</v>
      </c>
      <c r="Y24" s="44">
        <f>(VLOOKUP($A23,'RevPAR Raw Data'!$B$6:$BE$49,'RevPAR Raw Data'!AU$1,FALSE))/100</f>
        <v>7.0413471345279E-3</v>
      </c>
      <c r="Z24" s="44">
        <f>(VLOOKUP($A23,'RevPAR Raw Data'!$B$6:$BE$49,'RevPAR Raw Data'!AV$1,FALSE))/100</f>
        <v>1.3929255615330401E-2</v>
      </c>
      <c r="AA24" s="44">
        <f>(VLOOKUP($A23,'RevPAR Raw Data'!$B$6:$BE$49,'RevPAR Raw Data'!AW$1,FALSE))/100</f>
        <v>1.9115437411707001E-2</v>
      </c>
      <c r="AB24" s="44">
        <f>(VLOOKUP($A23,'RevPAR Raw Data'!$B$6:$BE$49,'RevPAR Raw Data'!AX$1,FALSE))/100</f>
        <v>3.3297653099372104E-2</v>
      </c>
      <c r="AC24" s="44">
        <f>(VLOOKUP($A23,'RevPAR Raw Data'!$B$6:$BE$49,'RevPAR Raw Data'!AY$1,FALSE))/100</f>
        <v>1.95829230415272E-2</v>
      </c>
      <c r="AD24" s="45">
        <f>(VLOOKUP($A23,'RevPAR Raw Data'!$B$6:$BE$49,'RevPAR Raw Data'!BA$1,FALSE))/100</f>
        <v>8.9981763535452106E-2</v>
      </c>
      <c r="AE24" s="45">
        <f>(VLOOKUP($A23,'RevPAR Raw Data'!$B$6:$BE$49,'RevPAR Raw Data'!BB$1,FALSE))/100</f>
        <v>8.5193798934381892E-2</v>
      </c>
      <c r="AF24" s="44">
        <f>(VLOOKUP($A23,'RevPAR Raw Data'!$B$6:$BE$49,'RevPAR Raw Data'!BC$1,FALSE))/100</f>
        <v>8.7583053515527989E-2</v>
      </c>
      <c r="AG24" s="46">
        <f>(VLOOKUP($A23,'RevPAR Raw Data'!$B$6:$BE$49,'RevPAR Raw Data'!BE$1,FALSE))/100</f>
        <v>4.3529813776958998E-2</v>
      </c>
    </row>
    <row r="25" spans="1:33" x14ac:dyDescent="0.2">
      <c r="A25" s="93"/>
      <c r="B25" s="71"/>
      <c r="C25" s="72"/>
      <c r="D25" s="72"/>
      <c r="E25" s="72"/>
      <c r="F25" s="72"/>
      <c r="G25" s="73"/>
      <c r="H25" s="53"/>
      <c r="I25" s="53"/>
      <c r="J25" s="73"/>
      <c r="K25" s="74"/>
      <c r="M25" s="75"/>
      <c r="N25" s="76"/>
      <c r="O25" s="76"/>
      <c r="P25" s="76"/>
      <c r="Q25" s="76"/>
      <c r="R25" s="77"/>
      <c r="S25" s="76"/>
      <c r="T25" s="76"/>
      <c r="U25" s="77"/>
      <c r="V25" s="78"/>
      <c r="X25" s="75"/>
      <c r="Y25" s="76"/>
      <c r="Z25" s="76"/>
      <c r="AA25" s="76"/>
      <c r="AB25" s="76"/>
      <c r="AC25" s="77"/>
      <c r="AD25" s="76"/>
      <c r="AE25" s="76"/>
      <c r="AF25" s="77"/>
      <c r="AG25" s="78"/>
    </row>
    <row r="26" spans="1:33" x14ac:dyDescent="0.2">
      <c r="A26" s="70" t="s">
        <v>21</v>
      </c>
      <c r="B26" s="47">
        <f>(VLOOKUP($A26,'Occupancy Raw Data'!$B$8:$BE$51,'Occupancy Raw Data'!AG$3,FALSE))/100</f>
        <v>0.48328958108137898</v>
      </c>
      <c r="C26" s="53">
        <f>(VLOOKUP($A26,'Occupancy Raw Data'!$B$8:$BE$51,'Occupancy Raw Data'!AH$3,FALSE))/100</f>
        <v>0.51208518085489596</v>
      </c>
      <c r="D26" s="53">
        <f>(VLOOKUP($A26,'Occupancy Raw Data'!$B$8:$BE$51,'Occupancy Raw Data'!AI$3,FALSE))/100</f>
        <v>0.52382843234578202</v>
      </c>
      <c r="E26" s="53">
        <f>(VLOOKUP($A26,'Occupancy Raw Data'!$B$8:$BE$51,'Occupancy Raw Data'!AJ$3,FALSE))/100</f>
        <v>0.52999051421764298</v>
      </c>
      <c r="F26" s="53">
        <f>(VLOOKUP($A26,'Occupancy Raw Data'!$B$8:$BE$51,'Occupancy Raw Data'!AK$3,FALSE))/100</f>
        <v>0.54460156037443097</v>
      </c>
      <c r="G26" s="54">
        <f>(VLOOKUP($A26,'Occupancy Raw Data'!$B$8:$BE$51,'Occupancy Raw Data'!AL$3,FALSE))/100</f>
        <v>0.51875905377482601</v>
      </c>
      <c r="H26" s="53">
        <f>(VLOOKUP($A26,'Occupancy Raw Data'!$B$8:$BE$51,'Occupancy Raw Data'!AN$3,FALSE))/100</f>
        <v>0.60464876868662298</v>
      </c>
      <c r="I26" s="53">
        <f>(VLOOKUP($A26,'Occupancy Raw Data'!$B$8:$BE$51,'Occupancy Raw Data'!AO$3,FALSE))/100</f>
        <v>0.61564933489223694</v>
      </c>
      <c r="J26" s="54">
        <f>(VLOOKUP($A26,'Occupancy Raw Data'!$B$8:$BE$51,'Occupancy Raw Data'!AP$3,FALSE))/100</f>
        <v>0.61014905178943002</v>
      </c>
      <c r="K26" s="48">
        <f>(VLOOKUP($A26,'Occupancy Raw Data'!$B$8:$BE$51,'Occupancy Raw Data'!AR$3,FALSE))/100</f>
        <v>0.54487048177899899</v>
      </c>
      <c r="M26" s="75">
        <f>VLOOKUP($A26,'ADR Raw Data'!$B$6:$BE$49,'ADR Raw Data'!AG$1,FALSE)</f>
        <v>61.250547588399897</v>
      </c>
      <c r="N26" s="76">
        <f>VLOOKUP($A26,'ADR Raw Data'!$B$6:$BE$49,'ADR Raw Data'!AH$1,FALSE)</f>
        <v>61.895654296381302</v>
      </c>
      <c r="O26" s="76">
        <f>VLOOKUP($A26,'ADR Raw Data'!$B$6:$BE$49,'ADR Raw Data'!AI$1,FALSE)</f>
        <v>61.955852893861298</v>
      </c>
      <c r="P26" s="76">
        <f>VLOOKUP($A26,'ADR Raw Data'!$B$6:$BE$49,'ADR Raw Data'!AJ$1,FALSE)</f>
        <v>62.1656074158862</v>
      </c>
      <c r="Q26" s="76">
        <f>VLOOKUP($A26,'ADR Raw Data'!$B$6:$BE$49,'ADR Raw Data'!AK$1,FALSE)</f>
        <v>62.397173639653197</v>
      </c>
      <c r="R26" s="77">
        <f>VLOOKUP($A26,'ADR Raw Data'!$B$6:$BE$49,'ADR Raw Data'!AL$1,FALSE)</f>
        <v>61.948072155821002</v>
      </c>
      <c r="S26" s="76">
        <f>VLOOKUP($A26,'ADR Raw Data'!$B$6:$BE$49,'ADR Raw Data'!AN$1,FALSE)</f>
        <v>68.049542891715703</v>
      </c>
      <c r="T26" s="76">
        <f>VLOOKUP($A26,'ADR Raw Data'!$B$6:$BE$49,'ADR Raw Data'!AO$1,FALSE)</f>
        <v>68.997810200181505</v>
      </c>
      <c r="U26" s="77">
        <f>VLOOKUP($A26,'ADR Raw Data'!$B$6:$BE$49,'ADR Raw Data'!AP$1,FALSE)</f>
        <v>68.527950697189496</v>
      </c>
      <c r="V26" s="78">
        <f>VLOOKUP($A26,'ADR Raw Data'!$B$6:$BE$49,'ADR Raw Data'!AR$1,FALSE)</f>
        <v>64.053267944629695</v>
      </c>
      <c r="X26" s="75">
        <f>VLOOKUP($A26,'RevPAR Raw Data'!$B$6:$BE$49,'RevPAR Raw Data'!AG$1,FALSE)</f>
        <v>29.6017514850029</v>
      </c>
      <c r="Y26" s="76">
        <f>VLOOKUP($A26,'RevPAR Raw Data'!$B$6:$BE$49,'RevPAR Raw Data'!AH$1,FALSE)</f>
        <v>31.695847324494601</v>
      </c>
      <c r="Z26" s="76">
        <f>VLOOKUP($A26,'RevPAR Raw Data'!$B$6:$BE$49,'RevPAR Raw Data'!AI$1,FALSE)</f>
        <v>32.454237296037199</v>
      </c>
      <c r="AA26" s="76">
        <f>VLOOKUP($A26,'RevPAR Raw Data'!$B$6:$BE$49,'RevPAR Raw Data'!AJ$1,FALSE)</f>
        <v>32.947182240997599</v>
      </c>
      <c r="AB26" s="76">
        <f>VLOOKUP($A26,'RevPAR Raw Data'!$B$6:$BE$49,'RevPAR Raw Data'!AK$1,FALSE)</f>
        <v>33.9815981271094</v>
      </c>
      <c r="AC26" s="77">
        <f>VLOOKUP($A26,'RevPAR Raw Data'!$B$6:$BE$49,'RevPAR Raw Data'!AL$1,FALSE)</f>
        <v>32.136123294728399</v>
      </c>
      <c r="AD26" s="76">
        <f>VLOOKUP($A26,'RevPAR Raw Data'!$B$6:$BE$49,'RevPAR Raw Data'!AN$1,FALSE)</f>
        <v>41.146072319163402</v>
      </c>
      <c r="AE26" s="76">
        <f>VLOOKUP($A26,'RevPAR Raw Data'!$B$6:$BE$49,'RevPAR Raw Data'!AO$1,FALSE)</f>
        <v>42.478455958762503</v>
      </c>
      <c r="AF26" s="77">
        <f>VLOOKUP($A26,'RevPAR Raw Data'!$B$6:$BE$49,'RevPAR Raw Data'!AP$1,FALSE)</f>
        <v>41.812264138963002</v>
      </c>
      <c r="AG26" s="78">
        <f>VLOOKUP($A26,'RevPAR Raw Data'!$B$6:$BE$49,'RevPAR Raw Data'!AR$1,FALSE)</f>
        <v>34.900734964509702</v>
      </c>
    </row>
    <row r="27" spans="1:33" x14ac:dyDescent="0.2">
      <c r="A27" s="55" t="s">
        <v>131</v>
      </c>
      <c r="B27" s="43">
        <f>(VLOOKUP($A26,'Occupancy Raw Data'!$B$8:$BE$51,'Occupancy Raw Data'!AT$3,FALSE))/100</f>
        <v>3.5738938422043696E-2</v>
      </c>
      <c r="C27" s="44">
        <f>(VLOOKUP($A26,'Occupancy Raw Data'!$B$8:$BE$51,'Occupancy Raw Data'!AU$3,FALSE))/100</f>
        <v>2.6378242546065099E-2</v>
      </c>
      <c r="D27" s="44">
        <f>(VLOOKUP($A26,'Occupancy Raw Data'!$B$8:$BE$51,'Occupancy Raw Data'!AV$3,FALSE))/100</f>
        <v>3.2428941432569199E-2</v>
      </c>
      <c r="E27" s="44">
        <f>(VLOOKUP($A26,'Occupancy Raw Data'!$B$8:$BE$51,'Occupancy Raw Data'!AW$3,FALSE))/100</f>
        <v>1.7160602783265498E-2</v>
      </c>
      <c r="F27" s="44">
        <f>(VLOOKUP($A26,'Occupancy Raw Data'!$B$8:$BE$51,'Occupancy Raw Data'!AX$3,FALSE))/100</f>
        <v>3.3062226789033297E-2</v>
      </c>
      <c r="G27" s="44">
        <f>(VLOOKUP($A26,'Occupancy Raw Data'!$B$8:$BE$51,'Occupancy Raw Data'!AY$3,FALSE))/100</f>
        <v>2.8821137959001999E-2</v>
      </c>
      <c r="H27" s="45">
        <f>(VLOOKUP($A26,'Occupancy Raw Data'!$B$8:$BE$51,'Occupancy Raw Data'!BA$3,FALSE))/100</f>
        <v>1.6963933019649099E-2</v>
      </c>
      <c r="I27" s="45">
        <f>(VLOOKUP($A26,'Occupancy Raw Data'!$B$8:$BE$51,'Occupancy Raw Data'!BB$3,FALSE))/100</f>
        <v>2.1297320732104698E-2</v>
      </c>
      <c r="J27" s="44">
        <f>(VLOOKUP($A26,'Occupancy Raw Data'!$B$8:$BE$51,'Occupancy Raw Data'!BC$3,FALSE))/100</f>
        <v>1.9142667429915401E-2</v>
      </c>
      <c r="K27" s="46">
        <f>(VLOOKUP($A26,'Occupancy Raw Data'!$B$8:$BE$51,'Occupancy Raw Data'!BE$3,FALSE))/100</f>
        <v>2.56894889246061E-2</v>
      </c>
      <c r="M27" s="43">
        <f>(VLOOKUP($A26,'ADR Raw Data'!$B$6:$BE$49,'ADR Raw Data'!AT$1,FALSE))/100</f>
        <v>5.4677818602673197E-3</v>
      </c>
      <c r="N27" s="44">
        <f>(VLOOKUP($A26,'ADR Raw Data'!$B$6:$BE$49,'ADR Raw Data'!AU$1,FALSE))/100</f>
        <v>8.3753893572019195E-3</v>
      </c>
      <c r="O27" s="44">
        <f>(VLOOKUP($A26,'ADR Raw Data'!$B$6:$BE$49,'ADR Raw Data'!AV$1,FALSE))/100</f>
        <v>3.8159615777177101E-3</v>
      </c>
      <c r="P27" s="44">
        <f>(VLOOKUP($A26,'ADR Raw Data'!$B$6:$BE$49,'ADR Raw Data'!AW$1,FALSE))/100</f>
        <v>8.6863127616231897E-3</v>
      </c>
      <c r="Q27" s="44">
        <f>(VLOOKUP($A26,'ADR Raw Data'!$B$6:$BE$49,'ADR Raw Data'!AX$1,FALSE))/100</f>
        <v>5.6396177997191897E-3</v>
      </c>
      <c r="R27" s="44">
        <f>(VLOOKUP($A26,'ADR Raw Data'!$B$6:$BE$49,'ADR Raw Data'!AY$1,FALSE))/100</f>
        <v>6.3948818507806307E-3</v>
      </c>
      <c r="S27" s="45">
        <f>(VLOOKUP($A26,'ADR Raw Data'!$B$6:$BE$49,'ADR Raw Data'!BA$1,FALSE))/100</f>
        <v>-3.3939464622258098E-3</v>
      </c>
      <c r="T27" s="45">
        <f>(VLOOKUP($A26,'ADR Raw Data'!$B$6:$BE$49,'ADR Raw Data'!BB$1,FALSE))/100</f>
        <v>2.5111692050516199E-3</v>
      </c>
      <c r="U27" s="44">
        <f>(VLOOKUP($A26,'ADR Raw Data'!$B$6:$BE$49,'ADR Raw Data'!BC$1,FALSE))/100</f>
        <v>-3.9626775497481401E-4</v>
      </c>
      <c r="V27" s="46">
        <f>(VLOOKUP($A26,'ADR Raw Data'!$B$6:$BE$49,'ADR Raw Data'!BE$1,FALSE))/100</f>
        <v>3.8232307694730499E-3</v>
      </c>
      <c r="X27" s="43">
        <f>(VLOOKUP($A26,'RevPAR Raw Data'!$B$6:$BE$49,'RevPAR Raw Data'!AT$1,FALSE))/100</f>
        <v>4.1402133001520298E-2</v>
      </c>
      <c r="Y27" s="44">
        <f>(VLOOKUP($A26,'RevPAR Raw Data'!$B$6:$BE$49,'RevPAR Raw Data'!AU$1,FALSE))/100</f>
        <v>3.4974559955148997E-2</v>
      </c>
      <c r="Z27" s="44">
        <f>(VLOOKUP($A26,'RevPAR Raw Data'!$B$6:$BE$49,'RevPAR Raw Data'!AV$1,FALSE))/100</f>
        <v>3.6368650604799699E-2</v>
      </c>
      <c r="AA27" s="44">
        <f>(VLOOKUP($A26,'RevPAR Raw Data'!$B$6:$BE$49,'RevPAR Raw Data'!AW$1,FALSE))/100</f>
        <v>2.5995977907842097E-2</v>
      </c>
      <c r="AB27" s="44">
        <f>(VLOOKUP($A26,'RevPAR Raw Data'!$B$6:$BE$49,'RevPAR Raw Data'!AX$1,FALSE))/100</f>
        <v>3.8888302911450297E-2</v>
      </c>
      <c r="AC27" s="44">
        <f>(VLOOKUP($A26,'RevPAR Raw Data'!$B$6:$BE$49,'RevPAR Raw Data'!AY$1,FALSE))/100</f>
        <v>3.5400327581835499E-2</v>
      </c>
      <c r="AD27" s="45">
        <f>(VLOOKUP($A26,'RevPAR Raw Data'!$B$6:$BE$49,'RevPAR Raw Data'!BA$1,FALSE))/100</f>
        <v>1.3512411876965899E-2</v>
      </c>
      <c r="AE27" s="45">
        <f>(VLOOKUP($A26,'RevPAR Raw Data'!$B$6:$BE$49,'RevPAR Raw Data'!BB$1,FALSE))/100</f>
        <v>2.3861971113128901E-2</v>
      </c>
      <c r="AF27" s="44">
        <f>(VLOOKUP($A26,'RevPAR Raw Data'!$B$6:$BE$49,'RevPAR Raw Data'!BC$1,FALSE))/100</f>
        <v>1.87388140530939E-2</v>
      </c>
      <c r="AG27" s="46">
        <f>(VLOOKUP($A26,'RevPAR Raw Data'!$B$6:$BE$49,'RevPAR Raw Data'!BE$1,FALSE))/100</f>
        <v>2.9610936538587703E-2</v>
      </c>
    </row>
    <row r="28" spans="1:33" x14ac:dyDescent="0.2">
      <c r="A28" s="108" t="s">
        <v>22</v>
      </c>
      <c r="B28" s="84"/>
      <c r="C28" s="85"/>
      <c r="D28" s="85"/>
      <c r="E28" s="85"/>
      <c r="F28" s="85"/>
      <c r="G28" s="86"/>
      <c r="H28" s="85"/>
      <c r="I28" s="85"/>
      <c r="J28" s="86"/>
      <c r="K28" s="87"/>
      <c r="M28" s="84"/>
      <c r="N28" s="85"/>
      <c r="O28" s="85"/>
      <c r="P28" s="85"/>
      <c r="Q28" s="85"/>
      <c r="R28" s="86"/>
      <c r="S28" s="85"/>
      <c r="T28" s="85"/>
      <c r="U28" s="86"/>
      <c r="V28" s="87"/>
      <c r="X28" s="84"/>
      <c r="Y28" s="85"/>
      <c r="Z28" s="85"/>
      <c r="AA28" s="85"/>
      <c r="AB28" s="85"/>
      <c r="AC28" s="86"/>
      <c r="AD28" s="85"/>
      <c r="AE28" s="85"/>
      <c r="AF28" s="86"/>
      <c r="AG28" s="87"/>
    </row>
    <row r="29" spans="1:33" x14ac:dyDescent="0.2">
      <c r="A29" s="70" t="s">
        <v>23</v>
      </c>
      <c r="B29" s="71">
        <f>(VLOOKUP($A29,'Occupancy Raw Data'!$B$8:$BE$45,'Occupancy Raw Data'!AG$3,FALSE))/100</f>
        <v>0.46475026206611403</v>
      </c>
      <c r="C29" s="72">
        <f>(VLOOKUP($A29,'Occupancy Raw Data'!$B$8:$BE$45,'Occupancy Raw Data'!AH$3,FALSE))/100</f>
        <v>0.61260722564261494</v>
      </c>
      <c r="D29" s="72">
        <f>(VLOOKUP($A29,'Occupancy Raw Data'!$B$8:$BE$45,'Occupancy Raw Data'!AI$3,FALSE))/100</f>
        <v>0.68753598795233994</v>
      </c>
      <c r="E29" s="72">
        <f>(VLOOKUP($A29,'Occupancy Raw Data'!$B$8:$BE$45,'Occupancy Raw Data'!AJ$3,FALSE))/100</f>
        <v>0.68027934033160509</v>
      </c>
      <c r="F29" s="72">
        <f>(VLOOKUP($A29,'Occupancy Raw Data'!$B$8:$BE$45,'Occupancy Raw Data'!AK$3,FALSE))/100</f>
        <v>0.68703400215558608</v>
      </c>
      <c r="G29" s="73">
        <f>(VLOOKUP($A29,'Occupancy Raw Data'!$B$8:$BE$45,'Occupancy Raw Data'!AL$3,FALSE))/100</f>
        <v>0.62644136362965197</v>
      </c>
      <c r="H29" s="53">
        <f>(VLOOKUP($A29,'Occupancy Raw Data'!$B$8:$BE$45,'Occupancy Raw Data'!AN$3,FALSE))/100</f>
        <v>0.79356572322865404</v>
      </c>
      <c r="I29" s="53">
        <f>(VLOOKUP($A29,'Occupancy Raw Data'!$B$8:$BE$45,'Occupancy Raw Data'!AO$3,FALSE))/100</f>
        <v>0.78512793255673108</v>
      </c>
      <c r="J29" s="73">
        <f>(VLOOKUP($A29,'Occupancy Raw Data'!$B$8:$BE$45,'Occupancy Raw Data'!AP$3,FALSE))/100</f>
        <v>0.78934682789269306</v>
      </c>
      <c r="K29" s="74">
        <f>(VLOOKUP($A29,'Occupancy Raw Data'!$B$8:$BE$45,'Occupancy Raw Data'!AR$3,FALSE))/100</f>
        <v>0.67298578199052106</v>
      </c>
      <c r="M29" s="75">
        <f>VLOOKUP($A29,'ADR Raw Data'!$B$6:$BE$43,'ADR Raw Data'!AG$1,FALSE)</f>
        <v>104.309311900374</v>
      </c>
      <c r="N29" s="76">
        <f>VLOOKUP($A29,'ADR Raw Data'!$B$6:$BE$43,'ADR Raw Data'!AH$1,FALSE)</f>
        <v>112.791692113032</v>
      </c>
      <c r="O29" s="76">
        <f>VLOOKUP($A29,'ADR Raw Data'!$B$6:$BE$43,'ADR Raw Data'!AI$1,FALSE)</f>
        <v>118.106086648413</v>
      </c>
      <c r="P29" s="76">
        <f>VLOOKUP($A29,'ADR Raw Data'!$B$6:$BE$43,'ADR Raw Data'!AJ$1,FALSE)</f>
        <v>117.764277498046</v>
      </c>
      <c r="Q29" s="76">
        <f>VLOOKUP($A29,'ADR Raw Data'!$B$6:$BE$43,'ADR Raw Data'!AK$1,FALSE)</f>
        <v>122.867669420954</v>
      </c>
      <c r="R29" s="77">
        <f>VLOOKUP($A29,'ADR Raw Data'!$B$6:$BE$43,'ADR Raw Data'!AL$1,FALSE)</f>
        <v>115.989736103418</v>
      </c>
      <c r="S29" s="76">
        <f>VLOOKUP($A29,'ADR Raw Data'!$B$6:$BE$43,'ADR Raw Data'!AN$1,FALSE)</f>
        <v>146.61933496437101</v>
      </c>
      <c r="T29" s="76">
        <f>VLOOKUP($A29,'ADR Raw Data'!$B$6:$BE$43,'ADR Raw Data'!AO$1,FALSE)</f>
        <v>145.601451083634</v>
      </c>
      <c r="U29" s="77">
        <f>VLOOKUP($A29,'ADR Raw Data'!$B$6:$BE$43,'ADR Raw Data'!AP$1,FALSE)</f>
        <v>146.11311321328199</v>
      </c>
      <c r="V29" s="78">
        <f>VLOOKUP($A29,'ADR Raw Data'!$B$6:$BE$43,'ADR Raw Data'!AR$1,FALSE)</f>
        <v>126.08453318039</v>
      </c>
      <c r="X29" s="75">
        <f>VLOOKUP($A29,'RevPAR Raw Data'!$B$6:$BE$43,'RevPAR Raw Data'!AG$1,FALSE)</f>
        <v>48.477780041635199</v>
      </c>
      <c r="Y29" s="76">
        <f>VLOOKUP($A29,'RevPAR Raw Data'!$B$6:$BE$43,'RevPAR Raw Data'!AH$1,FALSE)</f>
        <v>69.097005580900898</v>
      </c>
      <c r="Z29" s="76">
        <f>VLOOKUP($A29,'RevPAR Raw Data'!$B$6:$BE$43,'RevPAR Raw Data'!AI$1,FALSE)</f>
        <v>81.202184967001799</v>
      </c>
      <c r="AA29" s="76">
        <f>VLOOKUP($A29,'RevPAR Raw Data'!$B$6:$BE$43,'RevPAR Raw Data'!AJ$1,FALSE)</f>
        <v>80.112605010999303</v>
      </c>
      <c r="AB29" s="76">
        <f>VLOOKUP($A29,'RevPAR Raw Data'!$B$6:$BE$43,'RevPAR Raw Data'!AK$1,FALSE)</f>
        <v>84.414266657808</v>
      </c>
      <c r="AC29" s="77">
        <f>VLOOKUP($A29,'RevPAR Raw Data'!$B$6:$BE$43,'RevPAR Raw Data'!AL$1,FALSE)</f>
        <v>72.660768451669099</v>
      </c>
      <c r="AD29" s="76">
        <f>VLOOKUP($A29,'RevPAR Raw Data'!$B$6:$BE$43,'RevPAR Raw Data'!AN$1,FALSE)</f>
        <v>116.352078590305</v>
      </c>
      <c r="AE29" s="76">
        <f>VLOOKUP($A29,'RevPAR Raw Data'!$B$6:$BE$43,'RevPAR Raw Data'!AO$1,FALSE)</f>
        <v>114.31576626655399</v>
      </c>
      <c r="AF29" s="77">
        <f>VLOOKUP($A29,'RevPAR Raw Data'!$B$6:$BE$43,'RevPAR Raw Data'!AP$1,FALSE)</f>
        <v>115.33392242843</v>
      </c>
      <c r="AG29" s="78">
        <f>VLOOKUP($A29,'RevPAR Raw Data'!$B$6:$BE$43,'RevPAR Raw Data'!AR$1,FALSE)</f>
        <v>84.853098159315095</v>
      </c>
    </row>
    <row r="30" spans="1:33" x14ac:dyDescent="0.2">
      <c r="A30" s="55" t="s">
        <v>131</v>
      </c>
      <c r="B30" s="43">
        <f>(VLOOKUP($A29,'Occupancy Raw Data'!$B$8:$BE$51,'Occupancy Raw Data'!AT$3,FALSE))/100</f>
        <v>2.1053064898744499E-2</v>
      </c>
      <c r="C30" s="44">
        <f>(VLOOKUP($A29,'Occupancy Raw Data'!$B$8:$BE$51,'Occupancy Raw Data'!AU$3,FALSE))/100</f>
        <v>1.4138635214517099E-2</v>
      </c>
      <c r="D30" s="44">
        <f>(VLOOKUP($A29,'Occupancy Raw Data'!$B$8:$BE$51,'Occupancy Raw Data'!AV$3,FALSE))/100</f>
        <v>2.6791197451604E-2</v>
      </c>
      <c r="E30" s="44">
        <f>(VLOOKUP($A29,'Occupancy Raw Data'!$B$8:$BE$51,'Occupancy Raw Data'!AW$3,FALSE))/100</f>
        <v>-1.0360292735372401E-3</v>
      </c>
      <c r="F30" s="44">
        <f>(VLOOKUP($A29,'Occupancy Raw Data'!$B$8:$BE$51,'Occupancy Raw Data'!AX$3,FALSE))/100</f>
        <v>1.5569819389954E-2</v>
      </c>
      <c r="G30" s="44">
        <f>(VLOOKUP($A29,'Occupancy Raw Data'!$B$8:$BE$51,'Occupancy Raw Data'!AY$3,FALSE))/100</f>
        <v>1.4869056232278199E-2</v>
      </c>
      <c r="H30" s="45">
        <f>(VLOOKUP($A29,'Occupancy Raw Data'!$B$8:$BE$51,'Occupancy Raw Data'!BA$3,FALSE))/100</f>
        <v>2.3501872108101698E-2</v>
      </c>
      <c r="I30" s="45">
        <f>(VLOOKUP($A29,'Occupancy Raw Data'!$B$8:$BE$51,'Occupancy Raw Data'!BB$3,FALSE))/100</f>
        <v>1.7405610040301799E-2</v>
      </c>
      <c r="J30" s="44">
        <f>(VLOOKUP($A29,'Occupancy Raw Data'!$B$8:$BE$51,'Occupancy Raw Data'!BC$3,FALSE))/100</f>
        <v>2.0461540677505899E-2</v>
      </c>
      <c r="K30" s="46">
        <f>(VLOOKUP($A29,'Occupancy Raw Data'!$B$8:$BE$51,'Occupancy Raw Data'!BE$3,FALSE))/100</f>
        <v>1.6723789393008198E-2</v>
      </c>
      <c r="M30" s="43">
        <f>(VLOOKUP($A29,'ADR Raw Data'!$B$6:$BE$49,'ADR Raw Data'!AT$1,FALSE))/100</f>
        <v>1.34836819231789E-2</v>
      </c>
      <c r="N30" s="44">
        <f>(VLOOKUP($A29,'ADR Raw Data'!$B$6:$BE$49,'ADR Raw Data'!AU$1,FALSE))/100</f>
        <v>5.2977575639087705E-3</v>
      </c>
      <c r="O30" s="44">
        <f>(VLOOKUP($A29,'ADR Raw Data'!$B$6:$BE$49,'ADR Raw Data'!AV$1,FALSE))/100</f>
        <v>5.0267835092555402E-4</v>
      </c>
      <c r="P30" s="44">
        <f>(VLOOKUP($A29,'ADR Raw Data'!$B$6:$BE$49,'ADR Raw Data'!AW$1,FALSE))/100</f>
        <v>-8.1944939801498091E-3</v>
      </c>
      <c r="Q30" s="44">
        <f>(VLOOKUP($A29,'ADR Raw Data'!$B$6:$BE$49,'ADR Raw Data'!AX$1,FALSE))/100</f>
        <v>9.2596377071914211E-3</v>
      </c>
      <c r="R30" s="44">
        <f>(VLOOKUP($A29,'ADR Raw Data'!$B$6:$BE$49,'ADR Raw Data'!AY$1,FALSE))/100</f>
        <v>3.0833588012877801E-3</v>
      </c>
      <c r="S30" s="45">
        <f>(VLOOKUP($A29,'ADR Raw Data'!$B$6:$BE$49,'ADR Raw Data'!BA$1,FALSE))/100</f>
        <v>2.74423151737779E-2</v>
      </c>
      <c r="T30" s="45">
        <f>(VLOOKUP($A29,'ADR Raw Data'!$B$6:$BE$49,'ADR Raw Data'!BB$1,FALSE))/100</f>
        <v>2.45899305897571E-2</v>
      </c>
      <c r="U30" s="44">
        <f>(VLOOKUP($A29,'ADR Raw Data'!$B$6:$BE$49,'ADR Raw Data'!BC$1,FALSE))/100</f>
        <v>2.60336930301245E-2</v>
      </c>
      <c r="V30" s="46">
        <f>(VLOOKUP($A29,'ADR Raw Data'!$B$6:$BE$49,'ADR Raw Data'!BE$1,FALSE))/100</f>
        <v>1.21267134043154E-2</v>
      </c>
      <c r="X30" s="43">
        <f>(VLOOKUP($A29,'RevPAR Raw Data'!$B$6:$BE$49,'RevPAR Raw Data'!AT$1,FALSE))/100</f>
        <v>3.4820619652526197E-2</v>
      </c>
      <c r="Y30" s="44">
        <f>(VLOOKUP($A29,'RevPAR Raw Data'!$B$6:$BE$49,'RevPAR Raw Data'!AU$1,FALSE))/100</f>
        <v>1.9511295840076902E-2</v>
      </c>
      <c r="Z30" s="44">
        <f>(VLOOKUP($A29,'RevPAR Raw Data'!$B$6:$BE$49,'RevPAR Raw Data'!AV$1,FALSE))/100</f>
        <v>2.7307343157483902E-2</v>
      </c>
      <c r="AA30" s="44">
        <f>(VLOOKUP($A29,'RevPAR Raw Data'!$B$6:$BE$49,'RevPAR Raw Data'!AW$1,FALSE))/100</f>
        <v>-9.2220335180417893E-3</v>
      </c>
      <c r="AB30" s="44">
        <f>(VLOOKUP($A29,'RevPAR Raw Data'!$B$6:$BE$49,'RevPAR Raw Data'!AX$1,FALSE))/100</f>
        <v>2.4973627983862802E-2</v>
      </c>
      <c r="AC30" s="44">
        <f>(VLOOKUP($A29,'RevPAR Raw Data'!$B$6:$BE$49,'RevPAR Raw Data'!AY$1,FALSE))/100</f>
        <v>1.7998261668966599E-2</v>
      </c>
      <c r="AD30" s="45">
        <f>(VLOOKUP($A29,'RevPAR Raw Data'!$B$6:$BE$49,'RevPAR Raw Data'!BA$1,FALSE))/100</f>
        <v>5.1589133063443995E-2</v>
      </c>
      <c r="AE30" s="45">
        <f>(VLOOKUP($A29,'RevPAR Raw Data'!$B$6:$BE$49,'RevPAR Raw Data'!BB$1,FALSE))/100</f>
        <v>4.2423543372822399E-2</v>
      </c>
      <c r="AF30" s="44">
        <f>(VLOOKUP($A29,'RevPAR Raw Data'!$B$6:$BE$49,'RevPAR Raw Data'!BC$1,FALSE))/100</f>
        <v>4.7027923176552106E-2</v>
      </c>
      <c r="AG30" s="46">
        <f>(VLOOKUP($A29,'RevPAR Raw Data'!$B$6:$BE$49,'RevPAR Raw Data'!BE$1,FALSE))/100</f>
        <v>2.9053307398326698E-2</v>
      </c>
    </row>
    <row r="31" spans="1:33" x14ac:dyDescent="0.2">
      <c r="A31" s="93"/>
      <c r="B31" s="71"/>
      <c r="C31" s="72"/>
      <c r="D31" s="72"/>
      <c r="E31" s="72"/>
      <c r="F31" s="72"/>
      <c r="G31" s="73"/>
      <c r="H31" s="53"/>
      <c r="I31" s="53"/>
      <c r="J31" s="73"/>
      <c r="K31" s="74"/>
      <c r="M31" s="75"/>
      <c r="N31" s="76"/>
      <c r="O31" s="76"/>
      <c r="P31" s="76"/>
      <c r="Q31" s="76"/>
      <c r="R31" s="77"/>
      <c r="S31" s="76"/>
      <c r="T31" s="76"/>
      <c r="U31" s="77"/>
      <c r="V31" s="78"/>
      <c r="X31" s="75"/>
      <c r="Y31" s="76"/>
      <c r="Z31" s="76"/>
      <c r="AA31" s="76"/>
      <c r="AB31" s="76"/>
      <c r="AC31" s="77"/>
      <c r="AD31" s="76"/>
      <c r="AE31" s="76"/>
      <c r="AF31" s="77"/>
      <c r="AG31" s="78"/>
    </row>
    <row r="32" spans="1:33" x14ac:dyDescent="0.2">
      <c r="A32" s="70" t="s">
        <v>24</v>
      </c>
      <c r="B32" s="71">
        <f>(VLOOKUP($A32,'Occupancy Raw Data'!$B$8:$BE$45,'Occupancy Raw Data'!AG$3,FALSE))/100</f>
        <v>0.36008719778041998</v>
      </c>
      <c r="C32" s="72">
        <f>(VLOOKUP($A32,'Occupancy Raw Data'!$B$8:$BE$45,'Occupancy Raw Data'!AH$3,FALSE))/100</f>
        <v>0.52457391993658298</v>
      </c>
      <c r="D32" s="72">
        <f>(VLOOKUP($A32,'Occupancy Raw Data'!$B$8:$BE$45,'Occupancy Raw Data'!AI$3,FALSE))/100</f>
        <v>0.56321839080459701</v>
      </c>
      <c r="E32" s="72">
        <f>(VLOOKUP($A32,'Occupancy Raw Data'!$B$8:$BE$45,'Occupancy Raw Data'!AJ$3,FALSE))/100</f>
        <v>0.58065794688862393</v>
      </c>
      <c r="F32" s="72">
        <f>(VLOOKUP($A32,'Occupancy Raw Data'!$B$8:$BE$45,'Occupancy Raw Data'!AK$3,FALSE))/100</f>
        <v>0.53408640507332494</v>
      </c>
      <c r="G32" s="73">
        <f>(VLOOKUP($A32,'Occupancy Raw Data'!$B$8:$BE$45,'Occupancy Raw Data'!AL$3,FALSE))/100</f>
        <v>0.51252477209670999</v>
      </c>
      <c r="H32" s="53">
        <f>(VLOOKUP($A32,'Occupancy Raw Data'!$B$8:$BE$45,'Occupancy Raw Data'!AN$3,FALSE))/100</f>
        <v>0.55013872374157702</v>
      </c>
      <c r="I32" s="53">
        <f>(VLOOKUP($A32,'Occupancy Raw Data'!$B$8:$BE$45,'Occupancy Raw Data'!AO$3,FALSE))/100</f>
        <v>0.55628220372572301</v>
      </c>
      <c r="J32" s="73">
        <f>(VLOOKUP($A32,'Occupancy Raw Data'!$B$8:$BE$45,'Occupancy Raw Data'!AP$3,FALSE))/100</f>
        <v>0.55321046373365002</v>
      </c>
      <c r="K32" s="74">
        <f>(VLOOKUP($A32,'Occupancy Raw Data'!$B$8:$BE$45,'Occupancy Raw Data'!AR$3,FALSE))/100</f>
        <v>0.52414925542155</v>
      </c>
      <c r="M32" s="75">
        <f>VLOOKUP($A32,'ADR Raw Data'!$B$6:$BE$43,'ADR Raw Data'!AG$1,FALSE)</f>
        <v>93.189658778205796</v>
      </c>
      <c r="N32" s="76">
        <f>VLOOKUP($A32,'ADR Raw Data'!$B$6:$BE$43,'ADR Raw Data'!AH$1,FALSE)</f>
        <v>99.4378579523989</v>
      </c>
      <c r="O32" s="76">
        <f>VLOOKUP($A32,'ADR Raw Data'!$B$6:$BE$43,'ADR Raw Data'!AI$1,FALSE)</f>
        <v>100.595182969739</v>
      </c>
      <c r="P32" s="76">
        <f>VLOOKUP($A32,'ADR Raw Data'!$B$6:$BE$43,'ADR Raw Data'!AJ$1,FALSE)</f>
        <v>100.49477815699601</v>
      </c>
      <c r="Q32" s="76">
        <f>VLOOKUP($A32,'ADR Raw Data'!$B$6:$BE$43,'ADR Raw Data'!AK$1,FALSE)</f>
        <v>99.472074211502701</v>
      </c>
      <c r="R32" s="77">
        <f>VLOOKUP($A32,'ADR Raw Data'!$B$6:$BE$43,'ADR Raw Data'!AL$1,FALSE)</f>
        <v>99.060866908978397</v>
      </c>
      <c r="S32" s="76">
        <f>VLOOKUP($A32,'ADR Raw Data'!$B$6:$BE$43,'ADR Raw Data'!AN$1,FALSE)</f>
        <v>112.74679755043201</v>
      </c>
      <c r="T32" s="76">
        <f>VLOOKUP($A32,'ADR Raw Data'!$B$6:$BE$43,'ADR Raw Data'!AO$1,FALSE)</f>
        <v>113.300983256145</v>
      </c>
      <c r="U32" s="77">
        <f>VLOOKUP($A32,'ADR Raw Data'!$B$6:$BE$43,'ADR Raw Data'!AP$1,FALSE)</f>
        <v>113.02542898083399</v>
      </c>
      <c r="V32" s="78">
        <f>VLOOKUP($A32,'ADR Raw Data'!$B$6:$BE$43,'ADR Raw Data'!AR$1,FALSE)</f>
        <v>103.27195851787801</v>
      </c>
      <c r="X32" s="75">
        <f>VLOOKUP($A32,'RevPAR Raw Data'!$B$6:$BE$43,'RevPAR Raw Data'!AG$1,FALSE)</f>
        <v>33.556403091557598</v>
      </c>
      <c r="Y32" s="76">
        <f>VLOOKUP($A32,'RevPAR Raw Data'!$B$6:$BE$43,'RevPAR Raw Data'!AH$1,FALSE)</f>
        <v>52.162506936187</v>
      </c>
      <c r="Z32" s="76">
        <f>VLOOKUP($A32,'RevPAR Raw Data'!$B$6:$BE$43,'RevPAR Raw Data'!AI$1,FALSE)</f>
        <v>56.657057074910803</v>
      </c>
      <c r="AA32" s="76">
        <f>VLOOKUP($A32,'RevPAR Raw Data'!$B$6:$BE$43,'RevPAR Raw Data'!AJ$1,FALSE)</f>
        <v>58.353091557669401</v>
      </c>
      <c r="AB32" s="76">
        <f>VLOOKUP($A32,'RevPAR Raw Data'!$B$6:$BE$43,'RevPAR Raw Data'!AK$1,FALSE)</f>
        <v>53.126682520808501</v>
      </c>
      <c r="AC32" s="77">
        <f>VLOOKUP($A32,'RevPAR Raw Data'!$B$6:$BE$43,'RevPAR Raw Data'!AL$1,FALSE)</f>
        <v>50.771148236226701</v>
      </c>
      <c r="AD32" s="76">
        <f>VLOOKUP($A32,'RevPAR Raw Data'!$B$6:$BE$43,'RevPAR Raw Data'!AN$1,FALSE)</f>
        <v>62.026379310344801</v>
      </c>
      <c r="AE32" s="76">
        <f>VLOOKUP($A32,'RevPAR Raw Data'!$B$6:$BE$43,'RevPAR Raw Data'!AO$1,FALSE)</f>
        <v>63.027320650019803</v>
      </c>
      <c r="AF32" s="77">
        <f>VLOOKUP($A32,'RevPAR Raw Data'!$B$6:$BE$43,'RevPAR Raw Data'!AP$1,FALSE)</f>
        <v>62.526849980182298</v>
      </c>
      <c r="AG32" s="78">
        <f>VLOOKUP($A32,'RevPAR Raw Data'!$B$6:$BE$43,'RevPAR Raw Data'!AR$1,FALSE)</f>
        <v>54.129920163071098</v>
      </c>
    </row>
    <row r="33" spans="1:33" x14ac:dyDescent="0.2">
      <c r="A33" s="55" t="s">
        <v>131</v>
      </c>
      <c r="B33" s="43">
        <f>(VLOOKUP($A32,'Occupancy Raw Data'!$B$8:$BE$51,'Occupancy Raw Data'!AT$3,FALSE))/100</f>
        <v>-7.5197739033820502E-2</v>
      </c>
      <c r="C33" s="44">
        <f>(VLOOKUP($A32,'Occupancy Raw Data'!$B$8:$BE$51,'Occupancy Raw Data'!AU$3,FALSE))/100</f>
        <v>-7.3301044752914005E-2</v>
      </c>
      <c r="D33" s="44">
        <f>(VLOOKUP($A32,'Occupancy Raw Data'!$B$8:$BE$51,'Occupancy Raw Data'!AV$3,FALSE))/100</f>
        <v>-5.92800237165126E-2</v>
      </c>
      <c r="E33" s="44">
        <f>(VLOOKUP($A32,'Occupancy Raw Data'!$B$8:$BE$51,'Occupancy Raw Data'!AW$3,FALSE))/100</f>
        <v>-1.79682458571227E-2</v>
      </c>
      <c r="F33" s="44">
        <f>(VLOOKUP($A32,'Occupancy Raw Data'!$B$8:$BE$51,'Occupancy Raw Data'!AX$3,FALSE))/100</f>
        <v>-1.3208887590888899E-3</v>
      </c>
      <c r="G33" s="44">
        <f>(VLOOKUP($A32,'Occupancy Raw Data'!$B$8:$BE$51,'Occupancy Raw Data'!AY$3,FALSE))/100</f>
        <v>-4.3875169907099699E-2</v>
      </c>
      <c r="H33" s="45">
        <f>(VLOOKUP($A32,'Occupancy Raw Data'!$B$8:$BE$51,'Occupancy Raw Data'!BA$3,FALSE))/100</f>
        <v>6.6200681909550797E-3</v>
      </c>
      <c r="I33" s="45">
        <f>(VLOOKUP($A32,'Occupancy Raw Data'!$B$8:$BE$51,'Occupancy Raw Data'!BB$3,FALSE))/100</f>
        <v>1.0273253198722201E-2</v>
      </c>
      <c r="J33" s="44">
        <f>(VLOOKUP($A32,'Occupancy Raw Data'!$B$8:$BE$51,'Occupancy Raw Data'!BC$3,FALSE))/100</f>
        <v>8.4534945524160007E-3</v>
      </c>
      <c r="K33" s="46">
        <f>(VLOOKUP($A32,'Occupancy Raw Data'!$B$8:$BE$51,'Occupancy Raw Data'!BE$3,FALSE))/100</f>
        <v>-2.86761637693888E-2</v>
      </c>
      <c r="M33" s="43">
        <f>(VLOOKUP($A32,'ADR Raw Data'!$B$6:$BE$49,'ADR Raw Data'!AT$1,FALSE))/100</f>
        <v>1.1878414017775001E-2</v>
      </c>
      <c r="N33" s="44">
        <f>(VLOOKUP($A32,'ADR Raw Data'!$B$6:$BE$49,'ADR Raw Data'!AU$1,FALSE))/100</f>
        <v>-8.5162552020234209E-4</v>
      </c>
      <c r="O33" s="44">
        <f>(VLOOKUP($A32,'ADR Raw Data'!$B$6:$BE$49,'ADR Raw Data'!AV$1,FALSE))/100</f>
        <v>-4.16092746337339E-3</v>
      </c>
      <c r="P33" s="44">
        <f>(VLOOKUP($A32,'ADR Raw Data'!$B$6:$BE$49,'ADR Raw Data'!AW$1,FALSE))/100</f>
        <v>4.2641183967379601E-3</v>
      </c>
      <c r="Q33" s="44">
        <f>(VLOOKUP($A32,'ADR Raw Data'!$B$6:$BE$49,'ADR Raw Data'!AX$1,FALSE))/100</f>
        <v>-4.2145754645066405E-3</v>
      </c>
      <c r="R33" s="44">
        <f>(VLOOKUP($A32,'ADR Raw Data'!$B$6:$BE$49,'ADR Raw Data'!AY$1,FALSE))/100</f>
        <v>9.0383218124252406E-4</v>
      </c>
      <c r="S33" s="45">
        <f>(VLOOKUP($A32,'ADR Raw Data'!$B$6:$BE$49,'ADR Raw Data'!BA$1,FALSE))/100</f>
        <v>1.5671528289684801E-2</v>
      </c>
      <c r="T33" s="45">
        <f>(VLOOKUP($A32,'ADR Raw Data'!$B$6:$BE$49,'ADR Raw Data'!BB$1,FALSE))/100</f>
        <v>-3.7156420988756502E-3</v>
      </c>
      <c r="U33" s="44">
        <f>(VLOOKUP($A32,'ADR Raw Data'!$B$6:$BE$49,'ADR Raw Data'!BC$1,FALSE))/100</f>
        <v>5.8289800976936701E-3</v>
      </c>
      <c r="V33" s="46">
        <f>(VLOOKUP($A32,'ADR Raw Data'!$B$6:$BE$49,'ADR Raw Data'!BE$1,FALSE))/100</f>
        <v>3.9738727907382698E-3</v>
      </c>
      <c r="X33" s="43">
        <f>(VLOOKUP($A32,'RevPAR Raw Data'!$B$6:$BE$49,'RevPAR Raw Data'!AT$1,FALSE))/100</f>
        <v>-6.4212554893489801E-2</v>
      </c>
      <c r="Y33" s="44">
        <f>(VLOOKUP($A32,'RevPAR Raw Data'!$B$6:$BE$49,'RevPAR Raw Data'!AU$1,FALSE))/100</f>
        <v>-7.4090245232747293E-2</v>
      </c>
      <c r="Z33" s="44">
        <f>(VLOOKUP($A32,'RevPAR Raw Data'!$B$6:$BE$49,'RevPAR Raw Data'!AV$1,FALSE))/100</f>
        <v>-6.3194291301174502E-2</v>
      </c>
      <c r="AA33" s="44">
        <f>(VLOOKUP($A32,'RevPAR Raw Data'!$B$6:$BE$49,'RevPAR Raw Data'!AW$1,FALSE))/100</f>
        <v>-1.3780746188101201E-2</v>
      </c>
      <c r="AB33" s="44">
        <f>(VLOOKUP($A32,'RevPAR Raw Data'!$B$6:$BE$49,'RevPAR Raw Data'!AX$1,FALSE))/100</f>
        <v>-5.5298972382401401E-3</v>
      </c>
      <c r="AC33" s="44">
        <f>(VLOOKUP($A32,'RevPAR Raw Data'!$B$6:$BE$49,'RevPAR Raw Data'!AY$1,FALSE))/100</f>
        <v>-4.3010993516376696E-2</v>
      </c>
      <c r="AD33" s="45">
        <f>(VLOOKUP($A32,'RevPAR Raw Data'!$B$6:$BE$49,'RevPAR Raw Data'!BA$1,FALSE))/100</f>
        <v>2.2395343066573998E-2</v>
      </c>
      <c r="AE33" s="45">
        <f>(VLOOKUP($A32,'RevPAR Raw Data'!$B$6:$BE$49,'RevPAR Raw Data'!BB$1,FALSE))/100</f>
        <v>6.5194393677690298E-3</v>
      </c>
      <c r="AF33" s="44">
        <f>(VLOOKUP($A32,'RevPAR Raw Data'!$B$6:$BE$49,'RevPAR Raw Data'!BC$1,FALSE))/100</f>
        <v>1.4331749901611599E-2</v>
      </c>
      <c r="AG33" s="46">
        <f>(VLOOKUP($A32,'RevPAR Raw Data'!$B$6:$BE$49,'RevPAR Raw Data'!BE$1,FALSE))/100</f>
        <v>-2.4816246405596497E-2</v>
      </c>
    </row>
    <row r="34" spans="1:33" x14ac:dyDescent="0.2">
      <c r="A34" s="93"/>
      <c r="B34" s="71"/>
      <c r="C34" s="72"/>
      <c r="D34" s="72"/>
      <c r="E34" s="72"/>
      <c r="F34" s="72"/>
      <c r="G34" s="73"/>
      <c r="H34" s="53"/>
      <c r="I34" s="53"/>
      <c r="J34" s="73"/>
      <c r="K34" s="74"/>
      <c r="M34" s="75"/>
      <c r="N34" s="76"/>
      <c r="O34" s="76"/>
      <c r="P34" s="76"/>
      <c r="Q34" s="76"/>
      <c r="R34" s="77"/>
      <c r="S34" s="76"/>
      <c r="T34" s="76"/>
      <c r="U34" s="77"/>
      <c r="V34" s="78"/>
      <c r="X34" s="75"/>
      <c r="Y34" s="76"/>
      <c r="Z34" s="76"/>
      <c r="AA34" s="76"/>
      <c r="AB34" s="76"/>
      <c r="AC34" s="77"/>
      <c r="AD34" s="76"/>
      <c r="AE34" s="76"/>
      <c r="AF34" s="77"/>
      <c r="AG34" s="78"/>
    </row>
    <row r="35" spans="1:33" x14ac:dyDescent="0.2">
      <c r="A35" s="70" t="s">
        <v>25</v>
      </c>
      <c r="B35" s="71">
        <f>(VLOOKUP($A35,'Occupancy Raw Data'!$B$8:$BE$45,'Occupancy Raw Data'!AG$3,FALSE))/100</f>
        <v>0.36923901393354697</v>
      </c>
      <c r="C35" s="72">
        <f>(VLOOKUP($A35,'Occupancy Raw Data'!$B$8:$BE$45,'Occupancy Raw Data'!AH$3,FALSE))/100</f>
        <v>0.50178635226866708</v>
      </c>
      <c r="D35" s="72">
        <f>(VLOOKUP($A35,'Occupancy Raw Data'!$B$8:$BE$45,'Occupancy Raw Data'!AI$3,FALSE))/100</f>
        <v>0.53572704537334703</v>
      </c>
      <c r="E35" s="72">
        <f>(VLOOKUP($A35,'Occupancy Raw Data'!$B$8:$BE$45,'Occupancy Raw Data'!AJ$3,FALSE))/100</f>
        <v>0.53912111468381496</v>
      </c>
      <c r="F35" s="72">
        <f>(VLOOKUP($A35,'Occupancy Raw Data'!$B$8:$BE$45,'Occupancy Raw Data'!AK$3,FALSE))/100</f>
        <v>0.50482315112540099</v>
      </c>
      <c r="G35" s="73">
        <f>(VLOOKUP($A35,'Occupancy Raw Data'!$B$8:$BE$45,'Occupancy Raw Data'!AL$3,FALSE))/100</f>
        <v>0.49013933547695598</v>
      </c>
      <c r="H35" s="53">
        <f>(VLOOKUP($A35,'Occupancy Raw Data'!$B$8:$BE$45,'Occupancy Raw Data'!AN$3,FALSE))/100</f>
        <v>0.54180064308681597</v>
      </c>
      <c r="I35" s="53">
        <f>(VLOOKUP($A35,'Occupancy Raw Data'!$B$8:$BE$45,'Occupancy Raw Data'!AO$3,FALSE))/100</f>
        <v>0.54412290103608396</v>
      </c>
      <c r="J35" s="73">
        <f>(VLOOKUP($A35,'Occupancy Raw Data'!$B$8:$BE$45,'Occupancy Raw Data'!AP$3,FALSE))/100</f>
        <v>0.54296177206145002</v>
      </c>
      <c r="K35" s="74">
        <f>(VLOOKUP($A35,'Occupancy Raw Data'!$B$8:$BE$45,'Occupancy Raw Data'!AR$3,FALSE))/100</f>
        <v>0.50523146021538301</v>
      </c>
      <c r="M35" s="75">
        <f>VLOOKUP($A35,'ADR Raw Data'!$B$6:$BE$43,'ADR Raw Data'!AG$1,FALSE)</f>
        <v>93.9180212868892</v>
      </c>
      <c r="N35" s="76">
        <f>VLOOKUP($A35,'ADR Raw Data'!$B$6:$BE$43,'ADR Raw Data'!AH$1,FALSE)</f>
        <v>97.769042363830494</v>
      </c>
      <c r="O35" s="76">
        <f>VLOOKUP($A35,'ADR Raw Data'!$B$6:$BE$43,'ADR Raw Data'!AI$1,FALSE)</f>
        <v>97.268526175391699</v>
      </c>
      <c r="P35" s="76">
        <f>VLOOKUP($A35,'ADR Raw Data'!$B$6:$BE$43,'ADR Raw Data'!AJ$1,FALSE)</f>
        <v>97.767988734261095</v>
      </c>
      <c r="Q35" s="76">
        <f>VLOOKUP($A35,'ADR Raw Data'!$B$6:$BE$43,'ADR Raw Data'!AK$1,FALSE)</f>
        <v>97.431457891012002</v>
      </c>
      <c r="R35" s="77">
        <f>VLOOKUP($A35,'ADR Raw Data'!$B$6:$BE$43,'ADR Raw Data'!AL$1,FALSE)</f>
        <v>97.009635541949095</v>
      </c>
      <c r="S35" s="76">
        <f>VLOOKUP($A35,'ADR Raw Data'!$B$6:$BE$43,'ADR Raw Data'!AN$1,FALSE)</f>
        <v>103.23935377514</v>
      </c>
      <c r="T35" s="76">
        <f>VLOOKUP($A35,'ADR Raw Data'!$B$6:$BE$43,'ADR Raw Data'!AO$1,FALSE)</f>
        <v>103.869924491135</v>
      </c>
      <c r="U35" s="77">
        <f>VLOOKUP($A35,'ADR Raw Data'!$B$6:$BE$43,'ADR Raw Data'!AP$1,FALSE)</f>
        <v>103.55531337391</v>
      </c>
      <c r="V35" s="78">
        <f>VLOOKUP($A35,'ADR Raw Data'!$B$6:$BE$43,'ADR Raw Data'!AR$1,FALSE)</f>
        <v>99.019493888271498</v>
      </c>
      <c r="X35" s="75">
        <f>VLOOKUP($A35,'RevPAR Raw Data'!$B$6:$BE$43,'RevPAR Raw Data'!AG$1,FALSE)</f>
        <v>34.678197570560897</v>
      </c>
      <c r="Y35" s="76">
        <f>VLOOKUP($A35,'RevPAR Raw Data'!$B$6:$BE$43,'RevPAR Raw Data'!AH$1,FALSE)</f>
        <v>49.059171132547299</v>
      </c>
      <c r="Z35" s="76">
        <f>VLOOKUP($A35,'RevPAR Raw Data'!$B$6:$BE$43,'RevPAR Raw Data'!AI$1,FALSE)</f>
        <v>52.109380135762699</v>
      </c>
      <c r="AA35" s="76">
        <f>VLOOKUP($A35,'RevPAR Raw Data'!$B$6:$BE$43,'RevPAR Raw Data'!AJ$1,FALSE)</f>
        <v>52.708787066809499</v>
      </c>
      <c r="AB35" s="76">
        <f>VLOOKUP($A35,'RevPAR Raw Data'!$B$6:$BE$43,'RevPAR Raw Data'!AK$1,FALSE)</f>
        <v>49.185655591282597</v>
      </c>
      <c r="AC35" s="77">
        <f>VLOOKUP($A35,'RevPAR Raw Data'!$B$6:$BE$43,'RevPAR Raw Data'!AL$1,FALSE)</f>
        <v>47.548238299392601</v>
      </c>
      <c r="AD35" s="76">
        <f>VLOOKUP($A35,'RevPAR Raw Data'!$B$6:$BE$43,'RevPAR Raw Data'!AN$1,FALSE)</f>
        <v>55.935148267238198</v>
      </c>
      <c r="AE35" s="76">
        <f>VLOOKUP($A35,'RevPAR Raw Data'!$B$6:$BE$43,'RevPAR Raw Data'!AO$1,FALSE)</f>
        <v>56.518004644515798</v>
      </c>
      <c r="AF35" s="77">
        <f>VLOOKUP($A35,'RevPAR Raw Data'!$B$6:$BE$43,'RevPAR Raw Data'!AP$1,FALSE)</f>
        <v>56.226576455877002</v>
      </c>
      <c r="AG35" s="78">
        <f>VLOOKUP($A35,'RevPAR Raw Data'!$B$6:$BE$43,'RevPAR Raw Data'!AR$1,FALSE)</f>
        <v>50.0277634869596</v>
      </c>
    </row>
    <row r="36" spans="1:33" x14ac:dyDescent="0.2">
      <c r="A36" s="55" t="s">
        <v>131</v>
      </c>
      <c r="B36" s="43">
        <f>(VLOOKUP($A35,'Occupancy Raw Data'!$B$8:$BE$51,'Occupancy Raw Data'!AT$3,FALSE))/100</f>
        <v>0.20595099183197099</v>
      </c>
      <c r="C36" s="44">
        <f>(VLOOKUP($A35,'Occupancy Raw Data'!$B$8:$BE$51,'Occupancy Raw Data'!AU$3,FALSE))/100</f>
        <v>0.19531914893617</v>
      </c>
      <c r="D36" s="44">
        <f>(VLOOKUP($A35,'Occupancy Raw Data'!$B$8:$BE$51,'Occupancy Raw Data'!AV$3,FALSE))/100</f>
        <v>0.19864108713029499</v>
      </c>
      <c r="E36" s="44">
        <f>(VLOOKUP($A35,'Occupancy Raw Data'!$B$8:$BE$51,'Occupancy Raw Data'!AW$3,FALSE))/100</f>
        <v>0.17844591956267</v>
      </c>
      <c r="F36" s="44">
        <f>(VLOOKUP($A35,'Occupancy Raw Data'!$B$8:$BE$51,'Occupancy Raw Data'!AX$3,FALSE))/100</f>
        <v>0.15112016293278999</v>
      </c>
      <c r="G36" s="44">
        <f>(VLOOKUP($A35,'Occupancy Raw Data'!$B$8:$BE$51,'Occupancy Raw Data'!AY$3,FALSE))/100</f>
        <v>0.18451044724572602</v>
      </c>
      <c r="H36" s="45">
        <f>(VLOOKUP($A35,'Occupancy Raw Data'!$B$8:$BE$51,'Occupancy Raw Data'!BA$3,FALSE))/100</f>
        <v>7.62952448545067E-2</v>
      </c>
      <c r="I36" s="45">
        <f>(VLOOKUP($A35,'Occupancy Raw Data'!$B$8:$BE$51,'Occupancy Raw Data'!BB$3,FALSE))/100</f>
        <v>8.0936975547116902E-2</v>
      </c>
      <c r="J36" s="44">
        <f>(VLOOKUP($A35,'Occupancy Raw Data'!$B$8:$BE$51,'Occupancy Raw Data'!BC$3,FALSE))/100</f>
        <v>7.8616107488109002E-2</v>
      </c>
      <c r="K36" s="46">
        <f>(VLOOKUP($A35,'Occupancy Raw Data'!$B$8:$BE$51,'Occupancy Raw Data'!BE$3,FALSE))/100</f>
        <v>0.149754198858014</v>
      </c>
      <c r="M36" s="43">
        <f>(VLOOKUP($A35,'ADR Raw Data'!$B$6:$BE$49,'ADR Raw Data'!AT$1,FALSE))/100</f>
        <v>1.36613777751197E-2</v>
      </c>
      <c r="N36" s="44">
        <f>(VLOOKUP($A35,'ADR Raw Data'!$B$6:$BE$49,'ADR Raw Data'!AU$1,FALSE))/100</f>
        <v>1.3267227711610602E-2</v>
      </c>
      <c r="O36" s="44">
        <f>(VLOOKUP($A35,'ADR Raw Data'!$B$6:$BE$49,'ADR Raw Data'!AV$1,FALSE))/100</f>
        <v>-9.1240861426091797E-3</v>
      </c>
      <c r="P36" s="44">
        <f>(VLOOKUP($A35,'ADR Raw Data'!$B$6:$BE$49,'ADR Raw Data'!AW$1,FALSE))/100</f>
        <v>-4.9490327374537004E-3</v>
      </c>
      <c r="Q36" s="44">
        <f>(VLOOKUP($A35,'ADR Raw Data'!$B$6:$BE$49,'ADR Raw Data'!AX$1,FALSE))/100</f>
        <v>-3.8667762838006299E-3</v>
      </c>
      <c r="R36" s="44">
        <f>(VLOOKUP($A35,'ADR Raw Data'!$B$6:$BE$49,'ADR Raw Data'!AY$1,FALSE))/100</f>
        <v>5.8066699885138699E-4</v>
      </c>
      <c r="S36" s="45">
        <f>(VLOOKUP($A35,'ADR Raw Data'!$B$6:$BE$49,'ADR Raw Data'!BA$1,FALSE))/100</f>
        <v>-5.0512087623617898E-2</v>
      </c>
      <c r="T36" s="45">
        <f>(VLOOKUP($A35,'ADR Raw Data'!$B$6:$BE$49,'ADR Raw Data'!BB$1,FALSE))/100</f>
        <v>-3.4441995759522198E-2</v>
      </c>
      <c r="U36" s="44">
        <f>(VLOOKUP($A35,'ADR Raw Data'!$B$6:$BE$49,'ADR Raw Data'!BC$1,FALSE))/100</f>
        <v>-4.2503798048083102E-2</v>
      </c>
      <c r="V36" s="46">
        <f>(VLOOKUP($A35,'ADR Raw Data'!$B$6:$BE$49,'ADR Raw Data'!BE$1,FALSE))/100</f>
        <v>-1.5944478933402499E-2</v>
      </c>
      <c r="X36" s="43">
        <f>(VLOOKUP($A35,'RevPAR Raw Data'!$B$6:$BE$49,'RevPAR Raw Data'!AT$1,FALSE))/100</f>
        <v>0.22242594390966799</v>
      </c>
      <c r="Y36" s="44">
        <f>(VLOOKUP($A35,'RevPAR Raw Data'!$B$6:$BE$49,'RevPAR Raw Data'!AU$1,FALSE))/100</f>
        <v>0.21117772027315401</v>
      </c>
      <c r="Z36" s="44">
        <f>(VLOOKUP($A35,'RevPAR Raw Data'!$B$6:$BE$49,'RevPAR Raw Data'!AV$1,FALSE))/100</f>
        <v>0.18770458259724801</v>
      </c>
      <c r="AA36" s="44">
        <f>(VLOOKUP($A35,'RevPAR Raw Data'!$B$6:$BE$49,'RevPAR Raw Data'!AW$1,FALSE))/100</f>
        <v>0.17261375212743602</v>
      </c>
      <c r="AB36" s="44">
        <f>(VLOOKUP($A35,'RevPAR Raw Data'!$B$6:$BE$49,'RevPAR Raw Data'!AX$1,FALSE))/100</f>
        <v>0.146669038786956</v>
      </c>
      <c r="AC36" s="44">
        <f>(VLOOKUP($A35,'RevPAR Raw Data'!$B$6:$BE$49,'RevPAR Raw Data'!AY$1,FALSE))/100</f>
        <v>0.185198253372236</v>
      </c>
      <c r="AD36" s="45">
        <f>(VLOOKUP($A35,'RevPAR Raw Data'!$B$6:$BE$49,'RevPAR Raw Data'!BA$1,FALSE))/100</f>
        <v>2.1929325137532499E-2</v>
      </c>
      <c r="AE36" s="45">
        <f>(VLOOKUP($A35,'RevPAR Raw Data'!$B$6:$BE$49,'RevPAR Raw Data'!BB$1,FALSE))/100</f>
        <v>4.3707348819012302E-2</v>
      </c>
      <c r="AF36" s="44">
        <f>(VLOOKUP($A35,'RevPAR Raw Data'!$B$6:$BE$49,'RevPAR Raw Data'!BC$1,FALSE))/100</f>
        <v>3.2770826284024904E-2</v>
      </c>
      <c r="AG36" s="46">
        <f>(VLOOKUP($A35,'RevPAR Raw Data'!$B$6:$BE$49,'RevPAR Raw Data'!BE$1,FALSE))/100</f>
        <v>0.13142196725573199</v>
      </c>
    </row>
    <row r="37" spans="1:33" x14ac:dyDescent="0.2">
      <c r="A37" s="93"/>
      <c r="B37" s="71"/>
      <c r="C37" s="72"/>
      <c r="D37" s="72"/>
      <c r="E37" s="72"/>
      <c r="F37" s="72"/>
      <c r="G37" s="73"/>
      <c r="H37" s="53"/>
      <c r="I37" s="53"/>
      <c r="J37" s="73"/>
      <c r="K37" s="74"/>
      <c r="M37" s="75"/>
      <c r="N37" s="76"/>
      <c r="O37" s="76"/>
      <c r="P37" s="76"/>
      <c r="Q37" s="76"/>
      <c r="R37" s="77"/>
      <c r="S37" s="76"/>
      <c r="T37" s="76"/>
      <c r="U37" s="77"/>
      <c r="V37" s="78"/>
      <c r="X37" s="75"/>
      <c r="Y37" s="76"/>
      <c r="Z37" s="76"/>
      <c r="AA37" s="76"/>
      <c r="AB37" s="76"/>
      <c r="AC37" s="77"/>
      <c r="AD37" s="76"/>
      <c r="AE37" s="76"/>
      <c r="AF37" s="77"/>
      <c r="AG37" s="78"/>
    </row>
    <row r="38" spans="1:33" x14ac:dyDescent="0.2">
      <c r="A38" s="70" t="s">
        <v>26</v>
      </c>
      <c r="B38" s="71">
        <f>(VLOOKUP($A38,'Occupancy Raw Data'!$B$8:$BE$45,'Occupancy Raw Data'!AG$3,FALSE))/100</f>
        <v>0.47659889332132205</v>
      </c>
      <c r="C38" s="72">
        <f>(VLOOKUP($A38,'Occupancy Raw Data'!$B$8:$BE$45,'Occupancy Raw Data'!AH$3,FALSE))/100</f>
        <v>0.55805559130099003</v>
      </c>
      <c r="D38" s="72">
        <f>(VLOOKUP($A38,'Occupancy Raw Data'!$B$8:$BE$45,'Occupancy Raw Data'!AI$3,FALSE))/100</f>
        <v>0.59655771457984796</v>
      </c>
      <c r="E38" s="72">
        <f>(VLOOKUP($A38,'Occupancy Raw Data'!$B$8:$BE$45,'Occupancy Raw Data'!AJ$3,FALSE))/100</f>
        <v>0.60259940805559098</v>
      </c>
      <c r="F38" s="72">
        <f>(VLOOKUP($A38,'Occupancy Raw Data'!$B$8:$BE$45,'Occupancy Raw Data'!AK$3,FALSE))/100</f>
        <v>0.62262986324093805</v>
      </c>
      <c r="G38" s="73">
        <f>(VLOOKUP($A38,'Occupancy Raw Data'!$B$8:$BE$45,'Occupancy Raw Data'!AL$3,FALSE))/100</f>
        <v>0.57129549451949202</v>
      </c>
      <c r="H38" s="53">
        <f>(VLOOKUP($A38,'Occupancy Raw Data'!$B$8:$BE$45,'Occupancy Raw Data'!AN$3,FALSE))/100</f>
        <v>0.77029364298619496</v>
      </c>
      <c r="I38" s="53">
        <f>(VLOOKUP($A38,'Occupancy Raw Data'!$B$8:$BE$45,'Occupancy Raw Data'!AO$3,FALSE))/100</f>
        <v>0.79536935233943495</v>
      </c>
      <c r="J38" s="73">
        <f>(VLOOKUP($A38,'Occupancy Raw Data'!$B$8:$BE$45,'Occupancy Raw Data'!AP$3,FALSE))/100</f>
        <v>0.78283149766281501</v>
      </c>
      <c r="K38" s="74">
        <f>(VLOOKUP($A38,'Occupancy Raw Data'!$B$8:$BE$45,'Occupancy Raw Data'!AR$3,FALSE))/100</f>
        <v>0.63175856660176199</v>
      </c>
      <c r="M38" s="75">
        <f>VLOOKUP($A38,'ADR Raw Data'!$B$6:$BE$43,'ADR Raw Data'!AG$1,FALSE)</f>
        <v>96.369236428928204</v>
      </c>
      <c r="N38" s="76">
        <f>VLOOKUP($A38,'ADR Raw Data'!$B$6:$BE$43,'ADR Raw Data'!AH$1,FALSE)</f>
        <v>100.74019070019401</v>
      </c>
      <c r="O38" s="76">
        <f>VLOOKUP($A38,'ADR Raw Data'!$B$6:$BE$43,'ADR Raw Data'!AI$1,FALSE)</f>
        <v>104.156650128886</v>
      </c>
      <c r="P38" s="76">
        <f>VLOOKUP($A38,'ADR Raw Data'!$B$6:$BE$43,'ADR Raw Data'!AJ$1,FALSE)</f>
        <v>105.044380925941</v>
      </c>
      <c r="Q38" s="76">
        <f>VLOOKUP($A38,'ADR Raw Data'!$B$6:$BE$43,'ADR Raw Data'!AK$1,FALSE)</f>
        <v>107.55335853031301</v>
      </c>
      <c r="R38" s="77">
        <f>VLOOKUP($A38,'ADR Raw Data'!$B$6:$BE$43,'ADR Raw Data'!AL$1,FALSE)</f>
        <v>103.118199929732</v>
      </c>
      <c r="S38" s="76">
        <f>VLOOKUP($A38,'ADR Raw Data'!$B$6:$BE$43,'ADR Raw Data'!AN$1,FALSE)</f>
        <v>134.82943699239499</v>
      </c>
      <c r="T38" s="76">
        <f>VLOOKUP($A38,'ADR Raw Data'!$B$6:$BE$43,'ADR Raw Data'!AO$1,FALSE)</f>
        <v>140.94732003265801</v>
      </c>
      <c r="U38" s="77">
        <f>VLOOKUP($A38,'ADR Raw Data'!$B$6:$BE$43,'ADR Raw Data'!AP$1,FALSE)</f>
        <v>137.93737061920399</v>
      </c>
      <c r="V38" s="78">
        <f>VLOOKUP($A38,'ADR Raw Data'!$B$6:$BE$43,'ADR Raw Data'!AR$1,FALSE)</f>
        <v>115.450426357265</v>
      </c>
      <c r="X38" s="75">
        <f>VLOOKUP($A38,'RevPAR Raw Data'!$B$6:$BE$43,'RevPAR Raw Data'!AG$1,FALSE)</f>
        <v>45.9294714322481</v>
      </c>
      <c r="Y38" s="76">
        <f>VLOOKUP($A38,'RevPAR Raw Data'!$B$6:$BE$43,'RevPAR Raw Data'!AH$1,FALSE)</f>
        <v>56.218626688971803</v>
      </c>
      <c r="Z38" s="76">
        <f>VLOOKUP($A38,'RevPAR Raw Data'!$B$6:$BE$43,'RevPAR Raw Data'!AI$1,FALSE)</f>
        <v>62.135453159181502</v>
      </c>
      <c r="AA38" s="76">
        <f>VLOOKUP($A38,'RevPAR Raw Data'!$B$6:$BE$43,'RevPAR Raw Data'!AJ$1,FALSE)</f>
        <v>63.299681765538502</v>
      </c>
      <c r="AB38" s="76">
        <f>VLOOKUP($A38,'RevPAR Raw Data'!$B$6:$BE$43,'RevPAR Raw Data'!AK$1,FALSE)</f>
        <v>66.965932912832898</v>
      </c>
      <c r="AC38" s="77">
        <f>VLOOKUP($A38,'RevPAR Raw Data'!$B$6:$BE$43,'RevPAR Raw Data'!AL$1,FALSE)</f>
        <v>58.910963022816198</v>
      </c>
      <c r="AD38" s="76">
        <f>VLOOKUP($A38,'RevPAR Raw Data'!$B$6:$BE$43,'RevPAR Raw Data'!AN$1,FALSE)</f>
        <v>103.85825820265001</v>
      </c>
      <c r="AE38" s="76">
        <f>VLOOKUP($A38,'RevPAR Raw Data'!$B$6:$BE$43,'RevPAR Raw Data'!AO$1,FALSE)</f>
        <v>112.105178648354</v>
      </c>
      <c r="AF38" s="77">
        <f>VLOOKUP($A38,'RevPAR Raw Data'!$B$6:$BE$43,'RevPAR Raw Data'!AP$1,FALSE)</f>
        <v>107.981718425502</v>
      </c>
      <c r="AG38" s="78">
        <f>VLOOKUP($A38,'RevPAR Raw Data'!$B$6:$BE$43,'RevPAR Raw Data'!AR$1,FALSE)</f>
        <v>72.936795869028401</v>
      </c>
    </row>
    <row r="39" spans="1:33" x14ac:dyDescent="0.2">
      <c r="A39" s="55" t="s">
        <v>131</v>
      </c>
      <c r="B39" s="43">
        <f>(VLOOKUP($A38,'Occupancy Raw Data'!$B$8:$BE$51,'Occupancy Raw Data'!AT$3,FALSE))/100</f>
        <v>3.5491092120297101E-2</v>
      </c>
      <c r="C39" s="44">
        <f>(VLOOKUP($A38,'Occupancy Raw Data'!$B$8:$BE$51,'Occupancy Raw Data'!AU$3,FALSE))/100</f>
        <v>3.9712055977776502E-2</v>
      </c>
      <c r="D39" s="44">
        <f>(VLOOKUP($A38,'Occupancy Raw Data'!$B$8:$BE$51,'Occupancy Raw Data'!AV$3,FALSE))/100</f>
        <v>4.1246514848690997E-2</v>
      </c>
      <c r="E39" s="44">
        <f>(VLOOKUP($A38,'Occupancy Raw Data'!$B$8:$BE$51,'Occupancy Raw Data'!AW$3,FALSE))/100</f>
        <v>3.3905001568203398E-2</v>
      </c>
      <c r="F39" s="44">
        <f>(VLOOKUP($A38,'Occupancy Raw Data'!$B$8:$BE$51,'Occupancy Raw Data'!AX$3,FALSE))/100</f>
        <v>5.2117182575682E-2</v>
      </c>
      <c r="G39" s="44">
        <f>(VLOOKUP($A38,'Occupancy Raw Data'!$B$8:$BE$51,'Occupancy Raw Data'!AY$3,FALSE))/100</f>
        <v>4.0779260877798901E-2</v>
      </c>
      <c r="H39" s="45">
        <f>(VLOOKUP($A38,'Occupancy Raw Data'!$B$8:$BE$51,'Occupancy Raw Data'!BA$3,FALSE))/100</f>
        <v>4.80889133427546E-2</v>
      </c>
      <c r="I39" s="45">
        <f>(VLOOKUP($A38,'Occupancy Raw Data'!$B$8:$BE$51,'Occupancy Raw Data'!BB$3,FALSE))/100</f>
        <v>5.5838119050894794E-2</v>
      </c>
      <c r="J39" s="44">
        <f>(VLOOKUP($A38,'Occupancy Raw Data'!$B$8:$BE$51,'Occupancy Raw Data'!BC$3,FALSE))/100</f>
        <v>5.2007335210578404E-2</v>
      </c>
      <c r="K39" s="46">
        <f>(VLOOKUP($A38,'Occupancy Raw Data'!$B$8:$BE$51,'Occupancy Raw Data'!BE$3,FALSE))/100</f>
        <v>4.47460456891162E-2</v>
      </c>
      <c r="M39" s="43">
        <f>(VLOOKUP($A38,'ADR Raw Data'!$B$6:$BE$49,'ADR Raw Data'!AT$1,FALSE))/100</f>
        <v>-6.2286481051232597E-3</v>
      </c>
      <c r="N39" s="44">
        <f>(VLOOKUP($A38,'ADR Raw Data'!$B$6:$BE$49,'ADR Raw Data'!AU$1,FALSE))/100</f>
        <v>-1.38804604626552E-3</v>
      </c>
      <c r="O39" s="44">
        <f>(VLOOKUP($A38,'ADR Raw Data'!$B$6:$BE$49,'ADR Raw Data'!AV$1,FALSE))/100</f>
        <v>9.2177009879967201E-5</v>
      </c>
      <c r="P39" s="44">
        <f>(VLOOKUP($A38,'ADR Raw Data'!$B$6:$BE$49,'ADR Raw Data'!AW$1,FALSE))/100</f>
        <v>-6.3286376139822E-3</v>
      </c>
      <c r="Q39" s="44">
        <f>(VLOOKUP($A38,'ADR Raw Data'!$B$6:$BE$49,'ADR Raw Data'!AX$1,FALSE))/100</f>
        <v>6.8389185762134201E-3</v>
      </c>
      <c r="R39" s="44">
        <f>(VLOOKUP($A38,'ADR Raw Data'!$B$6:$BE$49,'ADR Raw Data'!AY$1,FALSE))/100</f>
        <v>-9.3499915967822295E-4</v>
      </c>
      <c r="S39" s="45">
        <f>(VLOOKUP($A38,'ADR Raw Data'!$B$6:$BE$49,'ADR Raw Data'!BA$1,FALSE))/100</f>
        <v>2.6896855981408101E-2</v>
      </c>
      <c r="T39" s="45">
        <f>(VLOOKUP($A38,'ADR Raw Data'!$B$6:$BE$49,'ADR Raw Data'!BB$1,FALSE))/100</f>
        <v>3.6621051440117805E-2</v>
      </c>
      <c r="U39" s="44">
        <f>(VLOOKUP($A38,'ADR Raw Data'!$B$6:$BE$49,'ADR Raw Data'!BC$1,FALSE))/100</f>
        <v>3.1982610353462899E-2</v>
      </c>
      <c r="V39" s="46">
        <f>(VLOOKUP($A38,'ADR Raw Data'!$B$6:$BE$49,'ADR Raw Data'!BE$1,FALSE))/100</f>
        <v>1.3413798092205401E-2</v>
      </c>
      <c r="X39" s="43">
        <f>(VLOOKUP($A38,'RevPAR Raw Data'!$B$6:$BE$49,'RevPAR Raw Data'!AT$1,FALSE))/100</f>
        <v>2.9041382491490002E-2</v>
      </c>
      <c r="Y39" s="44">
        <f>(VLOOKUP($A38,'RevPAR Raw Data'!$B$6:$BE$49,'RevPAR Raw Data'!AU$1,FALSE))/100</f>
        <v>3.8268887769221903E-2</v>
      </c>
      <c r="Z39" s="44">
        <f>(VLOOKUP($A38,'RevPAR Raw Data'!$B$6:$BE$49,'RevPAR Raw Data'!AV$1,FALSE))/100</f>
        <v>4.1342493838977701E-2</v>
      </c>
      <c r="AA39" s="44">
        <f>(VLOOKUP($A38,'RevPAR Raw Data'!$B$6:$BE$49,'RevPAR Raw Data'!AW$1,FALSE))/100</f>
        <v>2.7361791485994501E-2</v>
      </c>
      <c r="AB39" s="44">
        <f>(VLOOKUP($A38,'RevPAR Raw Data'!$B$6:$BE$49,'RevPAR Raw Data'!AX$1,FALSE))/100</f>
        <v>5.9312526319952201E-2</v>
      </c>
      <c r="AC39" s="44">
        <f>(VLOOKUP($A38,'RevPAR Raw Data'!$B$6:$BE$49,'RevPAR Raw Data'!AY$1,FALSE))/100</f>
        <v>3.9806133143467697E-2</v>
      </c>
      <c r="AD39" s="45">
        <f>(VLOOKUP($A38,'RevPAR Raw Data'!$B$6:$BE$49,'RevPAR Raw Data'!BA$1,FALSE))/100</f>
        <v>7.6279209900645309E-2</v>
      </c>
      <c r="AE39" s="45">
        <f>(VLOOKUP($A38,'RevPAR Raw Data'!$B$6:$BE$49,'RevPAR Raw Data'!BB$1,FALSE))/100</f>
        <v>9.4504021121094905E-2</v>
      </c>
      <c r="AF39" s="44">
        <f>(VLOOKUP($A38,'RevPAR Raw Data'!$B$6:$BE$49,'RevPAR Raw Data'!BC$1,FALSE))/100</f>
        <v>8.565327590160321E-2</v>
      </c>
      <c r="AG39" s="46">
        <f>(VLOOKUP($A38,'RevPAR Raw Data'!$B$6:$BE$49,'RevPAR Raw Data'!BE$1,FALSE))/100</f>
        <v>5.8760058203620097E-2</v>
      </c>
    </row>
    <row r="40" spans="1:33" x14ac:dyDescent="0.2">
      <c r="A40" s="93"/>
      <c r="B40" s="71"/>
      <c r="C40" s="72"/>
      <c r="D40" s="72"/>
      <c r="E40" s="72"/>
      <c r="F40" s="72"/>
      <c r="G40" s="73"/>
      <c r="H40" s="53"/>
      <c r="I40" s="53"/>
      <c r="J40" s="73"/>
      <c r="K40" s="74"/>
      <c r="M40" s="75"/>
      <c r="N40" s="76"/>
      <c r="O40" s="76"/>
      <c r="P40" s="76"/>
      <c r="Q40" s="76"/>
      <c r="R40" s="77"/>
      <c r="S40" s="76"/>
      <c r="T40" s="76"/>
      <c r="U40" s="77"/>
      <c r="V40" s="78"/>
      <c r="X40" s="75"/>
      <c r="Y40" s="76"/>
      <c r="Z40" s="76"/>
      <c r="AA40" s="76"/>
      <c r="AB40" s="76"/>
      <c r="AC40" s="77"/>
      <c r="AD40" s="76"/>
      <c r="AE40" s="76"/>
      <c r="AF40" s="77"/>
      <c r="AG40" s="78"/>
    </row>
    <row r="41" spans="1:33" x14ac:dyDescent="0.2">
      <c r="A41" s="70" t="s">
        <v>27</v>
      </c>
      <c r="B41" s="71">
        <f>(VLOOKUP($A41,'Occupancy Raw Data'!$B$8:$BE$45,'Occupancy Raw Data'!AG$3,FALSE))/100</f>
        <v>0.56557579831305094</v>
      </c>
      <c r="C41" s="72">
        <f>(VLOOKUP($A41,'Occupancy Raw Data'!$B$8:$BE$45,'Occupancy Raw Data'!AH$3,FALSE))/100</f>
        <v>0.73453669602722205</v>
      </c>
      <c r="D41" s="72">
        <f>(VLOOKUP($A41,'Occupancy Raw Data'!$B$8:$BE$45,'Occupancy Raw Data'!AI$3,FALSE))/100</f>
        <v>0.81135492664528797</v>
      </c>
      <c r="E41" s="72">
        <f>(VLOOKUP($A41,'Occupancy Raw Data'!$B$8:$BE$45,'Occupancy Raw Data'!AJ$3,FALSE))/100</f>
        <v>0.79832191732851399</v>
      </c>
      <c r="F41" s="72">
        <f>(VLOOKUP($A41,'Occupancy Raw Data'!$B$8:$BE$45,'Occupancy Raw Data'!AK$3,FALSE))/100</f>
        <v>0.69924780434508504</v>
      </c>
      <c r="G41" s="73">
        <f>(VLOOKUP($A41,'Occupancy Raw Data'!$B$8:$BE$45,'Occupancy Raw Data'!AL$3,FALSE))/100</f>
        <v>0.72180440597733908</v>
      </c>
      <c r="H41" s="53">
        <f>(VLOOKUP($A41,'Occupancy Raw Data'!$B$8:$BE$45,'Occupancy Raw Data'!AN$3,FALSE))/100</f>
        <v>0.70196056459030698</v>
      </c>
      <c r="I41" s="53">
        <f>(VLOOKUP($A41,'Occupancy Raw Data'!$B$8:$BE$45,'Occupancy Raw Data'!AO$3,FALSE))/100</f>
        <v>0.72152885751238405</v>
      </c>
      <c r="J41" s="73">
        <f>(VLOOKUP($A41,'Occupancy Raw Data'!$B$8:$BE$45,'Occupancy Raw Data'!AP$3,FALSE))/100</f>
        <v>0.71174471105134596</v>
      </c>
      <c r="K41" s="74">
        <f>(VLOOKUP($A41,'Occupancy Raw Data'!$B$8:$BE$45,'Occupancy Raw Data'!AR$3,FALSE))/100</f>
        <v>0.71893055247096893</v>
      </c>
      <c r="M41" s="75">
        <f>VLOOKUP($A41,'ADR Raw Data'!$B$6:$BE$43,'ADR Raw Data'!AG$1,FALSE)</f>
        <v>144.405927866958</v>
      </c>
      <c r="N41" s="76">
        <f>VLOOKUP($A41,'ADR Raw Data'!$B$6:$BE$43,'ADR Raw Data'!AH$1,FALSE)</f>
        <v>170.173870184669</v>
      </c>
      <c r="O41" s="76">
        <f>VLOOKUP($A41,'ADR Raw Data'!$B$6:$BE$43,'ADR Raw Data'!AI$1,FALSE)</f>
        <v>182.574479257158</v>
      </c>
      <c r="P41" s="76">
        <f>VLOOKUP($A41,'ADR Raw Data'!$B$6:$BE$43,'ADR Raw Data'!AJ$1,FALSE)</f>
        <v>176.7483790407</v>
      </c>
      <c r="Q41" s="76">
        <f>VLOOKUP($A41,'ADR Raw Data'!$B$6:$BE$43,'ADR Raw Data'!AK$1,FALSE)</f>
        <v>153.855213741987</v>
      </c>
      <c r="R41" s="77">
        <f>VLOOKUP($A41,'ADR Raw Data'!$B$6:$BE$43,'ADR Raw Data'!AL$1,FALSE)</f>
        <v>167.216251938661</v>
      </c>
      <c r="S41" s="76">
        <f>VLOOKUP($A41,'ADR Raw Data'!$B$6:$BE$43,'ADR Raw Data'!AN$1,FALSE)</f>
        <v>139.73882167871699</v>
      </c>
      <c r="T41" s="76">
        <f>VLOOKUP($A41,'ADR Raw Data'!$B$6:$BE$43,'ADR Raw Data'!AO$1,FALSE)</f>
        <v>141.00709555302399</v>
      </c>
      <c r="U41" s="77">
        <f>VLOOKUP($A41,'ADR Raw Data'!$B$6:$BE$43,'ADR Raw Data'!AP$1,FALSE)</f>
        <v>140.38167591095299</v>
      </c>
      <c r="V41" s="78">
        <f>VLOOKUP($A41,'ADR Raw Data'!$B$6:$BE$43,'ADR Raw Data'!AR$1,FALSE)</f>
        <v>159.62677470736301</v>
      </c>
      <c r="X41" s="75">
        <f>VLOOKUP($A41,'RevPAR Raw Data'!$B$6:$BE$43,'RevPAR Raw Data'!AG$1,FALSE)</f>
        <v>81.672497934491801</v>
      </c>
      <c r="Y41" s="76">
        <f>VLOOKUP($A41,'RevPAR Raw Data'!$B$6:$BE$43,'RevPAR Raw Data'!AH$1,FALSE)</f>
        <v>124.998952355612</v>
      </c>
      <c r="Z41" s="76">
        <f>VLOOKUP($A41,'RevPAR Raw Data'!$B$6:$BE$43,'RevPAR Raw Data'!AI$1,FALSE)</f>
        <v>148.13270322499301</v>
      </c>
      <c r="AA41" s="76">
        <f>VLOOKUP($A41,'RevPAR Raw Data'!$B$6:$BE$43,'RevPAR Raw Data'!AJ$1,FALSE)</f>
        <v>141.102104840479</v>
      </c>
      <c r="AB41" s="76">
        <f>VLOOKUP($A41,'RevPAR Raw Data'!$B$6:$BE$43,'RevPAR Raw Data'!AK$1,FALSE)</f>
        <v>107.582920396128</v>
      </c>
      <c r="AC41" s="77">
        <f>VLOOKUP($A41,'RevPAR Raw Data'!$B$6:$BE$43,'RevPAR Raw Data'!AL$1,FALSE)</f>
        <v>120.69742740034199</v>
      </c>
      <c r="AD41" s="76">
        <f>VLOOKUP($A41,'RevPAR Raw Data'!$B$6:$BE$43,'RevPAR Raw Data'!AN$1,FALSE)</f>
        <v>98.091142160776499</v>
      </c>
      <c r="AE41" s="76">
        <f>VLOOKUP($A41,'RevPAR Raw Data'!$B$6:$BE$43,'RevPAR Raw Data'!AO$1,FALSE)</f>
        <v>101.740688555513</v>
      </c>
      <c r="AF41" s="77">
        <f>VLOOKUP($A41,'RevPAR Raw Data'!$B$6:$BE$43,'RevPAR Raw Data'!AP$1,FALSE)</f>
        <v>99.915915358145</v>
      </c>
      <c r="AG41" s="78">
        <f>VLOOKUP($A41,'RevPAR Raw Data'!$B$6:$BE$43,'RevPAR Raw Data'!AR$1,FALSE)</f>
        <v>114.760565329523</v>
      </c>
    </row>
    <row r="42" spans="1:33" x14ac:dyDescent="0.2">
      <c r="A42" s="55" t="s">
        <v>131</v>
      </c>
      <c r="B42" s="43">
        <f>(VLOOKUP($A41,'Occupancy Raw Data'!$B$8:$BE$51,'Occupancy Raw Data'!AT$3,FALSE))/100</f>
        <v>6.6525577585322695E-2</v>
      </c>
      <c r="C42" s="44">
        <f>(VLOOKUP($A41,'Occupancy Raw Data'!$B$8:$BE$51,'Occupancy Raw Data'!AU$3,FALSE))/100</f>
        <v>5.4830133232425499E-2</v>
      </c>
      <c r="D42" s="44">
        <f>(VLOOKUP($A41,'Occupancy Raw Data'!$B$8:$BE$51,'Occupancy Raw Data'!AV$3,FALSE))/100</f>
        <v>5.2699041983722605E-2</v>
      </c>
      <c r="E42" s="44">
        <f>(VLOOKUP($A41,'Occupancy Raw Data'!$B$8:$BE$51,'Occupancy Raw Data'!AW$3,FALSE))/100</f>
        <v>5.9257853080399395E-2</v>
      </c>
      <c r="F42" s="44">
        <f>(VLOOKUP($A41,'Occupancy Raw Data'!$B$8:$BE$51,'Occupancy Raw Data'!AX$3,FALSE))/100</f>
        <v>5.7743129486610999E-2</v>
      </c>
      <c r="G42" s="44">
        <f>(VLOOKUP($A41,'Occupancy Raw Data'!$B$8:$BE$51,'Occupancy Raw Data'!AY$3,FALSE))/100</f>
        <v>5.7704337392877399E-2</v>
      </c>
      <c r="H42" s="45">
        <f>(VLOOKUP($A41,'Occupancy Raw Data'!$B$8:$BE$51,'Occupancy Raw Data'!BA$3,FALSE))/100</f>
        <v>7.8231452119624803E-2</v>
      </c>
      <c r="I42" s="45">
        <f>(VLOOKUP($A41,'Occupancy Raw Data'!$B$8:$BE$51,'Occupancy Raw Data'!BB$3,FALSE))/100</f>
        <v>6.7082481963369203E-2</v>
      </c>
      <c r="J42" s="44">
        <f>(VLOOKUP($A41,'Occupancy Raw Data'!$B$8:$BE$51,'Occupancy Raw Data'!BC$3,FALSE))/100</f>
        <v>7.25513737576894E-2</v>
      </c>
      <c r="K42" s="46">
        <f>(VLOOKUP($A41,'Occupancy Raw Data'!$B$8:$BE$51,'Occupancy Raw Data'!BE$3,FALSE))/100</f>
        <v>6.1862605520569804E-2</v>
      </c>
      <c r="M42" s="43">
        <f>(VLOOKUP($A41,'ADR Raw Data'!$B$6:$BE$49,'ADR Raw Data'!AT$1,FALSE))/100</f>
        <v>3.6036621288481403E-2</v>
      </c>
      <c r="N42" s="44">
        <f>(VLOOKUP($A41,'ADR Raw Data'!$B$6:$BE$49,'ADR Raw Data'!AU$1,FALSE))/100</f>
        <v>2.8880685358348201E-2</v>
      </c>
      <c r="O42" s="44">
        <f>(VLOOKUP($A41,'ADR Raw Data'!$B$6:$BE$49,'ADR Raw Data'!AV$1,FALSE))/100</f>
        <v>3.3919072372675198E-2</v>
      </c>
      <c r="P42" s="44">
        <f>(VLOOKUP($A41,'ADR Raw Data'!$B$6:$BE$49,'ADR Raw Data'!AW$1,FALSE))/100</f>
        <v>4.91495224824368E-2</v>
      </c>
      <c r="Q42" s="44">
        <f>(VLOOKUP($A41,'ADR Raw Data'!$B$6:$BE$49,'ADR Raw Data'!AX$1,FALSE))/100</f>
        <v>4.5014629143845998E-2</v>
      </c>
      <c r="R42" s="44">
        <f>(VLOOKUP($A41,'ADR Raw Data'!$B$6:$BE$49,'ADR Raw Data'!AY$1,FALSE))/100</f>
        <v>3.8356134164886001E-2</v>
      </c>
      <c r="S42" s="45">
        <f>(VLOOKUP($A41,'ADR Raw Data'!$B$6:$BE$49,'ADR Raw Data'!BA$1,FALSE))/100</f>
        <v>5.6154797746174705E-2</v>
      </c>
      <c r="T42" s="45">
        <f>(VLOOKUP($A41,'ADR Raw Data'!$B$6:$BE$49,'ADR Raw Data'!BB$1,FALSE))/100</f>
        <v>6.17996751367373E-2</v>
      </c>
      <c r="U42" s="44">
        <f>(VLOOKUP($A41,'ADR Raw Data'!$B$6:$BE$49,'ADR Raw Data'!BC$1,FALSE))/100</f>
        <v>5.9011071249973804E-2</v>
      </c>
      <c r="V42" s="46">
        <f>(VLOOKUP($A41,'ADR Raw Data'!$B$6:$BE$49,'ADR Raw Data'!BE$1,FALSE))/100</f>
        <v>4.2877231903896001E-2</v>
      </c>
      <c r="X42" s="43">
        <f>(VLOOKUP($A41,'RevPAR Raw Data'!$B$6:$BE$49,'RevPAR Raw Data'!AT$1,FALSE))/100</f>
        <v>0.104959555919243</v>
      </c>
      <c r="Y42" s="44">
        <f>(VLOOKUP($A41,'RevPAR Raw Data'!$B$6:$BE$49,'RevPAR Raw Data'!AU$1,FALSE))/100</f>
        <v>8.5294350416815698E-2</v>
      </c>
      <c r="Z42" s="44">
        <f>(VLOOKUP($A41,'RevPAR Raw Data'!$B$6:$BE$49,'RevPAR Raw Data'!AV$1,FALSE))/100</f>
        <v>8.8405616975414408E-2</v>
      </c>
      <c r="AA42" s="44">
        <f>(VLOOKUP($A41,'RevPAR Raw Data'!$B$6:$BE$49,'RevPAR Raw Data'!AW$1,FALSE))/100</f>
        <v>0.11131987074507199</v>
      </c>
      <c r="AB42" s="44">
        <f>(VLOOKUP($A41,'RevPAR Raw Data'!$B$6:$BE$49,'RevPAR Raw Data'!AX$1,FALSE))/100</f>
        <v>0.10535704418990101</v>
      </c>
      <c r="AC42" s="44">
        <f>(VLOOKUP($A41,'RevPAR Raw Data'!$B$6:$BE$49,'RevPAR Raw Data'!AY$1,FALSE))/100</f>
        <v>9.8273786864700508E-2</v>
      </c>
      <c r="AD42" s="45">
        <f>(VLOOKUP($A41,'RevPAR Raw Data'!$B$6:$BE$49,'RevPAR Raw Data'!BA$1,FALSE))/100</f>
        <v>0.13877932123696599</v>
      </c>
      <c r="AE42" s="45">
        <f>(VLOOKUP($A41,'RevPAR Raw Data'!$B$6:$BE$49,'RevPAR Raw Data'!BB$1,FALSE))/100</f>
        <v>0.13302783269280799</v>
      </c>
      <c r="AF42" s="44">
        <f>(VLOOKUP($A41,'RevPAR Raw Data'!$B$6:$BE$49,'RevPAR Raw Data'!BC$1,FALSE))/100</f>
        <v>0.13584377929376099</v>
      </c>
      <c r="AG42" s="46">
        <f>(VLOOKUP($A41,'RevPAR Raw Data'!$B$6:$BE$49,'RevPAR Raw Data'!BE$1,FALSE))/100</f>
        <v>0.10739233470755</v>
      </c>
    </row>
    <row r="43" spans="1:33" x14ac:dyDescent="0.2">
      <c r="A43" s="94"/>
      <c r="B43" s="71"/>
      <c r="C43" s="72"/>
      <c r="D43" s="72"/>
      <c r="E43" s="72"/>
      <c r="F43" s="72"/>
      <c r="G43" s="73"/>
      <c r="H43" s="53"/>
      <c r="I43" s="53"/>
      <c r="J43" s="73"/>
      <c r="K43" s="74"/>
      <c r="M43" s="75"/>
      <c r="N43" s="76"/>
      <c r="O43" s="76"/>
      <c r="P43" s="76"/>
      <c r="Q43" s="76"/>
      <c r="R43" s="77"/>
      <c r="S43" s="76"/>
      <c r="T43" s="76"/>
      <c r="U43" s="77"/>
      <c r="V43" s="78"/>
      <c r="X43" s="75"/>
      <c r="Y43" s="76"/>
      <c r="Z43" s="76"/>
      <c r="AA43" s="76"/>
      <c r="AB43" s="76"/>
      <c r="AC43" s="77"/>
      <c r="AD43" s="76"/>
      <c r="AE43" s="76"/>
      <c r="AF43" s="77"/>
      <c r="AG43" s="78"/>
    </row>
    <row r="44" spans="1:33" x14ac:dyDescent="0.2">
      <c r="A44" s="70" t="s">
        <v>28</v>
      </c>
      <c r="B44" s="71">
        <f>(VLOOKUP($A44,'Occupancy Raw Data'!$B$8:$BE$45,'Occupancy Raw Data'!AG$3,FALSE))/100</f>
        <v>0.37415134443550202</v>
      </c>
      <c r="C44" s="72">
        <f>(VLOOKUP($A44,'Occupancy Raw Data'!$B$8:$BE$45,'Occupancy Raw Data'!AH$3,FALSE))/100</f>
        <v>0.47043892775335799</v>
      </c>
      <c r="D44" s="72">
        <f>(VLOOKUP($A44,'Occupancy Raw Data'!$B$8:$BE$45,'Occupancy Raw Data'!AI$3,FALSE))/100</f>
        <v>0.50289935822035092</v>
      </c>
      <c r="E44" s="72">
        <f>(VLOOKUP($A44,'Occupancy Raw Data'!$B$8:$BE$45,'Occupancy Raw Data'!AJ$3,FALSE))/100</f>
        <v>0.51761282733857394</v>
      </c>
      <c r="F44" s="72">
        <f>(VLOOKUP($A44,'Occupancy Raw Data'!$B$8:$BE$45,'Occupancy Raw Data'!AK$3,FALSE))/100</f>
        <v>0.51241255494335403</v>
      </c>
      <c r="G44" s="73">
        <f>(VLOOKUP($A44,'Occupancy Raw Data'!$B$8:$BE$45,'Occupancy Raw Data'!AL$3,FALSE))/100</f>
        <v>0.47550300253822797</v>
      </c>
      <c r="H44" s="53">
        <f>(VLOOKUP($A44,'Occupancy Raw Data'!$B$8:$BE$45,'Occupancy Raw Data'!AN$3,FALSE))/100</f>
        <v>0.627293175674281</v>
      </c>
      <c r="I44" s="53">
        <f>(VLOOKUP($A44,'Occupancy Raw Data'!$B$8:$BE$45,'Occupancy Raw Data'!AO$3,FALSE))/100</f>
        <v>0.58447347241998304</v>
      </c>
      <c r="J44" s="73">
        <f>(VLOOKUP($A44,'Occupancy Raw Data'!$B$8:$BE$45,'Occupancy Raw Data'!AP$3,FALSE))/100</f>
        <v>0.60588332404713197</v>
      </c>
      <c r="K44" s="74">
        <f>(VLOOKUP($A44,'Occupancy Raw Data'!$B$8:$BE$45,'Occupancy Raw Data'!AR$3,FALSE))/100</f>
        <v>0.51275452296934299</v>
      </c>
      <c r="M44" s="75">
        <f>VLOOKUP($A44,'ADR Raw Data'!$B$6:$BE$43,'ADR Raw Data'!AG$1,FALSE)</f>
        <v>88.154814406265501</v>
      </c>
      <c r="N44" s="76">
        <f>VLOOKUP($A44,'ADR Raw Data'!$B$6:$BE$43,'ADR Raw Data'!AH$1,FALSE)</f>
        <v>92.820782120454396</v>
      </c>
      <c r="O44" s="76">
        <f>VLOOKUP($A44,'ADR Raw Data'!$B$6:$BE$43,'ADR Raw Data'!AI$1,FALSE)</f>
        <v>93.436894542470199</v>
      </c>
      <c r="P44" s="76">
        <f>VLOOKUP($A44,'ADR Raw Data'!$B$6:$BE$43,'ADR Raw Data'!AJ$1,FALSE)</f>
        <v>94.606290714826699</v>
      </c>
      <c r="Q44" s="76">
        <f>VLOOKUP($A44,'ADR Raw Data'!$B$6:$BE$43,'ADR Raw Data'!AK$1,FALSE)</f>
        <v>94.587859127703197</v>
      </c>
      <c r="R44" s="77">
        <f>VLOOKUP($A44,'ADR Raw Data'!$B$6:$BE$43,'ADR Raw Data'!AL$1,FALSE)</f>
        <v>92.986391608513003</v>
      </c>
      <c r="S44" s="76">
        <f>VLOOKUP($A44,'ADR Raw Data'!$B$6:$BE$43,'ADR Raw Data'!AN$1,FALSE)</f>
        <v>109.80995953681099</v>
      </c>
      <c r="T44" s="76">
        <f>VLOOKUP($A44,'ADR Raw Data'!$B$6:$BE$43,'ADR Raw Data'!AO$1,FALSE)</f>
        <v>105.488484623803</v>
      </c>
      <c r="U44" s="77">
        <f>VLOOKUP($A44,'ADR Raw Data'!$B$6:$BE$43,'ADR Raw Data'!AP$1,FALSE)</f>
        <v>107.725575177534</v>
      </c>
      <c r="V44" s="78">
        <f>VLOOKUP($A44,'ADR Raw Data'!$B$6:$BE$43,'ADR Raw Data'!AR$1,FALSE)</f>
        <v>97.9624432971316</v>
      </c>
      <c r="X44" s="75">
        <f>VLOOKUP($A44,'RevPAR Raw Data'!$B$6:$BE$43,'RevPAR Raw Data'!AG$1,FALSE)</f>
        <v>32.983242328566398</v>
      </c>
      <c r="Y44" s="76">
        <f>VLOOKUP($A44,'RevPAR Raw Data'!$B$6:$BE$43,'RevPAR Raw Data'!AH$1,FALSE)</f>
        <v>43.666509213974699</v>
      </c>
      <c r="Z44" s="76">
        <f>VLOOKUP($A44,'RevPAR Raw Data'!$B$6:$BE$43,'RevPAR Raw Data'!AI$1,FALSE)</f>
        <v>46.9893542995109</v>
      </c>
      <c r="AA44" s="76">
        <f>VLOOKUP($A44,'RevPAR Raw Data'!$B$6:$BE$43,'RevPAR Raw Data'!AJ$1,FALSE)</f>
        <v>48.9694296209166</v>
      </c>
      <c r="AB44" s="76">
        <f>VLOOKUP($A44,'RevPAR Raw Data'!$B$6:$BE$43,'RevPAR Raw Data'!AK$1,FALSE)</f>
        <v>48.468006562248398</v>
      </c>
      <c r="AC44" s="77">
        <f>VLOOKUP($A44,'RevPAR Raw Data'!$B$6:$BE$43,'RevPAR Raw Data'!AL$1,FALSE)</f>
        <v>44.215308405043402</v>
      </c>
      <c r="AD44" s="76">
        <f>VLOOKUP($A44,'RevPAR Raw Data'!$B$6:$BE$43,'RevPAR Raw Data'!AN$1,FALSE)</f>
        <v>68.883038238510906</v>
      </c>
      <c r="AE44" s="76">
        <f>VLOOKUP($A44,'RevPAR Raw Data'!$B$6:$BE$43,'RevPAR Raw Data'!AO$1,FALSE)</f>
        <v>61.6552209083967</v>
      </c>
      <c r="AF44" s="77">
        <f>VLOOKUP($A44,'RevPAR Raw Data'!$B$6:$BE$43,'RevPAR Raw Data'!AP$1,FALSE)</f>
        <v>65.269129573453796</v>
      </c>
      <c r="AG44" s="78">
        <f>VLOOKUP($A44,'RevPAR Raw Data'!$B$6:$BE$43,'RevPAR Raw Data'!AR$1,FALSE)</f>
        <v>50.2306858817321</v>
      </c>
    </row>
    <row r="45" spans="1:33" x14ac:dyDescent="0.2">
      <c r="A45" s="55" t="s">
        <v>131</v>
      </c>
      <c r="B45" s="43">
        <f>(VLOOKUP($A44,'Occupancy Raw Data'!$B$8:$BE$51,'Occupancy Raw Data'!AT$3,FALSE))/100</f>
        <v>3.3350902430871104E-2</v>
      </c>
      <c r="C45" s="44">
        <f>(VLOOKUP($A44,'Occupancy Raw Data'!$B$8:$BE$51,'Occupancy Raw Data'!AU$3,FALSE))/100</f>
        <v>-1.8236643142082402E-2</v>
      </c>
      <c r="D45" s="44">
        <f>(VLOOKUP($A44,'Occupancy Raw Data'!$B$8:$BE$51,'Occupancy Raw Data'!AV$3,FALSE))/100</f>
        <v>-4.6316966050190004E-3</v>
      </c>
      <c r="E45" s="44">
        <f>(VLOOKUP($A44,'Occupancy Raw Data'!$B$8:$BE$51,'Occupancy Raw Data'!AW$3,FALSE))/100</f>
        <v>8.4804694191229699E-3</v>
      </c>
      <c r="F45" s="44">
        <f>(VLOOKUP($A44,'Occupancy Raw Data'!$B$8:$BE$51,'Occupancy Raw Data'!AX$3,FALSE))/100</f>
        <v>8.417656095934721E-3</v>
      </c>
      <c r="G45" s="44">
        <f>(VLOOKUP($A44,'Occupancy Raw Data'!$B$8:$BE$51,'Occupancy Raw Data'!AY$3,FALSE))/100</f>
        <v>4.0655820746558404E-3</v>
      </c>
      <c r="H45" s="45">
        <f>(VLOOKUP($A44,'Occupancy Raw Data'!$B$8:$BE$51,'Occupancy Raw Data'!BA$3,FALSE))/100</f>
        <v>7.8115927012824604E-2</v>
      </c>
      <c r="I45" s="45">
        <f>(VLOOKUP($A44,'Occupancy Raw Data'!$B$8:$BE$51,'Occupancy Raw Data'!BB$3,FALSE))/100</f>
        <v>2.69453401246844E-2</v>
      </c>
      <c r="J45" s="44">
        <f>(VLOOKUP($A44,'Occupancy Raw Data'!$B$8:$BE$51,'Occupancy Raw Data'!BC$3,FALSE))/100</f>
        <v>5.2815336114112099E-2</v>
      </c>
      <c r="K45" s="46">
        <f>(VLOOKUP($A44,'Occupancy Raw Data'!$B$8:$BE$51,'Occupancy Raw Data'!BE$3,FALSE))/100</f>
        <v>2.0002671887856299E-2</v>
      </c>
      <c r="M45" s="43">
        <f>(VLOOKUP($A44,'ADR Raw Data'!$B$6:$BE$49,'ADR Raw Data'!AT$1,FALSE))/100</f>
        <v>9.0764775815960503E-3</v>
      </c>
      <c r="N45" s="44">
        <f>(VLOOKUP($A44,'ADR Raw Data'!$B$6:$BE$49,'ADR Raw Data'!AU$1,FALSE))/100</f>
        <v>1.4897863062961101E-2</v>
      </c>
      <c r="O45" s="44">
        <f>(VLOOKUP($A44,'ADR Raw Data'!$B$6:$BE$49,'ADR Raw Data'!AV$1,FALSE))/100</f>
        <v>1.8447863423721E-3</v>
      </c>
      <c r="P45" s="44">
        <f>(VLOOKUP($A44,'ADR Raw Data'!$B$6:$BE$49,'ADR Raw Data'!AW$1,FALSE))/100</f>
        <v>1.84859921317913E-2</v>
      </c>
      <c r="Q45" s="44">
        <f>(VLOOKUP($A44,'ADR Raw Data'!$B$6:$BE$49,'ADR Raw Data'!AX$1,FALSE))/100</f>
        <v>1.8133763320638801E-2</v>
      </c>
      <c r="R45" s="44">
        <f>(VLOOKUP($A44,'ADR Raw Data'!$B$6:$BE$49,'ADR Raw Data'!AY$1,FALSE))/100</f>
        <v>1.2509215355772601E-2</v>
      </c>
      <c r="S45" s="45">
        <f>(VLOOKUP($A44,'ADR Raw Data'!$B$6:$BE$49,'ADR Raw Data'!BA$1,FALSE))/100</f>
        <v>4.99200502982729E-2</v>
      </c>
      <c r="T45" s="45">
        <f>(VLOOKUP($A44,'ADR Raw Data'!$B$6:$BE$49,'ADR Raw Data'!BB$1,FALSE))/100</f>
        <v>1.3095786759432E-2</v>
      </c>
      <c r="U45" s="44">
        <f>(VLOOKUP($A44,'ADR Raw Data'!$B$6:$BE$49,'ADR Raw Data'!BC$1,FALSE))/100</f>
        <v>3.2255628774326202E-2</v>
      </c>
      <c r="V45" s="46">
        <f>(VLOOKUP($A44,'ADR Raw Data'!$B$6:$BE$49,'ADR Raw Data'!BE$1,FALSE))/100</f>
        <v>2.1145708829318498E-2</v>
      </c>
      <c r="X45" s="43">
        <f>(VLOOKUP($A44,'RevPAR Raw Data'!$B$6:$BE$49,'RevPAR Raw Data'!AT$1,FALSE))/100</f>
        <v>4.2730088730706904E-2</v>
      </c>
      <c r="Y45" s="44">
        <f>(VLOOKUP($A44,'RevPAR Raw Data'!$B$6:$BE$49,'RevPAR Raw Data'!AU$1,FALSE))/100</f>
        <v>-3.6104670913800901E-3</v>
      </c>
      <c r="Z45" s="44">
        <f>(VLOOKUP($A44,'RevPAR Raw Data'!$B$6:$BE$49,'RevPAR Raw Data'!AV$1,FALSE))/100</f>
        <v>-2.7954547532858497E-3</v>
      </c>
      <c r="AA45" s="44">
        <f>(VLOOKUP($A44,'RevPAR Raw Data'!$B$6:$BE$49,'RevPAR Raw Data'!AW$1,FALSE))/100</f>
        <v>2.7123231441870101E-2</v>
      </c>
      <c r="AB45" s="44">
        <f>(VLOOKUP($A44,'RevPAR Raw Data'!$B$6:$BE$49,'RevPAR Raw Data'!AX$1,FALSE))/100</f>
        <v>2.6704063199931797E-2</v>
      </c>
      <c r="AC45" s="44">
        <f>(VLOOKUP($A44,'RevPAR Raw Data'!$B$6:$BE$49,'RevPAR Raw Data'!AY$1,FALSE))/100</f>
        <v>1.6625654672146897E-2</v>
      </c>
      <c r="AD45" s="45">
        <f>(VLOOKUP($A44,'RevPAR Raw Data'!$B$6:$BE$49,'RevPAR Raw Data'!BA$1,FALSE))/100</f>
        <v>0.13193552831667399</v>
      </c>
      <c r="AE45" s="45">
        <f>(VLOOKUP($A44,'RevPAR Raw Data'!$B$6:$BE$49,'RevPAR Raw Data'!BB$1,FALSE))/100</f>
        <v>4.0393997312549695E-2</v>
      </c>
      <c r="AF45" s="44">
        <f>(VLOOKUP($A44,'RevPAR Raw Data'!$B$6:$BE$49,'RevPAR Raw Data'!BC$1,FALSE))/100</f>
        <v>8.6774556763726404E-2</v>
      </c>
      <c r="AG45" s="46">
        <f>(VLOOKUP($A44,'RevPAR Raw Data'!$B$6:$BE$49,'RevPAR Raw Data'!BE$1,FALSE))/100</f>
        <v>4.1571351392723901E-2</v>
      </c>
    </row>
    <row r="46" spans="1:33" x14ac:dyDescent="0.2">
      <c r="A46" s="93"/>
      <c r="B46" s="71"/>
      <c r="C46" s="72"/>
      <c r="D46" s="72"/>
      <c r="E46" s="72"/>
      <c r="F46" s="72"/>
      <c r="G46" s="73"/>
      <c r="H46" s="53"/>
      <c r="I46" s="53"/>
      <c r="J46" s="73"/>
      <c r="K46" s="74"/>
      <c r="M46" s="75"/>
      <c r="N46" s="76"/>
      <c r="O46" s="76"/>
      <c r="P46" s="76"/>
      <c r="Q46" s="76"/>
      <c r="R46" s="77"/>
      <c r="S46" s="76"/>
      <c r="T46" s="76"/>
      <c r="U46" s="77"/>
      <c r="V46" s="78"/>
      <c r="X46" s="75"/>
      <c r="Y46" s="76"/>
      <c r="Z46" s="76"/>
      <c r="AA46" s="76"/>
      <c r="AB46" s="76"/>
      <c r="AC46" s="77"/>
      <c r="AD46" s="76"/>
      <c r="AE46" s="76"/>
      <c r="AF46" s="77"/>
      <c r="AG46" s="78"/>
    </row>
    <row r="47" spans="1:33" x14ac:dyDescent="0.2">
      <c r="A47" s="70" t="s">
        <v>29</v>
      </c>
      <c r="B47" s="71">
        <f>(VLOOKUP($A47,'Occupancy Raw Data'!$B$8:$BE$45,'Occupancy Raw Data'!AG$3,FALSE))/100</f>
        <v>0.42982359426681299</v>
      </c>
      <c r="C47" s="72">
        <f>(VLOOKUP($A47,'Occupancy Raw Data'!$B$8:$BE$45,'Occupancy Raw Data'!AH$3,FALSE))/100</f>
        <v>0.55854465270121201</v>
      </c>
      <c r="D47" s="72">
        <f>(VLOOKUP($A47,'Occupancy Raw Data'!$B$8:$BE$45,'Occupancy Raw Data'!AI$3,FALSE))/100</f>
        <v>0.59862183020948101</v>
      </c>
      <c r="E47" s="72">
        <f>(VLOOKUP($A47,'Occupancy Raw Data'!$B$8:$BE$45,'Occupancy Raw Data'!AJ$3,FALSE))/100</f>
        <v>0.608158765159867</v>
      </c>
      <c r="F47" s="72">
        <f>(VLOOKUP($A47,'Occupancy Raw Data'!$B$8:$BE$45,'Occupancy Raw Data'!AK$3,FALSE))/100</f>
        <v>0.57624035281146602</v>
      </c>
      <c r="G47" s="73">
        <f>(VLOOKUP($A47,'Occupancy Raw Data'!$B$8:$BE$45,'Occupancy Raw Data'!AL$3,FALSE))/100</f>
        <v>0.55427783902976802</v>
      </c>
      <c r="H47" s="53">
        <f>(VLOOKUP($A47,'Occupancy Raw Data'!$B$8:$BE$45,'Occupancy Raw Data'!AN$3,FALSE))/100</f>
        <v>0.60821389195148801</v>
      </c>
      <c r="I47" s="53">
        <f>(VLOOKUP($A47,'Occupancy Raw Data'!$B$8:$BE$45,'Occupancy Raw Data'!AO$3,FALSE))/100</f>
        <v>0.60281146637265703</v>
      </c>
      <c r="J47" s="73">
        <f>(VLOOKUP($A47,'Occupancy Raw Data'!$B$8:$BE$45,'Occupancy Raw Data'!AP$3,FALSE))/100</f>
        <v>0.60551267916207197</v>
      </c>
      <c r="K47" s="74">
        <f>(VLOOKUP($A47,'Occupancy Raw Data'!$B$8:$BE$45,'Occupancy Raw Data'!AR$3,FALSE))/100</f>
        <v>0.56891636478185492</v>
      </c>
      <c r="M47" s="75">
        <f>VLOOKUP($A47,'ADR Raw Data'!$B$6:$BE$43,'ADR Raw Data'!AG$1,FALSE)</f>
        <v>94.655420033346104</v>
      </c>
      <c r="N47" s="76">
        <f>VLOOKUP($A47,'ADR Raw Data'!$B$6:$BE$43,'ADR Raw Data'!AH$1,FALSE)</f>
        <v>103.528440584287</v>
      </c>
      <c r="O47" s="76">
        <f>VLOOKUP($A47,'ADR Raw Data'!$B$6:$BE$43,'ADR Raw Data'!AI$1,FALSE)</f>
        <v>106.612367621327</v>
      </c>
      <c r="P47" s="76">
        <f>VLOOKUP($A47,'ADR Raw Data'!$B$6:$BE$43,'ADR Raw Data'!AJ$1,FALSE)</f>
        <v>106.492228063814</v>
      </c>
      <c r="Q47" s="76">
        <f>VLOOKUP($A47,'ADR Raw Data'!$B$6:$BE$43,'ADR Raw Data'!AK$1,FALSE)</f>
        <v>104.175101884626</v>
      </c>
      <c r="R47" s="77">
        <f>VLOOKUP($A47,'ADR Raw Data'!$B$6:$BE$43,'ADR Raw Data'!AL$1,FALSE)</f>
        <v>103.603261591709</v>
      </c>
      <c r="S47" s="76">
        <f>VLOOKUP($A47,'ADR Raw Data'!$B$6:$BE$43,'ADR Raw Data'!AN$1,FALSE)</f>
        <v>111.41713949061899</v>
      </c>
      <c r="T47" s="76">
        <f>VLOOKUP($A47,'ADR Raw Data'!$B$6:$BE$43,'ADR Raw Data'!AO$1,FALSE)</f>
        <v>109.336334705075</v>
      </c>
      <c r="U47" s="77">
        <f>VLOOKUP($A47,'ADR Raw Data'!$B$6:$BE$43,'ADR Raw Data'!AP$1,FALSE)</f>
        <v>110.38137836853601</v>
      </c>
      <c r="V47" s="78">
        <f>VLOOKUP($A47,'ADR Raw Data'!$B$6:$BE$43,'ADR Raw Data'!AR$1,FALSE)</f>
        <v>105.66444110685001</v>
      </c>
      <c r="X47" s="75">
        <f>VLOOKUP($A47,'RevPAR Raw Data'!$B$6:$BE$43,'RevPAR Raw Data'!AG$1,FALSE)</f>
        <v>40.685132855567801</v>
      </c>
      <c r="Y47" s="76">
        <f>VLOOKUP($A47,'RevPAR Raw Data'!$B$6:$BE$43,'RevPAR Raw Data'!AH$1,FALSE)</f>
        <v>57.825256890848898</v>
      </c>
      <c r="Z47" s="76">
        <f>VLOOKUP($A47,'RevPAR Raw Data'!$B$6:$BE$43,'RevPAR Raw Data'!AI$1,FALSE)</f>
        <v>63.820490628445398</v>
      </c>
      <c r="AA47" s="76">
        <f>VLOOKUP($A47,'RevPAR Raw Data'!$B$6:$BE$43,'RevPAR Raw Data'!AJ$1,FALSE)</f>
        <v>64.764181918412305</v>
      </c>
      <c r="AB47" s="76">
        <f>VLOOKUP($A47,'RevPAR Raw Data'!$B$6:$BE$43,'RevPAR Raw Data'!AK$1,FALSE)</f>
        <v>60.029897464167497</v>
      </c>
      <c r="AC47" s="77">
        <f>VLOOKUP($A47,'RevPAR Raw Data'!$B$6:$BE$43,'RevPAR Raw Data'!AL$1,FALSE)</f>
        <v>57.424991951488401</v>
      </c>
      <c r="AD47" s="76">
        <f>VLOOKUP($A47,'RevPAR Raw Data'!$B$6:$BE$43,'RevPAR Raw Data'!AN$1,FALSE)</f>
        <v>67.765452039691198</v>
      </c>
      <c r="AE47" s="76">
        <f>VLOOKUP($A47,'RevPAR Raw Data'!$B$6:$BE$43,'RevPAR Raw Data'!AO$1,FALSE)</f>
        <v>65.909196251378106</v>
      </c>
      <c r="AF47" s="77">
        <f>VLOOKUP($A47,'RevPAR Raw Data'!$B$6:$BE$43,'RevPAR Raw Data'!AP$1,FALSE)</f>
        <v>66.837324145534694</v>
      </c>
      <c r="AG47" s="78">
        <f>VLOOKUP($A47,'RevPAR Raw Data'!$B$6:$BE$43,'RevPAR Raw Data'!AR$1,FALSE)</f>
        <v>60.114229721215899</v>
      </c>
    </row>
    <row r="48" spans="1:33" x14ac:dyDescent="0.2">
      <c r="A48" s="55" t="s">
        <v>131</v>
      </c>
      <c r="B48" s="43">
        <f>(VLOOKUP($A47,'Occupancy Raw Data'!$B$8:$BE$51,'Occupancy Raw Data'!AT$3,FALSE))/100</f>
        <v>-4.4458875549650501E-2</v>
      </c>
      <c r="C48" s="44">
        <f>(VLOOKUP($A47,'Occupancy Raw Data'!$B$8:$BE$51,'Occupancy Raw Data'!AU$3,FALSE))/100</f>
        <v>-0.11805127928305399</v>
      </c>
      <c r="D48" s="44">
        <f>(VLOOKUP($A47,'Occupancy Raw Data'!$B$8:$BE$51,'Occupancy Raw Data'!AV$3,FALSE))/100</f>
        <v>-0.108654769448135</v>
      </c>
      <c r="E48" s="44">
        <f>(VLOOKUP($A47,'Occupancy Raw Data'!$B$8:$BE$51,'Occupancy Raw Data'!AW$3,FALSE))/100</f>
        <v>-7.8829632369583402E-2</v>
      </c>
      <c r="F48" s="44">
        <f>(VLOOKUP($A47,'Occupancy Raw Data'!$B$8:$BE$51,'Occupancy Raw Data'!AX$3,FALSE))/100</f>
        <v>-7.3691702617673091E-2</v>
      </c>
      <c r="G48" s="44">
        <f>(VLOOKUP($A47,'Occupancy Raw Data'!$B$8:$BE$51,'Occupancy Raw Data'!AY$3,FALSE))/100</f>
        <v>-8.7460753908248798E-2</v>
      </c>
      <c r="H48" s="45">
        <f>(VLOOKUP($A47,'Occupancy Raw Data'!$B$8:$BE$51,'Occupancy Raw Data'!BA$3,FALSE))/100</f>
        <v>-7.1162830994654896E-2</v>
      </c>
      <c r="I48" s="45">
        <f>(VLOOKUP($A47,'Occupancy Raw Data'!$B$8:$BE$51,'Occupancy Raw Data'!BB$3,FALSE))/100</f>
        <v>-6.6982441830021694E-2</v>
      </c>
      <c r="J48" s="44">
        <f>(VLOOKUP($A47,'Occupancy Raw Data'!$B$8:$BE$51,'Occupancy Raw Data'!BC$3,FALSE))/100</f>
        <v>-6.9086653778081902E-2</v>
      </c>
      <c r="K48" s="46">
        <f>(VLOOKUP($A47,'Occupancy Raw Data'!$B$8:$BE$51,'Occupancy Raw Data'!BE$3,FALSE))/100</f>
        <v>-8.1950524507783312E-2</v>
      </c>
      <c r="M48" s="43">
        <f>(VLOOKUP($A47,'ADR Raw Data'!$B$6:$BE$49,'ADR Raw Data'!AT$1,FALSE))/100</f>
        <v>-1.53948550541682E-2</v>
      </c>
      <c r="N48" s="44">
        <f>(VLOOKUP($A47,'ADR Raw Data'!$B$6:$BE$49,'ADR Raw Data'!AU$1,FALSE))/100</f>
        <v>-2.9497324708878198E-2</v>
      </c>
      <c r="O48" s="44">
        <f>(VLOOKUP($A47,'ADR Raw Data'!$B$6:$BE$49,'ADR Raw Data'!AV$1,FALSE))/100</f>
        <v>-3.7620226363534404E-2</v>
      </c>
      <c r="P48" s="44">
        <f>(VLOOKUP($A47,'ADR Raw Data'!$B$6:$BE$49,'ADR Raw Data'!AW$1,FALSE))/100</f>
        <v>-1.92310774410894E-2</v>
      </c>
      <c r="Q48" s="44">
        <f>(VLOOKUP($A47,'ADR Raw Data'!$B$6:$BE$49,'ADR Raw Data'!AX$1,FALSE))/100</f>
        <v>-1.9024517577975898E-2</v>
      </c>
      <c r="R48" s="44">
        <f>(VLOOKUP($A47,'ADR Raw Data'!$B$6:$BE$49,'ADR Raw Data'!AY$1,FALSE))/100</f>
        <v>-2.5714386459613402E-2</v>
      </c>
      <c r="S48" s="45">
        <f>(VLOOKUP($A47,'ADR Raw Data'!$B$6:$BE$49,'ADR Raw Data'!BA$1,FALSE))/100</f>
        <v>1.16428669418782E-2</v>
      </c>
      <c r="T48" s="45">
        <f>(VLOOKUP($A47,'ADR Raw Data'!$B$6:$BE$49,'ADR Raw Data'!BB$1,FALSE))/100</f>
        <v>4.0877557039110397E-5</v>
      </c>
      <c r="U48" s="44">
        <f>(VLOOKUP($A47,'ADR Raw Data'!$B$6:$BE$49,'ADR Raw Data'!BC$1,FALSE))/100</f>
        <v>5.8807116895034693E-3</v>
      </c>
      <c r="V48" s="46">
        <f>(VLOOKUP($A47,'ADR Raw Data'!$B$6:$BE$49,'ADR Raw Data'!BE$1,FALSE))/100</f>
        <v>-1.5764003666144701E-2</v>
      </c>
      <c r="X48" s="43">
        <f>(VLOOKUP($A47,'RevPAR Raw Data'!$B$6:$BE$49,'RevPAR Raw Data'!AT$1,FALSE))/100</f>
        <v>-5.9169292658860603E-2</v>
      </c>
      <c r="Y48" s="44">
        <f>(VLOOKUP($A47,'RevPAR Raw Data'!$B$6:$BE$49,'RevPAR Raw Data'!AU$1,FALSE))/100</f>
        <v>-0.14406640707462201</v>
      </c>
      <c r="Z48" s="44">
        <f>(VLOOKUP($A47,'RevPAR Raw Data'!$B$6:$BE$49,'RevPAR Raw Data'!AV$1,FALSE))/100</f>
        <v>-0.14218737878955301</v>
      </c>
      <c r="AA48" s="44">
        <f>(VLOOKUP($A47,'RevPAR Raw Data'!$B$6:$BE$49,'RevPAR Raw Data'!AW$1,FALSE))/100</f>
        <v>-9.6544731045920804E-2</v>
      </c>
      <c r="AB48" s="44">
        <f>(VLOOKUP($A47,'RevPAR Raw Data'!$B$6:$BE$49,'RevPAR Raw Data'!AX$1,FALSE))/100</f>
        <v>-9.1314271103848099E-2</v>
      </c>
      <c r="AC48" s="44">
        <f>(VLOOKUP($A47,'RevPAR Raw Data'!$B$6:$BE$49,'RevPAR Raw Data'!AY$1,FALSE))/100</f>
        <v>-0.110926140741816</v>
      </c>
      <c r="AD48" s="45">
        <f>(VLOOKUP($A47,'RevPAR Raw Data'!$B$6:$BE$49,'RevPAR Raw Data'!BA$1,FALSE))/100</f>
        <v>-6.0348503425254794E-2</v>
      </c>
      <c r="AE48" s="45">
        <f>(VLOOKUP($A47,'RevPAR Raw Data'!$B$6:$BE$49,'RevPAR Raw Data'!BB$1,FALSE))/100</f>
        <v>-6.694430235156909E-2</v>
      </c>
      <c r="AF48" s="44">
        <f>(VLOOKUP($A47,'RevPAR Raw Data'!$B$6:$BE$49,'RevPAR Raw Data'!BC$1,FALSE))/100</f>
        <v>-6.3612220781039897E-2</v>
      </c>
      <c r="AG48" s="46">
        <f>(VLOOKUP($A47,'RevPAR Raw Data'!$B$6:$BE$49,'RevPAR Raw Data'!BE$1,FALSE))/100</f>
        <v>-9.6422659805144889E-2</v>
      </c>
    </row>
    <row r="49" spans="1:33" x14ac:dyDescent="0.2">
      <c r="A49" s="93"/>
      <c r="B49" s="71"/>
      <c r="C49" s="72"/>
      <c r="D49" s="72"/>
      <c r="E49" s="72"/>
      <c r="F49" s="72"/>
      <c r="G49" s="73"/>
      <c r="H49" s="53"/>
      <c r="I49" s="53"/>
      <c r="J49" s="73"/>
      <c r="K49" s="74"/>
      <c r="M49" s="75"/>
      <c r="N49" s="76"/>
      <c r="O49" s="76"/>
      <c r="P49" s="76"/>
      <c r="Q49" s="76"/>
      <c r="R49" s="77"/>
      <c r="S49" s="76"/>
      <c r="T49" s="76"/>
      <c r="U49" s="77"/>
      <c r="V49" s="78"/>
      <c r="X49" s="75"/>
      <c r="Y49" s="76"/>
      <c r="Z49" s="76"/>
      <c r="AA49" s="76"/>
      <c r="AB49" s="76"/>
      <c r="AC49" s="77"/>
      <c r="AD49" s="76"/>
      <c r="AE49" s="76"/>
      <c r="AF49" s="77"/>
      <c r="AG49" s="78"/>
    </row>
    <row r="50" spans="1:33" x14ac:dyDescent="0.2">
      <c r="A50" s="70" t="s">
        <v>30</v>
      </c>
      <c r="B50" s="71">
        <f>(VLOOKUP($A50,'Occupancy Raw Data'!$B$8:$BE$45,'Occupancy Raw Data'!AG$3,FALSE))/100</f>
        <v>0.389023565227195</v>
      </c>
      <c r="C50" s="72">
        <f>(VLOOKUP($A50,'Occupancy Raw Data'!$B$8:$BE$45,'Occupancy Raw Data'!AH$3,FALSE))/100</f>
        <v>0.46250986582478198</v>
      </c>
      <c r="D50" s="72">
        <f>(VLOOKUP($A50,'Occupancy Raw Data'!$B$8:$BE$45,'Occupancy Raw Data'!AI$3,FALSE))/100</f>
        <v>0.48993685872138898</v>
      </c>
      <c r="E50" s="72">
        <f>(VLOOKUP($A50,'Occupancy Raw Data'!$B$8:$BE$45,'Occupancy Raw Data'!AJ$3,FALSE))/100</f>
        <v>0.49861878453038599</v>
      </c>
      <c r="F50" s="72">
        <f>(VLOOKUP($A50,'Occupancy Raw Data'!$B$8:$BE$45,'Occupancy Raw Data'!AK$3,FALSE))/100</f>
        <v>0.50721614612695898</v>
      </c>
      <c r="G50" s="73">
        <f>(VLOOKUP($A50,'Occupancy Raw Data'!$B$8:$BE$45,'Occupancy Raw Data'!AL$3,FALSE))/100</f>
        <v>0.46946104408614198</v>
      </c>
      <c r="H50" s="53">
        <f>(VLOOKUP($A50,'Occupancy Raw Data'!$B$8:$BE$45,'Occupancy Raw Data'!AN$3,FALSE))/100</f>
        <v>0.59389446386289302</v>
      </c>
      <c r="I50" s="53">
        <f>(VLOOKUP($A50,'Occupancy Raw Data'!$B$8:$BE$45,'Occupancy Raw Data'!AO$3,FALSE))/100</f>
        <v>0.59696696358101198</v>
      </c>
      <c r="J50" s="73">
        <f>(VLOOKUP($A50,'Occupancy Raw Data'!$B$8:$BE$45,'Occupancy Raw Data'!AP$3,FALSE))/100</f>
        <v>0.595430713721952</v>
      </c>
      <c r="K50" s="74">
        <f>(VLOOKUP($A50,'Occupancy Raw Data'!$B$8:$BE$45,'Occupancy Raw Data'!AR$3,FALSE))/100</f>
        <v>0.50545237826780198</v>
      </c>
      <c r="M50" s="75">
        <f>VLOOKUP($A50,'ADR Raw Data'!$B$6:$BE$43,'ADR Raw Data'!AG$1,FALSE)</f>
        <v>100.049197884211</v>
      </c>
      <c r="N50" s="76">
        <f>VLOOKUP($A50,'ADR Raw Data'!$B$6:$BE$43,'ADR Raw Data'!AH$1,FALSE)</f>
        <v>102.796421867381</v>
      </c>
      <c r="O50" s="76">
        <f>VLOOKUP($A50,'ADR Raw Data'!$B$6:$BE$43,'ADR Raw Data'!AI$1,FALSE)</f>
        <v>103.077161268051</v>
      </c>
      <c r="P50" s="76">
        <f>VLOOKUP($A50,'ADR Raw Data'!$B$6:$BE$43,'ADR Raw Data'!AJ$1,FALSE)</f>
        <v>103.00466052348899</v>
      </c>
      <c r="Q50" s="76">
        <f>VLOOKUP($A50,'ADR Raw Data'!$B$6:$BE$43,'ADR Raw Data'!AK$1,FALSE)</f>
        <v>103.74545848616199</v>
      </c>
      <c r="R50" s="77">
        <f>VLOOKUP($A50,'ADR Raw Data'!$B$6:$BE$43,'ADR Raw Data'!AL$1,FALSE)</f>
        <v>102.64902225211</v>
      </c>
      <c r="S50" s="76">
        <f>VLOOKUP($A50,'ADR Raw Data'!$B$6:$BE$43,'ADR Raw Data'!AN$1,FALSE)</f>
        <v>130.87280791684401</v>
      </c>
      <c r="T50" s="76">
        <f>VLOOKUP($A50,'ADR Raw Data'!$B$6:$BE$43,'ADR Raw Data'!AO$1,FALSE)</f>
        <v>131.99962602700899</v>
      </c>
      <c r="U50" s="77">
        <f>VLOOKUP($A50,'ADR Raw Data'!$B$6:$BE$43,'ADR Raw Data'!AP$1,FALSE)</f>
        <v>131.43767060382899</v>
      </c>
      <c r="V50" s="78">
        <f>VLOOKUP($A50,'ADR Raw Data'!$B$6:$BE$43,'ADR Raw Data'!AR$1,FALSE)</f>
        <v>112.338585882727</v>
      </c>
      <c r="X50" s="75">
        <f>VLOOKUP($A50,'RevPAR Raw Data'!$B$6:$BE$43,'RevPAR Raw Data'!AG$1,FALSE)</f>
        <v>38.921495659036999</v>
      </c>
      <c r="Y50" s="76">
        <f>VLOOKUP($A50,'RevPAR Raw Data'!$B$6:$BE$43,'RevPAR Raw Data'!AH$1,FALSE)</f>
        <v>47.544359285150499</v>
      </c>
      <c r="Z50" s="76">
        <f>VLOOKUP($A50,'RevPAR Raw Data'!$B$6:$BE$43,'RevPAR Raw Data'!AI$1,FALSE)</f>
        <v>50.501300597587097</v>
      </c>
      <c r="AA50" s="76">
        <f>VLOOKUP($A50,'RevPAR Raw Data'!$B$6:$BE$43,'RevPAR Raw Data'!AJ$1,FALSE)</f>
        <v>51.360058631187201</v>
      </c>
      <c r="AB50" s="76">
        <f>VLOOKUP($A50,'RevPAR Raw Data'!$B$6:$BE$43,'RevPAR Raw Data'!AK$1,FALSE)</f>
        <v>52.621371631525498</v>
      </c>
      <c r="AC50" s="77">
        <f>VLOOKUP($A50,'RevPAR Raw Data'!$B$6:$BE$43,'RevPAR Raw Data'!AL$1,FALSE)</f>
        <v>48.189717160897501</v>
      </c>
      <c r="AD50" s="76">
        <f>VLOOKUP($A50,'RevPAR Raw Data'!$B$6:$BE$43,'RevPAR Raw Data'!AN$1,FALSE)</f>
        <v>77.724636092005795</v>
      </c>
      <c r="AE50" s="76">
        <f>VLOOKUP($A50,'RevPAR Raw Data'!$B$6:$BE$43,'RevPAR Raw Data'!AO$1,FALSE)</f>
        <v>78.799415943172804</v>
      </c>
      <c r="AF50" s="77">
        <f>VLOOKUP($A50,'RevPAR Raw Data'!$B$6:$BE$43,'RevPAR Raw Data'!AP$1,FALSE)</f>
        <v>78.262026017589307</v>
      </c>
      <c r="AG50" s="78">
        <f>VLOOKUP($A50,'RevPAR Raw Data'!$B$6:$BE$43,'RevPAR Raw Data'!AR$1,FALSE)</f>
        <v>56.781805405666603</v>
      </c>
    </row>
    <row r="51" spans="1:33" x14ac:dyDescent="0.2">
      <c r="A51" s="55" t="s">
        <v>131</v>
      </c>
      <c r="B51" s="43">
        <f>(VLOOKUP($A50,'Occupancy Raw Data'!$B$8:$BE$51,'Occupancy Raw Data'!AT$3,FALSE))/100</f>
        <v>-5.3118725290351006E-2</v>
      </c>
      <c r="C51" s="44">
        <f>(VLOOKUP($A50,'Occupancy Raw Data'!$B$8:$BE$51,'Occupancy Raw Data'!AU$3,FALSE))/100</f>
        <v>-8.9565300761519792E-2</v>
      </c>
      <c r="D51" s="44">
        <f>(VLOOKUP($A50,'Occupancy Raw Data'!$B$8:$BE$51,'Occupancy Raw Data'!AV$3,FALSE))/100</f>
        <v>-8.7790722951973307E-2</v>
      </c>
      <c r="E51" s="44">
        <f>(VLOOKUP($A50,'Occupancy Raw Data'!$B$8:$BE$51,'Occupancy Raw Data'!AW$3,FALSE))/100</f>
        <v>-7.0258868035267305E-2</v>
      </c>
      <c r="F51" s="44">
        <f>(VLOOKUP($A50,'Occupancy Raw Data'!$B$8:$BE$51,'Occupancy Raw Data'!AX$3,FALSE))/100</f>
        <v>-7.1848901884936908E-2</v>
      </c>
      <c r="G51" s="44">
        <f>(VLOOKUP($A50,'Occupancy Raw Data'!$B$8:$BE$51,'Occupancy Raw Data'!AY$3,FALSE))/100</f>
        <v>-7.5399621214809101E-2</v>
      </c>
      <c r="H51" s="45">
        <f>(VLOOKUP($A50,'Occupancy Raw Data'!$B$8:$BE$51,'Occupancy Raw Data'!BA$3,FALSE))/100</f>
        <v>-0.105474846613307</v>
      </c>
      <c r="I51" s="45">
        <f>(VLOOKUP($A50,'Occupancy Raw Data'!$B$8:$BE$51,'Occupancy Raw Data'!BB$3,FALSE))/100</f>
        <v>-9.0101847476932506E-2</v>
      </c>
      <c r="J51" s="44">
        <f>(VLOOKUP($A50,'Occupancy Raw Data'!$B$8:$BE$51,'Occupancy Raw Data'!BC$3,FALSE))/100</f>
        <v>-9.7829170499331208E-2</v>
      </c>
      <c r="K51" s="46">
        <f>(VLOOKUP($A50,'Occupancy Raw Data'!$B$8:$BE$51,'Occupancy Raw Data'!BE$3,FALSE))/100</f>
        <v>-8.3118980985615196E-2</v>
      </c>
      <c r="M51" s="43">
        <f>(VLOOKUP($A50,'ADR Raw Data'!$B$6:$BE$49,'ADR Raw Data'!AT$1,FALSE))/100</f>
        <v>-1.4985768126890899E-2</v>
      </c>
      <c r="N51" s="44">
        <f>(VLOOKUP($A50,'ADR Raw Data'!$B$6:$BE$49,'ADR Raw Data'!AU$1,FALSE))/100</f>
        <v>1.8247468402349001E-2</v>
      </c>
      <c r="O51" s="44">
        <f>(VLOOKUP($A50,'ADR Raw Data'!$B$6:$BE$49,'ADR Raw Data'!AV$1,FALSE))/100</f>
        <v>1.0441334580474299E-2</v>
      </c>
      <c r="P51" s="44">
        <f>(VLOOKUP($A50,'ADR Raw Data'!$B$6:$BE$49,'ADR Raw Data'!AW$1,FALSE))/100</f>
        <v>4.9995014910245205E-4</v>
      </c>
      <c r="Q51" s="44">
        <f>(VLOOKUP($A50,'ADR Raw Data'!$B$6:$BE$49,'ADR Raw Data'!AX$1,FALSE))/100</f>
        <v>2.6935649410529698E-3</v>
      </c>
      <c r="R51" s="44">
        <f>(VLOOKUP($A50,'ADR Raw Data'!$B$6:$BE$49,'ADR Raw Data'!AY$1,FALSE))/100</f>
        <v>3.9907576310672299E-3</v>
      </c>
      <c r="S51" s="45">
        <f>(VLOOKUP($A50,'ADR Raw Data'!$B$6:$BE$49,'ADR Raw Data'!BA$1,FALSE))/100</f>
        <v>2.24602425019465E-2</v>
      </c>
      <c r="T51" s="45">
        <f>(VLOOKUP($A50,'ADR Raw Data'!$B$6:$BE$49,'ADR Raw Data'!BB$1,FALSE))/100</f>
        <v>2.8846102175179703E-2</v>
      </c>
      <c r="U51" s="44">
        <f>(VLOOKUP($A50,'ADR Raw Data'!$B$6:$BE$49,'ADR Raw Data'!BC$1,FALSE))/100</f>
        <v>2.5674326515000599E-2</v>
      </c>
      <c r="V51" s="46">
        <f>(VLOOKUP($A50,'ADR Raw Data'!$B$6:$BE$49,'ADR Raw Data'!BE$1,FALSE))/100</f>
        <v>1.1071823334929801E-2</v>
      </c>
      <c r="X51" s="43">
        <f>(VLOOKUP($A50,'RevPAR Raw Data'!$B$6:$BE$49,'RevPAR Raw Data'!AT$1,FALSE))/100</f>
        <v>-6.7308468516844799E-2</v>
      </c>
      <c r="Y51" s="44">
        <f>(VLOOKUP($A50,'RevPAR Raw Data'!$B$6:$BE$49,'RevPAR Raw Data'!AU$1,FALSE))/100</f>
        <v>-7.2952172354763492E-2</v>
      </c>
      <c r="Z51" s="44">
        <f>(VLOOKUP($A50,'RevPAR Raw Data'!$B$6:$BE$49,'RevPAR Raw Data'!AV$1,FALSE))/100</f>
        <v>-7.8266040682902202E-2</v>
      </c>
      <c r="AA51" s="44">
        <f>(VLOOKUP($A50,'RevPAR Raw Data'!$B$6:$BE$49,'RevPAR Raw Data'!AW$1,FALSE))/100</f>
        <v>-6.9794043817714799E-2</v>
      </c>
      <c r="AB51" s="44">
        <f>(VLOOKUP($A50,'RevPAR Raw Data'!$B$6:$BE$49,'RevPAR Raw Data'!AX$1,FALSE))/100</f>
        <v>-6.9348866627054404E-2</v>
      </c>
      <c r="AC51" s="44">
        <f>(VLOOKUP($A50,'RevPAR Raw Data'!$B$6:$BE$49,'RevPAR Raw Data'!AY$1,FALSE))/100</f>
        <v>-7.1709765197484399E-2</v>
      </c>
      <c r="AD51" s="45">
        <f>(VLOOKUP($A50,'RevPAR Raw Data'!$B$6:$BE$49,'RevPAR Raw Data'!BA$1,FALSE))/100</f>
        <v>-8.53835947441514E-2</v>
      </c>
      <c r="AE51" s="45">
        <f>(VLOOKUP($A50,'RevPAR Raw Data'!$B$6:$BE$49,'RevPAR Raw Data'!BB$1,FALSE))/100</f>
        <v>-6.3854832400244796E-2</v>
      </c>
      <c r="AF51" s="44">
        <f>(VLOOKUP($A50,'RevPAR Raw Data'!$B$6:$BE$49,'RevPAR Raw Data'!BC$1,FALSE))/100</f>
        <v>-7.4666542050422099E-2</v>
      </c>
      <c r="AG51" s="46">
        <f>(VLOOKUP($A50,'RevPAR Raw Data'!$B$6:$BE$49,'RevPAR Raw Data'!BE$1,FALSE))/100</f>
        <v>-7.2967436323937498E-2</v>
      </c>
    </row>
    <row r="52" spans="1:33" x14ac:dyDescent="0.2">
      <c r="A52" s="94"/>
      <c r="B52" s="71"/>
      <c r="C52" s="72"/>
      <c r="D52" s="72"/>
      <c r="E52" s="72"/>
      <c r="F52" s="72"/>
      <c r="G52" s="73"/>
      <c r="H52" s="53"/>
      <c r="I52" s="53"/>
      <c r="J52" s="73"/>
      <c r="K52" s="74"/>
      <c r="M52" s="75"/>
      <c r="N52" s="76"/>
      <c r="O52" s="76"/>
      <c r="P52" s="76"/>
      <c r="Q52" s="76"/>
      <c r="R52" s="77"/>
      <c r="S52" s="76"/>
      <c r="T52" s="76"/>
      <c r="U52" s="77"/>
      <c r="V52" s="78"/>
      <c r="X52" s="75"/>
      <c r="Y52" s="76"/>
      <c r="Z52" s="76"/>
      <c r="AA52" s="76"/>
      <c r="AB52" s="76"/>
      <c r="AC52" s="77"/>
      <c r="AD52" s="76"/>
      <c r="AE52" s="76"/>
      <c r="AF52" s="77"/>
      <c r="AG52" s="78"/>
    </row>
    <row r="53" spans="1:33" x14ac:dyDescent="0.2">
      <c r="A53" s="70" t="s">
        <v>31</v>
      </c>
      <c r="B53" s="71">
        <f>(VLOOKUP($A53,'Occupancy Raw Data'!$B$8:$BE$45,'Occupancy Raw Data'!AG$3,FALSE))/100</f>
        <v>0.355504587155963</v>
      </c>
      <c r="C53" s="72">
        <f>(VLOOKUP($A53,'Occupancy Raw Data'!$B$8:$BE$45,'Occupancy Raw Data'!AH$3,FALSE))/100</f>
        <v>0.5</v>
      </c>
      <c r="D53" s="72">
        <f>(VLOOKUP($A53,'Occupancy Raw Data'!$B$8:$BE$45,'Occupancy Raw Data'!AI$3,FALSE))/100</f>
        <v>0.52840508115737395</v>
      </c>
      <c r="E53" s="72">
        <f>(VLOOKUP($A53,'Occupancy Raw Data'!$B$8:$BE$45,'Occupancy Raw Data'!AJ$3,FALSE))/100</f>
        <v>0.52205363443895503</v>
      </c>
      <c r="F53" s="72">
        <f>(VLOOKUP($A53,'Occupancy Raw Data'!$B$8:$BE$45,'Occupancy Raw Data'!AK$3,FALSE))/100</f>
        <v>0.47812279463655599</v>
      </c>
      <c r="G53" s="73">
        <f>(VLOOKUP($A53,'Occupancy Raw Data'!$B$8:$BE$45,'Occupancy Raw Data'!AL$3,FALSE))/100</f>
        <v>0.47681721947776901</v>
      </c>
      <c r="H53" s="53">
        <f>(VLOOKUP($A53,'Occupancy Raw Data'!$B$8:$BE$45,'Occupancy Raw Data'!AN$3,FALSE))/100</f>
        <v>0.47477064220183401</v>
      </c>
      <c r="I53" s="53">
        <f>(VLOOKUP($A53,'Occupancy Raw Data'!$B$8:$BE$45,'Occupancy Raw Data'!AO$3,FALSE))/100</f>
        <v>0.43877911079745902</v>
      </c>
      <c r="J53" s="73">
        <f>(VLOOKUP($A53,'Occupancy Raw Data'!$B$8:$BE$45,'Occupancy Raw Data'!AP$3,FALSE))/100</f>
        <v>0.45677487649964699</v>
      </c>
      <c r="K53" s="74">
        <f>(VLOOKUP($A53,'Occupancy Raw Data'!$B$8:$BE$45,'Occupancy Raw Data'!AR$3,FALSE))/100</f>
        <v>0.47109083576973398</v>
      </c>
      <c r="M53" s="75">
        <f>VLOOKUP($A53,'ADR Raw Data'!$B$6:$BE$43,'ADR Raw Data'!AG$1,FALSE)</f>
        <v>85.2206749379652</v>
      </c>
      <c r="N53" s="76">
        <f>VLOOKUP($A53,'ADR Raw Data'!$B$6:$BE$43,'ADR Raw Data'!AH$1,FALSE)</f>
        <v>92.364894142554604</v>
      </c>
      <c r="O53" s="76">
        <f>VLOOKUP($A53,'ADR Raw Data'!$B$6:$BE$43,'ADR Raw Data'!AI$1,FALSE)</f>
        <v>94.344066777963207</v>
      </c>
      <c r="P53" s="76">
        <f>VLOOKUP($A53,'ADR Raw Data'!$B$6:$BE$43,'ADR Raw Data'!AJ$1,FALSE)</f>
        <v>92.389766813112502</v>
      </c>
      <c r="Q53" s="76">
        <f>VLOOKUP($A53,'ADR Raw Data'!$B$6:$BE$43,'ADR Raw Data'!AK$1,FALSE)</f>
        <v>90.344051660516598</v>
      </c>
      <c r="R53" s="77">
        <f>VLOOKUP($A53,'ADR Raw Data'!$B$6:$BE$43,'ADR Raw Data'!AL$1,FALSE)</f>
        <v>91.338411159624002</v>
      </c>
      <c r="S53" s="76">
        <f>VLOOKUP($A53,'ADR Raw Data'!$B$6:$BE$43,'ADR Raw Data'!AN$1,FALSE)</f>
        <v>89.309829059828999</v>
      </c>
      <c r="T53" s="76">
        <f>VLOOKUP($A53,'ADR Raw Data'!$B$6:$BE$43,'ADR Raw Data'!AO$1,FALSE)</f>
        <v>86.509923602734204</v>
      </c>
      <c r="U53" s="77">
        <f>VLOOKUP($A53,'ADR Raw Data'!$B$6:$BE$43,'ADR Raw Data'!AP$1,FALSE)</f>
        <v>87.965030899961306</v>
      </c>
      <c r="V53" s="78">
        <f>VLOOKUP($A53,'ADR Raw Data'!$B$6:$BE$43,'ADR Raw Data'!AR$1,FALSE)</f>
        <v>90.403877802150703</v>
      </c>
      <c r="X53" s="75">
        <f>VLOOKUP($A53,'RevPAR Raw Data'!$B$6:$BE$43,'RevPAR Raw Data'!AG$1,FALSE)</f>
        <v>30.2963408609738</v>
      </c>
      <c r="Y53" s="76">
        <f>VLOOKUP($A53,'RevPAR Raw Data'!$B$6:$BE$43,'RevPAR Raw Data'!AH$1,FALSE)</f>
        <v>46.182447071277302</v>
      </c>
      <c r="Z53" s="76">
        <f>VLOOKUP($A53,'RevPAR Raw Data'!$B$6:$BE$43,'RevPAR Raw Data'!AI$1,FALSE)</f>
        <v>49.851884262526397</v>
      </c>
      <c r="AA53" s="76">
        <f>VLOOKUP($A53,'RevPAR Raw Data'!$B$6:$BE$43,'RevPAR Raw Data'!AJ$1,FALSE)</f>
        <v>48.232413549752899</v>
      </c>
      <c r="AB53" s="76">
        <f>VLOOKUP($A53,'RevPAR Raw Data'!$B$6:$BE$43,'RevPAR Raw Data'!AK$1,FALSE)</f>
        <v>43.195550458715502</v>
      </c>
      <c r="AC53" s="77">
        <f>VLOOKUP($A53,'RevPAR Raw Data'!$B$6:$BE$43,'RevPAR Raw Data'!AL$1,FALSE)</f>
        <v>43.5517272406492</v>
      </c>
      <c r="AD53" s="76">
        <f>VLOOKUP($A53,'RevPAR Raw Data'!$B$6:$BE$43,'RevPAR Raw Data'!AN$1,FALSE)</f>
        <v>42.401684897671103</v>
      </c>
      <c r="AE53" s="76">
        <f>VLOOKUP($A53,'RevPAR Raw Data'!$B$6:$BE$43,'RevPAR Raw Data'!AO$1,FALSE)</f>
        <v>37.958747353563801</v>
      </c>
      <c r="AF53" s="77">
        <f>VLOOKUP($A53,'RevPAR Raw Data'!$B$6:$BE$43,'RevPAR Raw Data'!AP$1,FALSE)</f>
        <v>40.180216125617498</v>
      </c>
      <c r="AG53" s="78">
        <f>VLOOKUP($A53,'RevPAR Raw Data'!$B$6:$BE$43,'RevPAR Raw Data'!AR$1,FALSE)</f>
        <v>42.588438350640097</v>
      </c>
    </row>
    <row r="54" spans="1:33" x14ac:dyDescent="0.2">
      <c r="A54" s="55" t="s">
        <v>131</v>
      </c>
      <c r="B54" s="43">
        <f>(VLOOKUP($A53,'Occupancy Raw Data'!$B$8:$BE$51,'Occupancy Raw Data'!AT$3,FALSE))/100</f>
        <v>-4.95283018867924E-2</v>
      </c>
      <c r="C54" s="44">
        <f>(VLOOKUP($A53,'Occupancy Raw Data'!$B$8:$BE$51,'Occupancy Raw Data'!AU$3,FALSE))/100</f>
        <v>-5.37562604340567E-2</v>
      </c>
      <c r="D54" s="44">
        <f>(VLOOKUP($A53,'Occupancy Raw Data'!$B$8:$BE$51,'Occupancy Raw Data'!AV$3,FALSE))/100</f>
        <v>-4.9206349206349198E-2</v>
      </c>
      <c r="E54" s="44">
        <f>(VLOOKUP($A53,'Occupancy Raw Data'!$B$8:$BE$51,'Occupancy Raw Data'!AW$3,FALSE))/100</f>
        <v>-4.7327752736638702E-2</v>
      </c>
      <c r="F54" s="44">
        <f>(VLOOKUP($A53,'Occupancy Raw Data'!$B$8:$BE$51,'Occupancy Raw Data'!AX$3,FALSE))/100</f>
        <v>-1.9182048498009401E-2</v>
      </c>
      <c r="G54" s="44">
        <f>(VLOOKUP($A53,'Occupancy Raw Data'!$B$8:$BE$51,'Occupancy Raw Data'!AY$3,FALSE))/100</f>
        <v>-4.3936606763831799E-2</v>
      </c>
      <c r="H54" s="45">
        <f>(VLOOKUP($A53,'Occupancy Raw Data'!$B$8:$BE$51,'Occupancy Raw Data'!BA$3,FALSE))/100</f>
        <v>-5.71128241065171E-2</v>
      </c>
      <c r="I54" s="45">
        <f>(VLOOKUP($A53,'Occupancy Raw Data'!$B$8:$BE$51,'Occupancy Raw Data'!BB$3,FALSE))/100</f>
        <v>-8.6333578251285806E-2</v>
      </c>
      <c r="J54" s="44">
        <f>(VLOOKUP($A53,'Occupancy Raw Data'!$B$8:$BE$51,'Occupancy Raw Data'!BC$3,FALSE))/100</f>
        <v>-7.1377331420373002E-2</v>
      </c>
      <c r="K54" s="46">
        <f>(VLOOKUP($A53,'Occupancy Raw Data'!$B$8:$BE$51,'Occupancy Raw Data'!BE$3,FALSE))/100</f>
        <v>-5.1699644850329698E-2</v>
      </c>
      <c r="M54" s="43">
        <f>(VLOOKUP($A53,'ADR Raw Data'!$B$6:$BE$49,'ADR Raw Data'!AT$1,FALSE))/100</f>
        <v>8.8628326503172513E-5</v>
      </c>
      <c r="N54" s="44">
        <f>(VLOOKUP($A53,'ADR Raw Data'!$B$6:$BE$49,'ADR Raw Data'!AU$1,FALSE))/100</f>
        <v>2.9818481828603697E-2</v>
      </c>
      <c r="O54" s="44">
        <f>(VLOOKUP($A53,'ADR Raw Data'!$B$6:$BE$49,'ADR Raw Data'!AV$1,FALSE))/100</f>
        <v>3.2998991243724497E-2</v>
      </c>
      <c r="P54" s="44">
        <f>(VLOOKUP($A53,'ADR Raw Data'!$B$6:$BE$49,'ADR Raw Data'!AW$1,FALSE))/100</f>
        <v>3.0453863179365503E-2</v>
      </c>
      <c r="Q54" s="44">
        <f>(VLOOKUP($A53,'ADR Raw Data'!$B$6:$BE$49,'ADR Raw Data'!AX$1,FALSE))/100</f>
        <v>3.0689059639585802E-2</v>
      </c>
      <c r="R54" s="44">
        <f>(VLOOKUP($A53,'ADR Raw Data'!$B$6:$BE$49,'ADR Raw Data'!AY$1,FALSE))/100</f>
        <v>2.6511806037485403E-2</v>
      </c>
      <c r="S54" s="45">
        <f>(VLOOKUP($A53,'ADR Raw Data'!$B$6:$BE$49,'ADR Raw Data'!BA$1,FALSE))/100</f>
        <v>-1.1997797330741E-2</v>
      </c>
      <c r="T54" s="45">
        <f>(VLOOKUP($A53,'ADR Raw Data'!$B$6:$BE$49,'ADR Raw Data'!BB$1,FALSE))/100</f>
        <v>-3.4524235491931302E-2</v>
      </c>
      <c r="U54" s="44">
        <f>(VLOOKUP($A53,'ADR Raw Data'!$B$6:$BE$49,'ADR Raw Data'!BC$1,FALSE))/100</f>
        <v>-2.27003496846203E-2</v>
      </c>
      <c r="V54" s="46">
        <f>(VLOOKUP($A53,'ADR Raw Data'!$B$6:$BE$49,'ADR Raw Data'!BE$1,FALSE))/100</f>
        <v>1.2696354501672001E-2</v>
      </c>
      <c r="X54" s="43">
        <f>(VLOOKUP($A53,'RevPAR Raw Data'!$B$6:$BE$49,'RevPAR Raw Data'!AT$1,FALSE))/100</f>
        <v>-4.9444063170800003E-2</v>
      </c>
      <c r="Y54" s="44">
        <f>(VLOOKUP($A53,'RevPAR Raw Data'!$B$6:$BE$49,'RevPAR Raw Data'!AU$1,FALSE))/100</f>
        <v>-2.5540708680379498E-2</v>
      </c>
      <c r="Z54" s="44">
        <f>(VLOOKUP($A53,'RevPAR Raw Data'!$B$6:$BE$49,'RevPAR Raw Data'!AV$1,FALSE))/100</f>
        <v>-1.7831117849220601E-2</v>
      </c>
      <c r="AA54" s="44">
        <f>(VLOOKUP($A53,'RevPAR Raw Data'!$B$6:$BE$49,'RevPAR Raw Data'!AW$1,FALSE))/100</f>
        <v>-1.8315202463701601E-2</v>
      </c>
      <c r="AB54" s="44">
        <f>(VLOOKUP($A53,'RevPAR Raw Data'!$B$6:$BE$49,'RevPAR Raw Data'!AX$1,FALSE))/100</f>
        <v>1.0918332111211499E-2</v>
      </c>
      <c r="AC54" s="44">
        <f>(VLOOKUP($A53,'RevPAR Raw Data'!$B$6:$BE$49,'RevPAR Raw Data'!AY$1,FALSE))/100</f>
        <v>-1.8589639522814401E-2</v>
      </c>
      <c r="AD54" s="45">
        <f>(VLOOKUP($A53,'RevPAR Raw Data'!$B$6:$BE$49,'RevPAR Raw Data'!BA$1,FALSE))/100</f>
        <v>-6.8425393348641894E-2</v>
      </c>
      <c r="AE54" s="45">
        <f>(VLOOKUP($A53,'RevPAR Raw Data'!$B$6:$BE$49,'RevPAR Raw Data'!BB$1,FALSE))/100</f>
        <v>-0.117877212956808</v>
      </c>
      <c r="AF54" s="44">
        <f>(VLOOKUP($A53,'RevPAR Raw Data'!$B$6:$BE$49,'RevPAR Raw Data'!BC$1,FALSE))/100</f>
        <v>-9.2457390722195804E-2</v>
      </c>
      <c r="AG54" s="46">
        <f>(VLOOKUP($A53,'RevPAR Raw Data'!$B$6:$BE$49,'RevPAR Raw Data'!BE$1,FALSE))/100</f>
        <v>-3.9659687367287998E-2</v>
      </c>
    </row>
    <row r="55" spans="1:33" x14ac:dyDescent="0.2">
      <c r="A55" s="93"/>
      <c r="B55" s="71"/>
      <c r="C55" s="72"/>
      <c r="D55" s="72"/>
      <c r="E55" s="72"/>
      <c r="F55" s="72"/>
      <c r="G55" s="73"/>
      <c r="H55" s="53"/>
      <c r="I55" s="53"/>
      <c r="J55" s="73"/>
      <c r="K55" s="74"/>
      <c r="M55" s="75"/>
      <c r="N55" s="76"/>
      <c r="O55" s="76"/>
      <c r="P55" s="76"/>
      <c r="Q55" s="76"/>
      <c r="R55" s="77"/>
      <c r="S55" s="76"/>
      <c r="T55" s="76"/>
      <c r="U55" s="77"/>
      <c r="V55" s="78"/>
      <c r="X55" s="75"/>
      <c r="Y55" s="76"/>
      <c r="Z55" s="76"/>
      <c r="AA55" s="76"/>
      <c r="AB55" s="76"/>
      <c r="AC55" s="77"/>
      <c r="AD55" s="76"/>
      <c r="AE55" s="76"/>
      <c r="AF55" s="77"/>
      <c r="AG55" s="78"/>
    </row>
    <row r="56" spans="1:33" x14ac:dyDescent="0.2">
      <c r="A56" s="70" t="s">
        <v>32</v>
      </c>
      <c r="B56" s="71">
        <f>(VLOOKUP($A56,'Occupancy Raw Data'!$B$8:$BE$45,'Occupancy Raw Data'!AG$3,FALSE))/100</f>
        <v>0.40399786067656102</v>
      </c>
      <c r="C56" s="72">
        <f>(VLOOKUP($A56,'Occupancy Raw Data'!$B$8:$BE$45,'Occupancy Raw Data'!AH$3,FALSE))/100</f>
        <v>0.51674689129562701</v>
      </c>
      <c r="D56" s="72">
        <f>(VLOOKUP($A56,'Occupancy Raw Data'!$B$8:$BE$45,'Occupancy Raw Data'!AI$3,FALSE))/100</f>
        <v>0.57347238935686495</v>
      </c>
      <c r="E56" s="72">
        <f>(VLOOKUP($A56,'Occupancy Raw Data'!$B$8:$BE$45,'Occupancy Raw Data'!AJ$3,FALSE))/100</f>
        <v>0.55385078219013206</v>
      </c>
      <c r="F56" s="72">
        <f>(VLOOKUP($A56,'Occupancy Raw Data'!$B$8:$BE$45,'Occupancy Raw Data'!AK$3,FALSE))/100</f>
        <v>0.54462494985960608</v>
      </c>
      <c r="G56" s="72">
        <f>(VLOOKUP($A56,'Occupancy Raw Data'!$B$8:$BE$45,'Occupancy Raw Data'!AL$3,FALSE))/100</f>
        <v>0.51853857467575803</v>
      </c>
      <c r="H56" s="53">
        <f>(VLOOKUP($A56,'Occupancy Raw Data'!$B$8:$BE$45,'Occupancy Raw Data'!AN$3,FALSE))/100</f>
        <v>0.64938494451129802</v>
      </c>
      <c r="I56" s="53">
        <f>(VLOOKUP($A56,'Occupancy Raw Data'!$B$8:$BE$45,'Occupancy Raw Data'!AO$3,FALSE))/100</f>
        <v>0.64818157507688101</v>
      </c>
      <c r="J56" s="72">
        <f>(VLOOKUP($A56,'Occupancy Raw Data'!$B$8:$BE$45,'Occupancy Raw Data'!AP$3,FALSE))/100</f>
        <v>0.64878325979409002</v>
      </c>
      <c r="K56" s="95">
        <f>(VLOOKUP($A56,'Occupancy Raw Data'!$B$8:$BE$45,'Occupancy Raw Data'!AR$3,FALSE))/100</f>
        <v>0.55575134185242403</v>
      </c>
      <c r="M56" s="75">
        <f>VLOOKUP($A56,'ADR Raw Data'!$B$6:$BE$43,'ADR Raw Data'!AG$1,FALSE)</f>
        <v>102.40835843124199</v>
      </c>
      <c r="N56" s="76">
        <f>VLOOKUP($A56,'ADR Raw Data'!$B$6:$BE$43,'ADR Raw Data'!AH$1,FALSE)</f>
        <v>107.925676305065</v>
      </c>
      <c r="O56" s="76">
        <f>VLOOKUP($A56,'ADR Raw Data'!$B$6:$BE$43,'ADR Raw Data'!AI$1,FALSE)</f>
        <v>112.33105444159401</v>
      </c>
      <c r="P56" s="76">
        <f>VLOOKUP($A56,'ADR Raw Data'!$B$6:$BE$43,'ADR Raw Data'!AJ$1,FALSE)</f>
        <v>109.96489830406099</v>
      </c>
      <c r="Q56" s="76">
        <f>VLOOKUP($A56,'ADR Raw Data'!$B$6:$BE$43,'ADR Raw Data'!AK$1,FALSE)</f>
        <v>111.837459031485</v>
      </c>
      <c r="R56" s="77">
        <f>VLOOKUP($A56,'ADR Raw Data'!$B$6:$BE$43,'ADR Raw Data'!AL$1,FALSE)</f>
        <v>109.297708185603</v>
      </c>
      <c r="S56" s="76">
        <f>VLOOKUP($A56,'ADR Raw Data'!$B$6:$BE$43,'ADR Raw Data'!AN$1,FALSE)</f>
        <v>132.04709888299701</v>
      </c>
      <c r="T56" s="76">
        <f>VLOOKUP($A56,'ADR Raw Data'!$B$6:$BE$43,'ADR Raw Data'!AO$1,FALSE)</f>
        <v>131.53165334433501</v>
      </c>
      <c r="U56" s="77">
        <f>VLOOKUP($A56,'ADR Raw Data'!$B$6:$BE$43,'ADR Raw Data'!AP$1,FALSE)</f>
        <v>131.78961512700201</v>
      </c>
      <c r="V56" s="78">
        <f>VLOOKUP($A56,'ADR Raw Data'!$B$6:$BE$43,'ADR Raw Data'!AR$1,FALSE)</f>
        <v>116.79971318342299</v>
      </c>
      <c r="X56" s="75">
        <f>VLOOKUP($A56,'RevPAR Raw Data'!$B$6:$BE$43,'RevPAR Raw Data'!AG$1,FALSE)</f>
        <v>41.372757721620502</v>
      </c>
      <c r="Y56" s="76">
        <f>VLOOKUP($A56,'RevPAR Raw Data'!$B$6:$BE$43,'RevPAR Raw Data'!AH$1,FALSE)</f>
        <v>55.770257721620503</v>
      </c>
      <c r="Z56" s="76">
        <f>VLOOKUP($A56,'RevPAR Raw Data'!$B$6:$BE$43,'RevPAR Raw Data'!AI$1,FALSE)</f>
        <v>64.418758189597497</v>
      </c>
      <c r="AA56" s="76">
        <f>VLOOKUP($A56,'RevPAR Raw Data'!$B$6:$BE$43,'RevPAR Raw Data'!AJ$1,FALSE)</f>
        <v>60.904144939162897</v>
      </c>
      <c r="AB56" s="76">
        <f>VLOOKUP($A56,'RevPAR Raw Data'!$B$6:$BE$43,'RevPAR Raw Data'!AK$1,FALSE)</f>
        <v>60.909470517448803</v>
      </c>
      <c r="AC56" s="77">
        <f>VLOOKUP($A56,'RevPAR Raw Data'!$B$6:$BE$43,'RevPAR Raw Data'!AL$1,FALSE)</f>
        <v>56.675077817889999</v>
      </c>
      <c r="AD56" s="76">
        <f>VLOOKUP($A56,'RevPAR Raw Data'!$B$6:$BE$43,'RevPAR Raw Data'!AN$1,FALSE)</f>
        <v>85.749397981013502</v>
      </c>
      <c r="AE56" s="76">
        <f>VLOOKUP($A56,'RevPAR Raw Data'!$B$6:$BE$43,'RevPAR Raw Data'!AO$1,FALSE)</f>
        <v>85.256394237197398</v>
      </c>
      <c r="AF56" s="77">
        <f>VLOOKUP($A56,'RevPAR Raw Data'!$B$6:$BE$43,'RevPAR Raw Data'!AP$1,FALSE)</f>
        <v>85.502896109105393</v>
      </c>
      <c r="AG56" s="78">
        <f>VLOOKUP($A56,'RevPAR Raw Data'!$B$6:$BE$43,'RevPAR Raw Data'!AR$1,FALSE)</f>
        <v>64.911597329665895</v>
      </c>
    </row>
    <row r="57" spans="1:33" ht="17.25" thickBot="1" x14ac:dyDescent="0.25">
      <c r="A57" s="59" t="s">
        <v>131</v>
      </c>
      <c r="B57" s="43">
        <f>(VLOOKUP($A56,'Occupancy Raw Data'!$B$8:$BE$51,'Occupancy Raw Data'!AT$3,FALSE))/100</f>
        <v>2.6626562232342599E-2</v>
      </c>
      <c r="C57" s="44">
        <f>(VLOOKUP($A56,'Occupancy Raw Data'!$B$8:$BE$51,'Occupancy Raw Data'!AU$3,FALSE))/100</f>
        <v>-2.30821553428457E-2</v>
      </c>
      <c r="D57" s="44">
        <f>(VLOOKUP($A56,'Occupancy Raw Data'!$B$8:$BE$51,'Occupancy Raw Data'!AV$3,FALSE))/100</f>
        <v>-1.5314456090672198E-3</v>
      </c>
      <c r="E57" s="44">
        <f>(VLOOKUP($A56,'Occupancy Raw Data'!$B$8:$BE$51,'Occupancy Raw Data'!AW$3,FALSE))/100</f>
        <v>-3.4662648090911803E-2</v>
      </c>
      <c r="F57" s="44">
        <f>(VLOOKUP($A56,'Occupancy Raw Data'!$B$8:$BE$51,'Occupancy Raw Data'!AX$3,FALSE))/100</f>
        <v>-1.8416306252540302E-2</v>
      </c>
      <c r="G57" s="44">
        <f>(VLOOKUP($A56,'Occupancy Raw Data'!$B$8:$BE$51,'Occupancy Raw Data'!AY$3,FALSE))/100</f>
        <v>-1.24614489072549E-2</v>
      </c>
      <c r="H57" s="45">
        <f>(VLOOKUP($A56,'Occupancy Raw Data'!$B$8:$BE$51,'Occupancy Raw Data'!BA$3,FALSE))/100</f>
        <v>2.5784094082073701E-3</v>
      </c>
      <c r="I57" s="45">
        <f>(VLOOKUP($A56,'Occupancy Raw Data'!$B$8:$BE$51,'Occupancy Raw Data'!BB$3,FALSE))/100</f>
        <v>1.07261490854745E-2</v>
      </c>
      <c r="J57" s="44">
        <f>(VLOOKUP($A56,'Occupancy Raw Data'!$B$8:$BE$51,'Occupancy Raw Data'!BC$3,FALSE))/100</f>
        <v>6.6320144553485803E-3</v>
      </c>
      <c r="K57" s="46">
        <f>(VLOOKUP($A56,'Occupancy Raw Data'!$B$8:$BE$51,'Occupancy Raw Data'!BE$3,FALSE))/100</f>
        <v>-6.1739864443833004E-3</v>
      </c>
      <c r="M57" s="43">
        <f>(VLOOKUP($A56,'ADR Raw Data'!$B$6:$BE$49,'ADR Raw Data'!AT$1,FALSE))/100</f>
        <v>-8.5937516440126906E-3</v>
      </c>
      <c r="N57" s="44">
        <f>(VLOOKUP($A56,'ADR Raw Data'!$B$6:$BE$49,'ADR Raw Data'!AU$1,FALSE))/100</f>
        <v>-3.6354029326029602E-2</v>
      </c>
      <c r="O57" s="44">
        <f>(VLOOKUP($A56,'ADR Raw Data'!$B$6:$BE$49,'ADR Raw Data'!AV$1,FALSE))/100</f>
        <v>-1.69096620501899E-2</v>
      </c>
      <c r="P57" s="44">
        <f>(VLOOKUP($A56,'ADR Raw Data'!$B$6:$BE$49,'ADR Raw Data'!AW$1,FALSE))/100</f>
        <v>-6.27126062418535E-2</v>
      </c>
      <c r="Q57" s="44">
        <f>(VLOOKUP($A56,'ADR Raw Data'!$B$6:$BE$49,'ADR Raw Data'!AX$1,FALSE))/100</f>
        <v>-2.8092025137831298E-2</v>
      </c>
      <c r="R57" s="44">
        <f>(VLOOKUP($A56,'ADR Raw Data'!$B$6:$BE$49,'ADR Raw Data'!AY$1,FALSE))/100</f>
        <v>-3.2779687616543998E-2</v>
      </c>
      <c r="S57" s="45">
        <f>(VLOOKUP($A56,'ADR Raw Data'!$B$6:$BE$49,'ADR Raw Data'!BA$1,FALSE))/100</f>
        <v>-1.55630245092916E-2</v>
      </c>
      <c r="T57" s="45">
        <f>(VLOOKUP($A56,'ADR Raw Data'!$B$6:$BE$49,'ADR Raw Data'!BB$1,FALSE))/100</f>
        <v>-1.2531492475908901E-2</v>
      </c>
      <c r="U57" s="44">
        <f>(VLOOKUP($A56,'ADR Raw Data'!$B$6:$BE$49,'ADR Raw Data'!BC$1,FALSE))/100</f>
        <v>-1.4067895330058899E-2</v>
      </c>
      <c r="V57" s="46">
        <f>(VLOOKUP($A56,'ADR Raw Data'!$B$6:$BE$49,'ADR Raw Data'!BE$1,FALSE))/100</f>
        <v>-2.5108380932564497E-2</v>
      </c>
      <c r="X57" s="43">
        <f>(VLOOKUP($A56,'RevPAR Raw Data'!$B$6:$BE$49,'RevPAR Raw Data'!AT$1,FALSE))/100</f>
        <v>1.7803988525371298E-2</v>
      </c>
      <c r="Y57" s="44">
        <f>(VLOOKUP($A56,'RevPAR Raw Data'!$B$6:$BE$49,'RevPAR Raw Data'!AU$1,FALSE))/100</f>
        <v>-5.8597055316633499E-2</v>
      </c>
      <c r="Z57" s="44">
        <f>(VLOOKUP($A56,'RevPAR Raw Data'!$B$6:$BE$49,'RevPAR Raw Data'!AV$1,FALSE))/100</f>
        <v>-1.8415211431559598E-2</v>
      </c>
      <c r="AA57" s="44">
        <f>(VLOOKUP($A56,'RevPAR Raw Data'!$B$6:$BE$49,'RevPAR Raw Data'!AW$1,FALSE))/100</f>
        <v>-9.5201469331740091E-2</v>
      </c>
      <c r="AB57" s="44">
        <f>(VLOOKUP($A56,'RevPAR Raw Data'!$B$6:$BE$49,'RevPAR Raw Data'!AX$1,FALSE))/100</f>
        <v>-4.5990980052179296E-2</v>
      </c>
      <c r="AC57" s="44">
        <f>(VLOOKUP($A56,'RevPAR Raw Data'!$B$6:$BE$49,'RevPAR Raw Data'!AY$1,FALSE))/100</f>
        <v>-4.4832654121369601E-2</v>
      </c>
      <c r="AD57" s="45">
        <f>(VLOOKUP($A56,'RevPAR Raw Data'!$B$6:$BE$49,'RevPAR Raw Data'!BA$1,FALSE))/100</f>
        <v>-1.3024742949899099E-2</v>
      </c>
      <c r="AE57" s="45">
        <f>(VLOOKUP($A56,'RevPAR Raw Data'!$B$6:$BE$49,'RevPAR Raw Data'!BB$1,FALSE))/100</f>
        <v>-1.9397580469944599E-3</v>
      </c>
      <c r="AF57" s="44">
        <f>(VLOOKUP($A56,'RevPAR Raw Data'!$B$6:$BE$49,'RevPAR Raw Data'!BC$1,FALSE))/100</f>
        <v>-7.5291793598956103E-3</v>
      </c>
      <c r="AG57" s="46">
        <f>(VLOOKUP($A56,'RevPAR Raw Data'!$B$6:$BE$49,'RevPAR Raw Data'!BE$1,FALSE))/100</f>
        <v>-3.1127348573429799E-2</v>
      </c>
    </row>
    <row r="58" spans="1:33" x14ac:dyDescent="0.2">
      <c r="A58" s="108"/>
      <c r="B58" s="84"/>
      <c r="C58" s="85"/>
      <c r="D58" s="85"/>
      <c r="E58" s="85"/>
      <c r="F58" s="85"/>
      <c r="G58" s="86"/>
      <c r="H58" s="85"/>
      <c r="I58" s="85"/>
      <c r="J58" s="86"/>
      <c r="K58" s="87"/>
      <c r="M58" s="84"/>
      <c r="N58" s="85"/>
      <c r="O58" s="85"/>
      <c r="P58" s="85"/>
      <c r="Q58" s="85"/>
      <c r="R58" s="86"/>
      <c r="S58" s="85"/>
      <c r="T58" s="85"/>
      <c r="U58" s="86"/>
      <c r="V58" s="87"/>
      <c r="X58" s="84"/>
      <c r="Y58" s="85"/>
      <c r="Z58" s="85"/>
      <c r="AA58" s="85"/>
      <c r="AB58" s="85"/>
      <c r="AC58" s="86"/>
      <c r="AD58" s="85"/>
      <c r="AE58" s="85"/>
      <c r="AF58" s="86"/>
      <c r="AG58" s="87"/>
    </row>
    <row r="59" spans="1:33" x14ac:dyDescent="0.2">
      <c r="A59" s="88" t="s">
        <v>33</v>
      </c>
      <c r="B59" s="71">
        <f>(VLOOKUP($A59,'Occupancy Raw Data'!$B$8:$BE$45,'Occupancy Raw Data'!AG$3,FALSE))/100</f>
        <v>0.57424614765711002</v>
      </c>
      <c r="C59" s="72">
        <f>(VLOOKUP($A59,'Occupancy Raw Data'!$B$8:$BE$45,'Occupancy Raw Data'!AH$3,FALSE))/100</f>
        <v>0.73062022283245498</v>
      </c>
      <c r="D59" s="72">
        <f>(VLOOKUP($A59,'Occupancy Raw Data'!$B$8:$BE$45,'Occupancy Raw Data'!AI$3,FALSE))/100</f>
        <v>0.79949670298917297</v>
      </c>
      <c r="E59" s="72">
        <f>(VLOOKUP($A59,'Occupancy Raw Data'!$B$8:$BE$45,'Occupancy Raw Data'!AJ$3,FALSE))/100</f>
        <v>0.76593399865303302</v>
      </c>
      <c r="F59" s="72">
        <f>(VLOOKUP($A59,'Occupancy Raw Data'!$B$8:$BE$45,'Occupancy Raw Data'!AK$3,FALSE))/100</f>
        <v>0.668226465263139</v>
      </c>
      <c r="G59" s="73">
        <f>(VLOOKUP($A59,'Occupancy Raw Data'!$B$8:$BE$45,'Occupancy Raw Data'!AL$3,FALSE))/100</f>
        <v>0.70770421549763796</v>
      </c>
      <c r="H59" s="53">
        <f>(VLOOKUP($A59,'Occupancy Raw Data'!$B$8:$BE$45,'Occupancy Raw Data'!AN$3,FALSE))/100</f>
        <v>0.67984186266191993</v>
      </c>
      <c r="I59" s="53">
        <f>(VLOOKUP($A59,'Occupancy Raw Data'!$B$8:$BE$45,'Occupancy Raw Data'!AO$3,FALSE))/100</f>
        <v>0.71625587111107192</v>
      </c>
      <c r="J59" s="73">
        <f>(VLOOKUP($A59,'Occupancy Raw Data'!$B$8:$BE$45,'Occupancy Raw Data'!AP$3,FALSE))/100</f>
        <v>0.69804886688649603</v>
      </c>
      <c r="K59" s="74">
        <f>(VLOOKUP($A59,'Occupancy Raw Data'!$B$8:$BE$45,'Occupancy Raw Data'!AR$3,FALSE))/100</f>
        <v>0.704945699570944</v>
      </c>
      <c r="M59" s="75">
        <f>VLOOKUP($A59,'ADR Raw Data'!$B$6:$BE$43,'ADR Raw Data'!AG$1,FALSE)</f>
        <v>184.101165805574</v>
      </c>
      <c r="N59" s="76">
        <f>VLOOKUP($A59,'ADR Raw Data'!$B$6:$BE$43,'ADR Raw Data'!AH$1,FALSE)</f>
        <v>217.08746386612901</v>
      </c>
      <c r="O59" s="76">
        <f>VLOOKUP($A59,'ADR Raw Data'!$B$6:$BE$43,'ADR Raw Data'!AI$1,FALSE)</f>
        <v>227.60680411948201</v>
      </c>
      <c r="P59" s="76">
        <f>VLOOKUP($A59,'ADR Raw Data'!$B$6:$BE$43,'ADR Raw Data'!AJ$1,FALSE)</f>
        <v>213.73927857713801</v>
      </c>
      <c r="Q59" s="76">
        <f>VLOOKUP($A59,'ADR Raw Data'!$B$6:$BE$43,'ADR Raw Data'!AK$1,FALSE)</f>
        <v>182.908177528501</v>
      </c>
      <c r="R59" s="77">
        <f>VLOOKUP($A59,'ADR Raw Data'!$B$6:$BE$43,'ADR Raw Data'!AL$1,FALSE)</f>
        <v>206.932197966111</v>
      </c>
      <c r="S59" s="76">
        <f>VLOOKUP($A59,'ADR Raw Data'!$B$6:$BE$43,'ADR Raw Data'!AN$1,FALSE)</f>
        <v>162.90762138638999</v>
      </c>
      <c r="T59" s="76">
        <f>VLOOKUP($A59,'ADR Raw Data'!$B$6:$BE$43,'ADR Raw Data'!AO$1,FALSE)</f>
        <v>167.83430435857699</v>
      </c>
      <c r="U59" s="77">
        <f>VLOOKUP($A59,'ADR Raw Data'!$B$6:$BE$43,'ADR Raw Data'!AP$1,FALSE)</f>
        <v>165.43521348726401</v>
      </c>
      <c r="V59" s="78">
        <f>VLOOKUP($A59,'ADR Raw Data'!$B$6:$BE$43,'ADR Raw Data'!AR$1,FALSE)</f>
        <v>195.192572646705</v>
      </c>
      <c r="X59" s="75">
        <f>VLOOKUP($A59,'RevPAR Raw Data'!$B$6:$BE$43,'RevPAR Raw Data'!AG$1,FALSE)</f>
        <v>105.719385243034</v>
      </c>
      <c r="Y59" s="76">
        <f>VLOOKUP($A59,'RevPAR Raw Data'!$B$6:$BE$43,'RevPAR Raw Data'!AH$1,FALSE)</f>
        <v>158.60849122400401</v>
      </c>
      <c r="Z59" s="76">
        <f>VLOOKUP($A59,'RevPAR Raw Data'!$B$6:$BE$43,'RevPAR Raw Data'!AI$1,FALSE)</f>
        <v>181.97088947142799</v>
      </c>
      <c r="AA59" s="76">
        <f>VLOOKUP($A59,'RevPAR Raw Data'!$B$6:$BE$43,'RevPAR Raw Data'!AJ$1,FALSE)</f>
        <v>163.71018030980201</v>
      </c>
      <c r="AB59" s="76">
        <f>VLOOKUP($A59,'RevPAR Raw Data'!$B$6:$BE$43,'RevPAR Raw Data'!AK$1,FALSE)</f>
        <v>122.22408493759301</v>
      </c>
      <c r="AC59" s="77">
        <f>VLOOKUP($A59,'RevPAR Raw Data'!$B$6:$BE$43,'RevPAR Raw Data'!AL$1,FALSE)</f>
        <v>146.446788822809</v>
      </c>
      <c r="AD59" s="76">
        <f>VLOOKUP($A59,'RevPAR Raw Data'!$B$6:$BE$43,'RevPAR Raw Data'!AN$1,FALSE)</f>
        <v>110.75142076514599</v>
      </c>
      <c r="AE59" s="76">
        <f>VLOOKUP($A59,'RevPAR Raw Data'!$B$6:$BE$43,'RevPAR Raw Data'!AO$1,FALSE)</f>
        <v>120.21230587067301</v>
      </c>
      <c r="AF59" s="77">
        <f>VLOOKUP($A59,'RevPAR Raw Data'!$B$6:$BE$43,'RevPAR Raw Data'!AP$1,FALSE)</f>
        <v>115.48186331791</v>
      </c>
      <c r="AG59" s="78">
        <f>VLOOKUP($A59,'RevPAR Raw Data'!$B$6:$BE$43,'RevPAR Raw Data'!AR$1,FALSE)</f>
        <v>137.600164675484</v>
      </c>
    </row>
    <row r="60" spans="1:33" x14ac:dyDescent="0.2">
      <c r="A60" s="55" t="s">
        <v>131</v>
      </c>
      <c r="B60" s="43">
        <f>(VLOOKUP($A59,'Occupancy Raw Data'!$B$8:$BE$51,'Occupancy Raw Data'!AT$3,FALSE))/100</f>
        <v>3.45304188488064E-2</v>
      </c>
      <c r="C60" s="44">
        <f>(VLOOKUP($A59,'Occupancy Raw Data'!$B$8:$BE$51,'Occupancy Raw Data'!AU$3,FALSE))/100</f>
        <v>1.68603910846718E-2</v>
      </c>
      <c r="D60" s="44">
        <f>(VLOOKUP($A59,'Occupancy Raw Data'!$B$8:$BE$51,'Occupancy Raw Data'!AV$3,FALSE))/100</f>
        <v>2.6317062551869899E-2</v>
      </c>
      <c r="E60" s="44">
        <f>(VLOOKUP($A59,'Occupancy Raw Data'!$B$8:$BE$51,'Occupancy Raw Data'!AW$3,FALSE))/100</f>
        <v>3.1899559926426999E-2</v>
      </c>
      <c r="F60" s="44">
        <f>(VLOOKUP($A59,'Occupancy Raw Data'!$B$8:$BE$51,'Occupancy Raw Data'!AX$3,FALSE))/100</f>
        <v>3.5600776057684295E-2</v>
      </c>
      <c r="G60" s="44">
        <f>(VLOOKUP($A59,'Occupancy Raw Data'!$B$8:$BE$51,'Occupancy Raw Data'!AY$3,FALSE))/100</f>
        <v>2.8612315453954401E-2</v>
      </c>
      <c r="H60" s="45">
        <f>(VLOOKUP($A59,'Occupancy Raw Data'!$B$8:$BE$51,'Occupancy Raw Data'!BA$3,FALSE))/100</f>
        <v>4.3696266962815901E-2</v>
      </c>
      <c r="I60" s="45">
        <f>(VLOOKUP($A59,'Occupancy Raw Data'!$B$8:$BE$51,'Occupancy Raw Data'!BB$3,FALSE))/100</f>
        <v>4.5814531701817804E-2</v>
      </c>
      <c r="J60" s="44">
        <f>(VLOOKUP($A59,'Occupancy Raw Data'!$B$8:$BE$51,'Occupancy Raw Data'!BC$3,FALSE))/100</f>
        <v>4.4780799909887502E-2</v>
      </c>
      <c r="K60" s="46">
        <f>(VLOOKUP($A59,'Occupancy Raw Data'!$B$8:$BE$51,'Occupancy Raw Data'!BE$3,FALSE))/100</f>
        <v>3.3136215821536703E-2</v>
      </c>
      <c r="M60" s="43">
        <f>(VLOOKUP($A59,'ADR Raw Data'!$B$6:$BE$49,'ADR Raw Data'!AT$1,FALSE))/100</f>
        <v>-1.40309993861504E-2</v>
      </c>
      <c r="N60" s="44">
        <f>(VLOOKUP($A59,'ADR Raw Data'!$B$6:$BE$49,'ADR Raw Data'!AU$1,FALSE))/100</f>
        <v>-8.2625904341787799E-3</v>
      </c>
      <c r="O60" s="44">
        <f>(VLOOKUP($A59,'ADR Raw Data'!$B$6:$BE$49,'ADR Raw Data'!AV$1,FALSE))/100</f>
        <v>-9.742234958807619E-3</v>
      </c>
      <c r="P60" s="44">
        <f>(VLOOKUP($A59,'ADR Raw Data'!$B$6:$BE$49,'ADR Raw Data'!AW$1,FALSE))/100</f>
        <v>3.2912866657233602E-3</v>
      </c>
      <c r="Q60" s="44">
        <f>(VLOOKUP($A59,'ADR Raw Data'!$B$6:$BE$49,'ADR Raw Data'!AX$1,FALSE))/100</f>
        <v>7.4149962599375898E-3</v>
      </c>
      <c r="R60" s="44">
        <f>(VLOOKUP($A59,'ADR Raw Data'!$B$6:$BE$49,'ADR Raw Data'!AY$1,FALSE))/100</f>
        <v>-4.7380476370530297E-3</v>
      </c>
      <c r="S60" s="45">
        <f>(VLOOKUP($A59,'ADR Raw Data'!$B$6:$BE$49,'ADR Raw Data'!BA$1,FALSE))/100</f>
        <v>-2.1383348763812102E-4</v>
      </c>
      <c r="T60" s="45">
        <f>(VLOOKUP($A59,'ADR Raw Data'!$B$6:$BE$49,'ADR Raw Data'!BB$1,FALSE))/100</f>
        <v>6.42548001797564E-3</v>
      </c>
      <c r="U60" s="44">
        <f>(VLOOKUP($A59,'ADR Raw Data'!$B$6:$BE$49,'ADR Raw Data'!BC$1,FALSE))/100</f>
        <v>3.24209888517509E-3</v>
      </c>
      <c r="V60" s="46">
        <f>(VLOOKUP($A59,'ADR Raw Data'!$B$6:$BE$49,'ADR Raw Data'!BE$1,FALSE))/100</f>
        <v>-3.5211944086763602E-3</v>
      </c>
      <c r="X60" s="43">
        <f>(VLOOKUP($A59,'RevPAR Raw Data'!$B$6:$BE$49,'RevPAR Raw Data'!AT$1,FALSE))/100</f>
        <v>2.0014923176984899E-2</v>
      </c>
      <c r="Y60" s="44">
        <f>(VLOOKUP($A59,'RevPAR Raw Data'!$B$6:$BE$49,'RevPAR Raw Data'!AU$1,FALSE))/100</f>
        <v>8.4584901444002998E-3</v>
      </c>
      <c r="Z60" s="44">
        <f>(VLOOKUP($A59,'RevPAR Raw Data'!$B$6:$BE$49,'RevPAR Raw Data'!AV$1,FALSE))/100</f>
        <v>1.6318440586256401E-2</v>
      </c>
      <c r="AA60" s="44">
        <f>(VLOOKUP($A59,'RevPAR Raw Data'!$B$6:$BE$49,'RevPAR Raw Data'!AW$1,FALSE))/100</f>
        <v>3.5295837188378601E-2</v>
      </c>
      <c r="AB60" s="44">
        <f>(VLOOKUP($A59,'RevPAR Raw Data'!$B$6:$BE$49,'RevPAR Raw Data'!AX$1,FALSE))/100</f>
        <v>4.3279751938940493E-2</v>
      </c>
      <c r="AC60" s="44">
        <f>(VLOOKUP($A59,'RevPAR Raw Data'!$B$6:$BE$49,'RevPAR Raw Data'!AY$1,FALSE))/100</f>
        <v>2.3738701303274202E-2</v>
      </c>
      <c r="AD60" s="45">
        <f>(VLOOKUP($A59,'RevPAR Raw Data'!$B$6:$BE$49,'RevPAR Raw Data'!BA$1,FALSE))/100</f>
        <v>4.3473089750016403E-2</v>
      </c>
      <c r="AE60" s="45">
        <f>(VLOOKUP($A59,'RevPAR Raw Data'!$B$6:$BE$49,'RevPAR Raw Data'!BB$1,FALSE))/100</f>
        <v>5.2534392077776396E-2</v>
      </c>
      <c r="AF60" s="44">
        <f>(VLOOKUP($A59,'RevPAR Raw Data'!$B$6:$BE$49,'RevPAR Raw Data'!BC$1,FALSE))/100</f>
        <v>4.8168082576527702E-2</v>
      </c>
      <c r="AG60" s="46">
        <f>(VLOOKUP($A59,'RevPAR Raw Data'!$B$6:$BE$49,'RevPAR Raw Data'!BE$1,FALSE))/100</f>
        <v>2.9498342354984799E-2</v>
      </c>
    </row>
    <row r="61" spans="1:33" x14ac:dyDescent="0.2">
      <c r="A61" s="93"/>
      <c r="B61" s="71"/>
      <c r="C61" s="72"/>
      <c r="D61" s="72"/>
      <c r="E61" s="72"/>
      <c r="F61" s="72"/>
      <c r="G61" s="72"/>
      <c r="H61" s="53"/>
      <c r="I61" s="53"/>
      <c r="J61" s="72"/>
      <c r="K61" s="95"/>
      <c r="M61" s="75"/>
      <c r="N61" s="76"/>
      <c r="O61" s="76"/>
      <c r="P61" s="76"/>
      <c r="Q61" s="76"/>
      <c r="R61" s="77"/>
      <c r="S61" s="76"/>
      <c r="T61" s="76"/>
      <c r="U61" s="77"/>
      <c r="V61" s="78"/>
      <c r="X61" s="75"/>
      <c r="Y61" s="76"/>
      <c r="Z61" s="76"/>
      <c r="AA61" s="76"/>
      <c r="AB61" s="76"/>
      <c r="AC61" s="77"/>
      <c r="AD61" s="76"/>
      <c r="AE61" s="76"/>
      <c r="AF61" s="77"/>
      <c r="AG61" s="78"/>
    </row>
    <row r="62" spans="1:33" x14ac:dyDescent="0.2">
      <c r="A62" s="70" t="s">
        <v>34</v>
      </c>
      <c r="B62" s="71">
        <f>(VLOOKUP($A62,'Occupancy Raw Data'!$B$8:$BE$45,'Occupancy Raw Data'!AG$3,FALSE))/100</f>
        <v>0.65313157894736806</v>
      </c>
      <c r="C62" s="72">
        <f>(VLOOKUP($A62,'Occupancy Raw Data'!$B$8:$BE$45,'Occupancy Raw Data'!AH$3,FALSE))/100</f>
        <v>0.85886842105263095</v>
      </c>
      <c r="D62" s="72">
        <f>(VLOOKUP($A62,'Occupancy Raw Data'!$B$8:$BE$45,'Occupancy Raw Data'!AI$3,FALSE))/100</f>
        <v>0.92639473684210505</v>
      </c>
      <c r="E62" s="72">
        <f>(VLOOKUP($A62,'Occupancy Raw Data'!$B$8:$BE$45,'Occupancy Raw Data'!AJ$3,FALSE))/100</f>
        <v>0.88805263157894698</v>
      </c>
      <c r="F62" s="72">
        <f>(VLOOKUP($A62,'Occupancy Raw Data'!$B$8:$BE$45,'Occupancy Raw Data'!AK$3,FALSE))/100</f>
        <v>0.76865789473684198</v>
      </c>
      <c r="G62" s="73">
        <f>(VLOOKUP($A62,'Occupancy Raw Data'!$B$8:$BE$45,'Occupancy Raw Data'!AL$3,FALSE))/100</f>
        <v>0.81902105263157798</v>
      </c>
      <c r="H62" s="53">
        <f>(VLOOKUP($A62,'Occupancy Raw Data'!$B$8:$BE$45,'Occupancy Raw Data'!AN$3,FALSE))/100</f>
        <v>0.75271052631578894</v>
      </c>
      <c r="I62" s="53">
        <f>(VLOOKUP($A62,'Occupancy Raw Data'!$B$8:$BE$45,'Occupancy Raw Data'!AO$3,FALSE))/100</f>
        <v>0.73818421052631511</v>
      </c>
      <c r="J62" s="73">
        <f>(VLOOKUP($A62,'Occupancy Raw Data'!$B$8:$BE$45,'Occupancy Raw Data'!AP$3,FALSE))/100</f>
        <v>0.74544736842105197</v>
      </c>
      <c r="K62" s="74">
        <f>(VLOOKUP($A62,'Occupancy Raw Data'!$B$8:$BE$45,'Occupancy Raw Data'!AR$3,FALSE))/100</f>
        <v>0.79799999999999993</v>
      </c>
      <c r="M62" s="75">
        <f>VLOOKUP($A62,'ADR Raw Data'!$B$6:$BE$43,'ADR Raw Data'!AG$1,FALSE)</f>
        <v>203.59398323864701</v>
      </c>
      <c r="N62" s="76">
        <f>VLOOKUP($A62,'ADR Raw Data'!$B$6:$BE$43,'ADR Raw Data'!AH$1,FALSE)</f>
        <v>242.24576707417901</v>
      </c>
      <c r="O62" s="76">
        <f>VLOOKUP($A62,'ADR Raw Data'!$B$6:$BE$43,'ADR Raw Data'!AI$1,FALSE)</f>
        <v>260.32586029599702</v>
      </c>
      <c r="P62" s="76">
        <f>VLOOKUP($A62,'ADR Raw Data'!$B$6:$BE$43,'ADR Raw Data'!AJ$1,FALSE)</f>
        <v>251.63811799916999</v>
      </c>
      <c r="Q62" s="76">
        <f>VLOOKUP($A62,'ADR Raw Data'!$B$6:$BE$43,'ADR Raw Data'!AK$1,FALSE)</f>
        <v>215.76429080078</v>
      </c>
      <c r="R62" s="77">
        <f>VLOOKUP($A62,'ADR Raw Data'!$B$6:$BE$43,'ADR Raw Data'!AL$1,FALSE)</f>
        <v>237.23742420347699</v>
      </c>
      <c r="S62" s="76">
        <f>VLOOKUP($A62,'ADR Raw Data'!$B$6:$BE$43,'ADR Raw Data'!AN$1,FALSE)</f>
        <v>176.36297521239001</v>
      </c>
      <c r="T62" s="76">
        <f>VLOOKUP($A62,'ADR Raw Data'!$B$6:$BE$43,'ADR Raw Data'!AO$1,FALSE)</f>
        <v>179.586344158853</v>
      </c>
      <c r="U62" s="77">
        <f>VLOOKUP($A62,'ADR Raw Data'!$B$6:$BE$43,'ADR Raw Data'!AP$1,FALSE)</f>
        <v>177.95895647262299</v>
      </c>
      <c r="V62" s="78">
        <f>VLOOKUP($A62,'ADR Raw Data'!$B$6:$BE$43,'ADR Raw Data'!AR$1,FALSE)</f>
        <v>221.41609309928899</v>
      </c>
      <c r="X62" s="75">
        <f>VLOOKUP($A62,'RevPAR Raw Data'!$B$6:$BE$43,'RevPAR Raw Data'!AG$1,FALSE)</f>
        <v>132.973659736842</v>
      </c>
      <c r="Y62" s="76">
        <f>VLOOKUP($A62,'RevPAR Raw Data'!$B$6:$BE$43,'RevPAR Raw Data'!AH$1,FALSE)</f>
        <v>208.05723947368401</v>
      </c>
      <c r="Z62" s="76">
        <f>VLOOKUP($A62,'RevPAR Raw Data'!$B$6:$BE$43,'RevPAR Raw Data'!AI$1,FALSE)</f>
        <v>241.164506842105</v>
      </c>
      <c r="AA62" s="76">
        <f>VLOOKUP($A62,'RevPAR Raw Data'!$B$6:$BE$43,'RevPAR Raw Data'!AJ$1,FALSE)</f>
        <v>223.467892894736</v>
      </c>
      <c r="AB62" s="76">
        <f>VLOOKUP($A62,'RevPAR Raw Data'!$B$6:$BE$43,'RevPAR Raw Data'!AK$1,FALSE)</f>
        <v>165.84892552631501</v>
      </c>
      <c r="AC62" s="77">
        <f>VLOOKUP($A62,'RevPAR Raw Data'!$B$6:$BE$43,'RevPAR Raw Data'!AL$1,FALSE)</f>
        <v>194.302444894736</v>
      </c>
      <c r="AD62" s="76">
        <f>VLOOKUP($A62,'RevPAR Raw Data'!$B$6:$BE$43,'RevPAR Raw Data'!AN$1,FALSE)</f>
        <v>132.750267894736</v>
      </c>
      <c r="AE62" s="76">
        <f>VLOOKUP($A62,'RevPAR Raw Data'!$B$6:$BE$43,'RevPAR Raw Data'!AO$1,FALSE)</f>
        <v>132.56780368420999</v>
      </c>
      <c r="AF62" s="77">
        <f>VLOOKUP($A62,'RevPAR Raw Data'!$B$6:$BE$43,'RevPAR Raw Data'!AP$1,FALSE)</f>
        <v>132.65903578947299</v>
      </c>
      <c r="AG62" s="78">
        <f>VLOOKUP($A62,'RevPAR Raw Data'!$B$6:$BE$43,'RevPAR Raw Data'!AR$1,FALSE)</f>
        <v>176.69004229323301</v>
      </c>
    </row>
    <row r="63" spans="1:33" x14ac:dyDescent="0.2">
      <c r="A63" s="55" t="s">
        <v>131</v>
      </c>
      <c r="B63" s="43">
        <f>(VLOOKUP($A62,'Occupancy Raw Data'!$B$8:$BE$51,'Occupancy Raw Data'!AT$3,FALSE))/100</f>
        <v>3.5467850710007104E-2</v>
      </c>
      <c r="C63" s="44">
        <f>(VLOOKUP($A62,'Occupancy Raw Data'!$B$8:$BE$51,'Occupancy Raw Data'!AU$3,FALSE))/100</f>
        <v>4.3713340825172503E-2</v>
      </c>
      <c r="D63" s="44">
        <f>(VLOOKUP($A62,'Occupancy Raw Data'!$B$8:$BE$51,'Occupancy Raw Data'!AV$3,FALSE))/100</f>
        <v>4.4139011316259601E-2</v>
      </c>
      <c r="E63" s="44">
        <f>(VLOOKUP($A62,'Occupancy Raw Data'!$B$8:$BE$51,'Occupancy Raw Data'!AW$3,FALSE))/100</f>
        <v>9.6535821479838108E-2</v>
      </c>
      <c r="F63" s="44">
        <f>(VLOOKUP($A62,'Occupancy Raw Data'!$B$8:$BE$51,'Occupancy Raw Data'!AX$3,FALSE))/100</f>
        <v>0.12429138970474501</v>
      </c>
      <c r="G63" s="44">
        <f>(VLOOKUP($A62,'Occupancy Raw Data'!$B$8:$BE$51,'Occupancy Raw Data'!AY$3,FALSE))/100</f>
        <v>6.7979162934277693E-2</v>
      </c>
      <c r="H63" s="45">
        <f>(VLOOKUP($A62,'Occupancy Raw Data'!$B$8:$BE$51,'Occupancy Raw Data'!BA$3,FALSE))/100</f>
        <v>0.13631638147660602</v>
      </c>
      <c r="I63" s="45">
        <f>(VLOOKUP($A62,'Occupancy Raw Data'!$B$8:$BE$51,'Occupancy Raw Data'!BB$3,FALSE))/100</f>
        <v>5.4135073951101703E-2</v>
      </c>
      <c r="J63" s="44">
        <f>(VLOOKUP($A62,'Occupancy Raw Data'!$B$8:$BE$51,'Occupancy Raw Data'!BC$3,FALSE))/100</f>
        <v>9.4084032961706199E-2</v>
      </c>
      <c r="K63" s="46">
        <f>(VLOOKUP($A62,'Occupancy Raw Data'!$B$8:$BE$51,'Occupancy Raw Data'!BE$3,FALSE))/100</f>
        <v>7.4823859563499906E-2</v>
      </c>
      <c r="M63" s="43">
        <f>(VLOOKUP($A62,'ADR Raw Data'!$B$6:$BE$49,'ADR Raw Data'!AT$1,FALSE))/100</f>
        <v>6.5159570483125609E-2</v>
      </c>
      <c r="N63" s="44">
        <f>(VLOOKUP($A62,'ADR Raw Data'!$B$6:$BE$49,'ADR Raw Data'!AU$1,FALSE))/100</f>
        <v>3.8294900609947696E-2</v>
      </c>
      <c r="O63" s="44">
        <f>(VLOOKUP($A62,'ADR Raw Data'!$B$6:$BE$49,'ADR Raw Data'!AV$1,FALSE))/100</f>
        <v>4.6915604690416404E-2</v>
      </c>
      <c r="P63" s="44">
        <f>(VLOOKUP($A62,'ADR Raw Data'!$B$6:$BE$49,'ADR Raw Data'!AW$1,FALSE))/100</f>
        <v>7.0279165942208302E-2</v>
      </c>
      <c r="Q63" s="44">
        <f>(VLOOKUP($A62,'ADR Raw Data'!$B$6:$BE$49,'ADR Raw Data'!AX$1,FALSE))/100</f>
        <v>7.8120548569435302E-2</v>
      </c>
      <c r="R63" s="44">
        <f>(VLOOKUP($A62,'ADR Raw Data'!$B$6:$BE$49,'ADR Raw Data'!AY$1,FALSE))/100</f>
        <v>5.7254428741504999E-2</v>
      </c>
      <c r="S63" s="45">
        <f>(VLOOKUP($A62,'ADR Raw Data'!$B$6:$BE$49,'ADR Raw Data'!BA$1,FALSE))/100</f>
        <v>0.13766317988992699</v>
      </c>
      <c r="T63" s="45">
        <f>(VLOOKUP($A62,'ADR Raw Data'!$B$6:$BE$49,'ADR Raw Data'!BB$1,FALSE))/100</f>
        <v>0.13564062067525598</v>
      </c>
      <c r="U63" s="44">
        <f>(VLOOKUP($A62,'ADR Raw Data'!$B$6:$BE$49,'ADR Raw Data'!BC$1,FALSE))/100</f>
        <v>0.13622758164688201</v>
      </c>
      <c r="V63" s="46">
        <f>(VLOOKUP($A62,'ADR Raw Data'!$B$6:$BE$49,'ADR Raw Data'!BE$1,FALSE))/100</f>
        <v>7.16025492099642E-2</v>
      </c>
      <c r="X63" s="43">
        <f>(VLOOKUP($A62,'RevPAR Raw Data'!$B$6:$BE$49,'RevPAR Raw Data'!AT$1,FALSE))/100</f>
        <v>0.102938491111356</v>
      </c>
      <c r="Y63" s="44">
        <f>(VLOOKUP($A62,'RevPAR Raw Data'!$B$6:$BE$49,'RevPAR Raw Data'!AU$1,FALSE))/100</f>
        <v>8.3682239477349013E-2</v>
      </c>
      <c r="Z63" s="44">
        <f>(VLOOKUP($A62,'RevPAR Raw Data'!$B$6:$BE$49,'RevPAR Raw Data'!AV$1,FALSE))/100</f>
        <v>9.3125424413015509E-2</v>
      </c>
      <c r="AA63" s="44">
        <f>(VLOOKUP($A62,'RevPAR Raw Data'!$B$6:$BE$49,'RevPAR Raw Data'!AW$1,FALSE))/100</f>
        <v>0.17359944443919498</v>
      </c>
      <c r="AB63" s="44">
        <f>(VLOOKUP($A62,'RevPAR Raw Data'!$B$6:$BE$49,'RevPAR Raw Data'!AX$1,FALSE))/100</f>
        <v>0.21212164982037301</v>
      </c>
      <c r="AC63" s="44">
        <f>(VLOOKUP($A62,'RevPAR Raw Data'!$B$6:$BE$49,'RevPAR Raw Data'!AY$1,FALSE))/100</f>
        <v>0.12912569981590999</v>
      </c>
      <c r="AD63" s="45">
        <f>(VLOOKUP($A62,'RevPAR Raw Data'!$B$6:$BE$49,'RevPAR Raw Data'!BA$1,FALSE))/100</f>
        <v>0.29274530791169101</v>
      </c>
      <c r="AE63" s="45">
        <f>(VLOOKUP($A62,'RevPAR Raw Data'!$B$6:$BE$49,'RevPAR Raw Data'!BB$1,FALSE))/100</f>
        <v>0.19711860965738601</v>
      </c>
      <c r="AF63" s="44">
        <f>(VLOOKUP($A62,'RevPAR Raw Data'!$B$6:$BE$49,'RevPAR Raw Data'!BC$1,FALSE))/100</f>
        <v>0.24312845489054699</v>
      </c>
      <c r="AG63" s="46">
        <f>(VLOOKUP($A62,'RevPAR Raw Data'!$B$6:$BE$49,'RevPAR Raw Data'!BE$1,FALSE))/100</f>
        <v>0.15178398785993902</v>
      </c>
    </row>
    <row r="64" spans="1:33" x14ac:dyDescent="0.2">
      <c r="A64" s="93"/>
      <c r="B64" s="71"/>
      <c r="C64" s="72"/>
      <c r="D64" s="72"/>
      <c r="E64" s="72"/>
      <c r="F64" s="72"/>
      <c r="G64" s="73"/>
      <c r="H64" s="53"/>
      <c r="I64" s="53"/>
      <c r="J64" s="73"/>
      <c r="K64" s="74"/>
      <c r="M64" s="75"/>
      <c r="N64" s="76"/>
      <c r="O64" s="76"/>
      <c r="P64" s="76"/>
      <c r="Q64" s="76"/>
      <c r="R64" s="77"/>
      <c r="S64" s="76"/>
      <c r="T64" s="76"/>
      <c r="U64" s="77"/>
      <c r="V64" s="78"/>
      <c r="X64" s="75"/>
      <c r="Y64" s="76"/>
      <c r="Z64" s="76"/>
      <c r="AA64" s="76"/>
      <c r="AB64" s="76"/>
      <c r="AC64" s="77"/>
      <c r="AD64" s="76"/>
      <c r="AE64" s="76"/>
      <c r="AF64" s="77"/>
      <c r="AG64" s="78"/>
    </row>
    <row r="65" spans="1:33" x14ac:dyDescent="0.2">
      <c r="A65" s="70" t="s">
        <v>35</v>
      </c>
      <c r="B65" s="71">
        <f>(VLOOKUP($A65,'Occupancy Raw Data'!$B$8:$BE$45,'Occupancy Raw Data'!AG$3,FALSE))/100</f>
        <v>0.54938557848365399</v>
      </c>
      <c r="C65" s="72">
        <f>(VLOOKUP($A65,'Occupancy Raw Data'!$B$8:$BE$45,'Occupancy Raw Data'!AH$3,FALSE))/100</f>
        <v>0.703599582657083</v>
      </c>
      <c r="D65" s="72">
        <f>(VLOOKUP($A65,'Occupancy Raw Data'!$B$8:$BE$45,'Occupancy Raw Data'!AI$3,FALSE))/100</f>
        <v>0.79883491769070203</v>
      </c>
      <c r="E65" s="72">
        <f>(VLOOKUP($A65,'Occupancy Raw Data'!$B$8:$BE$45,'Occupancy Raw Data'!AJ$3,FALSE))/100</f>
        <v>0.785503130071875</v>
      </c>
      <c r="F65" s="72">
        <f>(VLOOKUP($A65,'Occupancy Raw Data'!$B$8:$BE$45,'Occupancy Raw Data'!AK$3,FALSE))/100</f>
        <v>0.68023997217713794</v>
      </c>
      <c r="G65" s="73">
        <f>(VLOOKUP($A65,'Occupancy Raw Data'!$B$8:$BE$45,'Occupancy Raw Data'!AL$3,FALSE))/100</f>
        <v>0.70351263621608995</v>
      </c>
      <c r="H65" s="53">
        <f>(VLOOKUP($A65,'Occupancy Raw Data'!$B$8:$BE$45,'Occupancy Raw Data'!AN$3,FALSE))/100</f>
        <v>0.67244377463482397</v>
      </c>
      <c r="I65" s="53">
        <f>(VLOOKUP($A65,'Occupancy Raw Data'!$B$8:$BE$45,'Occupancy Raw Data'!AO$3,FALSE))/100</f>
        <v>0.72385810340830004</v>
      </c>
      <c r="J65" s="73">
        <f>(VLOOKUP($A65,'Occupancy Raw Data'!$B$8:$BE$45,'Occupancy Raw Data'!AP$3,FALSE))/100</f>
        <v>0.69815093902156211</v>
      </c>
      <c r="K65" s="74">
        <f>(VLOOKUP($A65,'Occupancy Raw Data'!$B$8:$BE$45,'Occupancy Raw Data'!AR$3,FALSE))/100</f>
        <v>0.70198072273193901</v>
      </c>
      <c r="M65" s="75">
        <f>VLOOKUP($A65,'ADR Raw Data'!$B$6:$BE$43,'ADR Raw Data'!AG$1,FALSE)</f>
        <v>150.21493194766799</v>
      </c>
      <c r="N65" s="76">
        <f>VLOOKUP($A65,'ADR Raw Data'!$B$6:$BE$43,'ADR Raw Data'!AH$1,FALSE)</f>
        <v>168.052788235778</v>
      </c>
      <c r="O65" s="76">
        <f>VLOOKUP($A65,'ADR Raw Data'!$B$6:$BE$43,'ADR Raw Data'!AI$1,FALSE)</f>
        <v>175.70612233791601</v>
      </c>
      <c r="P65" s="76">
        <f>VLOOKUP($A65,'ADR Raw Data'!$B$6:$BE$43,'ADR Raw Data'!AJ$1,FALSE)</f>
        <v>170.643011105781</v>
      </c>
      <c r="Q65" s="76">
        <f>VLOOKUP($A65,'ADR Raw Data'!$B$6:$BE$43,'ADR Raw Data'!AK$1,FALSE)</f>
        <v>156.33632440032301</v>
      </c>
      <c r="R65" s="77">
        <f>VLOOKUP($A65,'ADR Raw Data'!$B$6:$BE$43,'ADR Raw Data'!AL$1,FALSE)</f>
        <v>165.31751701408899</v>
      </c>
      <c r="S65" s="76">
        <f>VLOOKUP($A65,'ADR Raw Data'!$B$6:$BE$43,'ADR Raw Data'!AN$1,FALSE)</f>
        <v>143.79612231704101</v>
      </c>
      <c r="T65" s="76">
        <f>VLOOKUP($A65,'ADR Raw Data'!$B$6:$BE$43,'ADR Raw Data'!AO$1,FALSE)</f>
        <v>143.660984945547</v>
      </c>
      <c r="U65" s="77">
        <f>VLOOKUP($A65,'ADR Raw Data'!$B$6:$BE$43,'ADR Raw Data'!AP$1,FALSE)</f>
        <v>143.726065631616</v>
      </c>
      <c r="V65" s="78">
        <f>VLOOKUP($A65,'ADR Raw Data'!$B$6:$BE$43,'ADR Raw Data'!AR$1,FALSE)</f>
        <v>159.18218693231401</v>
      </c>
      <c r="X65" s="75">
        <f>VLOOKUP($A65,'RevPAR Raw Data'!$B$6:$BE$43,'RevPAR Raw Data'!AG$1,FALSE)</f>
        <v>82.525917284952399</v>
      </c>
      <c r="Y65" s="76">
        <f>VLOOKUP($A65,'RevPAR Raw Data'!$B$6:$BE$43,'RevPAR Raw Data'!AH$1,FALSE)</f>
        <v>118.241871667053</v>
      </c>
      <c r="Z65" s="76">
        <f>VLOOKUP($A65,'RevPAR Raw Data'!$B$6:$BE$43,'RevPAR Raw Data'!AI$1,FALSE)</f>
        <v>140.360185775562</v>
      </c>
      <c r="AA65" s="76">
        <f>VLOOKUP($A65,'RevPAR Raw Data'!$B$6:$BE$43,'RevPAR Raw Data'!AJ$1,FALSE)</f>
        <v>134.04061934848099</v>
      </c>
      <c r="AB65" s="76">
        <f>VLOOKUP($A65,'RevPAR Raw Data'!$B$6:$BE$43,'RevPAR Raw Data'!AK$1,FALSE)</f>
        <v>106.346216960352</v>
      </c>
      <c r="AC65" s="77">
        <f>VLOOKUP($A65,'RevPAR Raw Data'!$B$6:$BE$43,'RevPAR Raw Data'!AL$1,FALSE)</f>
        <v>116.30296220728</v>
      </c>
      <c r="AD65" s="76">
        <f>VLOOKUP($A65,'RevPAR Raw Data'!$B$6:$BE$43,'RevPAR Raw Data'!AN$1,FALSE)</f>
        <v>96.6948072687224</v>
      </c>
      <c r="AE65" s="76">
        <f>VLOOKUP($A65,'RevPAR Raw Data'!$B$6:$BE$43,'RevPAR Raw Data'!AO$1,FALSE)</f>
        <v>103.990168096452</v>
      </c>
      <c r="AF65" s="77">
        <f>VLOOKUP($A65,'RevPAR Raw Data'!$B$6:$BE$43,'RevPAR Raw Data'!AP$1,FALSE)</f>
        <v>100.34248768258701</v>
      </c>
      <c r="AG65" s="78">
        <f>VLOOKUP($A65,'RevPAR Raw Data'!$B$6:$BE$43,'RevPAR Raw Data'!AR$1,FALSE)</f>
        <v>111.742826628796</v>
      </c>
    </row>
    <row r="66" spans="1:33" x14ac:dyDescent="0.2">
      <c r="A66" s="55" t="s">
        <v>131</v>
      </c>
      <c r="B66" s="43">
        <f>(VLOOKUP($A65,'Occupancy Raw Data'!$B$8:$BE$51,'Occupancy Raw Data'!AT$3,FALSE))/100</f>
        <v>6.7919328135005494E-2</v>
      </c>
      <c r="C66" s="44">
        <f>(VLOOKUP($A65,'Occupancy Raw Data'!$B$8:$BE$51,'Occupancy Raw Data'!AU$3,FALSE))/100</f>
        <v>2.7459833609454001E-2</v>
      </c>
      <c r="D66" s="44">
        <f>(VLOOKUP($A65,'Occupancy Raw Data'!$B$8:$BE$51,'Occupancy Raw Data'!AV$3,FALSE))/100</f>
        <v>4.9007108337954602E-2</v>
      </c>
      <c r="E66" s="44">
        <f>(VLOOKUP($A65,'Occupancy Raw Data'!$B$8:$BE$51,'Occupancy Raw Data'!AW$3,FALSE))/100</f>
        <v>6.7400020194631094E-2</v>
      </c>
      <c r="F66" s="44">
        <f>(VLOOKUP($A65,'Occupancy Raw Data'!$B$8:$BE$51,'Occupancy Raw Data'!AX$3,FALSE))/100</f>
        <v>5.9927383204331504E-2</v>
      </c>
      <c r="G66" s="44">
        <f>(VLOOKUP($A65,'Occupancy Raw Data'!$B$8:$BE$51,'Occupancy Raw Data'!AY$3,FALSE))/100</f>
        <v>5.3655281077793694E-2</v>
      </c>
      <c r="H66" s="45">
        <f>(VLOOKUP($A65,'Occupancy Raw Data'!$B$8:$BE$51,'Occupancy Raw Data'!BA$3,FALSE))/100</f>
        <v>6.9285160938620194E-2</v>
      </c>
      <c r="I66" s="45">
        <f>(VLOOKUP($A65,'Occupancy Raw Data'!$B$8:$BE$51,'Occupancy Raw Data'!BB$3,FALSE))/100</f>
        <v>8.5928896614793401E-2</v>
      </c>
      <c r="J66" s="44">
        <f>(VLOOKUP($A65,'Occupancy Raw Data'!$B$8:$BE$51,'Occupancy Raw Data'!BC$3,FALSE))/100</f>
        <v>7.784925770038939E-2</v>
      </c>
      <c r="K66" s="46">
        <f>(VLOOKUP($A65,'Occupancy Raw Data'!$B$8:$BE$51,'Occupancy Raw Data'!BE$3,FALSE))/100</f>
        <v>6.0418957287550701E-2</v>
      </c>
      <c r="M66" s="43">
        <f>(VLOOKUP($A65,'ADR Raw Data'!$B$6:$BE$49,'ADR Raw Data'!AT$1,FALSE))/100</f>
        <v>6.18472251322984E-2</v>
      </c>
      <c r="N66" s="44">
        <f>(VLOOKUP($A65,'ADR Raw Data'!$B$6:$BE$49,'ADR Raw Data'!AU$1,FALSE))/100</f>
        <v>8.9137812489478996E-3</v>
      </c>
      <c r="O66" s="44">
        <f>(VLOOKUP($A65,'ADR Raw Data'!$B$6:$BE$49,'ADR Raw Data'!AV$1,FALSE))/100</f>
        <v>2.03010771662781E-2</v>
      </c>
      <c r="P66" s="44">
        <f>(VLOOKUP($A65,'ADR Raw Data'!$B$6:$BE$49,'ADR Raw Data'!AW$1,FALSE))/100</f>
        <v>2.80457954401983E-2</v>
      </c>
      <c r="Q66" s="44">
        <f>(VLOOKUP($A65,'ADR Raw Data'!$B$6:$BE$49,'ADR Raw Data'!AX$1,FALSE))/100</f>
        <v>4.1125467848117901E-2</v>
      </c>
      <c r="R66" s="44">
        <f>(VLOOKUP($A65,'ADR Raw Data'!$B$6:$BE$49,'ADR Raw Data'!AY$1,FALSE))/100</f>
        <v>2.8703121778306202E-2</v>
      </c>
      <c r="S66" s="45">
        <f>(VLOOKUP($A65,'ADR Raw Data'!$B$6:$BE$49,'ADR Raw Data'!BA$1,FALSE))/100</f>
        <v>5.83477643464849E-2</v>
      </c>
      <c r="T66" s="45">
        <f>(VLOOKUP($A65,'ADR Raw Data'!$B$6:$BE$49,'ADR Raw Data'!BB$1,FALSE))/100</f>
        <v>4.9938608552083805E-2</v>
      </c>
      <c r="U66" s="44">
        <f>(VLOOKUP($A65,'ADR Raw Data'!$B$6:$BE$49,'ADR Raw Data'!BC$1,FALSE))/100</f>
        <v>5.4002199310323101E-2</v>
      </c>
      <c r="V66" s="46">
        <f>(VLOOKUP($A65,'ADR Raw Data'!$B$6:$BE$49,'ADR Raw Data'!BE$1,FALSE))/100</f>
        <v>3.4325107531857697E-2</v>
      </c>
      <c r="X66" s="43">
        <f>(VLOOKUP($A65,'RevPAR Raw Data'!$B$6:$BE$49,'RevPAR Raw Data'!AT$1,FALSE))/100</f>
        <v>0.13396717524530399</v>
      </c>
      <c r="Y66" s="44">
        <f>(VLOOKUP($A65,'RevPAR Raw Data'!$B$6:$BE$49,'RevPAR Raw Data'!AU$1,FALSE))/100</f>
        <v>3.6618385808329101E-2</v>
      </c>
      <c r="Z66" s="44">
        <f>(VLOOKUP($A65,'RevPAR Raw Data'!$B$6:$BE$49,'RevPAR Raw Data'!AV$1,FALSE))/100</f>
        <v>7.03030825922977E-2</v>
      </c>
      <c r="AA66" s="44">
        <f>(VLOOKUP($A65,'RevPAR Raw Data'!$B$6:$BE$49,'RevPAR Raw Data'!AW$1,FALSE))/100</f>
        <v>9.7336102813873407E-2</v>
      </c>
      <c r="AB66" s="44">
        <f>(VLOOKUP($A65,'RevPAR Raw Data'!$B$6:$BE$49,'RevPAR Raw Data'!AX$1,FALSE))/100</f>
        <v>0.10351739272364099</v>
      </c>
      <c r="AC66" s="44">
        <f>(VLOOKUP($A65,'RevPAR Raw Data'!$B$6:$BE$49,'RevPAR Raw Data'!AY$1,FALSE))/100</f>
        <v>8.3898476922925097E-2</v>
      </c>
      <c r="AD66" s="45">
        <f>(VLOOKUP($A65,'RevPAR Raw Data'!$B$6:$BE$49,'RevPAR Raw Data'!BA$1,FALSE))/100</f>
        <v>0.13167555952825999</v>
      </c>
      <c r="AE66" s="45">
        <f>(VLOOKUP($A65,'RevPAR Raw Data'!$B$6:$BE$49,'RevPAR Raw Data'!BB$1,FALSE))/100</f>
        <v>0.14015867469823498</v>
      </c>
      <c r="AF66" s="44">
        <f>(VLOOKUP($A65,'RevPAR Raw Data'!$B$6:$BE$49,'RevPAR Raw Data'!BC$1,FALSE))/100</f>
        <v>0.13605548814120899</v>
      </c>
      <c r="AG66" s="46">
        <f>(VLOOKUP($A65,'RevPAR Raw Data'!$B$6:$BE$49,'RevPAR Raw Data'!BE$1,FALSE))/100</f>
        <v>9.6817952025266399E-2</v>
      </c>
    </row>
    <row r="67" spans="1:33" x14ac:dyDescent="0.2">
      <c r="A67" s="96"/>
      <c r="B67" s="71"/>
      <c r="C67" s="72"/>
      <c r="D67" s="72"/>
      <c r="E67" s="72"/>
      <c r="F67" s="72"/>
      <c r="G67" s="73"/>
      <c r="H67" s="53"/>
      <c r="I67" s="53"/>
      <c r="J67" s="73"/>
      <c r="K67" s="74"/>
      <c r="M67" s="75"/>
      <c r="N67" s="76"/>
      <c r="O67" s="76"/>
      <c r="P67" s="76"/>
      <c r="Q67" s="76"/>
      <c r="R67" s="77"/>
      <c r="S67" s="76"/>
      <c r="T67" s="76"/>
      <c r="U67" s="77"/>
      <c r="V67" s="78"/>
      <c r="X67" s="75"/>
      <c r="Y67" s="76"/>
      <c r="Z67" s="76"/>
      <c r="AA67" s="76"/>
      <c r="AB67" s="76"/>
      <c r="AC67" s="77"/>
      <c r="AD67" s="76"/>
      <c r="AE67" s="76"/>
      <c r="AF67" s="77"/>
      <c r="AG67" s="78"/>
    </row>
    <row r="68" spans="1:33" x14ac:dyDescent="0.2">
      <c r="A68" s="70" t="s">
        <v>36</v>
      </c>
      <c r="B68" s="71">
        <f>(VLOOKUP($A68,'Occupancy Raw Data'!$B$8:$BE$45,'Occupancy Raw Data'!AG$3,FALSE))/100</f>
        <v>0.52437463641652104</v>
      </c>
      <c r="C68" s="72">
        <f>(VLOOKUP($A68,'Occupancy Raw Data'!$B$8:$BE$45,'Occupancy Raw Data'!AH$3,FALSE))/100</f>
        <v>0.730715532286212</v>
      </c>
      <c r="D68" s="72">
        <f>(VLOOKUP($A68,'Occupancy Raw Data'!$B$8:$BE$45,'Occupancy Raw Data'!AI$3,FALSE))/100</f>
        <v>0.84150668993600908</v>
      </c>
      <c r="E68" s="72">
        <f>(VLOOKUP($A68,'Occupancy Raw Data'!$B$8:$BE$45,'Occupancy Raw Data'!AJ$3,FALSE))/100</f>
        <v>0.83307155322862103</v>
      </c>
      <c r="F68" s="72">
        <f>(VLOOKUP($A68,'Occupancy Raw Data'!$B$8:$BE$45,'Occupancy Raw Data'!AK$3,FALSE))/100</f>
        <v>0.68967422920302501</v>
      </c>
      <c r="G68" s="73">
        <f>(VLOOKUP($A68,'Occupancy Raw Data'!$B$8:$BE$45,'Occupancy Raw Data'!AL$3,FALSE))/100</f>
        <v>0.72386852821407699</v>
      </c>
      <c r="H68" s="53">
        <f>(VLOOKUP($A68,'Occupancy Raw Data'!$B$8:$BE$45,'Occupancy Raw Data'!AN$3,FALSE))/100</f>
        <v>0.64831297265852195</v>
      </c>
      <c r="I68" s="53">
        <f>(VLOOKUP($A68,'Occupancy Raw Data'!$B$8:$BE$45,'Occupancy Raw Data'!AO$3,FALSE))/100</f>
        <v>0.69493891797556695</v>
      </c>
      <c r="J68" s="73">
        <f>(VLOOKUP($A68,'Occupancy Raw Data'!$B$8:$BE$45,'Occupancy Raw Data'!AP$3,FALSE))/100</f>
        <v>0.671625945317044</v>
      </c>
      <c r="K68" s="74">
        <f>(VLOOKUP($A68,'Occupancy Raw Data'!$B$8:$BE$45,'Occupancy Raw Data'!AR$3,FALSE))/100</f>
        <v>0.70894207595778203</v>
      </c>
      <c r="M68" s="75">
        <f>VLOOKUP($A68,'ADR Raw Data'!$B$6:$BE$43,'ADR Raw Data'!AG$1,FALSE)</f>
        <v>146.55131794985499</v>
      </c>
      <c r="N68" s="76">
        <f>VLOOKUP($A68,'ADR Raw Data'!$B$6:$BE$43,'ADR Raw Data'!AH$1,FALSE)</f>
        <v>180.80761364540999</v>
      </c>
      <c r="O68" s="76">
        <f>VLOOKUP($A68,'ADR Raw Data'!$B$6:$BE$43,'ADR Raw Data'!AI$1,FALSE)</f>
        <v>206.678189830977</v>
      </c>
      <c r="P68" s="76">
        <f>VLOOKUP($A68,'ADR Raw Data'!$B$6:$BE$43,'ADR Raw Data'!AJ$1,FALSE)</f>
        <v>200.83847910338301</v>
      </c>
      <c r="Q68" s="76">
        <f>VLOOKUP($A68,'ADR Raw Data'!$B$6:$BE$43,'ADR Raw Data'!AK$1,FALSE)</f>
        <v>161.616489393108</v>
      </c>
      <c r="R68" s="77">
        <f>VLOOKUP($A68,'ADR Raw Data'!$B$6:$BE$43,'ADR Raw Data'!AL$1,FALSE)</f>
        <v>182.81312995748701</v>
      </c>
      <c r="S68" s="76">
        <f>VLOOKUP($A68,'ADR Raw Data'!$B$6:$BE$43,'ADR Raw Data'!AN$1,FALSE)</f>
        <v>136.82977522544701</v>
      </c>
      <c r="T68" s="76">
        <f>VLOOKUP($A68,'ADR Raw Data'!$B$6:$BE$43,'ADR Raw Data'!AO$1,FALSE)</f>
        <v>137.72841578771099</v>
      </c>
      <c r="U68" s="77">
        <f>VLOOKUP($A68,'ADR Raw Data'!$B$6:$BE$43,'ADR Raw Data'!AP$1,FALSE)</f>
        <v>137.29469197288901</v>
      </c>
      <c r="V68" s="78">
        <f>VLOOKUP($A68,'ADR Raw Data'!$B$6:$BE$43,'ADR Raw Data'!AR$1,FALSE)</f>
        <v>170.49241193571399</v>
      </c>
      <c r="X68" s="75">
        <f>VLOOKUP($A68,'RevPAR Raw Data'!$B$6:$BE$43,'RevPAR Raw Data'!AG$1,FALSE)</f>
        <v>76.847794066317604</v>
      </c>
      <c r="Y68" s="76">
        <f>VLOOKUP($A68,'RevPAR Raw Data'!$B$6:$BE$43,'RevPAR Raw Data'!AH$1,FALSE)</f>
        <v>132.11893164630499</v>
      </c>
      <c r="Z68" s="76">
        <f>VLOOKUP($A68,'RevPAR Raw Data'!$B$6:$BE$43,'RevPAR Raw Data'!AI$1,FALSE)</f>
        <v>173.92107940663101</v>
      </c>
      <c r="AA68" s="76">
        <f>VLOOKUP($A68,'RevPAR Raw Data'!$B$6:$BE$43,'RevPAR Raw Data'!AJ$1,FALSE)</f>
        <v>167.31282373472899</v>
      </c>
      <c r="AB68" s="76">
        <f>VLOOKUP($A68,'RevPAR Raw Data'!$B$6:$BE$43,'RevPAR Raw Data'!AK$1,FALSE)</f>
        <v>111.46272774869099</v>
      </c>
      <c r="AC68" s="77">
        <f>VLOOKUP($A68,'RevPAR Raw Data'!$B$6:$BE$43,'RevPAR Raw Data'!AL$1,FALSE)</f>
        <v>132.33267132053501</v>
      </c>
      <c r="AD68" s="76">
        <f>VLOOKUP($A68,'RevPAR Raw Data'!$B$6:$BE$43,'RevPAR Raw Data'!AN$1,FALSE)</f>
        <v>88.708518324607297</v>
      </c>
      <c r="AE68" s="76">
        <f>VLOOKUP($A68,'RevPAR Raw Data'!$B$6:$BE$43,'RevPAR Raw Data'!AO$1,FALSE)</f>
        <v>95.712836242001103</v>
      </c>
      <c r="AF68" s="77">
        <f>VLOOKUP($A68,'RevPAR Raw Data'!$B$6:$BE$43,'RevPAR Raw Data'!AP$1,FALSE)</f>
        <v>92.210677283304193</v>
      </c>
      <c r="AG68" s="78">
        <f>VLOOKUP($A68,'RevPAR Raw Data'!$B$6:$BE$43,'RevPAR Raw Data'!AR$1,FALSE)</f>
        <v>120.869244452754</v>
      </c>
    </row>
    <row r="69" spans="1:33" x14ac:dyDescent="0.2">
      <c r="A69" s="55" t="s">
        <v>131</v>
      </c>
      <c r="B69" s="43">
        <f>(VLOOKUP($A68,'Occupancy Raw Data'!$B$8:$BE$51,'Occupancy Raw Data'!AT$3,FALSE))/100</f>
        <v>6.4745683189524394E-2</v>
      </c>
      <c r="C69" s="44">
        <f>(VLOOKUP($A68,'Occupancy Raw Data'!$B$8:$BE$51,'Occupancy Raw Data'!AU$3,FALSE))/100</f>
        <v>5.3594084711118505E-2</v>
      </c>
      <c r="D69" s="44">
        <f>(VLOOKUP($A68,'Occupancy Raw Data'!$B$8:$BE$51,'Occupancy Raw Data'!AV$3,FALSE))/100</f>
        <v>4.5750019821382805E-2</v>
      </c>
      <c r="E69" s="44">
        <f>(VLOOKUP($A68,'Occupancy Raw Data'!$B$8:$BE$51,'Occupancy Raw Data'!AW$3,FALSE))/100</f>
        <v>7.0036464183361402E-2</v>
      </c>
      <c r="F69" s="44">
        <f>(VLOOKUP($A68,'Occupancy Raw Data'!$B$8:$BE$51,'Occupancy Raw Data'!AX$3,FALSE))/100</f>
        <v>7.1457624721715504E-2</v>
      </c>
      <c r="G69" s="44">
        <f>(VLOOKUP($A68,'Occupancy Raw Data'!$B$8:$BE$51,'Occupancy Raw Data'!AY$3,FALSE))/100</f>
        <v>6.0473613530363596E-2</v>
      </c>
      <c r="H69" s="45">
        <f>(VLOOKUP($A68,'Occupancy Raw Data'!$B$8:$BE$51,'Occupancy Raw Data'!BA$3,FALSE))/100</f>
        <v>7.4581391133836605E-2</v>
      </c>
      <c r="I69" s="45">
        <f>(VLOOKUP($A68,'Occupancy Raw Data'!$B$8:$BE$51,'Occupancy Raw Data'!BB$3,FALSE))/100</f>
        <v>0.11709204110023799</v>
      </c>
      <c r="J69" s="44">
        <f>(VLOOKUP($A68,'Occupancy Raw Data'!$B$8:$BE$51,'Occupancy Raw Data'!BC$3,FALSE))/100</f>
        <v>9.6162456703614493E-2</v>
      </c>
      <c r="K69" s="46">
        <f>(VLOOKUP($A68,'Occupancy Raw Data'!$B$8:$BE$51,'Occupancy Raw Data'!BE$3,FALSE))/100</f>
        <v>6.99022812041349E-2</v>
      </c>
      <c r="M69" s="43">
        <f>(VLOOKUP($A68,'ADR Raw Data'!$B$6:$BE$49,'ADR Raw Data'!AT$1,FALSE))/100</f>
        <v>-4.3514294729094603E-3</v>
      </c>
      <c r="N69" s="44">
        <f>(VLOOKUP($A68,'ADR Raw Data'!$B$6:$BE$49,'ADR Raw Data'!AU$1,FALSE))/100</f>
        <v>1.12947957033418E-2</v>
      </c>
      <c r="O69" s="44">
        <f>(VLOOKUP($A68,'ADR Raw Data'!$B$6:$BE$49,'ADR Raw Data'!AV$1,FALSE))/100</f>
        <v>4.4588137382279902E-2</v>
      </c>
      <c r="P69" s="44">
        <f>(VLOOKUP($A68,'ADR Raw Data'!$B$6:$BE$49,'ADR Raw Data'!AW$1,FALSE))/100</f>
        <v>4.8263764287911799E-2</v>
      </c>
      <c r="Q69" s="44">
        <f>(VLOOKUP($A68,'ADR Raw Data'!$B$6:$BE$49,'ADR Raw Data'!AX$1,FALSE))/100</f>
        <v>7.5473806768825702E-3</v>
      </c>
      <c r="R69" s="44">
        <f>(VLOOKUP($A68,'ADR Raw Data'!$B$6:$BE$49,'ADR Raw Data'!AY$1,FALSE))/100</f>
        <v>2.6011936643112698E-2</v>
      </c>
      <c r="S69" s="45">
        <f>(VLOOKUP($A68,'ADR Raw Data'!$B$6:$BE$49,'ADR Raw Data'!BA$1,FALSE))/100</f>
        <v>-1.9652398523933901E-2</v>
      </c>
      <c r="T69" s="45">
        <f>(VLOOKUP($A68,'ADR Raw Data'!$B$6:$BE$49,'ADR Raw Data'!BB$1,FALSE))/100</f>
        <v>3.4979379078804496E-2</v>
      </c>
      <c r="U69" s="44">
        <f>(VLOOKUP($A68,'ADR Raw Data'!$B$6:$BE$49,'ADR Raw Data'!BC$1,FALSE))/100</f>
        <v>7.4948098759257901E-3</v>
      </c>
      <c r="V69" s="46">
        <f>(VLOOKUP($A68,'ADR Raw Data'!$B$6:$BE$49,'ADR Raw Data'!BE$1,FALSE))/100</f>
        <v>2.0256251965788698E-2</v>
      </c>
      <c r="X69" s="43">
        <f>(VLOOKUP($A68,'RevPAR Raw Data'!$B$6:$BE$49,'RevPAR Raw Data'!AT$1,FALSE))/100</f>
        <v>6.0112517442540293E-2</v>
      </c>
      <c r="Y69" s="44">
        <f>(VLOOKUP($A68,'RevPAR Raw Data'!$B$6:$BE$49,'RevPAR Raw Data'!AU$1,FALSE))/100</f>
        <v>6.5494214652180097E-2</v>
      </c>
      <c r="Z69" s="44">
        <f>(VLOOKUP($A68,'RevPAR Raw Data'!$B$6:$BE$49,'RevPAR Raw Data'!AV$1,FALSE))/100</f>
        <v>9.2378065372700491E-2</v>
      </c>
      <c r="AA69" s="44">
        <f>(VLOOKUP($A68,'RevPAR Raw Data'!$B$6:$BE$49,'RevPAR Raw Data'!AW$1,FALSE))/100</f>
        <v>0.12168045187017701</v>
      </c>
      <c r="AB69" s="44">
        <f>(VLOOKUP($A68,'RevPAR Raw Data'!$B$6:$BE$49,'RevPAR Raw Data'!AX$1,FALSE))/100</f>
        <v>7.9544323294638702E-2</v>
      </c>
      <c r="AC69" s="44">
        <f>(VLOOKUP($A68,'RevPAR Raw Data'!$B$6:$BE$49,'RevPAR Raw Data'!AY$1,FALSE))/100</f>
        <v>8.8058585977208295E-2</v>
      </c>
      <c r="AD69" s="45">
        <f>(VLOOKUP($A68,'RevPAR Raw Data'!$B$6:$BE$49,'RevPAR Raw Data'!BA$1,FALSE))/100</f>
        <v>5.3463289388871099E-2</v>
      </c>
      <c r="AE69" s="45">
        <f>(VLOOKUP($A68,'RevPAR Raw Data'!$B$6:$BE$49,'RevPAR Raw Data'!BB$1,FALSE))/100</f>
        <v>0.156167227071799</v>
      </c>
      <c r="AF69" s="44">
        <f>(VLOOKUP($A68,'RevPAR Raw Data'!$B$6:$BE$49,'RevPAR Raw Data'!BC$1,FALSE))/100</f>
        <v>0.104377985909735</v>
      </c>
      <c r="AG69" s="46">
        <f>(VLOOKUP($A68,'RevPAR Raw Data'!$B$6:$BE$49,'RevPAR Raw Data'!BE$1,FALSE))/100</f>
        <v>9.1574491390978105E-2</v>
      </c>
    </row>
    <row r="70" spans="1:33" x14ac:dyDescent="0.2">
      <c r="A70" s="93"/>
      <c r="B70" s="71"/>
      <c r="C70" s="72"/>
      <c r="D70" s="72"/>
      <c r="E70" s="72"/>
      <c r="F70" s="72"/>
      <c r="G70" s="73"/>
      <c r="H70" s="53"/>
      <c r="I70" s="53"/>
      <c r="J70" s="73"/>
      <c r="K70" s="74"/>
      <c r="M70" s="75"/>
      <c r="N70" s="76"/>
      <c r="O70" s="76"/>
      <c r="P70" s="76"/>
      <c r="Q70" s="76"/>
      <c r="R70" s="77"/>
      <c r="S70" s="76"/>
      <c r="T70" s="76"/>
      <c r="U70" s="77"/>
      <c r="V70" s="78"/>
      <c r="X70" s="75"/>
      <c r="Y70" s="76"/>
      <c r="Z70" s="76"/>
      <c r="AA70" s="76"/>
      <c r="AB70" s="76"/>
      <c r="AC70" s="77"/>
      <c r="AD70" s="76"/>
      <c r="AE70" s="76"/>
      <c r="AF70" s="77"/>
      <c r="AG70" s="78"/>
    </row>
    <row r="71" spans="1:33" x14ac:dyDescent="0.2">
      <c r="A71" s="70" t="s">
        <v>37</v>
      </c>
      <c r="B71" s="71">
        <f>(VLOOKUP($A71,'Occupancy Raw Data'!$B$8:$BE$45,'Occupancy Raw Data'!AG$3,FALSE))/100</f>
        <v>0.51208386683738705</v>
      </c>
      <c r="C71" s="72">
        <f>(VLOOKUP($A71,'Occupancy Raw Data'!$B$8:$BE$45,'Occupancy Raw Data'!AH$3,FALSE))/100</f>
        <v>0.67653649167733609</v>
      </c>
      <c r="D71" s="72">
        <f>(VLOOKUP($A71,'Occupancy Raw Data'!$B$8:$BE$45,'Occupancy Raw Data'!AI$3,FALSE))/100</f>
        <v>0.74379801536491597</v>
      </c>
      <c r="E71" s="72">
        <f>(VLOOKUP($A71,'Occupancy Raw Data'!$B$8:$BE$45,'Occupancy Raw Data'!AJ$3,FALSE))/100</f>
        <v>0.72493181453553601</v>
      </c>
      <c r="F71" s="72">
        <f>(VLOOKUP($A71,'Occupancy Raw Data'!$B$8:$BE$45,'Occupancy Raw Data'!AK$3,FALSE))/100</f>
        <v>0.64355045724370197</v>
      </c>
      <c r="G71" s="73">
        <f>(VLOOKUP($A71,'Occupancy Raw Data'!$B$8:$BE$45,'Occupancy Raw Data'!AL$3,FALSE))/100</f>
        <v>0.66015700096122998</v>
      </c>
      <c r="H71" s="53">
        <f>(VLOOKUP($A71,'Occupancy Raw Data'!$B$8:$BE$45,'Occupancy Raw Data'!AN$3,FALSE))/100</f>
        <v>0.63348307396117398</v>
      </c>
      <c r="I71" s="53">
        <f>(VLOOKUP($A71,'Occupancy Raw Data'!$B$8:$BE$45,'Occupancy Raw Data'!AO$3,FALSE))/100</f>
        <v>0.66115835071394102</v>
      </c>
      <c r="J71" s="73">
        <f>(VLOOKUP($A71,'Occupancy Raw Data'!$B$8:$BE$45,'Occupancy Raw Data'!AP$3,FALSE))/100</f>
        <v>0.64732071233755806</v>
      </c>
      <c r="K71" s="74">
        <f>(VLOOKUP($A71,'Occupancy Raw Data'!$B$8:$BE$45,'Occupancy Raw Data'!AR$3,FALSE))/100</f>
        <v>0.6564932686143411</v>
      </c>
      <c r="M71" s="75">
        <f>VLOOKUP($A71,'ADR Raw Data'!$B$6:$BE$43,'ADR Raw Data'!AG$1,FALSE)</f>
        <v>140.47486482262801</v>
      </c>
      <c r="N71" s="76">
        <f>VLOOKUP($A71,'ADR Raw Data'!$B$6:$BE$43,'ADR Raw Data'!AH$1,FALSE)</f>
        <v>152.47781878400701</v>
      </c>
      <c r="O71" s="76">
        <f>VLOOKUP($A71,'ADR Raw Data'!$B$6:$BE$43,'ADR Raw Data'!AI$1,FALSE)</f>
        <v>157.69535370380299</v>
      </c>
      <c r="P71" s="76">
        <f>VLOOKUP($A71,'ADR Raw Data'!$B$6:$BE$43,'ADR Raw Data'!AJ$1,FALSE)</f>
        <v>149.75872579395801</v>
      </c>
      <c r="Q71" s="76">
        <f>VLOOKUP($A71,'ADR Raw Data'!$B$6:$BE$43,'ADR Raw Data'!AK$1,FALSE)</f>
        <v>141.79794702399499</v>
      </c>
      <c r="R71" s="77">
        <f>VLOOKUP($A71,'ADR Raw Data'!$B$6:$BE$43,'ADR Raw Data'!AL$1,FALSE)</f>
        <v>149.11518043050901</v>
      </c>
      <c r="S71" s="76">
        <f>VLOOKUP($A71,'ADR Raw Data'!$B$6:$BE$43,'ADR Raw Data'!AN$1,FALSE)</f>
        <v>151.46898822337499</v>
      </c>
      <c r="T71" s="76">
        <f>VLOOKUP($A71,'ADR Raw Data'!$B$6:$BE$43,'ADR Raw Data'!AO$1,FALSE)</f>
        <v>155.82172591603899</v>
      </c>
      <c r="U71" s="77">
        <f>VLOOKUP($A71,'ADR Raw Data'!$B$6:$BE$43,'ADR Raw Data'!AP$1,FALSE)</f>
        <v>153.69188084763601</v>
      </c>
      <c r="V71" s="78">
        <f>VLOOKUP($A71,'ADR Raw Data'!$B$6:$BE$43,'ADR Raw Data'!AR$1,FALSE)</f>
        <v>150.403210424441</v>
      </c>
      <c r="X71" s="75">
        <f>VLOOKUP($A71,'RevPAR Raw Data'!$B$6:$BE$43,'RevPAR Raw Data'!AG$1,FALSE)</f>
        <v>71.9349119718309</v>
      </c>
      <c r="Y71" s="76">
        <f>VLOOKUP($A71,'RevPAR Raw Data'!$B$6:$BE$43,'RevPAR Raw Data'!AH$1,FALSE)</f>
        <v>103.156808578745</v>
      </c>
      <c r="Z71" s="76">
        <f>VLOOKUP($A71,'RevPAR Raw Data'!$B$6:$BE$43,'RevPAR Raw Data'!AI$1,FALSE)</f>
        <v>117.293491117157</v>
      </c>
      <c r="AA71" s="76">
        <f>VLOOKUP($A71,'RevPAR Raw Data'!$B$6:$BE$43,'RevPAR Raw Data'!AJ$1,FALSE)</f>
        <v>108.56486483234301</v>
      </c>
      <c r="AB71" s="76">
        <f>VLOOKUP($A71,'RevPAR Raw Data'!$B$6:$BE$43,'RevPAR Raw Data'!AK$1,FALSE)</f>
        <v>91.254133643510301</v>
      </c>
      <c r="AC71" s="77">
        <f>VLOOKUP($A71,'RevPAR Raw Data'!$B$6:$BE$43,'RevPAR Raw Data'!AL$1,FALSE)</f>
        <v>98.439430310797803</v>
      </c>
      <c r="AD71" s="76">
        <f>VLOOKUP($A71,'RevPAR Raw Data'!$B$6:$BE$43,'RevPAR Raw Data'!AN$1,FALSE)</f>
        <v>95.953040269533105</v>
      </c>
      <c r="AE71" s="76">
        <f>VLOOKUP($A71,'RevPAR Raw Data'!$B$6:$BE$43,'RevPAR Raw Data'!AO$1,FALSE)</f>
        <v>103.022835312048</v>
      </c>
      <c r="AF71" s="77">
        <f>VLOOKUP($A71,'RevPAR Raw Data'!$B$6:$BE$43,'RevPAR Raw Data'!AP$1,FALSE)</f>
        <v>99.487937790790895</v>
      </c>
      <c r="AG71" s="78">
        <f>VLOOKUP($A71,'RevPAR Raw Data'!$B$6:$BE$43,'RevPAR Raw Data'!AR$1,FALSE)</f>
        <v>98.738695221632</v>
      </c>
    </row>
    <row r="72" spans="1:33" x14ac:dyDescent="0.2">
      <c r="A72" s="55" t="s">
        <v>131</v>
      </c>
      <c r="B72" s="43">
        <f>(VLOOKUP($A71,'Occupancy Raw Data'!$B$8:$BE$51,'Occupancy Raw Data'!AT$3,FALSE))/100</f>
        <v>5.1452477903274403E-2</v>
      </c>
      <c r="C72" s="44">
        <f>(VLOOKUP($A71,'Occupancy Raw Data'!$B$8:$BE$51,'Occupancy Raw Data'!AU$3,FALSE))/100</f>
        <v>6.7429096846024605E-2</v>
      </c>
      <c r="D72" s="44">
        <f>(VLOOKUP($A71,'Occupancy Raw Data'!$B$8:$BE$51,'Occupancy Raw Data'!AV$3,FALSE))/100</f>
        <v>0.100761591337794</v>
      </c>
      <c r="E72" s="44">
        <f>(VLOOKUP($A71,'Occupancy Raw Data'!$B$8:$BE$51,'Occupancy Raw Data'!AW$3,FALSE))/100</f>
        <v>5.1941206434176601E-2</v>
      </c>
      <c r="F72" s="44">
        <f>(VLOOKUP($A71,'Occupancy Raw Data'!$B$8:$BE$51,'Occupancy Raw Data'!AX$3,FALSE))/100</f>
        <v>4.4038829440780101E-2</v>
      </c>
      <c r="G72" s="44">
        <f>(VLOOKUP($A71,'Occupancy Raw Data'!$B$8:$BE$51,'Occupancy Raw Data'!AY$3,FALSE))/100</f>
        <v>6.40556701071896E-2</v>
      </c>
      <c r="H72" s="45">
        <f>(VLOOKUP($A71,'Occupancy Raw Data'!$B$8:$BE$51,'Occupancy Raw Data'!BA$3,FALSE))/100</f>
        <v>0.11003790167248101</v>
      </c>
      <c r="I72" s="45">
        <f>(VLOOKUP($A71,'Occupancy Raw Data'!$B$8:$BE$51,'Occupancy Raw Data'!BB$3,FALSE))/100</f>
        <v>7.8476487157366007E-2</v>
      </c>
      <c r="J72" s="44">
        <f>(VLOOKUP($A71,'Occupancy Raw Data'!$B$8:$BE$51,'Occupancy Raw Data'!BC$3,FALSE))/100</f>
        <v>9.3692447967305401E-2</v>
      </c>
      <c r="K72" s="46">
        <f>(VLOOKUP($A71,'Occupancy Raw Data'!$B$8:$BE$51,'Occupancy Raw Data'!BE$3,FALSE))/100</f>
        <v>7.2247469430138309E-2</v>
      </c>
      <c r="M72" s="43">
        <f>(VLOOKUP($A71,'ADR Raw Data'!$B$6:$BE$49,'ADR Raw Data'!AT$1,FALSE))/100</f>
        <v>-4.9701733560598201E-3</v>
      </c>
      <c r="N72" s="44">
        <f>(VLOOKUP($A71,'ADR Raw Data'!$B$6:$BE$49,'ADR Raw Data'!AU$1,FALSE))/100</f>
        <v>2.5671793808693E-2</v>
      </c>
      <c r="O72" s="44">
        <f>(VLOOKUP($A71,'ADR Raw Data'!$B$6:$BE$49,'ADR Raw Data'!AV$1,FALSE))/100</f>
        <v>3.4303698800406499E-2</v>
      </c>
      <c r="P72" s="44">
        <f>(VLOOKUP($A71,'ADR Raw Data'!$B$6:$BE$49,'ADR Raw Data'!AW$1,FALSE))/100</f>
        <v>2.0064112442576599E-2</v>
      </c>
      <c r="Q72" s="44">
        <f>(VLOOKUP($A71,'ADR Raw Data'!$B$6:$BE$49,'ADR Raw Data'!AX$1,FALSE))/100</f>
        <v>1.9448241279844201E-2</v>
      </c>
      <c r="R72" s="44">
        <f>(VLOOKUP($A71,'ADR Raw Data'!$B$6:$BE$49,'ADR Raw Data'!AY$1,FALSE))/100</f>
        <v>2.1316584390496697E-2</v>
      </c>
      <c r="S72" s="45">
        <f>(VLOOKUP($A71,'ADR Raw Data'!$B$6:$BE$49,'ADR Raw Data'!BA$1,FALSE))/100</f>
        <v>6.472041690555469E-2</v>
      </c>
      <c r="T72" s="45">
        <f>(VLOOKUP($A71,'ADR Raw Data'!$B$6:$BE$49,'ADR Raw Data'!BB$1,FALSE))/100</f>
        <v>4.13908477291072E-2</v>
      </c>
      <c r="U72" s="44">
        <f>(VLOOKUP($A71,'ADR Raw Data'!$B$6:$BE$49,'ADR Raw Data'!BC$1,FALSE))/100</f>
        <v>5.2129732624244696E-2</v>
      </c>
      <c r="V72" s="46">
        <f>(VLOOKUP($A71,'ADR Raw Data'!$B$6:$BE$49,'ADR Raw Data'!BE$1,FALSE))/100</f>
        <v>2.99942828048161E-2</v>
      </c>
      <c r="X72" s="43">
        <f>(VLOOKUP($A71,'RevPAR Raw Data'!$B$6:$BE$49,'RevPAR Raw Data'!AT$1,FALSE))/100</f>
        <v>4.6226576812436498E-2</v>
      </c>
      <c r="Y72" s="44">
        <f>(VLOOKUP($A71,'RevPAR Raw Data'!$B$6:$BE$49,'RevPAR Raw Data'!AU$1,FALSE))/100</f>
        <v>9.4831916525655202E-2</v>
      </c>
      <c r="Z72" s="44">
        <f>(VLOOKUP($A71,'RevPAR Raw Data'!$B$6:$BE$49,'RevPAR Raw Data'!AV$1,FALSE))/100</f>
        <v>0.13852178541810201</v>
      </c>
      <c r="AA72" s="44">
        <f>(VLOOKUP($A71,'RevPAR Raw Data'!$B$6:$BE$49,'RevPAR Raw Data'!AW$1,FALSE))/100</f>
        <v>7.3047473083051595E-2</v>
      </c>
      <c r="AB72" s="44">
        <f>(VLOOKUP($A71,'RevPAR Raw Data'!$B$6:$BE$49,'RevPAR Raw Data'!AX$1,FALSE))/100</f>
        <v>6.4343548501270498E-2</v>
      </c>
      <c r="AC72" s="44">
        <f>(VLOOKUP($A71,'RevPAR Raw Data'!$B$6:$BE$49,'RevPAR Raw Data'!AY$1,FALSE))/100</f>
        <v>8.6737702595216112E-2</v>
      </c>
      <c r="AD72" s="45">
        <f>(VLOOKUP($A71,'RevPAR Raw Data'!$B$6:$BE$49,'RevPAR Raw Data'!BA$1,FALSE))/100</f>
        <v>0.18188001744969098</v>
      </c>
      <c r="AE72" s="45">
        <f>(VLOOKUP($A71,'RevPAR Raw Data'!$B$6:$BE$49,'RevPAR Raw Data'!BB$1,FALSE))/100</f>
        <v>0.12311554321671901</v>
      </c>
      <c r="AF72" s="44">
        <f>(VLOOKUP($A71,'RevPAR Raw Data'!$B$6:$BE$49,'RevPAR Raw Data'!BC$1,FALSE))/100</f>
        <v>0.150706342852996</v>
      </c>
      <c r="AG72" s="46">
        <f>(VLOOKUP($A71,'RevPAR Raw Data'!$B$6:$BE$49,'RevPAR Raw Data'!BE$1,FALSE))/100</f>
        <v>0.10440876326497399</v>
      </c>
    </row>
    <row r="73" spans="1:33" x14ac:dyDescent="0.2">
      <c r="A73" s="93"/>
      <c r="B73" s="71"/>
      <c r="C73" s="72"/>
      <c r="D73" s="72"/>
      <c r="E73" s="72"/>
      <c r="F73" s="72"/>
      <c r="G73" s="73"/>
      <c r="H73" s="53"/>
      <c r="I73" s="53"/>
      <c r="J73" s="73"/>
      <c r="K73" s="74"/>
      <c r="M73" s="75"/>
      <c r="N73" s="76"/>
      <c r="O73" s="76"/>
      <c r="P73" s="76"/>
      <c r="Q73" s="76"/>
      <c r="R73" s="77"/>
      <c r="S73" s="76"/>
      <c r="T73" s="76"/>
      <c r="U73" s="77"/>
      <c r="V73" s="78"/>
      <c r="X73" s="75"/>
      <c r="Y73" s="76"/>
      <c r="Z73" s="76"/>
      <c r="AA73" s="76"/>
      <c r="AB73" s="76"/>
      <c r="AC73" s="77"/>
      <c r="AD73" s="76"/>
      <c r="AE73" s="76"/>
      <c r="AF73" s="77"/>
      <c r="AG73" s="78"/>
    </row>
    <row r="74" spans="1:33" x14ac:dyDescent="0.2">
      <c r="A74" s="70" t="s">
        <v>38</v>
      </c>
      <c r="B74" s="71">
        <f>(VLOOKUP($A74,'Occupancy Raw Data'!$B$8:$BE$45,'Occupancy Raw Data'!AG$3,FALSE))/100</f>
        <v>0.520695622570853</v>
      </c>
      <c r="C74" s="72">
        <f>(VLOOKUP($A74,'Occupancy Raw Data'!$B$8:$BE$45,'Occupancy Raw Data'!AH$3,FALSE))/100</f>
        <v>0.61397486453516403</v>
      </c>
      <c r="D74" s="72">
        <f>(VLOOKUP($A74,'Occupancy Raw Data'!$B$8:$BE$45,'Occupancy Raw Data'!AI$3,FALSE))/100</f>
        <v>0.67854407217225998</v>
      </c>
      <c r="E74" s="72">
        <f>(VLOOKUP($A74,'Occupancy Raw Data'!$B$8:$BE$45,'Occupancy Raw Data'!AJ$3,FALSE))/100</f>
        <v>0.68254418565065611</v>
      </c>
      <c r="F74" s="72">
        <f>(VLOOKUP($A74,'Occupancy Raw Data'!$B$8:$BE$45,'Occupancy Raw Data'!AK$3,FALSE))/100</f>
        <v>0.65417458651309202</v>
      </c>
      <c r="G74" s="73">
        <f>(VLOOKUP($A74,'Occupancy Raw Data'!$B$8:$BE$45,'Occupancy Raw Data'!AL$3,FALSE))/100</f>
        <v>0.62998666628840505</v>
      </c>
      <c r="H74" s="53">
        <f>(VLOOKUP($A74,'Occupancy Raw Data'!$B$8:$BE$45,'Occupancy Raw Data'!AN$3,FALSE))/100</f>
        <v>0.77953984510198793</v>
      </c>
      <c r="I74" s="53">
        <f>(VLOOKUP($A74,'Occupancy Raw Data'!$B$8:$BE$45,'Occupancy Raw Data'!AO$3,FALSE))/100</f>
        <v>0.82249141819626004</v>
      </c>
      <c r="J74" s="73">
        <f>(VLOOKUP($A74,'Occupancy Raw Data'!$B$8:$BE$45,'Occupancy Raw Data'!AP$3,FALSE))/100</f>
        <v>0.80101563164912404</v>
      </c>
      <c r="K74" s="74">
        <f>(VLOOKUP($A74,'Occupancy Raw Data'!$B$8:$BE$45,'Occupancy Raw Data'!AR$3,FALSE))/100</f>
        <v>0.67885208496289595</v>
      </c>
      <c r="M74" s="75">
        <f>VLOOKUP($A74,'ADR Raw Data'!$B$6:$BE$43,'ADR Raw Data'!AG$1,FALSE)</f>
        <v>94.493285387381405</v>
      </c>
      <c r="N74" s="76">
        <f>VLOOKUP($A74,'ADR Raw Data'!$B$6:$BE$43,'ADR Raw Data'!AH$1,FALSE)</f>
        <v>100.683824969965</v>
      </c>
      <c r="O74" s="76">
        <f>VLOOKUP($A74,'ADR Raw Data'!$B$6:$BE$43,'ADR Raw Data'!AI$1,FALSE)</f>
        <v>104.25369052596299</v>
      </c>
      <c r="P74" s="76">
        <f>VLOOKUP($A74,'ADR Raw Data'!$B$6:$BE$43,'ADR Raw Data'!AJ$1,FALSE)</f>
        <v>103.25995677293299</v>
      </c>
      <c r="Q74" s="76">
        <f>VLOOKUP($A74,'ADR Raw Data'!$B$6:$BE$43,'ADR Raw Data'!AK$1,FALSE)</f>
        <v>102.642087688104</v>
      </c>
      <c r="R74" s="77">
        <f>VLOOKUP($A74,'ADR Raw Data'!$B$6:$BE$43,'ADR Raw Data'!AL$1,FALSE)</f>
        <v>101.394409449528</v>
      </c>
      <c r="S74" s="76">
        <f>VLOOKUP($A74,'ADR Raw Data'!$B$6:$BE$43,'ADR Raw Data'!AN$1,FALSE)</f>
        <v>120.20247434311</v>
      </c>
      <c r="T74" s="76">
        <f>VLOOKUP($A74,'ADR Raw Data'!$B$6:$BE$43,'ADR Raw Data'!AO$1,FALSE)</f>
        <v>122.20557740066199</v>
      </c>
      <c r="U74" s="77">
        <f>VLOOKUP($A74,'ADR Raw Data'!$B$6:$BE$43,'ADR Raw Data'!AP$1,FALSE)</f>
        <v>121.230878165397</v>
      </c>
      <c r="V74" s="78">
        <f>VLOOKUP($A74,'ADR Raw Data'!$B$6:$BE$43,'ADR Raw Data'!AR$1,FALSE)</f>
        <v>108.081884156607</v>
      </c>
      <c r="X74" s="75">
        <f>VLOOKUP($A74,'RevPAR Raw Data'!$B$6:$BE$43,'RevPAR Raw Data'!AG$1,FALSE)</f>
        <v>49.202240063547897</v>
      </c>
      <c r="Y74" s="76">
        <f>VLOOKUP($A74,'RevPAR Raw Data'!$B$6:$BE$43,'RevPAR Raw Data'!AH$1,FALSE)</f>
        <v>61.817337796816901</v>
      </c>
      <c r="Z74" s="76">
        <f>VLOOKUP($A74,'RevPAR Raw Data'!$B$6:$BE$43,'RevPAR Raw Data'!AI$1,FALSE)</f>
        <v>70.740723708473894</v>
      </c>
      <c r="AA74" s="76">
        <f>VLOOKUP($A74,'RevPAR Raw Data'!$B$6:$BE$43,'RevPAR Raw Data'!AJ$1,FALSE)</f>
        <v>70.479483105903697</v>
      </c>
      <c r="AB74" s="76">
        <f>VLOOKUP($A74,'RevPAR Raw Data'!$B$6:$BE$43,'RevPAR Raw Data'!AK$1,FALSE)</f>
        <v>67.145845272206302</v>
      </c>
      <c r="AC74" s="77">
        <f>VLOOKUP($A74,'RevPAR Raw Data'!$B$6:$BE$43,'RevPAR Raw Data'!AL$1,FALSE)</f>
        <v>63.877125989389697</v>
      </c>
      <c r="AD74" s="76">
        <f>VLOOKUP($A74,'RevPAR Raw Data'!$B$6:$BE$43,'RevPAR Raw Data'!AN$1,FALSE)</f>
        <v>93.702618230304395</v>
      </c>
      <c r="AE74" s="76">
        <f>VLOOKUP($A74,'RevPAR Raw Data'!$B$6:$BE$43,'RevPAR Raw Data'!AO$1,FALSE)</f>
        <v>100.513038667763</v>
      </c>
      <c r="AF74" s="77">
        <f>VLOOKUP($A74,'RevPAR Raw Data'!$B$6:$BE$43,'RevPAR Raw Data'!AP$1,FALSE)</f>
        <v>97.107828449034002</v>
      </c>
      <c r="AG74" s="78">
        <f>VLOOKUP($A74,'RevPAR Raw Data'!$B$6:$BE$43,'RevPAR Raw Data'!AR$1,FALSE)</f>
        <v>73.371612406430899</v>
      </c>
    </row>
    <row r="75" spans="1:33" x14ac:dyDescent="0.2">
      <c r="A75" s="55" t="s">
        <v>131</v>
      </c>
      <c r="B75" s="43">
        <f>(VLOOKUP($A74,'Occupancy Raw Data'!$B$8:$BE$51,'Occupancy Raw Data'!AT$3,FALSE))/100</f>
        <v>3.86942517132342E-2</v>
      </c>
      <c r="C75" s="44">
        <f>(VLOOKUP($A74,'Occupancy Raw Data'!$B$8:$BE$51,'Occupancy Raw Data'!AU$3,FALSE))/100</f>
        <v>2.3349205015050098E-2</v>
      </c>
      <c r="D75" s="44">
        <f>(VLOOKUP($A74,'Occupancy Raw Data'!$B$8:$BE$51,'Occupancy Raw Data'!AV$3,FALSE))/100</f>
        <v>3.9391879521314399E-2</v>
      </c>
      <c r="E75" s="44">
        <f>(VLOOKUP($A74,'Occupancy Raw Data'!$B$8:$BE$51,'Occupancy Raw Data'!AW$3,FALSE))/100</f>
        <v>3.8564437330982598E-3</v>
      </c>
      <c r="F75" s="44">
        <f>(VLOOKUP($A74,'Occupancy Raw Data'!$B$8:$BE$51,'Occupancy Raw Data'!AX$3,FALSE))/100</f>
        <v>-8.0577759519024194E-3</v>
      </c>
      <c r="G75" s="44">
        <f>(VLOOKUP($A74,'Occupancy Raw Data'!$B$8:$BE$51,'Occupancy Raw Data'!AY$3,FALSE))/100</f>
        <v>1.82415476799705E-2</v>
      </c>
      <c r="H75" s="45">
        <f>(VLOOKUP($A74,'Occupancy Raw Data'!$B$8:$BE$51,'Occupancy Raw Data'!BA$3,FALSE))/100</f>
        <v>1.8423206801138001E-2</v>
      </c>
      <c r="I75" s="45">
        <f>(VLOOKUP($A74,'Occupancy Raw Data'!$B$8:$BE$51,'Occupancy Raw Data'!BB$3,FALSE))/100</f>
        <v>3.6252033194535203E-2</v>
      </c>
      <c r="J75" s="44">
        <f>(VLOOKUP($A74,'Occupancy Raw Data'!$B$8:$BE$51,'Occupancy Raw Data'!BC$3,FALSE))/100</f>
        <v>2.7499307095495903E-2</v>
      </c>
      <c r="K75" s="46">
        <f>(VLOOKUP($A74,'Occupancy Raw Data'!$B$8:$BE$51,'Occupancy Raw Data'!BE$3,FALSE))/100</f>
        <v>2.1343921680754701E-2</v>
      </c>
      <c r="M75" s="43">
        <f>(VLOOKUP($A74,'ADR Raw Data'!$B$6:$BE$49,'ADR Raw Data'!AT$1,FALSE))/100</f>
        <v>1.8478949336582298E-2</v>
      </c>
      <c r="N75" s="44">
        <f>(VLOOKUP($A74,'ADR Raw Data'!$B$6:$BE$49,'ADR Raw Data'!AU$1,FALSE))/100</f>
        <v>2.5610182279101598E-2</v>
      </c>
      <c r="O75" s="44">
        <f>(VLOOKUP($A74,'ADR Raw Data'!$B$6:$BE$49,'ADR Raw Data'!AV$1,FALSE))/100</f>
        <v>2.11619950033347E-2</v>
      </c>
      <c r="P75" s="44">
        <f>(VLOOKUP($A74,'ADR Raw Data'!$B$6:$BE$49,'ADR Raw Data'!AW$1,FALSE))/100</f>
        <v>1.01379382633265E-2</v>
      </c>
      <c r="Q75" s="44">
        <f>(VLOOKUP($A74,'ADR Raw Data'!$B$6:$BE$49,'ADR Raw Data'!AX$1,FALSE))/100</f>
        <v>7.3820713797768597E-3</v>
      </c>
      <c r="R75" s="44">
        <f>(VLOOKUP($A74,'ADR Raw Data'!$B$6:$BE$49,'ADR Raw Data'!AY$1,FALSE))/100</f>
        <v>1.5892523878788402E-2</v>
      </c>
      <c r="S75" s="45">
        <f>(VLOOKUP($A74,'ADR Raw Data'!$B$6:$BE$49,'ADR Raw Data'!BA$1,FALSE))/100</f>
        <v>2.0575225025493801E-2</v>
      </c>
      <c r="T75" s="45">
        <f>(VLOOKUP($A74,'ADR Raw Data'!$B$6:$BE$49,'ADR Raw Data'!BB$1,FALSE))/100</f>
        <v>2.2811710860318701E-2</v>
      </c>
      <c r="U75" s="44">
        <f>(VLOOKUP($A74,'ADR Raw Data'!$B$6:$BE$49,'ADR Raw Data'!BC$1,FALSE))/100</f>
        <v>2.17949768908294E-2</v>
      </c>
      <c r="V75" s="46">
        <f>(VLOOKUP($A74,'ADR Raw Data'!$B$6:$BE$49,'ADR Raw Data'!BE$1,FALSE))/100</f>
        <v>1.8481456811263498E-2</v>
      </c>
      <c r="X75" s="43">
        <f>(VLOOKUP($A74,'RevPAR Raw Data'!$B$6:$BE$49,'RevPAR Raw Data'!AT$1,FALSE))/100</f>
        <v>5.7888230166842393E-2</v>
      </c>
      <c r="Y75" s="44">
        <f>(VLOOKUP($A74,'RevPAR Raw Data'!$B$6:$BE$49,'RevPAR Raw Data'!AU$1,FALSE))/100</f>
        <v>4.9557364690659203E-2</v>
      </c>
      <c r="Z75" s="44">
        <f>(VLOOKUP($A74,'RevPAR Raw Data'!$B$6:$BE$49,'RevPAR Raw Data'!AV$1,FALSE))/100</f>
        <v>6.1387485282251103E-2</v>
      </c>
      <c r="AA75" s="44">
        <f>(VLOOKUP($A74,'RevPAR Raw Data'!$B$6:$BE$49,'RevPAR Raw Data'!AW$1,FALSE))/100</f>
        <v>1.4033478384906898E-2</v>
      </c>
      <c r="AB75" s="44">
        <f>(VLOOKUP($A74,'RevPAR Raw Data'!$B$6:$BE$49,'RevPAR Raw Data'!AX$1,FALSE))/100</f>
        <v>-7.3518764936475705E-4</v>
      </c>
      <c r="AC75" s="44">
        <f>(VLOOKUP($A74,'RevPAR Raw Data'!$B$6:$BE$49,'RevPAR Raw Data'!AY$1,FALSE))/100</f>
        <v>3.4423975790848903E-2</v>
      </c>
      <c r="AD75" s="45">
        <f>(VLOOKUP($A74,'RevPAR Raw Data'!$B$6:$BE$49,'RevPAR Raw Data'!BA$1,FALSE))/100</f>
        <v>3.9377493452256399E-2</v>
      </c>
      <c r="AE75" s="45">
        <f>(VLOOKUP($A74,'RevPAR Raw Data'!$B$6:$BE$49,'RevPAR Raw Data'!BB$1,FALSE))/100</f>
        <v>5.9890714954186401E-2</v>
      </c>
      <c r="AF75" s="44">
        <f>(VLOOKUP($A74,'RevPAR Raw Data'!$B$6:$BE$49,'RevPAR Raw Data'!BC$1,FALSE))/100</f>
        <v>4.9893630748985493E-2</v>
      </c>
      <c r="AG75" s="46">
        <f>(VLOOKUP($A74,'RevPAR Raw Data'!$B$6:$BE$49,'RevPAR Raw Data'!BE$1,FALSE))/100</f>
        <v>4.0219845258744093E-2</v>
      </c>
    </row>
    <row r="76" spans="1:33" x14ac:dyDescent="0.2">
      <c r="A76" s="93"/>
      <c r="B76" s="71"/>
      <c r="C76" s="72"/>
      <c r="D76" s="72"/>
      <c r="E76" s="72"/>
      <c r="F76" s="72"/>
      <c r="G76" s="73"/>
      <c r="H76" s="53"/>
      <c r="I76" s="53"/>
      <c r="J76" s="73"/>
      <c r="K76" s="74"/>
      <c r="M76" s="75"/>
      <c r="N76" s="76"/>
      <c r="O76" s="76"/>
      <c r="P76" s="76"/>
      <c r="Q76" s="76"/>
      <c r="R76" s="77"/>
      <c r="S76" s="76"/>
      <c r="T76" s="76"/>
      <c r="U76" s="77"/>
      <c r="V76" s="78"/>
      <c r="X76" s="75"/>
      <c r="Y76" s="76"/>
      <c r="Z76" s="76"/>
      <c r="AA76" s="76"/>
      <c r="AB76" s="76"/>
      <c r="AC76" s="77"/>
      <c r="AD76" s="76"/>
      <c r="AE76" s="76"/>
      <c r="AF76" s="77"/>
      <c r="AG76" s="78"/>
    </row>
    <row r="77" spans="1:33" x14ac:dyDescent="0.2">
      <c r="A77" s="70" t="s">
        <v>39</v>
      </c>
      <c r="B77" s="71">
        <f>(VLOOKUP($A77,'Occupancy Raw Data'!$B$8:$BE$45,'Occupancy Raw Data'!AG$3,FALSE))/100</f>
        <v>0.60712074303405505</v>
      </c>
      <c r="C77" s="72">
        <f>(VLOOKUP($A77,'Occupancy Raw Data'!$B$8:$BE$45,'Occupancy Raw Data'!AH$3,FALSE))/100</f>
        <v>0.79652808491817695</v>
      </c>
      <c r="D77" s="72">
        <f>(VLOOKUP($A77,'Occupancy Raw Data'!$B$8:$BE$45,'Occupancy Raw Data'!AI$3,FALSE))/100</f>
        <v>0.85829279080053</v>
      </c>
      <c r="E77" s="72">
        <f>(VLOOKUP($A77,'Occupancy Raw Data'!$B$8:$BE$45,'Occupancy Raw Data'!AJ$3,FALSE))/100</f>
        <v>0.85243255196815493</v>
      </c>
      <c r="F77" s="72">
        <f>(VLOOKUP($A77,'Occupancy Raw Data'!$B$8:$BE$45,'Occupancy Raw Data'!AK$3,FALSE))/100</f>
        <v>0.74102167182662493</v>
      </c>
      <c r="G77" s="73">
        <f>(VLOOKUP($A77,'Occupancy Raw Data'!$B$8:$BE$45,'Occupancy Raw Data'!AL$3,FALSE))/100</f>
        <v>0.77107916850950897</v>
      </c>
      <c r="H77" s="53">
        <f>(VLOOKUP($A77,'Occupancy Raw Data'!$B$8:$BE$45,'Occupancy Raw Data'!AN$3,FALSE))/100</f>
        <v>0.70895621406457299</v>
      </c>
      <c r="I77" s="53">
        <f>(VLOOKUP($A77,'Occupancy Raw Data'!$B$8:$BE$45,'Occupancy Raw Data'!AO$3,FALSE))/100</f>
        <v>0.69221583370190098</v>
      </c>
      <c r="J77" s="73">
        <f>(VLOOKUP($A77,'Occupancy Raw Data'!$B$8:$BE$45,'Occupancy Raw Data'!AP$3,FALSE))/100</f>
        <v>0.7005860238832371</v>
      </c>
      <c r="K77" s="74">
        <f>(VLOOKUP($A77,'Occupancy Raw Data'!$B$8:$BE$45,'Occupancy Raw Data'!AR$3,FALSE))/100</f>
        <v>0.75093827004486002</v>
      </c>
      <c r="M77" s="75">
        <f>VLOOKUP($A77,'ADR Raw Data'!$B$6:$BE$43,'ADR Raw Data'!AG$1,FALSE)</f>
        <v>122.878570335834</v>
      </c>
      <c r="N77" s="76">
        <f>VLOOKUP($A77,'ADR Raw Data'!$B$6:$BE$43,'ADR Raw Data'!AH$1,FALSE)</f>
        <v>151.16745578722299</v>
      </c>
      <c r="O77" s="76">
        <f>VLOOKUP($A77,'ADR Raw Data'!$B$6:$BE$43,'ADR Raw Data'!AI$1,FALSE)</f>
        <v>161.58160929609301</v>
      </c>
      <c r="P77" s="76">
        <f>VLOOKUP($A77,'ADR Raw Data'!$B$6:$BE$43,'ADR Raw Data'!AJ$1,FALSE)</f>
        <v>158.70485978156501</v>
      </c>
      <c r="Q77" s="76">
        <f>VLOOKUP($A77,'ADR Raw Data'!$B$6:$BE$43,'ADR Raw Data'!AK$1,FALSE)</f>
        <v>136.096967381897</v>
      </c>
      <c r="R77" s="77">
        <f>VLOOKUP($A77,'ADR Raw Data'!$B$6:$BE$43,'ADR Raw Data'!AL$1,FALSE)</f>
        <v>147.80105534555801</v>
      </c>
      <c r="S77" s="76">
        <f>VLOOKUP($A77,'ADR Raw Data'!$B$6:$BE$43,'ADR Raw Data'!AN$1,FALSE)</f>
        <v>119.214011042141</v>
      </c>
      <c r="T77" s="76">
        <f>VLOOKUP($A77,'ADR Raw Data'!$B$6:$BE$43,'ADR Raw Data'!AO$1,FALSE)</f>
        <v>118.612710689412</v>
      </c>
      <c r="U77" s="77">
        <f>VLOOKUP($A77,'ADR Raw Data'!$B$6:$BE$43,'ADR Raw Data'!AP$1,FALSE)</f>
        <v>118.91695285743501</v>
      </c>
      <c r="V77" s="78">
        <f>VLOOKUP($A77,'ADR Raw Data'!$B$6:$BE$43,'ADR Raw Data'!AR$1,FALSE)</f>
        <v>140.10181168016999</v>
      </c>
      <c r="X77" s="75">
        <f>VLOOKUP($A77,'RevPAR Raw Data'!$B$6:$BE$43,'RevPAR Raw Data'!AG$1,FALSE)</f>
        <v>74.602128925254306</v>
      </c>
      <c r="Y77" s="76">
        <f>VLOOKUP($A77,'RevPAR Raw Data'!$B$6:$BE$43,'RevPAR Raw Data'!AH$1,FALSE)</f>
        <v>120.40912406015001</v>
      </c>
      <c r="Z77" s="76">
        <f>VLOOKUP($A77,'RevPAR Raw Data'!$B$6:$BE$43,'RevPAR Raw Data'!AI$1,FALSE)</f>
        <v>138.684330384785</v>
      </c>
      <c r="AA77" s="76">
        <f>VLOOKUP($A77,'RevPAR Raw Data'!$B$6:$BE$43,'RevPAR Raw Data'!AJ$1,FALSE)</f>
        <v>135.28518863334801</v>
      </c>
      <c r="AB77" s="76">
        <f>VLOOKUP($A77,'RevPAR Raw Data'!$B$6:$BE$43,'RevPAR Raw Data'!AK$1,FALSE)</f>
        <v>100.850802299867</v>
      </c>
      <c r="AC77" s="77">
        <f>VLOOKUP($A77,'RevPAR Raw Data'!$B$6:$BE$43,'RevPAR Raw Data'!AL$1,FALSE)</f>
        <v>113.966314860681</v>
      </c>
      <c r="AD77" s="76">
        <f>VLOOKUP($A77,'RevPAR Raw Data'!$B$6:$BE$43,'RevPAR Raw Data'!AN$1,FALSE)</f>
        <v>84.517513931888502</v>
      </c>
      <c r="AE77" s="76">
        <f>VLOOKUP($A77,'RevPAR Raw Data'!$B$6:$BE$43,'RevPAR Raw Data'!AO$1,FALSE)</f>
        <v>82.105596417514306</v>
      </c>
      <c r="AF77" s="77">
        <f>VLOOKUP($A77,'RevPAR Raw Data'!$B$6:$BE$43,'RevPAR Raw Data'!AP$1,FALSE)</f>
        <v>83.311555174701397</v>
      </c>
      <c r="AG77" s="78">
        <f>VLOOKUP($A77,'RevPAR Raw Data'!$B$6:$BE$43,'RevPAR Raw Data'!AR$1,FALSE)</f>
        <v>105.207812093258</v>
      </c>
    </row>
    <row r="78" spans="1:33" x14ac:dyDescent="0.2">
      <c r="A78" s="55" t="s">
        <v>131</v>
      </c>
      <c r="B78" s="43">
        <f>(VLOOKUP($A77,'Occupancy Raw Data'!$B$8:$BE$51,'Occupancy Raw Data'!AT$3,FALSE))/100</f>
        <v>0.12737587649281601</v>
      </c>
      <c r="C78" s="44">
        <f>(VLOOKUP($A77,'Occupancy Raw Data'!$B$8:$BE$51,'Occupancy Raw Data'!AU$3,FALSE))/100</f>
        <v>0.10411451435079201</v>
      </c>
      <c r="D78" s="44">
        <f>(VLOOKUP($A77,'Occupancy Raw Data'!$B$8:$BE$51,'Occupancy Raw Data'!AV$3,FALSE))/100</f>
        <v>5.6834095825118204E-2</v>
      </c>
      <c r="E78" s="44">
        <f>(VLOOKUP($A77,'Occupancy Raw Data'!$B$8:$BE$51,'Occupancy Raw Data'!AW$3,FALSE))/100</f>
        <v>5.4934987760379E-2</v>
      </c>
      <c r="F78" s="44">
        <f>(VLOOKUP($A77,'Occupancy Raw Data'!$B$8:$BE$51,'Occupancy Raw Data'!AX$3,FALSE))/100</f>
        <v>5.0647251687560201E-2</v>
      </c>
      <c r="G78" s="44">
        <f>(VLOOKUP($A77,'Occupancy Raw Data'!$B$8:$BE$51,'Occupancy Raw Data'!AY$3,FALSE))/100</f>
        <v>7.5297571172321109E-2</v>
      </c>
      <c r="H78" s="45">
        <f>(VLOOKUP($A77,'Occupancy Raw Data'!$B$8:$BE$51,'Occupancy Raw Data'!BA$3,FALSE))/100</f>
        <v>8.2636574652461409E-2</v>
      </c>
      <c r="I78" s="45">
        <f>(VLOOKUP($A77,'Occupancy Raw Data'!$B$8:$BE$51,'Occupancy Raw Data'!BB$3,FALSE))/100</f>
        <v>6.0630744874926104E-2</v>
      </c>
      <c r="J78" s="44">
        <f>(VLOOKUP($A77,'Occupancy Raw Data'!$B$8:$BE$51,'Occupancy Raw Data'!BC$3,FALSE))/100</f>
        <v>7.1652146824666002E-2</v>
      </c>
      <c r="K78" s="46">
        <f>(VLOOKUP($A77,'Occupancy Raw Data'!$B$8:$BE$51,'Occupancy Raw Data'!BE$3,FALSE))/100</f>
        <v>7.4323437649119195E-2</v>
      </c>
      <c r="M78" s="43">
        <f>(VLOOKUP($A77,'ADR Raw Data'!$B$6:$BE$49,'ADR Raw Data'!AT$1,FALSE))/100</f>
        <v>5.3770286967162198E-2</v>
      </c>
      <c r="N78" s="44">
        <f>(VLOOKUP($A77,'ADR Raw Data'!$B$6:$BE$49,'ADR Raw Data'!AU$1,FALSE))/100</f>
        <v>5.1965800006311104E-2</v>
      </c>
      <c r="O78" s="44">
        <f>(VLOOKUP($A77,'ADR Raw Data'!$B$6:$BE$49,'ADR Raw Data'!AV$1,FALSE))/100</f>
        <v>2.5216394604214799E-2</v>
      </c>
      <c r="P78" s="44">
        <f>(VLOOKUP($A77,'ADR Raw Data'!$B$6:$BE$49,'ADR Raw Data'!AW$1,FALSE))/100</f>
        <v>3.7158458890101199E-2</v>
      </c>
      <c r="Q78" s="44">
        <f>(VLOOKUP($A77,'ADR Raw Data'!$B$6:$BE$49,'ADR Raw Data'!AX$1,FALSE))/100</f>
        <v>3.0785061177526097E-2</v>
      </c>
      <c r="R78" s="44">
        <f>(VLOOKUP($A77,'ADR Raw Data'!$B$6:$BE$49,'ADR Raw Data'!AY$1,FALSE))/100</f>
        <v>3.6574428862996305E-2</v>
      </c>
      <c r="S78" s="45">
        <f>(VLOOKUP($A77,'ADR Raw Data'!$B$6:$BE$49,'ADR Raw Data'!BA$1,FALSE))/100</f>
        <v>3.1379770847229101E-2</v>
      </c>
      <c r="T78" s="45">
        <f>(VLOOKUP($A77,'ADR Raw Data'!$B$6:$BE$49,'ADR Raw Data'!BB$1,FALSE))/100</f>
        <v>5.5775989733906704E-2</v>
      </c>
      <c r="U78" s="44">
        <f>(VLOOKUP($A77,'ADR Raw Data'!$B$6:$BE$49,'ADR Raw Data'!BC$1,FALSE))/100</f>
        <v>4.3411058481835102E-2</v>
      </c>
      <c r="V78" s="46">
        <f>(VLOOKUP($A77,'ADR Raw Data'!$B$6:$BE$49,'ADR Raw Data'!BE$1,FALSE))/100</f>
        <v>3.82596440559883E-2</v>
      </c>
      <c r="X78" s="43">
        <f>(VLOOKUP($A77,'RevPAR Raw Data'!$B$6:$BE$49,'RevPAR Raw Data'!AT$1,FALSE))/100</f>
        <v>0.187995200891691</v>
      </c>
      <c r="Y78" s="44">
        <f>(VLOOKUP($A77,'RevPAR Raw Data'!$B$6:$BE$49,'RevPAR Raw Data'!AU$1,FALSE))/100</f>
        <v>0.16149070838761101</v>
      </c>
      <c r="Z78" s="44">
        <f>(VLOOKUP($A77,'RevPAR Raw Data'!$B$6:$BE$49,'RevPAR Raw Data'!AV$1,FALSE))/100</f>
        <v>8.3483641416633003E-2</v>
      </c>
      <c r="AA78" s="44">
        <f>(VLOOKUP($A77,'RevPAR Raw Data'!$B$6:$BE$49,'RevPAR Raw Data'!AW$1,FALSE))/100</f>
        <v>9.4134746134802508E-2</v>
      </c>
      <c r="AB78" s="44">
        <f>(VLOOKUP($A77,'RevPAR Raw Data'!$B$6:$BE$49,'RevPAR Raw Data'!AX$1,FALSE))/100</f>
        <v>8.2991491606761503E-2</v>
      </c>
      <c r="AC78" s="44">
        <f>(VLOOKUP($A77,'RevPAR Raw Data'!$B$6:$BE$49,'RevPAR Raw Data'!AY$1,FALSE))/100</f>
        <v>0.11462596569571501</v>
      </c>
      <c r="AD78" s="45">
        <f>(VLOOKUP($A77,'RevPAR Raw Data'!$B$6:$BE$49,'RevPAR Raw Data'!BA$1,FALSE))/100</f>
        <v>0.11660946227588401</v>
      </c>
      <c r="AE78" s="45">
        <f>(VLOOKUP($A77,'RevPAR Raw Data'!$B$6:$BE$49,'RevPAR Raw Data'!BB$1,FALSE))/100</f>
        <v>0.119788474412535</v>
      </c>
      <c r="AF78" s="44">
        <f>(VLOOKUP($A77,'RevPAR Raw Data'!$B$6:$BE$49,'RevPAR Raw Data'!BC$1,FALSE))/100</f>
        <v>0.11817370084265499</v>
      </c>
      <c r="AG78" s="46">
        <f>(VLOOKUP($A77,'RevPAR Raw Data'!$B$6:$BE$49,'RevPAR Raw Data'!BE$1,FALSE))/100</f>
        <v>0.11542666997458</v>
      </c>
    </row>
    <row r="79" spans="1:33" x14ac:dyDescent="0.2">
      <c r="A79" s="83"/>
      <c r="B79" s="84"/>
      <c r="C79" s="85"/>
      <c r="D79" s="85"/>
      <c r="E79" s="85"/>
      <c r="F79" s="85"/>
      <c r="G79" s="86"/>
      <c r="H79" s="85"/>
      <c r="I79" s="85"/>
      <c r="J79" s="86"/>
      <c r="K79" s="87"/>
      <c r="M79" s="84"/>
      <c r="N79" s="85"/>
      <c r="O79" s="85"/>
      <c r="P79" s="85"/>
      <c r="Q79" s="85"/>
      <c r="R79" s="86"/>
      <c r="S79" s="85"/>
      <c r="T79" s="85"/>
      <c r="U79" s="86"/>
      <c r="V79" s="87"/>
      <c r="X79" s="84"/>
      <c r="Y79" s="85"/>
      <c r="Z79" s="85"/>
      <c r="AA79" s="85"/>
      <c r="AB79" s="85"/>
      <c r="AC79" s="86"/>
      <c r="AD79" s="85"/>
      <c r="AE79" s="85"/>
      <c r="AF79" s="86"/>
      <c r="AG79" s="87"/>
    </row>
    <row r="80" spans="1:33" x14ac:dyDescent="0.2">
      <c r="A80" s="97" t="s">
        <v>40</v>
      </c>
      <c r="B80" s="71">
        <f>(VLOOKUP($A80,'Occupancy Raw Data'!$B$8:$BE$45,'Occupancy Raw Data'!AG$3,FALSE))/100</f>
        <v>0.476379070127457</v>
      </c>
      <c r="C80" s="72">
        <f>(VLOOKUP($A80,'Occupancy Raw Data'!$B$8:$BE$45,'Occupancy Raw Data'!AH$3,FALSE))/100</f>
        <v>0.55738170184220004</v>
      </c>
      <c r="D80" s="72">
        <f>(VLOOKUP($A80,'Occupancy Raw Data'!$B$8:$BE$45,'Occupancy Raw Data'!AI$3,FALSE))/100</f>
        <v>0.59620594457918297</v>
      </c>
      <c r="E80" s="72">
        <f>(VLOOKUP($A80,'Occupancy Raw Data'!$B$8:$BE$45,'Occupancy Raw Data'!AJ$3,FALSE))/100</f>
        <v>0.60221115640641898</v>
      </c>
      <c r="F80" s="72">
        <f>(VLOOKUP($A80,'Occupancy Raw Data'!$B$8:$BE$45,'Occupancy Raw Data'!AK$3,FALSE))/100</f>
        <v>0.62277541075537701</v>
      </c>
      <c r="G80" s="73">
        <f>(VLOOKUP($A80,'Occupancy Raw Data'!$B$8:$BE$45,'Occupancy Raw Data'!AL$3,FALSE))/100</f>
        <v>0.57099793749008398</v>
      </c>
      <c r="H80" s="53">
        <f>(VLOOKUP($A80,'Occupancy Raw Data'!$B$8:$BE$45,'Occupancy Raw Data'!AN$3,FALSE))/100</f>
        <v>0.77100186282156202</v>
      </c>
      <c r="I80" s="53">
        <f>(VLOOKUP($A80,'Occupancy Raw Data'!$B$8:$BE$45,'Occupancy Raw Data'!AO$3,FALSE))/100</f>
        <v>0.79619829703302103</v>
      </c>
      <c r="J80" s="73">
        <f>(VLOOKUP($A80,'Occupancy Raw Data'!$B$8:$BE$45,'Occupancy Raw Data'!AP$3,FALSE))/100</f>
        <v>0.78360007992729097</v>
      </c>
      <c r="K80" s="74">
        <f>(VLOOKUP($A80,'Occupancy Raw Data'!$B$8:$BE$45,'Occupancy Raw Data'!AR$3,FALSE))/100</f>
        <v>0.63176580372548097</v>
      </c>
      <c r="M80" s="75">
        <f>VLOOKUP($A80,'ADR Raw Data'!$B$6:$BE$43,'ADR Raw Data'!AG$1,FALSE)</f>
        <v>96.564595019904104</v>
      </c>
      <c r="N80" s="76">
        <f>VLOOKUP($A80,'ADR Raw Data'!$B$6:$BE$43,'ADR Raw Data'!AH$1,FALSE)</f>
        <v>100.99894277183699</v>
      </c>
      <c r="O80" s="76">
        <f>VLOOKUP($A80,'ADR Raw Data'!$B$6:$BE$43,'ADR Raw Data'!AI$1,FALSE)</f>
        <v>104.449347511116</v>
      </c>
      <c r="P80" s="76">
        <f>VLOOKUP($A80,'ADR Raw Data'!$B$6:$BE$43,'ADR Raw Data'!AJ$1,FALSE)</f>
        <v>105.336924513185</v>
      </c>
      <c r="Q80" s="76">
        <f>VLOOKUP($A80,'ADR Raw Data'!$B$6:$BE$43,'ADR Raw Data'!AK$1,FALSE)</f>
        <v>107.76159325902</v>
      </c>
      <c r="R80" s="77">
        <f>VLOOKUP($A80,'ADR Raw Data'!$B$6:$BE$43,'ADR Raw Data'!AL$1,FALSE)</f>
        <v>103.370483325539</v>
      </c>
      <c r="S80" s="76">
        <f>VLOOKUP($A80,'ADR Raw Data'!$B$6:$BE$43,'ADR Raw Data'!AN$1,FALSE)</f>
        <v>135.02404157205601</v>
      </c>
      <c r="T80" s="76">
        <f>VLOOKUP($A80,'ADR Raw Data'!$B$6:$BE$43,'ADR Raw Data'!AO$1,FALSE)</f>
        <v>141.12615607052899</v>
      </c>
      <c r="U80" s="77">
        <f>VLOOKUP($A80,'ADR Raw Data'!$B$6:$BE$43,'ADR Raw Data'!AP$1,FALSE)</f>
        <v>138.124151753538</v>
      </c>
      <c r="V80" s="78">
        <f>VLOOKUP($A80,'ADR Raw Data'!$B$6:$BE$43,'ADR Raw Data'!AR$1,FALSE)</f>
        <v>115.69146639176201</v>
      </c>
      <c r="X80" s="75">
        <f>VLOOKUP($A80,'RevPAR Raw Data'!$B$6:$BE$43,'RevPAR Raw Data'!AG$1,FALSE)</f>
        <v>46.001351982816402</v>
      </c>
      <c r="Y80" s="76">
        <f>VLOOKUP($A80,'RevPAR Raw Data'!$B$6:$BE$43,'RevPAR Raw Data'!AH$1,FALSE)</f>
        <v>56.2949626064296</v>
      </c>
      <c r="Z80" s="76">
        <f>VLOOKUP($A80,'RevPAR Raw Data'!$B$6:$BE$43,'RevPAR Raw Data'!AI$1,FALSE)</f>
        <v>62.273321893544498</v>
      </c>
      <c r="AA80" s="76">
        <f>VLOOKUP($A80,'RevPAR Raw Data'!$B$6:$BE$43,'RevPAR Raw Data'!AJ$1,FALSE)</f>
        <v>63.435071123380901</v>
      </c>
      <c r="AB80" s="76">
        <f>VLOOKUP($A80,'RevPAR Raw Data'!$B$6:$BE$43,'RevPAR Raw Data'!AK$1,FALSE)</f>
        <v>67.111270505540105</v>
      </c>
      <c r="AC80" s="77">
        <f>VLOOKUP($A80,'RevPAR Raw Data'!$B$6:$BE$43,'RevPAR Raw Data'!AL$1,FALSE)</f>
        <v>59.024332776236299</v>
      </c>
      <c r="AD80" s="76">
        <f>VLOOKUP($A80,'RevPAR Raw Data'!$B$6:$BE$43,'RevPAR Raw Data'!AN$1,FALSE)</f>
        <v>104.10378757775101</v>
      </c>
      <c r="AE80" s="76">
        <f>VLOOKUP($A80,'RevPAR Raw Data'!$B$6:$BE$43,'RevPAR Raw Data'!AO$1,FALSE)</f>
        <v>112.36440513017099</v>
      </c>
      <c r="AF80" s="77">
        <f>VLOOKUP($A80,'RevPAR Raw Data'!$B$6:$BE$43,'RevPAR Raw Data'!AP$1,FALSE)</f>
        <v>108.23409635396099</v>
      </c>
      <c r="AG80" s="78">
        <f>VLOOKUP($A80,'RevPAR Raw Data'!$B$6:$BE$43,'RevPAR Raw Data'!AR$1,FALSE)</f>
        <v>73.089912249171107</v>
      </c>
    </row>
    <row r="81" spans="1:33" x14ac:dyDescent="0.2">
      <c r="A81" s="55" t="s">
        <v>131</v>
      </c>
      <c r="B81" s="43">
        <f>(VLOOKUP($A80,'Occupancy Raw Data'!$B$8:$BE$51,'Occupancy Raw Data'!AT$3,FALSE))/100</f>
        <v>3.7419760539204698E-2</v>
      </c>
      <c r="C81" s="44">
        <f>(VLOOKUP($A80,'Occupancy Raw Data'!$B$8:$BE$51,'Occupancy Raw Data'!AU$3,FALSE))/100</f>
        <v>3.9077052434118797E-2</v>
      </c>
      <c r="D81" s="44">
        <f>(VLOOKUP($A80,'Occupancy Raw Data'!$B$8:$BE$51,'Occupancy Raw Data'!AV$3,FALSE))/100</f>
        <v>4.0812912309235699E-2</v>
      </c>
      <c r="E81" s="44">
        <f>(VLOOKUP($A80,'Occupancy Raw Data'!$B$8:$BE$51,'Occupancy Raw Data'!AW$3,FALSE))/100</f>
        <v>3.2825894129445601E-2</v>
      </c>
      <c r="F81" s="44">
        <f>(VLOOKUP($A80,'Occupancy Raw Data'!$B$8:$BE$51,'Occupancy Raw Data'!AX$3,FALSE))/100</f>
        <v>5.2748720143908301E-2</v>
      </c>
      <c r="G81" s="44">
        <f>(VLOOKUP($A80,'Occupancy Raw Data'!$B$8:$BE$51,'Occupancy Raw Data'!AY$3,FALSE))/100</f>
        <v>4.0795051445216307E-2</v>
      </c>
      <c r="H81" s="45">
        <f>(VLOOKUP($A80,'Occupancy Raw Data'!$B$8:$BE$51,'Occupancy Raw Data'!BA$3,FALSE))/100</f>
        <v>4.9482171700256296E-2</v>
      </c>
      <c r="I81" s="45">
        <f>(VLOOKUP($A80,'Occupancy Raw Data'!$B$8:$BE$51,'Occupancy Raw Data'!BB$3,FALSE))/100</f>
        <v>5.8119680831811599E-2</v>
      </c>
      <c r="J81" s="44">
        <f>(VLOOKUP($A80,'Occupancy Raw Data'!$B$8:$BE$51,'Occupancy Raw Data'!BC$3,FALSE))/100</f>
        <v>5.3848792924177297E-2</v>
      </c>
      <c r="K81" s="46">
        <f>(VLOOKUP($A80,'Occupancy Raw Data'!$B$8:$BE$51,'Occupancy Raw Data'!BE$3,FALSE))/100</f>
        <v>4.5403330270811296E-2</v>
      </c>
      <c r="M81" s="43">
        <f>(VLOOKUP($A80,'ADR Raw Data'!$B$6:$BE$49,'ADR Raw Data'!AT$1,FALSE))/100</f>
        <v>-7.0867400465175097E-3</v>
      </c>
      <c r="N81" s="44">
        <f>(VLOOKUP($A80,'ADR Raw Data'!$B$6:$BE$49,'ADR Raw Data'!AU$1,FALSE))/100</f>
        <v>-2.03145982230207E-3</v>
      </c>
      <c r="O81" s="44">
        <f>(VLOOKUP($A80,'ADR Raw Data'!$B$6:$BE$49,'ADR Raw Data'!AV$1,FALSE))/100</f>
        <v>-5.6427001265569904E-5</v>
      </c>
      <c r="P81" s="44">
        <f>(VLOOKUP($A80,'ADR Raw Data'!$B$6:$BE$49,'ADR Raw Data'!AW$1,FALSE))/100</f>
        <v>-6.6015063156403793E-3</v>
      </c>
      <c r="Q81" s="44">
        <f>(VLOOKUP($A80,'ADR Raw Data'!$B$6:$BE$49,'ADR Raw Data'!AX$1,FALSE))/100</f>
        <v>5.70213960701706E-3</v>
      </c>
      <c r="R81" s="44">
        <f>(VLOOKUP($A80,'ADR Raw Data'!$B$6:$BE$49,'ADR Raw Data'!AY$1,FALSE))/100</f>
        <v>-1.5553236408361801E-3</v>
      </c>
      <c r="S81" s="45">
        <f>(VLOOKUP($A80,'ADR Raw Data'!$B$6:$BE$49,'ADR Raw Data'!BA$1,FALSE))/100</f>
        <v>2.63535076255835E-2</v>
      </c>
      <c r="T81" s="45">
        <f>(VLOOKUP($A80,'ADR Raw Data'!$B$6:$BE$49,'ADR Raw Data'!BB$1,FALSE))/100</f>
        <v>3.54474754117493E-2</v>
      </c>
      <c r="U81" s="44">
        <f>(VLOOKUP($A80,'ADR Raw Data'!$B$6:$BE$49,'ADR Raw Data'!BC$1,FALSE))/100</f>
        <v>3.1123099461023398E-2</v>
      </c>
      <c r="V81" s="46">
        <f>(VLOOKUP($A80,'ADR Raw Data'!$B$6:$BE$49,'ADR Raw Data'!BE$1,FALSE))/100</f>
        <v>1.2803171367190001E-2</v>
      </c>
      <c r="X81" s="43">
        <f>(VLOOKUP($A80,'RevPAR Raw Data'!$B$6:$BE$49,'RevPAR Raw Data'!AT$1,FALSE))/100</f>
        <v>3.0067836377142897E-2</v>
      </c>
      <c r="Y81" s="44">
        <f>(VLOOKUP($A80,'RevPAR Raw Data'!$B$6:$BE$49,'RevPAR Raw Data'!AU$1,FALSE))/100</f>
        <v>3.6966209149822904E-2</v>
      </c>
      <c r="Z81" s="44">
        <f>(VLOOKUP($A80,'RevPAR Raw Data'!$B$6:$BE$49,'RevPAR Raw Data'!AV$1,FALSE))/100</f>
        <v>4.0754182357715593E-2</v>
      </c>
      <c r="AA81" s="44">
        <f>(VLOOKUP($A80,'RevPAR Raw Data'!$B$6:$BE$49,'RevPAR Raw Data'!AW$1,FALSE))/100</f>
        <v>2.60076874663932E-2</v>
      </c>
      <c r="AB81" s="44">
        <f>(VLOOKUP($A80,'RevPAR Raw Data'!$B$6:$BE$49,'RevPAR Raw Data'!AX$1,FALSE))/100</f>
        <v>5.87516403172774E-2</v>
      </c>
      <c r="AC81" s="44">
        <f>(VLOOKUP($A80,'RevPAR Raw Data'!$B$6:$BE$49,'RevPAR Raw Data'!AY$1,FALSE))/100</f>
        <v>3.9176278296438299E-2</v>
      </c>
      <c r="AD81" s="45">
        <f>(VLOOKUP($A80,'RevPAR Raw Data'!$B$6:$BE$49,'RevPAR Raw Data'!BA$1,FALSE))/100</f>
        <v>7.7139708115073008E-2</v>
      </c>
      <c r="AE81" s="45">
        <f>(VLOOKUP($A80,'RevPAR Raw Data'!$B$6:$BE$49,'RevPAR Raw Data'!BB$1,FALSE))/100</f>
        <v>9.5627352200785401E-2</v>
      </c>
      <c r="AF81" s="44">
        <f>(VLOOKUP($A80,'RevPAR Raw Data'!$B$6:$BE$49,'RevPAR Raw Data'!BC$1,FALSE))/100</f>
        <v>8.6647833723235909E-2</v>
      </c>
      <c r="AG81" s="46">
        <f>(VLOOKUP($A80,'RevPAR Raw Data'!$B$6:$BE$49,'RevPAR Raw Data'!BE$1,FALSE))/100</f>
        <v>5.8787808256099694E-2</v>
      </c>
    </row>
    <row r="82" spans="1:33" x14ac:dyDescent="0.2">
      <c r="A82" s="97"/>
      <c r="B82" s="71"/>
      <c r="C82" s="72"/>
      <c r="D82" s="72"/>
      <c r="E82" s="72"/>
      <c r="F82" s="72"/>
      <c r="G82" s="73"/>
      <c r="H82" s="53"/>
      <c r="I82" s="53"/>
      <c r="J82" s="73"/>
      <c r="K82" s="74"/>
      <c r="M82" s="75"/>
      <c r="N82" s="76"/>
      <c r="O82" s="76"/>
      <c r="P82" s="76"/>
      <c r="Q82" s="76"/>
      <c r="R82" s="77"/>
      <c r="S82" s="76"/>
      <c r="T82" s="76"/>
      <c r="U82" s="77"/>
      <c r="V82" s="78"/>
      <c r="X82" s="75"/>
      <c r="Y82" s="76"/>
      <c r="Z82" s="76"/>
      <c r="AA82" s="76"/>
      <c r="AB82" s="76"/>
      <c r="AC82" s="77"/>
      <c r="AD82" s="76"/>
      <c r="AE82" s="76"/>
      <c r="AF82" s="77"/>
      <c r="AG82" s="78"/>
    </row>
    <row r="83" spans="1:33" x14ac:dyDescent="0.2">
      <c r="A83" s="70" t="s">
        <v>41</v>
      </c>
      <c r="B83" s="71">
        <f>(VLOOKUP($A83,'Occupancy Raw Data'!$B$8:$BE$45,'Occupancy Raw Data'!AG$3,FALSE))/100</f>
        <v>0.57764555886102797</v>
      </c>
      <c r="C83" s="72">
        <f>(VLOOKUP($A83,'Occupancy Raw Data'!$B$8:$BE$45,'Occupancy Raw Data'!AH$3,FALSE))/100</f>
        <v>0.69587760305992308</v>
      </c>
      <c r="D83" s="72">
        <f>(VLOOKUP($A83,'Occupancy Raw Data'!$B$8:$BE$45,'Occupancy Raw Data'!AI$3,FALSE))/100</f>
        <v>0.74152146196345003</v>
      </c>
      <c r="E83" s="72">
        <f>(VLOOKUP($A83,'Occupancy Raw Data'!$B$8:$BE$45,'Occupancy Raw Data'!AJ$3,FALSE))/100</f>
        <v>0.74572885677857992</v>
      </c>
      <c r="F83" s="72">
        <f>(VLOOKUP($A83,'Occupancy Raw Data'!$B$8:$BE$45,'Occupancy Raw Data'!AK$3,FALSE))/100</f>
        <v>0.726349341266468</v>
      </c>
      <c r="G83" s="73">
        <f>(VLOOKUP($A83,'Occupancy Raw Data'!$B$8:$BE$45,'Occupancy Raw Data'!AL$3,FALSE))/100</f>
        <v>0.69742456438589007</v>
      </c>
      <c r="H83" s="53">
        <f>(VLOOKUP($A83,'Occupancy Raw Data'!$B$8:$BE$45,'Occupancy Raw Data'!AN$3,FALSE))/100</f>
        <v>0.79188270293242591</v>
      </c>
      <c r="I83" s="53">
        <f>(VLOOKUP($A83,'Occupancy Raw Data'!$B$8:$BE$45,'Occupancy Raw Data'!AO$3,FALSE))/100</f>
        <v>0.81257968550786197</v>
      </c>
      <c r="J83" s="73">
        <f>(VLOOKUP($A83,'Occupancy Raw Data'!$B$8:$BE$45,'Occupancy Raw Data'!AP$3,FALSE))/100</f>
        <v>0.80223119422014411</v>
      </c>
      <c r="K83" s="74">
        <f>(VLOOKUP($A83,'Occupancy Raw Data'!$B$8:$BE$45,'Occupancy Raw Data'!AR$3,FALSE))/100</f>
        <v>0.72736931576710506</v>
      </c>
      <c r="M83" s="75">
        <f>VLOOKUP($A83,'ADR Raw Data'!$B$6:$BE$43,'ADR Raw Data'!AG$1,FALSE)</f>
        <v>87.213977273396097</v>
      </c>
      <c r="N83" s="76">
        <f>VLOOKUP($A83,'ADR Raw Data'!$B$6:$BE$43,'ADR Raw Data'!AH$1,FALSE)</f>
        <v>93.265149474777004</v>
      </c>
      <c r="O83" s="76">
        <f>VLOOKUP($A83,'ADR Raw Data'!$B$6:$BE$43,'ADR Raw Data'!AI$1,FALSE)</f>
        <v>94.296096859238801</v>
      </c>
      <c r="P83" s="76">
        <f>VLOOKUP($A83,'ADR Raw Data'!$B$6:$BE$43,'ADR Raw Data'!AJ$1,FALSE)</f>
        <v>95.010865834615601</v>
      </c>
      <c r="Q83" s="76">
        <f>VLOOKUP($A83,'ADR Raw Data'!$B$6:$BE$43,'ADR Raw Data'!AK$1,FALSE)</f>
        <v>92.561025007313702</v>
      </c>
      <c r="R83" s="77">
        <f>VLOOKUP($A83,'ADR Raw Data'!$B$6:$BE$43,'ADR Raw Data'!AL$1,FALSE)</f>
        <v>92.708652754350794</v>
      </c>
      <c r="S83" s="76">
        <f>VLOOKUP($A83,'ADR Raw Data'!$B$6:$BE$43,'ADR Raw Data'!AN$1,FALSE)</f>
        <v>103.60105057156601</v>
      </c>
      <c r="T83" s="76">
        <f>VLOOKUP($A83,'ADR Raw Data'!$B$6:$BE$43,'ADR Raw Data'!AO$1,FALSE)</f>
        <v>104.513264665271</v>
      </c>
      <c r="U83" s="77">
        <f>VLOOKUP($A83,'ADR Raw Data'!$B$6:$BE$43,'ADR Raw Data'!AP$1,FALSE)</f>
        <v>104.063041233809</v>
      </c>
      <c r="V83" s="78">
        <f>VLOOKUP($A83,'ADR Raw Data'!$B$6:$BE$43,'ADR Raw Data'!AR$1,FALSE)</f>
        <v>96.286652239055101</v>
      </c>
      <c r="X83" s="75">
        <f>VLOOKUP($A83,'RevPAR Raw Data'!$B$6:$BE$43,'RevPAR Raw Data'!AG$1,FALSE)</f>
        <v>50.378766642583898</v>
      </c>
      <c r="Y83" s="76">
        <f>VLOOKUP($A83,'RevPAR Raw Data'!$B$6:$BE$43,'RevPAR Raw Data'!AH$1,FALSE)</f>
        <v>64.901128665533307</v>
      </c>
      <c r="Z83" s="76">
        <f>VLOOKUP($A83,'RevPAR Raw Data'!$B$6:$BE$43,'RevPAR Raw Data'!AI$1,FALSE)</f>
        <v>69.922579600509906</v>
      </c>
      <c r="AA83" s="76">
        <f>VLOOKUP($A83,'RevPAR Raw Data'!$B$6:$BE$43,'RevPAR Raw Data'!AJ$1,FALSE)</f>
        <v>70.852344360390902</v>
      </c>
      <c r="AB83" s="76">
        <f>VLOOKUP($A83,'RevPAR Raw Data'!$B$6:$BE$43,'RevPAR Raw Data'!AK$1,FALSE)</f>
        <v>67.231639541011404</v>
      </c>
      <c r="AC83" s="77">
        <f>VLOOKUP($A83,'RevPAR Raw Data'!$B$6:$BE$43,'RevPAR Raw Data'!AL$1,FALSE)</f>
        <v>64.657291762005897</v>
      </c>
      <c r="AD83" s="76">
        <f>VLOOKUP($A83,'RevPAR Raw Data'!$B$6:$BE$43,'RevPAR Raw Data'!AN$1,FALSE)</f>
        <v>82.039879953251102</v>
      </c>
      <c r="AE83" s="76">
        <f>VLOOKUP($A83,'RevPAR Raw Data'!$B$6:$BE$43,'RevPAR Raw Data'!AO$1,FALSE)</f>
        <v>84.925355733106599</v>
      </c>
      <c r="AF83" s="77">
        <f>VLOOKUP($A83,'RevPAR Raw Data'!$B$6:$BE$43,'RevPAR Raw Data'!AP$1,FALSE)</f>
        <v>83.4826178431789</v>
      </c>
      <c r="AG83" s="78">
        <f>VLOOKUP($A83,'RevPAR Raw Data'!$B$6:$BE$43,'RevPAR Raw Data'!AR$1,FALSE)</f>
        <v>70.035956356626698</v>
      </c>
    </row>
    <row r="84" spans="1:33" x14ac:dyDescent="0.2">
      <c r="A84" s="55" t="s">
        <v>131</v>
      </c>
      <c r="B84" s="43">
        <f>(VLOOKUP($A83,'Occupancy Raw Data'!$B$8:$BE$51,'Occupancy Raw Data'!AT$3,FALSE))/100</f>
        <v>1.1345434628572799E-2</v>
      </c>
      <c r="C84" s="44">
        <f>(VLOOKUP($A83,'Occupancy Raw Data'!$B$8:$BE$51,'Occupancy Raw Data'!AU$3,FALSE))/100</f>
        <v>3.99372965485611E-3</v>
      </c>
      <c r="D84" s="44">
        <f>(VLOOKUP($A83,'Occupancy Raw Data'!$B$8:$BE$51,'Occupancy Raw Data'!AV$3,FALSE))/100</f>
        <v>1.3704056505832401E-2</v>
      </c>
      <c r="E84" s="44">
        <f>(VLOOKUP($A83,'Occupancy Raw Data'!$B$8:$BE$51,'Occupancy Raw Data'!AW$3,FALSE))/100</f>
        <v>2.1033468832849799E-2</v>
      </c>
      <c r="F84" s="44">
        <f>(VLOOKUP($A83,'Occupancy Raw Data'!$B$8:$BE$51,'Occupancy Raw Data'!AX$3,FALSE))/100</f>
        <v>2.4505967416945801E-2</v>
      </c>
      <c r="G84" s="44">
        <f>(VLOOKUP($A83,'Occupancy Raw Data'!$B$8:$BE$51,'Occupancy Raw Data'!AY$3,FALSE))/100</f>
        <v>1.51403881431517E-2</v>
      </c>
      <c r="H84" s="45">
        <f>(VLOOKUP($A83,'Occupancy Raw Data'!$B$8:$BE$51,'Occupancy Raw Data'!BA$3,FALSE))/100</f>
        <v>1.3854325632426201E-2</v>
      </c>
      <c r="I84" s="45">
        <f>(VLOOKUP($A83,'Occupancy Raw Data'!$B$8:$BE$51,'Occupancy Raw Data'!BB$3,FALSE))/100</f>
        <v>3.65750041339215E-2</v>
      </c>
      <c r="J84" s="44">
        <f>(VLOOKUP($A83,'Occupancy Raw Data'!$B$8:$BE$51,'Occupancy Raw Data'!BC$3,FALSE))/100</f>
        <v>2.5235328885662902E-2</v>
      </c>
      <c r="K84" s="46">
        <f>(VLOOKUP($A83,'Occupancy Raw Data'!$B$8:$BE$51,'Occupancy Raw Data'!BE$3,FALSE))/100</f>
        <v>1.8299990834985701E-2</v>
      </c>
      <c r="M84" s="43">
        <f>(VLOOKUP($A83,'ADR Raw Data'!$B$6:$BE$49,'ADR Raw Data'!AT$1,FALSE))/100</f>
        <v>3.7717734384157297E-4</v>
      </c>
      <c r="N84" s="44">
        <f>(VLOOKUP($A83,'ADR Raw Data'!$B$6:$BE$49,'ADR Raw Data'!AU$1,FALSE))/100</f>
        <v>6.1442476523100699E-3</v>
      </c>
      <c r="O84" s="44">
        <f>(VLOOKUP($A83,'ADR Raw Data'!$B$6:$BE$49,'ADR Raw Data'!AV$1,FALSE))/100</f>
        <v>-2.1685895358210098E-3</v>
      </c>
      <c r="P84" s="44">
        <f>(VLOOKUP($A83,'ADR Raw Data'!$B$6:$BE$49,'ADR Raw Data'!AW$1,FALSE))/100</f>
        <v>7.6901490860049101E-3</v>
      </c>
      <c r="Q84" s="44">
        <f>(VLOOKUP($A83,'ADR Raw Data'!$B$6:$BE$49,'ADR Raw Data'!AX$1,FALSE))/100</f>
        <v>1.9058233905942901E-4</v>
      </c>
      <c r="R84" s="44">
        <f>(VLOOKUP($A83,'ADR Raw Data'!$B$6:$BE$49,'ADR Raw Data'!AY$1,FALSE))/100</f>
        <v>2.5826110637358003E-3</v>
      </c>
      <c r="S84" s="45">
        <f>(VLOOKUP($A83,'ADR Raw Data'!$B$6:$BE$49,'ADR Raw Data'!BA$1,FALSE))/100</f>
        <v>4.4311315607102296E-3</v>
      </c>
      <c r="T84" s="45">
        <f>(VLOOKUP($A83,'ADR Raw Data'!$B$6:$BE$49,'ADR Raw Data'!BB$1,FALSE))/100</f>
        <v>7.4147619303152699E-3</v>
      </c>
      <c r="U84" s="44">
        <f>(VLOOKUP($A83,'ADR Raw Data'!$B$6:$BE$49,'ADR Raw Data'!BC$1,FALSE))/100</f>
        <v>5.9788437023635503E-3</v>
      </c>
      <c r="V84" s="46">
        <f>(VLOOKUP($A83,'ADR Raw Data'!$B$6:$BE$49,'ADR Raw Data'!BE$1,FALSE))/100</f>
        <v>3.9815358586655098E-3</v>
      </c>
      <c r="X84" s="43">
        <f>(VLOOKUP($A83,'RevPAR Raw Data'!$B$6:$BE$49,'RevPAR Raw Data'!AT$1,FALSE))/100</f>
        <v>1.17268912133123E-2</v>
      </c>
      <c r="Y84" s="44">
        <f>(VLOOKUP($A83,'RevPAR Raw Data'!$B$6:$BE$49,'RevPAR Raw Data'!AU$1,FALSE))/100</f>
        <v>1.0162515771221901E-2</v>
      </c>
      <c r="Z84" s="44">
        <f>(VLOOKUP($A83,'RevPAR Raw Data'!$B$6:$BE$49,'RevPAR Raw Data'!AV$1,FALSE))/100</f>
        <v>1.15057484964745E-2</v>
      </c>
      <c r="AA84" s="44">
        <f>(VLOOKUP($A83,'RevPAR Raw Data'!$B$6:$BE$49,'RevPAR Raw Data'!AW$1,FALSE))/100</f>
        <v>2.8885368429975199E-2</v>
      </c>
      <c r="AB84" s="44">
        <f>(VLOOKUP($A83,'RevPAR Raw Data'!$B$6:$BE$49,'RevPAR Raw Data'!AX$1,FALSE))/100</f>
        <v>2.4701220160596501E-2</v>
      </c>
      <c r="AC84" s="44">
        <f>(VLOOKUP($A83,'RevPAR Raw Data'!$B$6:$BE$49,'RevPAR Raw Data'!AY$1,FALSE))/100</f>
        <v>1.7762100940815199E-2</v>
      </c>
      <c r="AD84" s="45">
        <f>(VLOOKUP($A83,'RevPAR Raw Data'!$B$6:$BE$49,'RevPAR Raw Data'!BA$1,FALSE))/100</f>
        <v>1.83468475326986E-2</v>
      </c>
      <c r="AE84" s="45">
        <f>(VLOOKUP($A83,'RevPAR Raw Data'!$B$6:$BE$49,'RevPAR Raw Data'!BB$1,FALSE))/100</f>
        <v>4.4260961012490101E-2</v>
      </c>
      <c r="AF84" s="44">
        <f>(VLOOKUP($A83,'RevPAR Raw Data'!$B$6:$BE$49,'RevPAR Raw Data'!BC$1,FALSE))/100</f>
        <v>3.13650506752116E-2</v>
      </c>
      <c r="AG84" s="46">
        <f>(VLOOKUP($A83,'RevPAR Raw Data'!$B$6:$BE$49,'RevPAR Raw Data'!BE$1,FALSE))/100</f>
        <v>2.2354388763373902E-2</v>
      </c>
    </row>
    <row r="85" spans="1:33" x14ac:dyDescent="0.2">
      <c r="A85" s="93"/>
      <c r="B85" s="71"/>
      <c r="C85" s="72"/>
      <c r="D85" s="72"/>
      <c r="E85" s="72"/>
      <c r="F85" s="72"/>
      <c r="G85" s="73"/>
      <c r="H85" s="53"/>
      <c r="I85" s="53"/>
      <c r="J85" s="73"/>
      <c r="K85" s="74"/>
      <c r="M85" s="75"/>
      <c r="N85" s="76"/>
      <c r="O85" s="76"/>
      <c r="P85" s="76"/>
      <c r="Q85" s="76"/>
      <c r="R85" s="77"/>
      <c r="S85" s="76"/>
      <c r="T85" s="76"/>
      <c r="U85" s="77"/>
      <c r="V85" s="78"/>
      <c r="X85" s="75"/>
      <c r="Y85" s="76"/>
      <c r="Z85" s="76"/>
      <c r="AA85" s="76"/>
      <c r="AB85" s="76"/>
      <c r="AC85" s="77"/>
      <c r="AD85" s="76"/>
      <c r="AE85" s="76"/>
      <c r="AF85" s="77"/>
      <c r="AG85" s="78"/>
    </row>
    <row r="86" spans="1:33" x14ac:dyDescent="0.2">
      <c r="A86" s="70" t="s">
        <v>42</v>
      </c>
      <c r="B86" s="71">
        <f>(VLOOKUP($A86,'Occupancy Raw Data'!$B$8:$BE$45,'Occupancy Raw Data'!AG$3,FALSE))/100</f>
        <v>0.53388275092669202</v>
      </c>
      <c r="C86" s="72">
        <f>(VLOOKUP($A86,'Occupancy Raw Data'!$B$8:$BE$45,'Occupancy Raw Data'!AH$3,FALSE))/100</f>
        <v>0.61208478785043297</v>
      </c>
      <c r="D86" s="72">
        <f>(VLOOKUP($A86,'Occupancy Raw Data'!$B$8:$BE$45,'Occupancy Raw Data'!AI$3,FALSE))/100</f>
        <v>0.65264332241695699</v>
      </c>
      <c r="E86" s="72">
        <f>(VLOOKUP($A86,'Occupancy Raw Data'!$B$8:$BE$45,'Occupancy Raw Data'!AJ$3,FALSE))/100</f>
        <v>0.67812286320941395</v>
      </c>
      <c r="F86" s="72">
        <f>(VLOOKUP($A86,'Occupancy Raw Data'!$B$8:$BE$45,'Occupancy Raw Data'!AK$3,FALSE))/100</f>
        <v>0.67254471515456804</v>
      </c>
      <c r="G86" s="73">
        <f>(VLOOKUP($A86,'Occupancy Raw Data'!$B$8:$BE$45,'Occupancy Raw Data'!AL$3,FALSE))/100</f>
        <v>0.62985568791161295</v>
      </c>
      <c r="H86" s="53">
        <f>(VLOOKUP($A86,'Occupancy Raw Data'!$B$8:$BE$45,'Occupancy Raw Data'!AN$3,FALSE))/100</f>
        <v>0.77244754741425792</v>
      </c>
      <c r="I86" s="53">
        <f>(VLOOKUP($A86,'Occupancy Raw Data'!$B$8:$BE$45,'Occupancy Raw Data'!AO$3,FALSE))/100</f>
        <v>0.788642170799294</v>
      </c>
      <c r="J86" s="73">
        <f>(VLOOKUP($A86,'Occupancy Raw Data'!$B$8:$BE$45,'Occupancy Raw Data'!AP$3,FALSE))/100</f>
        <v>0.78054485910677596</v>
      </c>
      <c r="K86" s="74">
        <f>(VLOOKUP($A86,'Occupancy Raw Data'!$B$8:$BE$45,'Occupancy Raw Data'!AR$3,FALSE))/100</f>
        <v>0.67290973682451705</v>
      </c>
      <c r="M86" s="75">
        <f>VLOOKUP($A86,'ADR Raw Data'!$B$6:$BE$43,'ADR Raw Data'!AG$1,FALSE)</f>
        <v>76.918549726996901</v>
      </c>
      <c r="N86" s="76">
        <f>VLOOKUP($A86,'ADR Raw Data'!$B$6:$BE$43,'ADR Raw Data'!AH$1,FALSE)</f>
        <v>81.383589599012197</v>
      </c>
      <c r="O86" s="76">
        <f>VLOOKUP($A86,'ADR Raw Data'!$B$6:$BE$43,'ADR Raw Data'!AI$1,FALSE)</f>
        <v>85.355586021505303</v>
      </c>
      <c r="P86" s="76">
        <f>VLOOKUP($A86,'ADR Raw Data'!$B$6:$BE$43,'ADR Raw Data'!AJ$1,FALSE)</f>
        <v>87.295107488191903</v>
      </c>
      <c r="Q86" s="76">
        <f>VLOOKUP($A86,'ADR Raw Data'!$B$6:$BE$43,'ADR Raw Data'!AK$1,FALSE)</f>
        <v>88.059596350599307</v>
      </c>
      <c r="R86" s="77">
        <f>VLOOKUP($A86,'ADR Raw Data'!$B$6:$BE$43,'ADR Raw Data'!AL$1,FALSE)</f>
        <v>84.148393612085599</v>
      </c>
      <c r="S86" s="76">
        <f>VLOOKUP($A86,'ADR Raw Data'!$B$6:$BE$43,'ADR Raw Data'!AN$1,FALSE)</f>
        <v>102.79737858740199</v>
      </c>
      <c r="T86" s="76">
        <f>VLOOKUP($A86,'ADR Raw Data'!$B$6:$BE$43,'ADR Raw Data'!AO$1,FALSE)</f>
        <v>105.719298065163</v>
      </c>
      <c r="U86" s="77">
        <f>VLOOKUP($A86,'ADR Raw Data'!$B$6:$BE$43,'ADR Raw Data'!AP$1,FALSE)</f>
        <v>104.27349420904601</v>
      </c>
      <c r="V86" s="78">
        <f>VLOOKUP($A86,'ADR Raw Data'!$B$6:$BE$43,'ADR Raw Data'!AR$1,FALSE)</f>
        <v>90.818166879827601</v>
      </c>
      <c r="X86" s="75">
        <f>VLOOKUP($A86,'RevPAR Raw Data'!$B$6:$BE$43,'RevPAR Raw Data'!AG$1,FALSE)</f>
        <v>41.065486925540696</v>
      </c>
      <c r="Y86" s="76">
        <f>VLOOKUP($A86,'RevPAR Raw Data'!$B$6:$BE$43,'RevPAR Raw Data'!AH$1,FALSE)</f>
        <v>49.8136571742181</v>
      </c>
      <c r="Z86" s="76">
        <f>VLOOKUP($A86,'RevPAR Raw Data'!$B$6:$BE$43,'RevPAR Raw Data'!AI$1,FALSE)</f>
        <v>55.706753247921597</v>
      </c>
      <c r="AA86" s="76">
        <f>VLOOKUP($A86,'RevPAR Raw Data'!$B$6:$BE$43,'RevPAR Raw Data'!AJ$1,FALSE)</f>
        <v>59.196808234066197</v>
      </c>
      <c r="AB86" s="76">
        <f>VLOOKUP($A86,'RevPAR Raw Data'!$B$6:$BE$43,'RevPAR Raw Data'!AK$1,FALSE)</f>
        <v>59.224016144240103</v>
      </c>
      <c r="AC86" s="77">
        <f>VLOOKUP($A86,'RevPAR Raw Data'!$B$6:$BE$43,'RevPAR Raw Data'!AL$1,FALSE)</f>
        <v>53.001344345197303</v>
      </c>
      <c r="AD86" s="76">
        <f>VLOOKUP($A86,'RevPAR Raw Data'!$B$6:$BE$43,'RevPAR Raw Data'!AN$1,FALSE)</f>
        <v>79.405582970453807</v>
      </c>
      <c r="AE86" s="76">
        <f>VLOOKUP($A86,'RevPAR Raw Data'!$B$6:$BE$43,'RevPAR Raw Data'!AO$1,FALSE)</f>
        <v>83.374696721488405</v>
      </c>
      <c r="AF86" s="77">
        <f>VLOOKUP($A86,'RevPAR Raw Data'!$B$6:$BE$43,'RevPAR Raw Data'!AP$1,FALSE)</f>
        <v>81.390139845971106</v>
      </c>
      <c r="AG86" s="78">
        <f>VLOOKUP($A86,'RevPAR Raw Data'!$B$6:$BE$43,'RevPAR Raw Data'!AR$1,FALSE)</f>
        <v>61.112428773989798</v>
      </c>
    </row>
    <row r="87" spans="1:33" x14ac:dyDescent="0.2">
      <c r="A87" s="55" t="s">
        <v>131</v>
      </c>
      <c r="B87" s="43">
        <f>(VLOOKUP($A86,'Occupancy Raw Data'!$B$8:$BE$51,'Occupancy Raw Data'!AT$3,FALSE))/100</f>
        <v>6.4227611223345193E-2</v>
      </c>
      <c r="C87" s="44">
        <f>(VLOOKUP($A86,'Occupancy Raw Data'!$B$8:$BE$51,'Occupancy Raw Data'!AU$3,FALSE))/100</f>
        <v>5.4230947265569901E-2</v>
      </c>
      <c r="D87" s="44">
        <f>(VLOOKUP($A86,'Occupancy Raw Data'!$B$8:$BE$51,'Occupancy Raw Data'!AV$3,FALSE))/100</f>
        <v>5.4401930331498802E-2</v>
      </c>
      <c r="E87" s="44">
        <f>(VLOOKUP($A86,'Occupancy Raw Data'!$B$8:$BE$51,'Occupancy Raw Data'!AW$3,FALSE))/100</f>
        <v>4.5792314159225703E-2</v>
      </c>
      <c r="F87" s="44">
        <f>(VLOOKUP($A86,'Occupancy Raw Data'!$B$8:$BE$51,'Occupancy Raw Data'!AX$3,FALSE))/100</f>
        <v>3.7925683097401103E-2</v>
      </c>
      <c r="G87" s="44">
        <f>(VLOOKUP($A86,'Occupancy Raw Data'!$B$8:$BE$51,'Occupancy Raw Data'!AY$3,FALSE))/100</f>
        <v>5.0589270501101798E-2</v>
      </c>
      <c r="H87" s="45">
        <f>(VLOOKUP($A86,'Occupancy Raw Data'!$B$8:$BE$51,'Occupancy Raw Data'!BA$3,FALSE))/100</f>
        <v>8.2023523763280093E-2</v>
      </c>
      <c r="I87" s="45">
        <f>(VLOOKUP($A86,'Occupancy Raw Data'!$B$8:$BE$51,'Occupancy Raw Data'!BB$3,FALSE))/100</f>
        <v>7.1377247118326798E-2</v>
      </c>
      <c r="J87" s="44">
        <f>(VLOOKUP($A86,'Occupancy Raw Data'!$B$8:$BE$51,'Occupancy Raw Data'!BC$3,FALSE))/100</f>
        <v>7.6618850541620098E-2</v>
      </c>
      <c r="K87" s="46">
        <f>(VLOOKUP($A86,'Occupancy Raw Data'!$B$8:$BE$51,'Occupancy Raw Data'!BE$3,FALSE))/100</f>
        <v>5.9075309747459996E-2</v>
      </c>
      <c r="M87" s="43">
        <f>(VLOOKUP($A86,'ADR Raw Data'!$B$6:$BE$49,'ADR Raw Data'!AT$1,FALSE))/100</f>
        <v>8.0288920983641199E-3</v>
      </c>
      <c r="N87" s="44">
        <f>(VLOOKUP($A86,'ADR Raw Data'!$B$6:$BE$49,'ADR Raw Data'!AU$1,FALSE))/100</f>
        <v>-1.4026103037357001E-2</v>
      </c>
      <c r="O87" s="44">
        <f>(VLOOKUP($A86,'ADR Raw Data'!$B$6:$BE$49,'ADR Raw Data'!AV$1,FALSE))/100</f>
        <v>-1.2722331485604399E-2</v>
      </c>
      <c r="P87" s="44">
        <f>(VLOOKUP($A86,'ADR Raw Data'!$B$6:$BE$49,'ADR Raw Data'!AW$1,FALSE))/100</f>
        <v>-2.0496403073558701E-2</v>
      </c>
      <c r="Q87" s="44">
        <f>(VLOOKUP($A86,'ADR Raw Data'!$B$6:$BE$49,'ADR Raw Data'!AX$1,FALSE))/100</f>
        <v>-1.7813093755868099E-2</v>
      </c>
      <c r="R87" s="44">
        <f>(VLOOKUP($A86,'ADR Raw Data'!$B$6:$BE$49,'ADR Raw Data'!AY$1,FALSE))/100</f>
        <v>-1.3125046786050601E-2</v>
      </c>
      <c r="S87" s="45">
        <f>(VLOOKUP($A86,'ADR Raw Data'!$B$6:$BE$49,'ADR Raw Data'!BA$1,FALSE))/100</f>
        <v>2.3085565805821301E-2</v>
      </c>
      <c r="T87" s="45">
        <f>(VLOOKUP($A86,'ADR Raw Data'!$B$6:$BE$49,'ADR Raw Data'!BB$1,FALSE))/100</f>
        <v>3.2166877373665498E-2</v>
      </c>
      <c r="U87" s="44">
        <f>(VLOOKUP($A86,'ADR Raw Data'!$B$6:$BE$49,'ADR Raw Data'!BC$1,FALSE))/100</f>
        <v>2.76681476587263E-2</v>
      </c>
      <c r="V87" s="46">
        <f>(VLOOKUP($A86,'ADR Raw Data'!$B$6:$BE$49,'ADR Raw Data'!BE$1,FALSE))/100</f>
        <v>2.9779507793464498E-3</v>
      </c>
      <c r="X87" s="43">
        <f>(VLOOKUP($A86,'RevPAR Raw Data'!$B$6:$BE$49,'RevPAR Raw Data'!AT$1,FALSE))/100</f>
        <v>7.2772179881957305E-2</v>
      </c>
      <c r="Y87" s="44">
        <f>(VLOOKUP($A86,'RevPAR Raw Data'!$B$6:$BE$49,'RevPAR Raw Data'!AU$1,FALSE))/100</f>
        <v>3.9444195374052499E-2</v>
      </c>
      <c r="Z87" s="44">
        <f>(VLOOKUP($A86,'RevPAR Raw Data'!$B$6:$BE$49,'RevPAR Raw Data'!AV$1,FALSE))/100</f>
        <v>4.0987479454760306E-2</v>
      </c>
      <c r="AA87" s="44">
        <f>(VLOOKUP($A86,'RevPAR Raw Data'!$B$6:$BE$49,'RevPAR Raw Data'!AW$1,FALSE))/100</f>
        <v>2.4357333356988402E-2</v>
      </c>
      <c r="AB87" s="44">
        <f>(VLOOKUP($A86,'RevPAR Raw Data'!$B$6:$BE$49,'RevPAR Raw Data'!AX$1,FALSE))/100</f>
        <v>1.9437015592763601E-2</v>
      </c>
      <c r="AC87" s="44">
        <f>(VLOOKUP($A86,'RevPAR Raw Data'!$B$6:$BE$49,'RevPAR Raw Data'!AY$1,FALSE))/100</f>
        <v>3.6800237172851996E-2</v>
      </c>
      <c r="AD87" s="45">
        <f>(VLOOKUP($A86,'RevPAR Raw Data'!$B$6:$BE$49,'RevPAR Raw Data'!BA$1,FALSE))/100</f>
        <v>0.10700264902456301</v>
      </c>
      <c r="AE87" s="45">
        <f>(VLOOKUP($A86,'RevPAR Raw Data'!$B$6:$BE$49,'RevPAR Raw Data'!BB$1,FALSE))/100</f>
        <v>0.10584010764731699</v>
      </c>
      <c r="AF87" s="44">
        <f>(VLOOKUP($A86,'RevPAR Raw Data'!$B$6:$BE$49,'RevPAR Raw Data'!BC$1,FALSE))/100</f>
        <v>0.106406899870573</v>
      </c>
      <c r="AG87" s="46">
        <f>(VLOOKUP($A86,'RevPAR Raw Data'!$B$6:$BE$49,'RevPAR Raw Data'!BE$1,FALSE))/100</f>
        <v>6.2229183891508999E-2</v>
      </c>
    </row>
    <row r="88" spans="1:33" x14ac:dyDescent="0.2">
      <c r="A88" s="93"/>
      <c r="B88" s="71"/>
      <c r="C88" s="72"/>
      <c r="D88" s="72"/>
      <c r="E88" s="72"/>
      <c r="F88" s="72"/>
      <c r="G88" s="73"/>
      <c r="H88" s="53"/>
      <c r="I88" s="53"/>
      <c r="J88" s="73"/>
      <c r="K88" s="74"/>
      <c r="M88" s="75"/>
      <c r="N88" s="76"/>
      <c r="O88" s="76"/>
      <c r="P88" s="76"/>
      <c r="Q88" s="76"/>
      <c r="R88" s="77"/>
      <c r="S88" s="76"/>
      <c r="T88" s="76"/>
      <c r="U88" s="77"/>
      <c r="V88" s="78"/>
      <c r="X88" s="75"/>
      <c r="Y88" s="76"/>
      <c r="Z88" s="76"/>
      <c r="AA88" s="76"/>
      <c r="AB88" s="76"/>
      <c r="AC88" s="77"/>
      <c r="AD88" s="76"/>
      <c r="AE88" s="76"/>
      <c r="AF88" s="77"/>
      <c r="AG88" s="78"/>
    </row>
    <row r="89" spans="1:33" x14ac:dyDescent="0.2">
      <c r="A89" s="70" t="s">
        <v>43</v>
      </c>
      <c r="B89" s="71">
        <f>(VLOOKUP($A89,'Occupancy Raw Data'!$B$8:$BE$45,'Occupancy Raw Data'!AG$3,FALSE))/100</f>
        <v>0.51887889094588102</v>
      </c>
      <c r="C89" s="72">
        <f>(VLOOKUP($A89,'Occupancy Raw Data'!$B$8:$BE$45,'Occupancy Raw Data'!AH$3,FALSE))/100</f>
        <v>0.60942007146854893</v>
      </c>
      <c r="D89" s="72">
        <f>(VLOOKUP($A89,'Occupancy Raw Data'!$B$8:$BE$45,'Occupancy Raw Data'!AI$3,FALSE))/100</f>
        <v>0.67877900718990802</v>
      </c>
      <c r="E89" s="72">
        <f>(VLOOKUP($A89,'Occupancy Raw Data'!$B$8:$BE$45,'Occupancy Raw Data'!AJ$3,FALSE))/100</f>
        <v>0.70573039996555709</v>
      </c>
      <c r="F89" s="72">
        <f>(VLOOKUP($A89,'Occupancy Raw Data'!$B$8:$BE$45,'Occupancy Raw Data'!AK$3,FALSE))/100</f>
        <v>0.71174545767674102</v>
      </c>
      <c r="G89" s="73">
        <f>(VLOOKUP($A89,'Occupancy Raw Data'!$B$8:$BE$45,'Occupancy Raw Data'!AL$3,FALSE))/100</f>
        <v>0.64491018995298499</v>
      </c>
      <c r="H89" s="53">
        <f>(VLOOKUP($A89,'Occupancy Raw Data'!$B$8:$BE$45,'Occupancy Raw Data'!AN$3,FALSE))/100</f>
        <v>0.78437957461465502</v>
      </c>
      <c r="I89" s="53">
        <f>(VLOOKUP($A89,'Occupancy Raw Data'!$B$8:$BE$45,'Occupancy Raw Data'!AO$3,FALSE))/100</f>
        <v>0.79010591578403511</v>
      </c>
      <c r="J89" s="73">
        <f>(VLOOKUP($A89,'Occupancy Raw Data'!$B$8:$BE$45,'Occupancy Raw Data'!AP$3,FALSE))/100</f>
        <v>0.78724274519934501</v>
      </c>
      <c r="K89" s="74">
        <f>(VLOOKUP($A89,'Occupancy Raw Data'!$B$8:$BE$45,'Occupancy Raw Data'!AR$3,FALSE))/100</f>
        <v>0.68557563381840891</v>
      </c>
      <c r="M89" s="75">
        <f>VLOOKUP($A89,'ADR Raw Data'!$B$6:$BE$43,'ADR Raw Data'!AG$1,FALSE)</f>
        <v>101.547690715233</v>
      </c>
      <c r="N89" s="76">
        <f>VLOOKUP($A89,'ADR Raw Data'!$B$6:$BE$43,'ADR Raw Data'!AH$1,FALSE)</f>
        <v>111.107538163193</v>
      </c>
      <c r="O89" s="76">
        <f>VLOOKUP($A89,'ADR Raw Data'!$B$6:$BE$43,'ADR Raw Data'!AI$1,FALSE)</f>
        <v>119.154579373335</v>
      </c>
      <c r="P89" s="76">
        <f>VLOOKUP($A89,'ADR Raw Data'!$B$6:$BE$43,'ADR Raw Data'!AJ$1,FALSE)</f>
        <v>122.507986102977</v>
      </c>
      <c r="Q89" s="76">
        <f>VLOOKUP($A89,'ADR Raw Data'!$B$6:$BE$43,'ADR Raw Data'!AK$1,FALSE)</f>
        <v>124.478082959288</v>
      </c>
      <c r="R89" s="77">
        <f>VLOOKUP($A89,'ADR Raw Data'!$B$6:$BE$43,'ADR Raw Data'!AL$1,FALSE)</f>
        <v>116.709425966673</v>
      </c>
      <c r="S89" s="76">
        <f>VLOOKUP($A89,'ADR Raw Data'!$B$6:$BE$43,'ADR Raw Data'!AN$1,FALSE)</f>
        <v>135.06845529146901</v>
      </c>
      <c r="T89" s="76">
        <f>VLOOKUP($A89,'ADR Raw Data'!$B$6:$BE$43,'ADR Raw Data'!AO$1,FALSE)</f>
        <v>133.714039218571</v>
      </c>
      <c r="U89" s="77">
        <f>VLOOKUP($A89,'ADR Raw Data'!$B$6:$BE$43,'ADR Raw Data'!AP$1,FALSE)</f>
        <v>134.38878427629899</v>
      </c>
      <c r="V89" s="78">
        <f>VLOOKUP($A89,'ADR Raw Data'!$B$6:$BE$43,'ADR Raw Data'!AR$1,FALSE)</f>
        <v>122.509600497017</v>
      </c>
      <c r="X89" s="75">
        <f>VLOOKUP($A89,'RevPAR Raw Data'!$B$6:$BE$43,'RevPAR Raw Data'!AG$1,FALSE)</f>
        <v>52.690953136436001</v>
      </c>
      <c r="Y89" s="76">
        <f>VLOOKUP($A89,'RevPAR Raw Data'!$B$6:$BE$43,'RevPAR Raw Data'!AH$1,FALSE)</f>
        <v>67.711163848107802</v>
      </c>
      <c r="Z89" s="76">
        <f>VLOOKUP($A89,'RevPAR Raw Data'!$B$6:$BE$43,'RevPAR Raw Data'!AI$1,FALSE)</f>
        <v>80.879627089163407</v>
      </c>
      <c r="AA89" s="76">
        <f>VLOOKUP($A89,'RevPAR Raw Data'!$B$6:$BE$43,'RevPAR Raw Data'!AJ$1,FALSE)</f>
        <v>86.457610031428899</v>
      </c>
      <c r="AB89" s="76">
        <f>VLOOKUP($A89,'RevPAR Raw Data'!$B$6:$BE$43,'RevPAR Raw Data'!AK$1,FALSE)</f>
        <v>88.596710126582195</v>
      </c>
      <c r="AC89" s="77">
        <f>VLOOKUP($A89,'RevPAR Raw Data'!$B$6:$BE$43,'RevPAR Raw Data'!AL$1,FALSE)</f>
        <v>75.267098069471402</v>
      </c>
      <c r="AD89" s="76">
        <f>VLOOKUP($A89,'RevPAR Raw Data'!$B$6:$BE$43,'RevPAR Raw Data'!AN$1,FALSE)</f>
        <v>105.94493750538101</v>
      </c>
      <c r="AE89" s="76">
        <f>VLOOKUP($A89,'RevPAR Raw Data'!$B$6:$BE$43,'RevPAR Raw Data'!AO$1,FALSE)</f>
        <v>105.64825340997101</v>
      </c>
      <c r="AF89" s="77">
        <f>VLOOKUP($A89,'RevPAR Raw Data'!$B$6:$BE$43,'RevPAR Raw Data'!AP$1,FALSE)</f>
        <v>105.79659545767601</v>
      </c>
      <c r="AG89" s="78">
        <f>VLOOKUP($A89,'RevPAR Raw Data'!$B$6:$BE$43,'RevPAR Raw Data'!AR$1,FALSE)</f>
        <v>83.989597009582596</v>
      </c>
    </row>
    <row r="90" spans="1:33" x14ac:dyDescent="0.2">
      <c r="A90" s="55" t="s">
        <v>131</v>
      </c>
      <c r="B90" s="43">
        <f>(VLOOKUP($A89,'Occupancy Raw Data'!$B$8:$BE$51,'Occupancy Raw Data'!AT$3,FALSE))/100</f>
        <v>-7.4480538234579605E-2</v>
      </c>
      <c r="C90" s="44">
        <f>(VLOOKUP($A89,'Occupancy Raw Data'!$B$8:$BE$51,'Occupancy Raw Data'!AU$3,FALSE))/100</f>
        <v>-7.5096628144922491E-3</v>
      </c>
      <c r="D90" s="44">
        <f>(VLOOKUP($A89,'Occupancy Raw Data'!$B$8:$BE$51,'Occupancy Raw Data'!AV$3,FALSE))/100</f>
        <v>1.3410921778618402E-2</v>
      </c>
      <c r="E90" s="44">
        <f>(VLOOKUP($A89,'Occupancy Raw Data'!$B$8:$BE$51,'Occupancy Raw Data'!AW$3,FALSE))/100</f>
        <v>5.33731025550086E-2</v>
      </c>
      <c r="F90" s="44">
        <f>(VLOOKUP($A89,'Occupancy Raw Data'!$B$8:$BE$51,'Occupancy Raw Data'!AX$3,FALSE))/100</f>
        <v>7.5308396617280504E-2</v>
      </c>
      <c r="G90" s="44">
        <f>(VLOOKUP($A89,'Occupancy Raw Data'!$B$8:$BE$51,'Occupancy Raw Data'!AY$3,FALSE))/100</f>
        <v>1.5180126349087698E-2</v>
      </c>
      <c r="H90" s="45">
        <f>(VLOOKUP($A89,'Occupancy Raw Data'!$B$8:$BE$51,'Occupancy Raw Data'!BA$3,FALSE))/100</f>
        <v>3.9756849169317099E-2</v>
      </c>
      <c r="I90" s="45">
        <f>(VLOOKUP($A89,'Occupancy Raw Data'!$B$8:$BE$51,'Occupancy Raw Data'!BB$3,FALSE))/100</f>
        <v>7.8393558449591505E-2</v>
      </c>
      <c r="J90" s="44">
        <f>(VLOOKUP($A89,'Occupancy Raw Data'!$B$8:$BE$51,'Occupancy Raw Data'!BC$3,FALSE))/100</f>
        <v>5.8793063380844598E-2</v>
      </c>
      <c r="K90" s="46">
        <f>(VLOOKUP($A89,'Occupancy Raw Data'!$B$8:$BE$51,'Occupancy Raw Data'!BE$3,FALSE))/100</f>
        <v>2.9085869730584701E-2</v>
      </c>
      <c r="M90" s="43">
        <f>(VLOOKUP($A89,'ADR Raw Data'!$B$6:$BE$49,'ADR Raw Data'!AT$1,FALSE))/100</f>
        <v>-2.95561255655441E-2</v>
      </c>
      <c r="N90" s="44">
        <f>(VLOOKUP($A89,'ADR Raw Data'!$B$6:$BE$49,'ADR Raw Data'!AU$1,FALSE))/100</f>
        <v>-9.2850470800189301E-3</v>
      </c>
      <c r="O90" s="44">
        <f>(VLOOKUP($A89,'ADR Raw Data'!$B$6:$BE$49,'ADR Raw Data'!AV$1,FALSE))/100</f>
        <v>2.6358433988105001E-2</v>
      </c>
      <c r="P90" s="44">
        <f>(VLOOKUP($A89,'ADR Raw Data'!$B$6:$BE$49,'ADR Raw Data'!AW$1,FALSE))/100</f>
        <v>2.9997791957122398E-2</v>
      </c>
      <c r="Q90" s="44">
        <f>(VLOOKUP($A89,'ADR Raw Data'!$B$6:$BE$49,'ADR Raw Data'!AX$1,FALSE))/100</f>
        <v>4.8059156501116494E-2</v>
      </c>
      <c r="R90" s="44">
        <f>(VLOOKUP($A89,'ADR Raw Data'!$B$6:$BE$49,'ADR Raw Data'!AY$1,FALSE))/100</f>
        <v>1.9582854363090402E-2</v>
      </c>
      <c r="S90" s="45">
        <f>(VLOOKUP($A89,'ADR Raw Data'!$B$6:$BE$49,'ADR Raw Data'!BA$1,FALSE))/100</f>
        <v>5.2943814986602E-2</v>
      </c>
      <c r="T90" s="45">
        <f>(VLOOKUP($A89,'ADR Raw Data'!$B$6:$BE$49,'ADR Raw Data'!BB$1,FALSE))/100</f>
        <v>4.3306201866004299E-2</v>
      </c>
      <c r="U90" s="44">
        <f>(VLOOKUP($A89,'ADR Raw Data'!$B$6:$BE$49,'ADR Raw Data'!BC$1,FALSE))/100</f>
        <v>4.8101168397657199E-2</v>
      </c>
      <c r="V90" s="46">
        <f>(VLOOKUP($A89,'ADR Raw Data'!$B$6:$BE$49,'ADR Raw Data'!BE$1,FALSE))/100</f>
        <v>3.0761572286361897E-2</v>
      </c>
      <c r="X90" s="43">
        <f>(VLOOKUP($A89,'RevPAR Raw Data'!$B$6:$BE$49,'RevPAR Raw Data'!AT$1,FALSE))/100</f>
        <v>-0.10183530765987299</v>
      </c>
      <c r="Y90" s="44">
        <f>(VLOOKUP($A89,'RevPAR Raw Data'!$B$6:$BE$49,'RevPAR Raw Data'!AU$1,FALSE))/100</f>
        <v>-1.6724982321723501E-2</v>
      </c>
      <c r="Z90" s="44">
        <f>(VLOOKUP($A89,'RevPAR Raw Data'!$B$6:$BE$49,'RevPAR Raw Data'!AV$1,FALSE))/100</f>
        <v>4.0122846663144897E-2</v>
      </c>
      <c r="AA90" s="44">
        <f>(VLOOKUP($A89,'RevPAR Raw Data'!$B$6:$BE$49,'RevPAR Raw Data'!AW$1,FALSE))/100</f>
        <v>8.4971969738682401E-2</v>
      </c>
      <c r="AB90" s="44">
        <f>(VLOOKUP($A89,'RevPAR Raw Data'!$B$6:$BE$49,'RevPAR Raw Data'!AX$1,FALSE))/100</f>
        <v>0.126986811137275</v>
      </c>
      <c r="AC90" s="44">
        <f>(VLOOKUP($A89,'RevPAR Raw Data'!$B$6:$BE$49,'RevPAR Raw Data'!AY$1,FALSE))/100</f>
        <v>3.5060250915685695E-2</v>
      </c>
      <c r="AD90" s="45">
        <f>(VLOOKUP($A89,'RevPAR Raw Data'!$B$6:$BE$49,'RevPAR Raw Data'!BA$1,FALSE))/100</f>
        <v>9.4805543422789698E-2</v>
      </c>
      <c r="AE90" s="45">
        <f>(VLOOKUP($A89,'RevPAR Raw Data'!$B$6:$BE$49,'RevPAR Raw Data'!BB$1,FALSE))/100</f>
        <v>0.12509468758280801</v>
      </c>
      <c r="AF90" s="44">
        <f>(VLOOKUP($A89,'RevPAR Raw Data'!$B$6:$BE$49,'RevPAR Raw Data'!BC$1,FALSE))/100</f>
        <v>0.10972224682079799</v>
      </c>
      <c r="AG90" s="46">
        <f>(VLOOKUP($A89,'RevPAR Raw Data'!$B$6:$BE$49,'RevPAR Raw Data'!BE$1,FALSE))/100</f>
        <v>6.0742169101175802E-2</v>
      </c>
    </row>
    <row r="91" spans="1:33" x14ac:dyDescent="0.2">
      <c r="A91" s="93"/>
      <c r="B91" s="71"/>
      <c r="C91" s="72"/>
      <c r="D91" s="72"/>
      <c r="E91" s="72"/>
      <c r="F91" s="72"/>
      <c r="G91" s="73"/>
      <c r="H91" s="53"/>
      <c r="I91" s="53"/>
      <c r="J91" s="73"/>
      <c r="K91" s="74"/>
      <c r="M91" s="75"/>
      <c r="N91" s="76"/>
      <c r="O91" s="76"/>
      <c r="P91" s="76"/>
      <c r="Q91" s="76"/>
      <c r="R91" s="77"/>
      <c r="S91" s="76"/>
      <c r="T91" s="76"/>
      <c r="U91" s="77"/>
      <c r="V91" s="78"/>
      <c r="X91" s="75"/>
      <c r="Y91" s="76"/>
      <c r="Z91" s="76"/>
      <c r="AA91" s="76"/>
      <c r="AB91" s="76"/>
      <c r="AC91" s="77"/>
      <c r="AD91" s="76"/>
      <c r="AE91" s="76"/>
      <c r="AF91" s="77"/>
      <c r="AG91" s="78"/>
    </row>
    <row r="92" spans="1:33" x14ac:dyDescent="0.2">
      <c r="A92" s="70" t="s">
        <v>44</v>
      </c>
      <c r="B92" s="71">
        <f>(VLOOKUP($A92,'Occupancy Raw Data'!$B$8:$BE$45,'Occupancy Raw Data'!AG$3,FALSE))/100</f>
        <v>0.424020187682359</v>
      </c>
      <c r="C92" s="72">
        <f>(VLOOKUP($A92,'Occupancy Raw Data'!$B$8:$BE$45,'Occupancy Raw Data'!AH$3,FALSE))/100</f>
        <v>0.51123728412585701</v>
      </c>
      <c r="D92" s="72">
        <f>(VLOOKUP($A92,'Occupancy Raw Data'!$B$8:$BE$45,'Occupancy Raw Data'!AI$3,FALSE))/100</f>
        <v>0.54670372998974803</v>
      </c>
      <c r="E92" s="72">
        <f>(VLOOKUP($A92,'Occupancy Raw Data'!$B$8:$BE$45,'Occupancy Raw Data'!AJ$3,FALSE))/100</f>
        <v>0.53747732828641193</v>
      </c>
      <c r="F92" s="72">
        <f>(VLOOKUP($A92,'Occupancy Raw Data'!$B$8:$BE$45,'Occupancy Raw Data'!AK$3,FALSE))/100</f>
        <v>0.58004485187079502</v>
      </c>
      <c r="G92" s="73">
        <f>(VLOOKUP($A92,'Occupancy Raw Data'!$B$8:$BE$45,'Occupancy Raw Data'!AL$3,FALSE))/100</f>
        <v>0.51992275253221898</v>
      </c>
      <c r="H92" s="53">
        <f>(VLOOKUP($A92,'Occupancy Raw Data'!$B$8:$BE$45,'Occupancy Raw Data'!AN$3,FALSE))/100</f>
        <v>0.81870401699649809</v>
      </c>
      <c r="I92" s="53">
        <f>(VLOOKUP($A92,'Occupancy Raw Data'!$B$8:$BE$45,'Occupancy Raw Data'!AO$3,FALSE))/100</f>
        <v>0.85210685761498195</v>
      </c>
      <c r="J92" s="73">
        <f>(VLOOKUP($A92,'Occupancy Raw Data'!$B$8:$BE$45,'Occupancy Raw Data'!AP$3,FALSE))/100</f>
        <v>0.83540543730574002</v>
      </c>
      <c r="K92" s="74">
        <f>(VLOOKUP($A92,'Occupancy Raw Data'!$B$8:$BE$45,'Occupancy Raw Data'!AR$3,FALSE))/100</f>
        <v>0.61017225758164007</v>
      </c>
      <c r="M92" s="75">
        <f>VLOOKUP($A92,'ADR Raw Data'!$B$6:$BE$43,'ADR Raw Data'!AG$1,FALSE)</f>
        <v>107.348548344801</v>
      </c>
      <c r="N92" s="76">
        <f>VLOOKUP($A92,'ADR Raw Data'!$B$6:$BE$43,'ADR Raw Data'!AH$1,FALSE)</f>
        <v>112.45599763612501</v>
      </c>
      <c r="O92" s="76">
        <f>VLOOKUP($A92,'ADR Raw Data'!$B$6:$BE$43,'ADR Raw Data'!AI$1,FALSE)</f>
        <v>116.263530377555</v>
      </c>
      <c r="P92" s="76">
        <f>VLOOKUP($A92,'ADR Raw Data'!$B$6:$BE$43,'ADR Raw Data'!AJ$1,FALSE)</f>
        <v>116.07566977221801</v>
      </c>
      <c r="Q92" s="76">
        <f>VLOOKUP($A92,'ADR Raw Data'!$B$6:$BE$43,'ADR Raw Data'!AK$1,FALSE)</f>
        <v>117.382110259106</v>
      </c>
      <c r="R92" s="77">
        <f>VLOOKUP($A92,'ADR Raw Data'!$B$6:$BE$43,'ADR Raw Data'!AL$1,FALSE)</f>
        <v>114.272781666919</v>
      </c>
      <c r="S92" s="76">
        <f>VLOOKUP($A92,'ADR Raw Data'!$B$6:$BE$43,'ADR Raw Data'!AN$1,FALSE)</f>
        <v>160.191053169301</v>
      </c>
      <c r="T92" s="76">
        <f>VLOOKUP($A92,'ADR Raw Data'!$B$6:$BE$43,'ADR Raw Data'!AO$1,FALSE)</f>
        <v>168.45421378705299</v>
      </c>
      <c r="U92" s="77">
        <f>VLOOKUP($A92,'ADR Raw Data'!$B$6:$BE$43,'ADR Raw Data'!AP$1,FALSE)</f>
        <v>164.405232006028</v>
      </c>
      <c r="V92" s="78">
        <f>VLOOKUP($A92,'ADR Raw Data'!$B$6:$BE$43,'ADR Raw Data'!AR$1,FALSE)</f>
        <v>133.90787964575199</v>
      </c>
      <c r="X92" s="75">
        <f>VLOOKUP($A92,'RevPAR Raw Data'!$B$6:$BE$43,'RevPAR Raw Data'!AG$1,FALSE)</f>
        <v>45.517951616591702</v>
      </c>
      <c r="Y92" s="76">
        <f>VLOOKUP($A92,'RevPAR Raw Data'!$B$6:$BE$43,'RevPAR Raw Data'!AH$1,FALSE)</f>
        <v>57.491698815156496</v>
      </c>
      <c r="Z92" s="76">
        <f>VLOOKUP($A92,'RevPAR Raw Data'!$B$6:$BE$43,'RevPAR Raw Data'!AI$1,FALSE)</f>
        <v>63.561705719186101</v>
      </c>
      <c r="AA92" s="76">
        <f>VLOOKUP($A92,'RevPAR Raw Data'!$B$6:$BE$43,'RevPAR Raw Data'!AJ$1,FALSE)</f>
        <v>62.388040868228003</v>
      </c>
      <c r="AB92" s="76">
        <f>VLOOKUP($A92,'RevPAR Raw Data'!$B$6:$BE$43,'RevPAR Raw Data'!AK$1,FALSE)</f>
        <v>68.086888757524406</v>
      </c>
      <c r="AC92" s="77">
        <f>VLOOKUP($A92,'RevPAR Raw Data'!$B$6:$BE$43,'RevPAR Raw Data'!AL$1,FALSE)</f>
        <v>59.413019183777998</v>
      </c>
      <c r="AD92" s="76">
        <f>VLOOKUP($A92,'RevPAR Raw Data'!$B$6:$BE$43,'RevPAR Raw Data'!AN$1,FALSE)</f>
        <v>131.14905871660599</v>
      </c>
      <c r="AE92" s="76">
        <f>VLOOKUP($A92,'RevPAR Raw Data'!$B$6:$BE$43,'RevPAR Raw Data'!AO$1,FALSE)</f>
        <v>143.540990762088</v>
      </c>
      <c r="AF92" s="77">
        <f>VLOOKUP($A92,'RevPAR Raw Data'!$B$6:$BE$43,'RevPAR Raw Data'!AP$1,FALSE)</f>
        <v>137.345024739347</v>
      </c>
      <c r="AG92" s="78">
        <f>VLOOKUP($A92,'RevPAR Raw Data'!$B$6:$BE$43,'RevPAR Raw Data'!AR$1,FALSE)</f>
        <v>81.706873231419394</v>
      </c>
    </row>
    <row r="93" spans="1:33" x14ac:dyDescent="0.2">
      <c r="A93" s="55" t="s">
        <v>131</v>
      </c>
      <c r="B93" s="43">
        <f>(VLOOKUP($A92,'Occupancy Raw Data'!$B$8:$BE$51,'Occupancy Raw Data'!AT$3,FALSE))/100</f>
        <v>6.5512682528349492E-2</v>
      </c>
      <c r="C93" s="44">
        <f>(VLOOKUP($A92,'Occupancy Raw Data'!$B$8:$BE$51,'Occupancy Raw Data'!AU$3,FALSE))/100</f>
        <v>8.558921714215259E-2</v>
      </c>
      <c r="D93" s="44">
        <f>(VLOOKUP($A92,'Occupancy Raw Data'!$B$8:$BE$51,'Occupancy Raw Data'!AV$3,FALSE))/100</f>
        <v>7.46594275250579E-2</v>
      </c>
      <c r="E93" s="44">
        <f>(VLOOKUP($A92,'Occupancy Raw Data'!$B$8:$BE$51,'Occupancy Raw Data'!AW$3,FALSE))/100</f>
        <v>1.1636896592938399E-2</v>
      </c>
      <c r="F93" s="44">
        <f>(VLOOKUP($A92,'Occupancy Raw Data'!$B$8:$BE$51,'Occupancy Raw Data'!AX$3,FALSE))/100</f>
        <v>3.6518154557356103E-2</v>
      </c>
      <c r="G93" s="44">
        <f>(VLOOKUP($A92,'Occupancy Raw Data'!$B$8:$BE$51,'Occupancy Raw Data'!AY$3,FALSE))/100</f>
        <v>5.31119366298358E-2</v>
      </c>
      <c r="H93" s="45">
        <f>(VLOOKUP($A92,'Occupancy Raw Data'!$B$8:$BE$51,'Occupancy Raw Data'!BA$3,FALSE))/100</f>
        <v>4.9509316541002803E-2</v>
      </c>
      <c r="I93" s="45">
        <f>(VLOOKUP($A92,'Occupancy Raw Data'!$B$8:$BE$51,'Occupancy Raw Data'!BB$3,FALSE))/100</f>
        <v>6.2189715665319903E-2</v>
      </c>
      <c r="J93" s="44">
        <f>(VLOOKUP($A92,'Occupancy Raw Data'!$B$8:$BE$51,'Occupancy Raw Data'!BC$3,FALSE))/100</f>
        <v>5.5924133675752899E-2</v>
      </c>
      <c r="K93" s="46">
        <f>(VLOOKUP($A92,'Occupancy Raw Data'!$B$8:$BE$51,'Occupancy Raw Data'!BE$3,FALSE))/100</f>
        <v>5.4297815077077198E-2</v>
      </c>
      <c r="M93" s="43">
        <f>(VLOOKUP($A92,'ADR Raw Data'!$B$6:$BE$49,'ADR Raw Data'!AT$1,FALSE))/100</f>
        <v>-1.0964329726070501E-2</v>
      </c>
      <c r="N93" s="44">
        <f>(VLOOKUP($A92,'ADR Raw Data'!$B$6:$BE$49,'ADR Raw Data'!AU$1,FALSE))/100</f>
        <v>1.5071103653811799E-2</v>
      </c>
      <c r="O93" s="44">
        <f>(VLOOKUP($A92,'ADR Raw Data'!$B$6:$BE$49,'ADR Raw Data'!AV$1,FALSE))/100</f>
        <v>9.4875880159110502E-3</v>
      </c>
      <c r="P93" s="44">
        <f>(VLOOKUP($A92,'ADR Raw Data'!$B$6:$BE$49,'ADR Raw Data'!AW$1,FALSE))/100</f>
        <v>-1.4648082111274201E-2</v>
      </c>
      <c r="Q93" s="44">
        <f>(VLOOKUP($A92,'ADR Raw Data'!$B$6:$BE$49,'ADR Raw Data'!AX$1,FALSE))/100</f>
        <v>-1.36816064782408E-2</v>
      </c>
      <c r="R93" s="44">
        <f>(VLOOKUP($A92,'ADR Raw Data'!$B$6:$BE$49,'ADR Raw Data'!AY$1,FALSE))/100</f>
        <v>-3.7398476803694502E-3</v>
      </c>
      <c r="S93" s="45">
        <f>(VLOOKUP($A92,'ADR Raw Data'!$B$6:$BE$49,'ADR Raw Data'!BA$1,FALSE))/100</f>
        <v>3.7115798017967598E-2</v>
      </c>
      <c r="T93" s="45">
        <f>(VLOOKUP($A92,'ADR Raw Data'!$B$6:$BE$49,'ADR Raw Data'!BB$1,FALSE))/100</f>
        <v>6.3671240076990598E-2</v>
      </c>
      <c r="U93" s="44">
        <f>(VLOOKUP($A92,'ADR Raw Data'!$B$6:$BE$49,'ADR Raw Data'!BC$1,FALSE))/100</f>
        <v>5.0891276797007202E-2</v>
      </c>
      <c r="V93" s="46">
        <f>(VLOOKUP($A92,'ADR Raw Data'!$B$6:$BE$49,'ADR Raw Data'!BE$1,FALSE))/100</f>
        <v>2.20704360625394E-2</v>
      </c>
      <c r="X93" s="43">
        <f>(VLOOKUP($A92,'RevPAR Raw Data'!$B$6:$BE$49,'RevPAR Raw Data'!AT$1,FALSE))/100</f>
        <v>5.3830050149798699E-2</v>
      </c>
      <c r="Y93" s="44">
        <f>(VLOOKUP($A92,'RevPAR Raw Data'!$B$6:$BE$49,'RevPAR Raw Data'!AU$1,FALSE))/100</f>
        <v>0.10195024475916201</v>
      </c>
      <c r="Z93" s="44">
        <f>(VLOOKUP($A92,'RevPAR Raw Data'!$B$6:$BE$49,'RevPAR Raw Data'!AV$1,FALSE))/100</f>
        <v>8.4855353430830505E-2</v>
      </c>
      <c r="AA93" s="44">
        <f>(VLOOKUP($A92,'RevPAR Raw Data'!$B$6:$BE$49,'RevPAR Raw Data'!AW$1,FALSE))/100</f>
        <v>-3.1816437351495403E-3</v>
      </c>
      <c r="AB93" s="44">
        <f>(VLOOKUP($A92,'RevPAR Raw Data'!$B$6:$BE$49,'RevPAR Raw Data'!AX$1,FALSE))/100</f>
        <v>2.2336921059149903E-2</v>
      </c>
      <c r="AC93" s="44">
        <f>(VLOOKUP($A92,'RevPAR Raw Data'!$B$6:$BE$49,'RevPAR Raw Data'!AY$1,FALSE))/100</f>
        <v>4.9173458396461402E-2</v>
      </c>
      <c r="AD93" s="45">
        <f>(VLOOKUP($A92,'RevPAR Raw Data'!$B$6:$BE$49,'RevPAR Raw Data'!BA$1,FALSE))/100</f>
        <v>8.846269235171389E-2</v>
      </c>
      <c r="AE93" s="45">
        <f>(VLOOKUP($A92,'RevPAR Raw Data'!$B$6:$BE$49,'RevPAR Raw Data'!BB$1,FALSE))/100</f>
        <v>0.12982065205875601</v>
      </c>
      <c r="AF93" s="44">
        <f>(VLOOKUP($A92,'RevPAR Raw Data'!$B$6:$BE$49,'RevPAR Raw Data'!BC$1,FALSE))/100</f>
        <v>0.10966146103928499</v>
      </c>
      <c r="AG93" s="46">
        <f>(VLOOKUP($A92,'RevPAR Raw Data'!$B$6:$BE$49,'RevPAR Raw Data'!BE$1,FALSE))/100</f>
        <v>7.7566627595610893E-2</v>
      </c>
    </row>
    <row r="94" spans="1:33" x14ac:dyDescent="0.2">
      <c r="A94" s="93"/>
      <c r="B94" s="71"/>
      <c r="C94" s="72"/>
      <c r="D94" s="72"/>
      <c r="E94" s="72"/>
      <c r="F94" s="72"/>
      <c r="G94" s="73"/>
      <c r="H94" s="53"/>
      <c r="I94" s="53"/>
      <c r="J94" s="73"/>
      <c r="K94" s="74"/>
      <c r="M94" s="75"/>
      <c r="N94" s="76"/>
      <c r="O94" s="76"/>
      <c r="P94" s="76"/>
      <c r="Q94" s="76"/>
      <c r="R94" s="77"/>
      <c r="S94" s="76"/>
      <c r="T94" s="76"/>
      <c r="U94" s="77"/>
      <c r="V94" s="78"/>
      <c r="X94" s="75"/>
      <c r="Y94" s="76"/>
      <c r="Z94" s="76"/>
      <c r="AA94" s="76"/>
      <c r="AB94" s="76"/>
      <c r="AC94" s="77"/>
      <c r="AD94" s="76"/>
      <c r="AE94" s="76"/>
      <c r="AF94" s="77"/>
      <c r="AG94" s="78"/>
    </row>
    <row r="95" spans="1:33" x14ac:dyDescent="0.2">
      <c r="A95" s="70" t="s">
        <v>45</v>
      </c>
      <c r="B95" s="71">
        <f>(VLOOKUP($A95,'Occupancy Raw Data'!$B$8:$BE$45,'Occupancy Raw Data'!AG$3,FALSE))/100</f>
        <v>0.39870313129955598</v>
      </c>
      <c r="C95" s="72">
        <f>(VLOOKUP($A95,'Occupancy Raw Data'!$B$8:$BE$45,'Occupancy Raw Data'!AH$3,FALSE))/100</f>
        <v>0.43485418626528599</v>
      </c>
      <c r="D95" s="72">
        <f>(VLOOKUP($A95,'Occupancy Raw Data'!$B$8:$BE$45,'Occupancy Raw Data'!AI$3,FALSE))/100</f>
        <v>0.44856202123370503</v>
      </c>
      <c r="E95" s="72">
        <f>(VLOOKUP($A95,'Occupancy Raw Data'!$B$8:$BE$45,'Occupancy Raw Data'!AJ$3,FALSE))/100</f>
        <v>0.44741970165300304</v>
      </c>
      <c r="F95" s="72">
        <f>(VLOOKUP($A95,'Occupancy Raw Data'!$B$8:$BE$45,'Occupancy Raw Data'!AK$3,FALSE))/100</f>
        <v>0.497984141916409</v>
      </c>
      <c r="G95" s="73">
        <f>(VLOOKUP($A95,'Occupancy Raw Data'!$B$8:$BE$45,'Occupancy Raw Data'!AL$3,FALSE))/100</f>
        <v>0.44550463647359201</v>
      </c>
      <c r="H95" s="53">
        <f>(VLOOKUP($A95,'Occupancy Raw Data'!$B$8:$BE$45,'Occupancy Raw Data'!AN$3,FALSE))/100</f>
        <v>0.66123504905254604</v>
      </c>
      <c r="I95" s="53">
        <f>(VLOOKUP($A95,'Occupancy Raw Data'!$B$8:$BE$45,'Occupancy Raw Data'!AO$3,FALSE))/100</f>
        <v>0.69956995027549995</v>
      </c>
      <c r="J95" s="73">
        <f>(VLOOKUP($A95,'Occupancy Raw Data'!$B$8:$BE$45,'Occupancy Raw Data'!AP$3,FALSE))/100</f>
        <v>0.680402499664023</v>
      </c>
      <c r="K95" s="74">
        <f>(VLOOKUP($A95,'Occupancy Raw Data'!$B$8:$BE$45,'Occupancy Raw Data'!AR$3,FALSE))/100</f>
        <v>0.51261831167085803</v>
      </c>
      <c r="M95" s="75">
        <f>VLOOKUP($A95,'ADR Raw Data'!$B$6:$BE$43,'ADR Raw Data'!AG$1,FALSE)</f>
        <v>107.228211847981</v>
      </c>
      <c r="N95" s="76">
        <f>VLOOKUP($A95,'ADR Raw Data'!$B$6:$BE$43,'ADR Raw Data'!AH$1,FALSE)</f>
        <v>102.54878003554001</v>
      </c>
      <c r="O95" s="76">
        <f>VLOOKUP($A95,'ADR Raw Data'!$B$6:$BE$43,'ADR Raw Data'!AI$1,FALSE)</f>
        <v>101.749736349337</v>
      </c>
      <c r="P95" s="76">
        <f>VLOOKUP($A95,'ADR Raw Data'!$B$6:$BE$43,'ADR Raw Data'!AJ$1,FALSE)</f>
        <v>101.35065555305199</v>
      </c>
      <c r="Q95" s="76">
        <f>VLOOKUP($A95,'ADR Raw Data'!$B$6:$BE$43,'ADR Raw Data'!AK$1,FALSE)</f>
        <v>112.34754486574001</v>
      </c>
      <c r="R95" s="77">
        <f>VLOOKUP($A95,'ADR Raw Data'!$B$6:$BE$43,'ADR Raw Data'!AL$1,FALSE)</f>
        <v>105.17539622926</v>
      </c>
      <c r="S95" s="76">
        <f>VLOOKUP($A95,'ADR Raw Data'!$B$6:$BE$43,'ADR Raw Data'!AN$1,FALSE)</f>
        <v>146.660028961942</v>
      </c>
      <c r="T95" s="76">
        <f>VLOOKUP($A95,'ADR Raw Data'!$B$6:$BE$43,'ADR Raw Data'!AO$1,FALSE)</f>
        <v>161.69199884737199</v>
      </c>
      <c r="U95" s="77">
        <f>VLOOKUP($A95,'ADR Raw Data'!$B$6:$BE$43,'ADR Raw Data'!AP$1,FALSE)</f>
        <v>154.387744858405</v>
      </c>
      <c r="V95" s="78">
        <f>VLOOKUP($A95,'ADR Raw Data'!$B$6:$BE$43,'ADR Raw Data'!AR$1,FALSE)</f>
        <v>123.83824049886201</v>
      </c>
      <c r="X95" s="75">
        <f>VLOOKUP($A95,'RevPAR Raw Data'!$B$6:$BE$43,'RevPAR Raw Data'!AG$1,FALSE)</f>
        <v>42.752223827442499</v>
      </c>
      <c r="Y95" s="76">
        <f>VLOOKUP($A95,'RevPAR Raw Data'!$B$6:$BE$43,'RevPAR Raw Data'!AH$1,FALSE)</f>
        <v>44.593766294852799</v>
      </c>
      <c r="Z95" s="76">
        <f>VLOOKUP($A95,'RevPAR Raw Data'!$B$6:$BE$43,'RevPAR Raw Data'!AI$1,FALSE)</f>
        <v>45.641067396855199</v>
      </c>
      <c r="AA95" s="76">
        <f>VLOOKUP($A95,'RevPAR Raw Data'!$B$6:$BE$43,'RevPAR Raw Data'!AJ$1,FALSE)</f>
        <v>45.346280069883001</v>
      </c>
      <c r="AB95" s="76">
        <f>VLOOKUP($A95,'RevPAR Raw Data'!$B$6:$BE$43,'RevPAR Raw Data'!AK$1,FALSE)</f>
        <v>55.947295726380801</v>
      </c>
      <c r="AC95" s="77">
        <f>VLOOKUP($A95,'RevPAR Raw Data'!$B$6:$BE$43,'RevPAR Raw Data'!AL$1,FALSE)</f>
        <v>46.856126663082897</v>
      </c>
      <c r="AD95" s="76">
        <f>VLOOKUP($A95,'RevPAR Raw Data'!$B$6:$BE$43,'RevPAR Raw Data'!AN$1,FALSE)</f>
        <v>96.976751444698195</v>
      </c>
      <c r="AE95" s="76">
        <f>VLOOKUP($A95,'RevPAR Raw Data'!$B$6:$BE$43,'RevPAR Raw Data'!AO$1,FALSE)</f>
        <v>113.114863593603</v>
      </c>
      <c r="AF95" s="77">
        <f>VLOOKUP($A95,'RevPAR Raw Data'!$B$6:$BE$43,'RevPAR Raw Data'!AP$1,FALSE)</f>
        <v>105.04580751915</v>
      </c>
      <c r="AG95" s="78">
        <f>VLOOKUP($A95,'RevPAR Raw Data'!$B$6:$BE$43,'RevPAR Raw Data'!AR$1,FALSE)</f>
        <v>63.481749764816499</v>
      </c>
    </row>
    <row r="96" spans="1:33" x14ac:dyDescent="0.2">
      <c r="A96" s="55" t="s">
        <v>131</v>
      </c>
      <c r="B96" s="43">
        <f>(VLOOKUP($A95,'Occupancy Raw Data'!$B$8:$BE$51,'Occupancy Raw Data'!AT$3,FALSE))/100</f>
        <v>0.108551059181904</v>
      </c>
      <c r="C96" s="44">
        <f>(VLOOKUP($A95,'Occupancy Raw Data'!$B$8:$BE$51,'Occupancy Raw Data'!AU$3,FALSE))/100</f>
        <v>2.23612325519549E-2</v>
      </c>
      <c r="D96" s="44">
        <f>(VLOOKUP($A95,'Occupancy Raw Data'!$B$8:$BE$51,'Occupancy Raw Data'!AV$3,FALSE))/100</f>
        <v>1.4671946516326998E-2</v>
      </c>
      <c r="E96" s="44">
        <f>(VLOOKUP($A95,'Occupancy Raw Data'!$B$8:$BE$51,'Occupancy Raw Data'!AW$3,FALSE))/100</f>
        <v>3.79019194502603E-2</v>
      </c>
      <c r="F96" s="44">
        <f>(VLOOKUP($A95,'Occupancy Raw Data'!$B$8:$BE$51,'Occupancy Raw Data'!AX$3,FALSE))/100</f>
        <v>0.10483701665772599</v>
      </c>
      <c r="G96" s="44">
        <f>(VLOOKUP($A95,'Occupancy Raw Data'!$B$8:$BE$51,'Occupancy Raw Data'!AY$3,FALSE))/100</f>
        <v>5.6252765616606401E-2</v>
      </c>
      <c r="H96" s="45">
        <f>(VLOOKUP($A95,'Occupancy Raw Data'!$B$8:$BE$51,'Occupancy Raw Data'!BA$3,FALSE))/100</f>
        <v>4.9231362677682897E-2</v>
      </c>
      <c r="I96" s="45">
        <f>(VLOOKUP($A95,'Occupancy Raw Data'!$B$8:$BE$51,'Occupancy Raw Data'!BB$3,FALSE))/100</f>
        <v>3.29318519876238E-2</v>
      </c>
      <c r="J96" s="44">
        <f>(VLOOKUP($A95,'Occupancy Raw Data'!$B$8:$BE$51,'Occupancy Raw Data'!BC$3,FALSE))/100</f>
        <v>4.0788289669455802E-2</v>
      </c>
      <c r="K96" s="46">
        <f>(VLOOKUP($A95,'Occupancy Raw Data'!$B$8:$BE$51,'Occupancy Raw Data'!BE$3,FALSE))/100</f>
        <v>5.0334368167509698E-2</v>
      </c>
      <c r="M96" s="43">
        <f>(VLOOKUP($A95,'ADR Raw Data'!$B$6:$BE$49,'ADR Raw Data'!AT$1,FALSE))/100</f>
        <v>-1.8806821651308201E-3</v>
      </c>
      <c r="N96" s="44">
        <f>(VLOOKUP($A95,'ADR Raw Data'!$B$6:$BE$49,'ADR Raw Data'!AU$1,FALSE))/100</f>
        <v>-3.4879138477847904E-2</v>
      </c>
      <c r="O96" s="44">
        <f>(VLOOKUP($A95,'ADR Raw Data'!$B$6:$BE$49,'ADR Raw Data'!AV$1,FALSE))/100</f>
        <v>-5.02522140639401E-2</v>
      </c>
      <c r="P96" s="44">
        <f>(VLOOKUP($A95,'ADR Raw Data'!$B$6:$BE$49,'ADR Raw Data'!AW$1,FALSE))/100</f>
        <v>-4.6578202423685294E-2</v>
      </c>
      <c r="Q96" s="44">
        <f>(VLOOKUP($A95,'ADR Raw Data'!$B$6:$BE$49,'ADR Raw Data'!AX$1,FALSE))/100</f>
        <v>9.2458443979388811E-3</v>
      </c>
      <c r="R96" s="44">
        <f>(VLOOKUP($A95,'ADR Raw Data'!$B$6:$BE$49,'ADR Raw Data'!AY$1,FALSE))/100</f>
        <v>-2.3725082299244499E-2</v>
      </c>
      <c r="S96" s="45">
        <f>(VLOOKUP($A95,'ADR Raw Data'!$B$6:$BE$49,'ADR Raw Data'!BA$1,FALSE))/100</f>
        <v>-6.1594833294335008E-3</v>
      </c>
      <c r="T96" s="45">
        <f>(VLOOKUP($A95,'ADR Raw Data'!$B$6:$BE$49,'ADR Raw Data'!BB$1,FALSE))/100</f>
        <v>-6.0306216277124305E-3</v>
      </c>
      <c r="U96" s="44">
        <f>(VLOOKUP($A95,'ADR Raw Data'!$B$6:$BE$49,'ADR Raw Data'!BC$1,FALSE))/100</f>
        <v>-6.4678522114864998E-3</v>
      </c>
      <c r="V96" s="46">
        <f>(VLOOKUP($A95,'ADR Raw Data'!$B$6:$BE$49,'ADR Raw Data'!BE$1,FALSE))/100</f>
        <v>-1.69369219866881E-2</v>
      </c>
      <c r="X96" s="43">
        <f>(VLOOKUP($A95,'RevPAR Raw Data'!$B$6:$BE$49,'RevPAR Raw Data'!AT$1,FALSE))/100</f>
        <v>0.106466226975763</v>
      </c>
      <c r="Y96" s="44">
        <f>(VLOOKUP($A95,'RevPAR Raw Data'!$B$6:$BE$49,'RevPAR Raw Data'!AU$1,FALSE))/100</f>
        <v>-1.3297846452607899E-2</v>
      </c>
      <c r="Z96" s="44">
        <f>(VLOOKUP($A95,'RevPAR Raw Data'!$B$6:$BE$49,'RevPAR Raw Data'!AV$1,FALSE))/100</f>
        <v>-3.6317565344686199E-2</v>
      </c>
      <c r="AA96" s="44">
        <f>(VLOOKUP($A95,'RevPAR Raw Data'!$B$6:$BE$49,'RevPAR Raw Data'!AW$1,FALSE))/100</f>
        <v>-1.0441686249825399E-2</v>
      </c>
      <c r="AB96" s="44">
        <f>(VLOOKUP($A95,'RevPAR Raw Data'!$B$6:$BE$49,'RevPAR Raw Data'!AX$1,FALSE))/100</f>
        <v>0.115052167798827</v>
      </c>
      <c r="AC96" s="44">
        <f>(VLOOKUP($A95,'RevPAR Raw Data'!$B$6:$BE$49,'RevPAR Raw Data'!AY$1,FALSE))/100</f>
        <v>3.11930818235477E-2</v>
      </c>
      <c r="AD96" s="45">
        <f>(VLOOKUP($A95,'RevPAR Raw Data'!$B$6:$BE$49,'RevPAR Raw Data'!BA$1,FALSE))/100</f>
        <v>4.2768639590550904E-2</v>
      </c>
      <c r="AE96" s="45">
        <f>(VLOOKUP($A95,'RevPAR Raw Data'!$B$6:$BE$49,'RevPAR Raw Data'!BB$1,FALSE))/100</f>
        <v>2.67026308210742E-2</v>
      </c>
      <c r="AF96" s="44">
        <f>(VLOOKUP($A95,'RevPAR Raw Data'!$B$6:$BE$49,'RevPAR Raw Data'!BC$1,FALSE))/100</f>
        <v>3.4056624828427903E-2</v>
      </c>
      <c r="AG96" s="46">
        <f>(VLOOKUP($A95,'RevPAR Raw Data'!$B$6:$BE$49,'RevPAR Raw Data'!BE$1,FALSE))/100</f>
        <v>3.2544936913919201E-2</v>
      </c>
    </row>
    <row r="97" spans="1:33" x14ac:dyDescent="0.2">
      <c r="A97" s="83"/>
      <c r="B97" s="84"/>
      <c r="C97" s="85"/>
      <c r="D97" s="85"/>
      <c r="E97" s="85"/>
      <c r="F97" s="85"/>
      <c r="G97" s="86"/>
      <c r="H97" s="85"/>
      <c r="I97" s="85"/>
      <c r="J97" s="86"/>
      <c r="K97" s="87"/>
      <c r="M97" s="84"/>
      <c r="N97" s="85"/>
      <c r="O97" s="85"/>
      <c r="P97" s="85"/>
      <c r="Q97" s="85"/>
      <c r="R97" s="86"/>
      <c r="S97" s="85"/>
      <c r="T97" s="85"/>
      <c r="U97" s="86"/>
      <c r="V97" s="87"/>
      <c r="X97" s="84"/>
      <c r="Y97" s="85"/>
      <c r="Z97" s="85"/>
      <c r="AA97" s="85"/>
      <c r="AB97" s="85"/>
      <c r="AC97" s="86"/>
      <c r="AD97" s="85"/>
      <c r="AE97" s="85"/>
      <c r="AF97" s="86"/>
      <c r="AG97" s="87"/>
    </row>
    <row r="98" spans="1:33" x14ac:dyDescent="0.2">
      <c r="A98" s="88" t="s">
        <v>46</v>
      </c>
      <c r="B98" s="71">
        <f>(VLOOKUP($A98,'Occupancy Raw Data'!$B$8:$BE$45,'Occupancy Raw Data'!AG$3,FALSE))/100</f>
        <v>0.39502096054715702</v>
      </c>
      <c r="C98" s="72">
        <f>(VLOOKUP($A98,'Occupancy Raw Data'!$B$8:$BE$45,'Occupancy Raw Data'!AH$3,FALSE))/100</f>
        <v>0.51340187721428998</v>
      </c>
      <c r="D98" s="72">
        <f>(VLOOKUP($A98,'Occupancy Raw Data'!$B$8:$BE$45,'Occupancy Raw Data'!AI$3,FALSE))/100</f>
        <v>0.55637519659258106</v>
      </c>
      <c r="E98" s="72">
        <f>(VLOOKUP($A98,'Occupancy Raw Data'!$B$8:$BE$45,'Occupancy Raw Data'!AJ$3,FALSE))/100</f>
        <v>0.55966060144736895</v>
      </c>
      <c r="F98" s="72">
        <f>(VLOOKUP($A98,'Occupancy Raw Data'!$B$8:$BE$45,'Occupancy Raw Data'!AK$3,FALSE))/100</f>
        <v>0.549949907370612</v>
      </c>
      <c r="G98" s="73">
        <f>(VLOOKUP($A98,'Occupancy Raw Data'!$B$8:$BE$45,'Occupancy Raw Data'!AL$3,FALSE))/100</f>
        <v>0.51488170863440208</v>
      </c>
      <c r="H98" s="53">
        <f>(VLOOKUP($A98,'Occupancy Raw Data'!$B$8:$BE$45,'Occupancy Raw Data'!AN$3,FALSE))/100</f>
        <v>0.63391522871902706</v>
      </c>
      <c r="I98" s="53">
        <f>(VLOOKUP($A98,'Occupancy Raw Data'!$B$8:$BE$45,'Occupancy Raw Data'!AO$3,FALSE))/100</f>
        <v>0.61046963938903698</v>
      </c>
      <c r="J98" s="73">
        <f>(VLOOKUP($A98,'Occupancy Raw Data'!$B$8:$BE$45,'Occupancy Raw Data'!AP$3,FALSE))/100</f>
        <v>0.62219243405403202</v>
      </c>
      <c r="K98" s="74">
        <f>(VLOOKUP($A98,'Occupancy Raw Data'!$B$8:$BE$45,'Occupancy Raw Data'!AR$3,FALSE))/100</f>
        <v>0.54554191589715306</v>
      </c>
      <c r="M98" s="75">
        <f>VLOOKUP($A98,'ADR Raw Data'!$B$6:$BE$43,'ADR Raw Data'!AG$1,FALSE)</f>
        <v>99.523603105783593</v>
      </c>
      <c r="N98" s="76">
        <f>VLOOKUP($A98,'ADR Raw Data'!$B$6:$BE$43,'ADR Raw Data'!AH$1,FALSE)</f>
        <v>104.417656902397</v>
      </c>
      <c r="O98" s="76">
        <f>VLOOKUP($A98,'ADR Raw Data'!$B$6:$BE$43,'ADR Raw Data'!AI$1,FALSE)</f>
        <v>106.286742482923</v>
      </c>
      <c r="P98" s="76">
        <f>VLOOKUP($A98,'ADR Raw Data'!$B$6:$BE$43,'ADR Raw Data'!AJ$1,FALSE)</f>
        <v>106.059379762785</v>
      </c>
      <c r="Q98" s="76">
        <f>VLOOKUP($A98,'ADR Raw Data'!$B$6:$BE$43,'ADR Raw Data'!AK$1,FALSE)</f>
        <v>107.787337648459</v>
      </c>
      <c r="R98" s="77">
        <f>VLOOKUP($A98,'ADR Raw Data'!$B$6:$BE$43,'ADR Raw Data'!AL$1,FALSE)</f>
        <v>105.147386551643</v>
      </c>
      <c r="S98" s="76">
        <f>VLOOKUP($A98,'ADR Raw Data'!$B$6:$BE$43,'ADR Raw Data'!AN$1,FALSE)</f>
        <v>127.54979525167499</v>
      </c>
      <c r="T98" s="76">
        <f>VLOOKUP($A98,'ADR Raw Data'!$B$6:$BE$43,'ADR Raw Data'!AO$1,FALSE)</f>
        <v>124.799921611412</v>
      </c>
      <c r="U98" s="77">
        <f>VLOOKUP($A98,'ADR Raw Data'!$B$6:$BE$43,'ADR Raw Data'!AP$1,FALSE)</f>
        <v>126.200763764263</v>
      </c>
      <c r="V98" s="78">
        <f>VLOOKUP($A98,'ADR Raw Data'!$B$6:$BE$43,'ADR Raw Data'!AR$1,FALSE)</f>
        <v>112.007800615565</v>
      </c>
      <c r="X98" s="75">
        <f>VLOOKUP($A98,'RevPAR Raw Data'!$B$6:$BE$43,'RevPAR Raw Data'!AG$1,FALSE)</f>
        <v>39.313909295960599</v>
      </c>
      <c r="Y98" s="76">
        <f>VLOOKUP($A98,'RevPAR Raw Data'!$B$6:$BE$43,'RevPAR Raw Data'!AH$1,FALSE)</f>
        <v>53.608221068008397</v>
      </c>
      <c r="Z98" s="76">
        <f>VLOOKUP($A98,'RevPAR Raw Data'!$B$6:$BE$43,'RevPAR Raw Data'!AI$1,FALSE)</f>
        <v>59.135307244121798</v>
      </c>
      <c r="AA98" s="76">
        <f>VLOOKUP($A98,'RevPAR Raw Data'!$B$6:$BE$43,'RevPAR Raw Data'!AJ$1,FALSE)</f>
        <v>59.3572562671756</v>
      </c>
      <c r="AB98" s="76">
        <f>VLOOKUP($A98,'RevPAR Raw Data'!$B$6:$BE$43,'RevPAR Raw Data'!AK$1,FALSE)</f>
        <v>59.277636355495297</v>
      </c>
      <c r="AC98" s="77">
        <f>VLOOKUP($A98,'RevPAR Raw Data'!$B$6:$BE$43,'RevPAR Raw Data'!AL$1,FALSE)</f>
        <v>54.138466046152303</v>
      </c>
      <c r="AD98" s="76">
        <f>VLOOKUP($A98,'RevPAR Raw Data'!$B$6:$BE$43,'RevPAR Raw Data'!AN$1,FALSE)</f>
        <v>80.855757630030894</v>
      </c>
      <c r="AE98" s="76">
        <f>VLOOKUP($A98,'RevPAR Raw Data'!$B$6:$BE$43,'RevPAR Raw Data'!AO$1,FALSE)</f>
        <v>76.1865631418992</v>
      </c>
      <c r="AF98" s="77">
        <f>VLOOKUP($A98,'RevPAR Raw Data'!$B$6:$BE$43,'RevPAR Raw Data'!AP$1,FALSE)</f>
        <v>78.521160385965104</v>
      </c>
      <c r="AG98" s="78">
        <f>VLOOKUP($A98,'RevPAR Raw Data'!$B$6:$BE$43,'RevPAR Raw Data'!AR$1,FALSE)</f>
        <v>61.104950143241702</v>
      </c>
    </row>
    <row r="99" spans="1:33" x14ac:dyDescent="0.2">
      <c r="A99" s="55" t="s">
        <v>131</v>
      </c>
      <c r="B99" s="43">
        <f>(VLOOKUP($A98,'Occupancy Raw Data'!$B$8:$BE$51,'Occupancy Raw Data'!AT$3,FALSE))/100</f>
        <v>1.6661231387450501E-2</v>
      </c>
      <c r="C99" s="44">
        <f>(VLOOKUP($A98,'Occupancy Raw Data'!$B$8:$BE$51,'Occupancy Raw Data'!AU$3,FALSE))/100</f>
        <v>-2.0589908095705201E-2</v>
      </c>
      <c r="D99" s="44">
        <f>(VLOOKUP($A98,'Occupancy Raw Data'!$B$8:$BE$51,'Occupancy Raw Data'!AV$3,FALSE))/100</f>
        <v>-5.5003040184950199E-3</v>
      </c>
      <c r="E99" s="44">
        <f>(VLOOKUP($A98,'Occupancy Raw Data'!$B$8:$BE$51,'Occupancy Raw Data'!AW$3,FALSE))/100</f>
        <v>-4.4462735956545601E-3</v>
      </c>
      <c r="F99" s="44">
        <f>(VLOOKUP($A98,'Occupancy Raw Data'!$B$8:$BE$51,'Occupancy Raw Data'!AX$3,FALSE))/100</f>
        <v>-2.60813830331128E-3</v>
      </c>
      <c r="G99" s="44">
        <f>(VLOOKUP($A98,'Occupancy Raw Data'!$B$8:$BE$51,'Occupancy Raw Data'!AY$3,FALSE))/100</f>
        <v>-4.3834271162496502E-3</v>
      </c>
      <c r="H99" s="45">
        <f>(VLOOKUP($A98,'Occupancy Raw Data'!$B$8:$BE$51,'Occupancy Raw Data'!BA$3,FALSE))/100</f>
        <v>6.6605632875872097E-3</v>
      </c>
      <c r="I99" s="45">
        <f>(VLOOKUP($A98,'Occupancy Raw Data'!$B$8:$BE$51,'Occupancy Raw Data'!BB$3,FALSE))/100</f>
        <v>-2.2902682776223702E-3</v>
      </c>
      <c r="J99" s="44">
        <f>(VLOOKUP($A98,'Occupancy Raw Data'!$B$8:$BE$51,'Occupancy Raw Data'!BC$3,FALSE))/100</f>
        <v>2.25647605281538E-3</v>
      </c>
      <c r="K99" s="46">
        <f>(VLOOKUP($A98,'Occupancy Raw Data'!$B$8:$BE$51,'Occupancy Raw Data'!BE$3,FALSE))/100</f>
        <v>-2.2483420805212502E-3</v>
      </c>
      <c r="M99" s="43">
        <f>(VLOOKUP($A98,'ADR Raw Data'!$B$6:$BE$49,'ADR Raw Data'!AT$1,FALSE))/100</f>
        <v>8.3327920584052896E-3</v>
      </c>
      <c r="N99" s="44">
        <f>(VLOOKUP($A98,'ADR Raw Data'!$B$6:$BE$49,'ADR Raw Data'!AU$1,FALSE))/100</f>
        <v>6.6283542790773094E-3</v>
      </c>
      <c r="O99" s="44">
        <f>(VLOOKUP($A98,'ADR Raw Data'!$B$6:$BE$49,'ADR Raw Data'!AV$1,FALSE))/100</f>
        <v>7.8461937334163708E-4</v>
      </c>
      <c r="P99" s="44">
        <f>(VLOOKUP($A98,'ADR Raw Data'!$B$6:$BE$49,'ADR Raw Data'!AW$1,FALSE))/100</f>
        <v>-9.4634455825591806E-3</v>
      </c>
      <c r="Q99" s="44">
        <f>(VLOOKUP($A98,'ADR Raw Data'!$B$6:$BE$49,'ADR Raw Data'!AX$1,FALSE))/100</f>
        <v>-3.31559933155598E-3</v>
      </c>
      <c r="R99" s="44">
        <f>(VLOOKUP($A98,'ADR Raw Data'!$B$6:$BE$49,'ADR Raw Data'!AY$1,FALSE))/100</f>
        <v>-2.8995984671231301E-4</v>
      </c>
      <c r="S99" s="45">
        <f>(VLOOKUP($A98,'ADR Raw Data'!$B$6:$BE$49,'ADR Raw Data'!BA$1,FALSE))/100</f>
        <v>1.1988175490845999E-2</v>
      </c>
      <c r="T99" s="45">
        <f>(VLOOKUP($A98,'ADR Raw Data'!$B$6:$BE$49,'ADR Raw Data'!BB$1,FALSE))/100</f>
        <v>4.0888688636906501E-3</v>
      </c>
      <c r="U99" s="44">
        <f>(VLOOKUP($A98,'ADR Raw Data'!$B$6:$BE$49,'ADR Raw Data'!BC$1,FALSE))/100</f>
        <v>8.1753098168320503E-3</v>
      </c>
      <c r="V99" s="46">
        <f>(VLOOKUP($A98,'ADR Raw Data'!$B$6:$BE$49,'ADR Raw Data'!BE$1,FALSE))/100</f>
        <v>3.0441611944840002E-3</v>
      </c>
      <c r="X99" s="43">
        <f>(VLOOKUP($A98,'RevPAR Raw Data'!$B$6:$BE$49,'RevPAR Raw Data'!AT$1,FALSE))/100</f>
        <v>2.5132858022444401E-2</v>
      </c>
      <c r="Y99" s="44">
        <f>(VLOOKUP($A98,'RevPAR Raw Data'!$B$6:$BE$49,'RevPAR Raw Data'!AU$1,FALSE))/100</f>
        <v>-1.4098031022059899E-2</v>
      </c>
      <c r="Z99" s="44">
        <f>(VLOOKUP($A98,'RevPAR Raw Data'!$B$6:$BE$49,'RevPAR Raw Data'!AV$1,FALSE))/100</f>
        <v>-4.7200002902455605E-3</v>
      </c>
      <c r="AA99" s="44">
        <f>(VLOOKUP($A98,'RevPAR Raw Data'!$B$6:$BE$49,'RevPAR Raw Data'!AW$1,FALSE))/100</f>
        <v>-1.3867642109996099E-2</v>
      </c>
      <c r="AB99" s="44">
        <f>(VLOOKUP($A98,'RevPAR Raw Data'!$B$6:$BE$49,'RevPAR Raw Data'!AX$1,FALSE))/100</f>
        <v>-5.9150900932521998E-3</v>
      </c>
      <c r="AC99" s="44">
        <f>(VLOOKUP($A98,'RevPAR Raw Data'!$B$6:$BE$49,'RevPAR Raw Data'!AY$1,FALSE))/100</f>
        <v>-4.6721159451072599E-3</v>
      </c>
      <c r="AD99" s="45">
        <f>(VLOOKUP($A98,'RevPAR Raw Data'!$B$6:$BE$49,'RevPAR Raw Data'!BA$1,FALSE))/100</f>
        <v>1.8728586779992701E-2</v>
      </c>
      <c r="AE99" s="45">
        <f>(VLOOKUP($A98,'RevPAR Raw Data'!$B$6:$BE$49,'RevPAR Raw Data'!BB$1,FALSE))/100</f>
        <v>1.7892359794184102E-3</v>
      </c>
      <c r="AF99" s="44">
        <f>(VLOOKUP($A98,'RevPAR Raw Data'!$B$6:$BE$49,'RevPAR Raw Data'!BC$1,FALSE))/100</f>
        <v>1.0450233260473401E-2</v>
      </c>
      <c r="AG99" s="46">
        <f>(VLOOKUP($A98,'RevPAR Raw Data'!$B$6:$BE$49,'RevPAR Raw Data'!BE$1,FALSE))/100</f>
        <v>7.8897479824930608E-4</v>
      </c>
    </row>
    <row r="100" spans="1:33" x14ac:dyDescent="0.2">
      <c r="A100" s="88"/>
      <c r="B100" s="71"/>
      <c r="C100" s="72"/>
      <c r="D100" s="72"/>
      <c r="E100" s="72"/>
      <c r="F100" s="72"/>
      <c r="G100" s="73"/>
      <c r="H100" s="53"/>
      <c r="I100" s="53"/>
      <c r="J100" s="73"/>
      <c r="K100" s="74"/>
      <c r="M100" s="75"/>
      <c r="N100" s="76"/>
      <c r="O100" s="76"/>
      <c r="P100" s="76"/>
      <c r="Q100" s="76"/>
      <c r="R100" s="77"/>
      <c r="S100" s="76"/>
      <c r="T100" s="76"/>
      <c r="U100" s="77"/>
      <c r="V100" s="78"/>
      <c r="X100" s="75"/>
      <c r="Y100" s="76"/>
      <c r="Z100" s="76"/>
      <c r="AA100" s="76"/>
      <c r="AB100" s="76"/>
      <c r="AC100" s="77"/>
      <c r="AD100" s="76"/>
      <c r="AE100" s="76"/>
      <c r="AF100" s="77"/>
      <c r="AG100" s="78"/>
    </row>
    <row r="101" spans="1:33" x14ac:dyDescent="0.2">
      <c r="A101" s="70" t="s">
        <v>48</v>
      </c>
      <c r="B101" s="71">
        <f>(VLOOKUP($A101,'Occupancy Raw Data'!$B$8:$BE$45,'Occupancy Raw Data'!AG$3,FALSE))/100</f>
        <v>0.37274413016793295</v>
      </c>
      <c r="C101" s="72">
        <f>(VLOOKUP($A101,'Occupancy Raw Data'!$B$8:$BE$45,'Occupancy Raw Data'!AH$3,FALSE))/100</f>
        <v>0.48645825171720297</v>
      </c>
      <c r="D101" s="72">
        <f>(VLOOKUP($A101,'Occupancy Raw Data'!$B$8:$BE$45,'Occupancy Raw Data'!AI$3,FALSE))/100</f>
        <v>0.51448196609992403</v>
      </c>
      <c r="E101" s="72">
        <f>(VLOOKUP($A101,'Occupancy Raw Data'!$B$8:$BE$45,'Occupancy Raw Data'!AJ$3,FALSE))/100</f>
        <v>0.51983598422523403</v>
      </c>
      <c r="F101" s="72">
        <f>(VLOOKUP($A101,'Occupancy Raw Data'!$B$8:$BE$45,'Occupancy Raw Data'!AK$3,FALSE))/100</f>
        <v>0.50688187207814206</v>
      </c>
      <c r="G101" s="73">
        <f>(VLOOKUP($A101,'Occupancy Raw Data'!$B$8:$BE$45,'Occupancy Raw Data'!AL$3,FALSE))/100</f>
        <v>0.48008044085768703</v>
      </c>
      <c r="H101" s="53">
        <f>(VLOOKUP($A101,'Occupancy Raw Data'!$B$8:$BE$45,'Occupancy Raw Data'!AN$3,FALSE))/100</f>
        <v>0.54882603358666904</v>
      </c>
      <c r="I101" s="53">
        <f>(VLOOKUP($A101,'Occupancy Raw Data'!$B$8:$BE$45,'Occupancy Raw Data'!AO$3,FALSE))/100</f>
        <v>0.54584867716576502</v>
      </c>
      <c r="J101" s="73">
        <f>(VLOOKUP($A101,'Occupancy Raw Data'!$B$8:$BE$45,'Occupancy Raw Data'!AP$3,FALSE))/100</f>
        <v>0.54733735537621697</v>
      </c>
      <c r="K101" s="74">
        <f>(VLOOKUP($A101,'Occupancy Raw Data'!$B$8:$BE$45,'Occupancy Raw Data'!AR$3,FALSE))/100</f>
        <v>0.49929670214869604</v>
      </c>
      <c r="M101" s="75">
        <f>VLOOKUP($A101,'ADR Raw Data'!$B$6:$BE$43,'ADR Raw Data'!AG$1,FALSE)</f>
        <v>94.561659893497705</v>
      </c>
      <c r="N101" s="76">
        <f>VLOOKUP($A101,'ADR Raw Data'!$B$6:$BE$43,'ADR Raw Data'!AH$1,FALSE)</f>
        <v>97.840916997744998</v>
      </c>
      <c r="O101" s="76">
        <f>VLOOKUP($A101,'ADR Raw Data'!$B$6:$BE$43,'ADR Raw Data'!AI$1,FALSE)</f>
        <v>99.009015686075401</v>
      </c>
      <c r="P101" s="76">
        <f>VLOOKUP($A101,'ADR Raw Data'!$B$6:$BE$43,'ADR Raw Data'!AJ$1,FALSE)</f>
        <v>98.856068127009607</v>
      </c>
      <c r="Q101" s="76">
        <f>VLOOKUP($A101,'ADR Raw Data'!$B$6:$BE$43,'ADR Raw Data'!AK$1,FALSE)</f>
        <v>104.137029575432</v>
      </c>
      <c r="R101" s="77">
        <f>VLOOKUP($A101,'ADR Raw Data'!$B$6:$BE$43,'ADR Raw Data'!AL$1,FALSE)</f>
        <v>99.131425431676902</v>
      </c>
      <c r="S101" s="76">
        <f>VLOOKUP($A101,'ADR Raw Data'!$B$6:$BE$43,'ADR Raw Data'!AN$1,FALSE)</f>
        <v>121.676951080232</v>
      </c>
      <c r="T101" s="76">
        <f>VLOOKUP($A101,'ADR Raw Data'!$B$6:$BE$43,'ADR Raw Data'!AO$1,FALSE)</f>
        <v>122.370370813397</v>
      </c>
      <c r="U101" s="77">
        <f>VLOOKUP($A101,'ADR Raw Data'!$B$6:$BE$43,'ADR Raw Data'!AP$1,FALSE)</f>
        <v>122.02271794627001</v>
      </c>
      <c r="V101" s="78">
        <f>VLOOKUP($A101,'ADR Raw Data'!$B$6:$BE$43,'ADR Raw Data'!AR$1,FALSE)</f>
        <v>106.301087107597</v>
      </c>
      <c r="X101" s="75">
        <f>VLOOKUP($A101,'RevPAR Raw Data'!$B$6:$BE$43,'RevPAR Raw Data'!AG$1,FALSE)</f>
        <v>35.247303664237698</v>
      </c>
      <c r="Y101" s="76">
        <f>VLOOKUP($A101,'RevPAR Raw Data'!$B$6:$BE$43,'RevPAR Raw Data'!AH$1,FALSE)</f>
        <v>47.595521429130997</v>
      </c>
      <c r="Z101" s="76">
        <f>VLOOKUP($A101,'RevPAR Raw Data'!$B$6:$BE$43,'RevPAR Raw Data'!AI$1,FALSE)</f>
        <v>50.938353051790301</v>
      </c>
      <c r="AA101" s="76">
        <f>VLOOKUP($A101,'RevPAR Raw Data'!$B$6:$BE$43,'RevPAR Raw Data'!AJ$1,FALSE)</f>
        <v>51.388941471440802</v>
      </c>
      <c r="AB101" s="76">
        <f>VLOOKUP($A101,'RevPAR Raw Data'!$B$6:$BE$43,'RevPAR Raw Data'!AK$1,FALSE)</f>
        <v>52.785172503852202</v>
      </c>
      <c r="AC101" s="77">
        <f>VLOOKUP($A101,'RevPAR Raw Data'!$B$6:$BE$43,'RevPAR Raw Data'!AL$1,FALSE)</f>
        <v>47.591058424090399</v>
      </c>
      <c r="AD101" s="76">
        <f>VLOOKUP($A101,'RevPAR Raw Data'!$B$6:$BE$43,'RevPAR Raw Data'!AN$1,FALSE)</f>
        <v>66.7794784402831</v>
      </c>
      <c r="AE101" s="76">
        <f>VLOOKUP($A101,'RevPAR Raw Data'!$B$6:$BE$43,'RevPAR Raw Data'!AO$1,FALSE)</f>
        <v>66.795705032776993</v>
      </c>
      <c r="AF101" s="77">
        <f>VLOOKUP($A101,'RevPAR Raw Data'!$B$6:$BE$43,'RevPAR Raw Data'!AP$1,FALSE)</f>
        <v>66.787591736530004</v>
      </c>
      <c r="AG101" s="78">
        <f>VLOOKUP($A101,'RevPAR Raw Data'!$B$6:$BE$43,'RevPAR Raw Data'!AR$1,FALSE)</f>
        <v>53.075782227644602</v>
      </c>
    </row>
    <row r="102" spans="1:33" x14ac:dyDescent="0.2">
      <c r="A102" s="55" t="s">
        <v>131</v>
      </c>
      <c r="B102" s="43">
        <f>(VLOOKUP($A101,'Occupancy Raw Data'!$B$8:$BE$51,'Occupancy Raw Data'!AT$3,FALSE))/100</f>
        <v>-1.2867346354215501E-2</v>
      </c>
      <c r="C102" s="44">
        <f>(VLOOKUP($A101,'Occupancy Raw Data'!$B$8:$BE$51,'Occupancy Raw Data'!AU$3,FALSE))/100</f>
        <v>-1.71191840007998E-2</v>
      </c>
      <c r="D102" s="44">
        <f>(VLOOKUP($A101,'Occupancy Raw Data'!$B$8:$BE$51,'Occupancy Raw Data'!AV$3,FALSE))/100</f>
        <v>-5.8823889001815895E-3</v>
      </c>
      <c r="E102" s="44">
        <f>(VLOOKUP($A101,'Occupancy Raw Data'!$B$8:$BE$51,'Occupancy Raw Data'!AW$3,FALSE))/100</f>
        <v>-1.9821791120075202E-2</v>
      </c>
      <c r="F102" s="44">
        <f>(VLOOKUP($A101,'Occupancy Raw Data'!$B$8:$BE$51,'Occupancy Raw Data'!AX$3,FALSE))/100</f>
        <v>-1.0703748041179599E-2</v>
      </c>
      <c r="G102" s="44">
        <f>(VLOOKUP($A101,'Occupancy Raw Data'!$B$8:$BE$51,'Occupancy Raw Data'!AY$3,FALSE))/100</f>
        <v>-1.3306841274032E-2</v>
      </c>
      <c r="H102" s="45">
        <f>(VLOOKUP($A101,'Occupancy Raw Data'!$B$8:$BE$51,'Occupancy Raw Data'!BA$3,FALSE))/100</f>
        <v>-2.4278194191998E-2</v>
      </c>
      <c r="I102" s="45">
        <f>(VLOOKUP($A101,'Occupancy Raw Data'!$B$8:$BE$51,'Occupancy Raw Data'!BB$3,FALSE))/100</f>
        <v>-1.6751434415467802E-2</v>
      </c>
      <c r="J102" s="44">
        <f>(VLOOKUP($A101,'Occupancy Raw Data'!$B$8:$BE$51,'Occupancy Raw Data'!BC$3,FALSE))/100</f>
        <v>-2.0532064310099601E-2</v>
      </c>
      <c r="K102" s="46">
        <f>(VLOOKUP($A101,'Occupancy Raw Data'!$B$8:$BE$51,'Occupancy Raw Data'!BE$3,FALSE))/100</f>
        <v>-1.56144339419396E-2</v>
      </c>
      <c r="M102" s="43">
        <f>(VLOOKUP($A101,'ADR Raw Data'!$B$6:$BE$49,'ADR Raw Data'!AT$1,FALSE))/100</f>
        <v>1.6683000281035101E-2</v>
      </c>
      <c r="N102" s="44">
        <f>(VLOOKUP($A101,'ADR Raw Data'!$B$6:$BE$49,'ADR Raw Data'!AU$1,FALSE))/100</f>
        <v>2.36634436947031E-2</v>
      </c>
      <c r="O102" s="44">
        <f>(VLOOKUP($A101,'ADR Raw Data'!$B$6:$BE$49,'ADR Raw Data'!AV$1,FALSE))/100</f>
        <v>2.5778498123210102E-2</v>
      </c>
      <c r="P102" s="44">
        <f>(VLOOKUP($A101,'ADR Raw Data'!$B$6:$BE$49,'ADR Raw Data'!AW$1,FALSE))/100</f>
        <v>-3.1335674456524E-2</v>
      </c>
      <c r="Q102" s="44">
        <f>(VLOOKUP($A101,'ADR Raw Data'!$B$6:$BE$49,'ADR Raw Data'!AX$1,FALSE))/100</f>
        <v>3.3742678795178997E-3</v>
      </c>
      <c r="R102" s="44">
        <f>(VLOOKUP($A101,'ADR Raw Data'!$B$6:$BE$49,'ADR Raw Data'!AY$1,FALSE))/100</f>
        <v>6.1973727192646101E-3</v>
      </c>
      <c r="S102" s="45">
        <f>(VLOOKUP($A101,'ADR Raw Data'!$B$6:$BE$49,'ADR Raw Data'!BA$1,FALSE))/100</f>
        <v>1.2189238807978899E-2</v>
      </c>
      <c r="T102" s="45">
        <f>(VLOOKUP($A101,'ADR Raw Data'!$B$6:$BE$49,'ADR Raw Data'!BB$1,FALSE))/100</f>
        <v>2.7984537512323202E-2</v>
      </c>
      <c r="U102" s="44">
        <f>(VLOOKUP($A101,'ADR Raw Data'!$B$6:$BE$49,'ADR Raw Data'!BC$1,FALSE))/100</f>
        <v>2.0013286788349398E-2</v>
      </c>
      <c r="V102" s="46">
        <f>(VLOOKUP($A101,'ADR Raw Data'!$B$6:$BE$49,'ADR Raw Data'!BE$1,FALSE))/100</f>
        <v>1.0749252609599601E-2</v>
      </c>
      <c r="X102" s="43">
        <f>(VLOOKUP($A101,'RevPAR Raw Data'!$B$6:$BE$49,'RevPAR Raw Data'!AT$1,FALSE))/100</f>
        <v>3.60098798397601E-3</v>
      </c>
      <c r="Y102" s="44">
        <f>(VLOOKUP($A101,'RevPAR Raw Data'!$B$6:$BE$49,'RevPAR Raw Data'!AU$1,FALSE))/100</f>
        <v>6.1391608472011602E-3</v>
      </c>
      <c r="Z102" s="44">
        <f>(VLOOKUP($A101,'RevPAR Raw Data'!$B$6:$BE$49,'RevPAR Raw Data'!AV$1,FALSE))/100</f>
        <v>1.97444700718051E-2</v>
      </c>
      <c r="AA102" s="44">
        <f>(VLOOKUP($A101,'RevPAR Raw Data'!$B$6:$BE$49,'RevPAR Raw Data'!AW$1,FALSE))/100</f>
        <v>-5.0536336382915305E-2</v>
      </c>
      <c r="AB102" s="44">
        <f>(VLOOKUP($A101,'RevPAR Raw Data'!$B$6:$BE$49,'RevPAR Raw Data'!AX$1,FALSE))/100</f>
        <v>-7.3655974748675704E-3</v>
      </c>
      <c r="AC102" s="44">
        <f>(VLOOKUP($A101,'RevPAR Raw Data'!$B$6:$BE$49,'RevPAR Raw Data'!AY$1,FALSE))/100</f>
        <v>-7.19193600985874E-3</v>
      </c>
      <c r="AD102" s="45">
        <f>(VLOOKUP($A101,'RevPAR Raw Data'!$B$6:$BE$49,'RevPAR Raw Data'!BA$1,FALSE))/100</f>
        <v>-1.23848880908517E-2</v>
      </c>
      <c r="AE102" s="45">
        <f>(VLOOKUP($A101,'RevPAR Raw Data'!$B$6:$BE$49,'RevPAR Raw Data'!BB$1,FALSE))/100</f>
        <v>1.0764321952070399E-2</v>
      </c>
      <c r="AF102" s="44">
        <f>(VLOOKUP($A101,'RevPAR Raw Data'!$B$6:$BE$49,'RevPAR Raw Data'!BC$1,FALSE))/100</f>
        <v>-9.2969161314504999E-4</v>
      </c>
      <c r="AG102" s="46">
        <f>(VLOOKUP($A101,'RevPAR Raw Data'!$B$6:$BE$49,'RevPAR Raw Data'!BE$1,FALSE))/100</f>
        <v>-5.0330248271377694E-3</v>
      </c>
    </row>
    <row r="103" spans="1:33" x14ac:dyDescent="0.2">
      <c r="A103" s="93"/>
      <c r="B103" s="71"/>
      <c r="C103" s="72"/>
      <c r="D103" s="72"/>
      <c r="E103" s="72"/>
      <c r="F103" s="72"/>
      <c r="G103" s="73"/>
      <c r="H103" s="53"/>
      <c r="I103" s="53"/>
      <c r="J103" s="73"/>
      <c r="K103" s="74"/>
      <c r="M103" s="75"/>
      <c r="N103" s="76"/>
      <c r="O103" s="76"/>
      <c r="P103" s="76"/>
      <c r="Q103" s="76"/>
      <c r="R103" s="77"/>
      <c r="S103" s="76"/>
      <c r="T103" s="76"/>
      <c r="U103" s="77"/>
      <c r="V103" s="78"/>
      <c r="X103" s="75"/>
      <c r="Y103" s="76"/>
      <c r="Z103" s="76"/>
      <c r="AA103" s="76"/>
      <c r="AB103" s="76"/>
      <c r="AC103" s="77"/>
      <c r="AD103" s="76"/>
      <c r="AE103" s="76"/>
      <c r="AF103" s="77"/>
      <c r="AG103" s="78"/>
    </row>
    <row r="104" spans="1:33" x14ac:dyDescent="0.2">
      <c r="A104" s="70" t="s">
        <v>52</v>
      </c>
      <c r="B104" s="71">
        <f>(VLOOKUP($A104,'Occupancy Raw Data'!$B$8:$BE$54,'Occupancy Raw Data'!AG$3,FALSE))/100</f>
        <v>0.36233006700491799</v>
      </c>
      <c r="C104" s="72">
        <f>(VLOOKUP($A104,'Occupancy Raw Data'!$B$8:$BE$54,'Occupancy Raw Data'!AH$3,FALSE))/100</f>
        <v>0.46008753243735201</v>
      </c>
      <c r="D104" s="72">
        <f>(VLOOKUP($A104,'Occupancy Raw Data'!$B$8:$BE$54,'Occupancy Raw Data'!AI$3,FALSE))/100</f>
        <v>0.48712188698245401</v>
      </c>
      <c r="E104" s="72">
        <f>(VLOOKUP($A104,'Occupancy Raw Data'!$B$8:$BE$54,'Occupancy Raw Data'!AJ$3,FALSE))/100</f>
        <v>0.49103373484642998</v>
      </c>
      <c r="F104" s="72">
        <f>(VLOOKUP($A104,'Occupancy Raw Data'!$B$8:$BE$54,'Occupancy Raw Data'!AK$3,FALSE))/100</f>
        <v>0.50315659010805902</v>
      </c>
      <c r="G104" s="73">
        <f>(VLOOKUP($A104,'Occupancy Raw Data'!$B$8:$BE$54,'Occupancy Raw Data'!AL$3,FALSE))/100</f>
        <v>0.46074596227584302</v>
      </c>
      <c r="H104" s="53">
        <f>(VLOOKUP($A104,'Occupancy Raw Data'!$B$8:$BE$54,'Occupancy Raw Data'!AN$3,FALSE))/100</f>
        <v>0.56907703629110307</v>
      </c>
      <c r="I104" s="53">
        <f>(VLOOKUP($A104,'Occupancy Raw Data'!$B$8:$BE$54,'Occupancy Raw Data'!AO$3,FALSE))/100</f>
        <v>0.55699291219644398</v>
      </c>
      <c r="J104" s="73">
        <f>(VLOOKUP($A104,'Occupancy Raw Data'!$B$8:$BE$54,'Occupancy Raw Data'!AP$3,FALSE))/100</f>
        <v>0.56303497424377302</v>
      </c>
      <c r="K104" s="74">
        <f>(VLOOKUP($A104,'Occupancy Raw Data'!$B$8:$BE$54,'Occupancy Raw Data'!AR$3,FALSE))/100</f>
        <v>0.48997139426668002</v>
      </c>
      <c r="M104" s="75">
        <f>VLOOKUP($A104,'ADR Raw Data'!$B$6:$BE$54,'ADR Raw Data'!AG$1,FALSE)</f>
        <v>86.136603955104206</v>
      </c>
      <c r="N104" s="76">
        <f>VLOOKUP($A104,'ADR Raw Data'!$B$6:$BE$54,'ADR Raw Data'!AH$1,FALSE)</f>
        <v>91.910845188988901</v>
      </c>
      <c r="O104" s="76">
        <f>VLOOKUP($A104,'ADR Raw Data'!$B$6:$BE$54,'ADR Raw Data'!AI$1,FALSE)</f>
        <v>92.580277490657494</v>
      </c>
      <c r="P104" s="76">
        <f>VLOOKUP($A104,'ADR Raw Data'!$B$6:$BE$54,'ADR Raw Data'!AJ$1,FALSE)</f>
        <v>92.941965609717599</v>
      </c>
      <c r="Q104" s="76">
        <f>VLOOKUP($A104,'ADR Raw Data'!$B$6:$BE$54,'ADR Raw Data'!AK$1,FALSE)</f>
        <v>93.218106381340903</v>
      </c>
      <c r="R104" s="77">
        <f>VLOOKUP($A104,'ADR Raw Data'!$B$6:$BE$54,'ADR Raw Data'!AL$1,FALSE)</f>
        <v>91.649523705447194</v>
      </c>
      <c r="S104" s="76">
        <f>VLOOKUP($A104,'ADR Raw Data'!$B$6:$BE$54,'ADR Raw Data'!AN$1,FALSE)</f>
        <v>104.34407609065499</v>
      </c>
      <c r="T104" s="76">
        <f>VLOOKUP($A104,'ADR Raw Data'!$B$6:$BE$54,'ADR Raw Data'!AO$1,FALSE)</f>
        <v>102.176405674153</v>
      </c>
      <c r="U104" s="77">
        <f>VLOOKUP($A104,'ADR Raw Data'!$B$6:$BE$54,'ADR Raw Data'!AP$1,FALSE)</f>
        <v>103.27187177546899</v>
      </c>
      <c r="V104" s="78">
        <f>VLOOKUP($A104,'ADR Raw Data'!$B$6:$BE$54,'ADR Raw Data'!AR$1,FALSE)</f>
        <v>95.465366555999694</v>
      </c>
      <c r="X104" s="75">
        <f>VLOOKUP($A104,'RevPAR Raw Data'!$B$6:$BE$54,'RevPAR Raw Data'!AG$1,FALSE)</f>
        <v>31.209881482629001</v>
      </c>
      <c r="Y104" s="76">
        <f>VLOOKUP($A104,'RevPAR Raw Data'!$B$6:$BE$54,'RevPAR Raw Data'!AH$1,FALSE)</f>
        <v>42.287033967233398</v>
      </c>
      <c r="Z104" s="76">
        <f>VLOOKUP($A104,'RevPAR Raw Data'!$B$6:$BE$54,'RevPAR Raw Data'!AI$1,FALSE)</f>
        <v>45.097879468608298</v>
      </c>
      <c r="AA104" s="76">
        <f>VLOOKUP($A104,'RevPAR Raw Data'!$B$6:$BE$54,'RevPAR Raw Data'!AJ$1,FALSE)</f>
        <v>45.637640497308098</v>
      </c>
      <c r="AB104" s="76">
        <f>VLOOKUP($A104,'RevPAR Raw Data'!$B$6:$BE$54,'RevPAR Raw Data'!AK$1,FALSE)</f>
        <v>46.903304543165802</v>
      </c>
      <c r="AC104" s="77">
        <f>VLOOKUP($A104,'RevPAR Raw Data'!$B$6:$BE$54,'RevPAR Raw Data'!AL$1,FALSE)</f>
        <v>42.227147991788897</v>
      </c>
      <c r="AD104" s="76">
        <f>VLOOKUP($A104,'RevPAR Raw Data'!$B$6:$BE$54,'RevPAR Raw Data'!AN$1,FALSE)</f>
        <v>59.3798175762035</v>
      </c>
      <c r="AE104" s="76">
        <f>VLOOKUP($A104,'RevPAR Raw Data'!$B$6:$BE$54,'RevPAR Raw Data'!AO$1,FALSE)</f>
        <v>56.911533754212002</v>
      </c>
      <c r="AF104" s="77">
        <f>VLOOKUP($A104,'RevPAR Raw Data'!$B$6:$BE$54,'RevPAR Raw Data'!AP$1,FALSE)</f>
        <v>58.145675665207698</v>
      </c>
      <c r="AG104" s="78">
        <f>VLOOKUP($A104,'RevPAR Raw Data'!$B$6:$BE$54,'RevPAR Raw Data'!AR$1,FALSE)</f>
        <v>46.775298755622899</v>
      </c>
    </row>
    <row r="105" spans="1:33" x14ac:dyDescent="0.2">
      <c r="A105" s="55" t="s">
        <v>131</v>
      </c>
      <c r="B105" s="43">
        <f>(VLOOKUP($A104,'Occupancy Raw Data'!$B$8:$BE$54,'Occupancy Raw Data'!AT$3,FALSE))/100</f>
        <v>3.23156316706509E-2</v>
      </c>
      <c r="C105" s="44">
        <f>(VLOOKUP($A104,'Occupancy Raw Data'!$B$8:$BE$54,'Occupancy Raw Data'!AU$3,FALSE))/100</f>
        <v>-1.2166140357696101E-2</v>
      </c>
      <c r="D105" s="44">
        <f>(VLOOKUP($A104,'Occupancy Raw Data'!$B$8:$BE$54,'Occupancy Raw Data'!AV$3,FALSE))/100</f>
        <v>7.30170999809564E-3</v>
      </c>
      <c r="E105" s="44">
        <f>(VLOOKUP($A104,'Occupancy Raw Data'!$B$8:$BE$54,'Occupancy Raw Data'!AW$3,FALSE))/100</f>
        <v>9.1870272006597392E-3</v>
      </c>
      <c r="F105" s="44">
        <f>(VLOOKUP($A104,'Occupancy Raw Data'!$B$8:$BE$54,'Occupancy Raw Data'!AX$3,FALSE))/100</f>
        <v>3.9198434812776899E-2</v>
      </c>
      <c r="G105" s="44">
        <f>(VLOOKUP($A104,'Occupancy Raw Data'!$B$8:$BE$54,'Occupancy Raw Data'!AY$3,FALSE))/100</f>
        <v>1.4379135857900001E-2</v>
      </c>
      <c r="H105" s="45">
        <f>(VLOOKUP($A104,'Occupancy Raw Data'!$B$8:$BE$54,'Occupancy Raw Data'!BA$3,FALSE))/100</f>
        <v>2.1230832007725603E-2</v>
      </c>
      <c r="I105" s="45">
        <f>(VLOOKUP($A104,'Occupancy Raw Data'!$B$8:$BE$54,'Occupancy Raw Data'!BB$3,FALSE))/100</f>
        <v>3.6145325793196702E-2</v>
      </c>
      <c r="J105" s="44">
        <f>(VLOOKUP($A104,'Occupancy Raw Data'!$B$8:$BE$54,'Occupancy Raw Data'!BC$3,FALSE))/100</f>
        <v>2.8560873516725399E-2</v>
      </c>
      <c r="K105" s="46">
        <f>(VLOOKUP($A104,'Occupancy Raw Data'!$B$8:$BE$54,'Occupancy Raw Data'!BE$3,FALSE))/100</f>
        <v>1.8976984597600499E-2</v>
      </c>
      <c r="M105" s="43">
        <f>(VLOOKUP($A104,'ADR Raw Data'!$B$6:$BE$52,'ADR Raw Data'!AT$1,FALSE))/100</f>
        <v>-9.5201487484251508E-3</v>
      </c>
      <c r="N105" s="44">
        <f>(VLOOKUP($A104,'ADR Raw Data'!$B$6:$BE$52,'ADR Raw Data'!AU$1,FALSE))/100</f>
        <v>6.0404179323528804E-4</v>
      </c>
      <c r="O105" s="44">
        <f>(VLOOKUP($A104,'ADR Raw Data'!$B$6:$BE$52,'ADR Raw Data'!AV$1,FALSE))/100</f>
        <v>-6.8943947669898101E-3</v>
      </c>
      <c r="P105" s="44">
        <f>(VLOOKUP($A104,'ADR Raw Data'!$B$6:$BE$52,'ADR Raw Data'!AW$1,FALSE))/100</f>
        <v>9.458552714627309E-3</v>
      </c>
      <c r="Q105" s="44">
        <f>(VLOOKUP($A104,'ADR Raw Data'!$B$6:$BE$52,'ADR Raw Data'!AX$1,FALSE))/100</f>
        <v>1.1504411606566501E-2</v>
      </c>
      <c r="R105" s="44">
        <f>(VLOOKUP($A104,'ADR Raw Data'!$B$6:$BE$52,'ADR Raw Data'!AY$1,FALSE))/100</f>
        <v>1.6184786997103301E-3</v>
      </c>
      <c r="S105" s="45">
        <f>(VLOOKUP($A104,'ADR Raw Data'!$B$6:$BE$52,'ADR Raw Data'!BA$1,FALSE))/100</f>
        <v>2.0454559924604002E-2</v>
      </c>
      <c r="T105" s="45">
        <f>(VLOOKUP($A104,'ADR Raw Data'!$B$6:$BE$52,'ADR Raw Data'!BB$1,FALSE))/100</f>
        <v>-1.5385368068939502E-3</v>
      </c>
      <c r="U105" s="44">
        <f>(VLOOKUP($A104,'ADR Raw Data'!$B$6:$BE$52,'ADR Raw Data'!BC$1,FALSE))/100</f>
        <v>9.5744074556704389E-3</v>
      </c>
      <c r="V105" s="46">
        <f>(VLOOKUP($A104,'ADR Raw Data'!$B$6:$BE$52,'ADR Raw Data'!BE$1,FALSE))/100</f>
        <v>4.7689055436896197E-3</v>
      </c>
      <c r="X105" s="43">
        <f>(VLOOKUP($A104,'RevPAR Raw Data'!$B$6:$BE$52,'RevPAR Raw Data'!AT$1,FALSE))/100</f>
        <v>2.2487833301821799E-2</v>
      </c>
      <c r="Y105" s="44">
        <f>(VLOOKUP($A104,'RevPAR Raw Data'!$B$6:$BE$52,'RevPAR Raw Data'!AU$1,FALSE))/100</f>
        <v>-1.15694474216992E-2</v>
      </c>
      <c r="Z105" s="44">
        <f>(VLOOKUP($A104,'RevPAR Raw Data'!$B$6:$BE$52,'RevPAR Raw Data'!AV$1,FALSE))/100</f>
        <v>3.5697435990488197E-4</v>
      </c>
      <c r="AA105" s="44">
        <f>(VLOOKUP($A104,'RevPAR Raw Data'!$B$6:$BE$52,'RevPAR Raw Data'!AW$1,FALSE))/100</f>
        <v>1.87324758963552E-2</v>
      </c>
      <c r="AB105" s="44">
        <f>(VLOOKUP($A104,'RevPAR Raw Data'!$B$6:$BE$52,'RevPAR Raw Data'!AX$1,FALSE))/100</f>
        <v>5.1153801347762796E-2</v>
      </c>
      <c r="AC105" s="44">
        <f>(VLOOKUP($A104,'RevPAR Raw Data'!$B$6:$BE$52,'RevPAR Raw Data'!AY$1,FALSE))/100</f>
        <v>1.6020886882716599E-2</v>
      </c>
      <c r="AD105" s="45">
        <f>(VLOOKUP($A104,'RevPAR Raw Data'!$B$6:$BE$52,'RevPAR Raw Data'!BA$1,FALSE))/100</f>
        <v>4.2119659257880804E-2</v>
      </c>
      <c r="AE105" s="45">
        <f>(VLOOKUP($A104,'RevPAR Raw Data'!$B$6:$BE$52,'RevPAR Raw Data'!BB$1,FALSE))/100</f>
        <v>3.4551178072172804E-2</v>
      </c>
      <c r="AF105" s="44">
        <f>(VLOOKUP($A104,'RevPAR Raw Data'!$B$6:$BE$52,'RevPAR Raw Data'!BC$1,FALSE))/100</f>
        <v>3.8408734412734805E-2</v>
      </c>
      <c r="AG105" s="46">
        <f>(VLOOKUP($A104,'RevPAR Raw Data'!$B$6:$BE$52,'RevPAR Raw Data'!BE$1,FALSE))/100</f>
        <v>2.3836389588340202E-2</v>
      </c>
    </row>
    <row r="106" spans="1:33" x14ac:dyDescent="0.2">
      <c r="A106" s="93"/>
      <c r="B106" s="71"/>
      <c r="C106" s="72"/>
      <c r="D106" s="72"/>
      <c r="E106" s="72"/>
      <c r="F106" s="72"/>
      <c r="G106" s="73"/>
      <c r="H106" s="53"/>
      <c r="I106" s="53"/>
      <c r="J106" s="73"/>
      <c r="K106" s="74"/>
      <c r="M106" s="75"/>
      <c r="N106" s="76"/>
      <c r="O106" s="76"/>
      <c r="P106" s="76"/>
      <c r="Q106" s="76"/>
      <c r="R106" s="77"/>
      <c r="S106" s="76"/>
      <c r="T106" s="76"/>
      <c r="U106" s="77"/>
      <c r="V106" s="78"/>
      <c r="X106" s="75"/>
      <c r="Y106" s="76"/>
      <c r="Z106" s="76"/>
      <c r="AA106" s="76"/>
      <c r="AB106" s="76"/>
      <c r="AC106" s="77"/>
      <c r="AD106" s="76"/>
      <c r="AE106" s="76"/>
      <c r="AF106" s="77"/>
      <c r="AG106" s="78"/>
    </row>
    <row r="107" spans="1:33" x14ac:dyDescent="0.2">
      <c r="A107" s="70" t="s">
        <v>51</v>
      </c>
      <c r="B107" s="71">
        <f>(VLOOKUP($A107,'Occupancy Raw Data'!$B$8:$BE$45,'Occupancy Raw Data'!AG$3,FALSE))/100</f>
        <v>0.38763250883392203</v>
      </c>
      <c r="C107" s="72">
        <f>(VLOOKUP($A107,'Occupancy Raw Data'!$B$8:$BE$45,'Occupancy Raw Data'!AH$3,FALSE))/100</f>
        <v>0.48224381625441604</v>
      </c>
      <c r="D107" s="72">
        <f>(VLOOKUP($A107,'Occupancy Raw Data'!$B$8:$BE$45,'Occupancy Raw Data'!AI$3,FALSE))/100</f>
        <v>0.52089222614840902</v>
      </c>
      <c r="E107" s="72">
        <f>(VLOOKUP($A107,'Occupancy Raw Data'!$B$8:$BE$45,'Occupancy Raw Data'!AJ$3,FALSE))/100</f>
        <v>0.54792402826855102</v>
      </c>
      <c r="F107" s="72">
        <f>(VLOOKUP($A107,'Occupancy Raw Data'!$B$8:$BE$45,'Occupancy Raw Data'!AK$3,FALSE))/100</f>
        <v>0.52296819787985793</v>
      </c>
      <c r="G107" s="73">
        <f>(VLOOKUP($A107,'Occupancy Raw Data'!$B$8:$BE$45,'Occupancy Raw Data'!AL$3,FALSE))/100</f>
        <v>0.49233215547703096</v>
      </c>
      <c r="H107" s="53">
        <f>(VLOOKUP($A107,'Occupancy Raw Data'!$B$8:$BE$45,'Occupancy Raw Data'!AN$3,FALSE))/100</f>
        <v>0.69368374558303803</v>
      </c>
      <c r="I107" s="53">
        <f>(VLOOKUP($A107,'Occupancy Raw Data'!$B$8:$BE$45,'Occupancy Raw Data'!AO$3,FALSE))/100</f>
        <v>0.61581272084805594</v>
      </c>
      <c r="J107" s="73">
        <f>(VLOOKUP($A107,'Occupancy Raw Data'!$B$8:$BE$45,'Occupancy Raw Data'!AP$3,FALSE))/100</f>
        <v>0.65474823321554698</v>
      </c>
      <c r="K107" s="74">
        <f>(VLOOKUP($A107,'Occupancy Raw Data'!$B$8:$BE$45,'Occupancy Raw Data'!AR$3,FALSE))/100</f>
        <v>0.53873674911660696</v>
      </c>
      <c r="M107" s="75">
        <f>VLOOKUP($A107,'ADR Raw Data'!$B$6:$BE$43,'ADR Raw Data'!AG$1,FALSE)</f>
        <v>90.306177073837702</v>
      </c>
      <c r="N107" s="76">
        <f>VLOOKUP($A107,'ADR Raw Data'!$B$6:$BE$43,'ADR Raw Data'!AH$1,FALSE)</f>
        <v>93.810811503938396</v>
      </c>
      <c r="O107" s="76">
        <f>VLOOKUP($A107,'ADR Raw Data'!$B$6:$BE$43,'ADR Raw Data'!AI$1,FALSE)</f>
        <v>94.350459594674803</v>
      </c>
      <c r="P107" s="76">
        <f>VLOOKUP($A107,'ADR Raw Data'!$B$6:$BE$43,'ADR Raw Data'!AJ$1,FALSE)</f>
        <v>96.307243047158394</v>
      </c>
      <c r="Q107" s="76">
        <f>VLOOKUP($A107,'ADR Raw Data'!$B$6:$BE$43,'ADR Raw Data'!AK$1,FALSE)</f>
        <v>96.090769425675603</v>
      </c>
      <c r="R107" s="77">
        <f>VLOOKUP($A107,'ADR Raw Data'!$B$6:$BE$43,'ADR Raw Data'!AL$1,FALSE)</f>
        <v>94.413164429771001</v>
      </c>
      <c r="S107" s="76">
        <f>VLOOKUP($A107,'ADR Raw Data'!$B$6:$BE$43,'ADR Raw Data'!AN$1,FALSE)</f>
        <v>114.92363196434199</v>
      </c>
      <c r="T107" s="76">
        <f>VLOOKUP($A107,'ADR Raw Data'!$B$6:$BE$43,'ADR Raw Data'!AO$1,FALSE)</f>
        <v>108.904852962272</v>
      </c>
      <c r="U107" s="77">
        <f>VLOOKUP($A107,'ADR Raw Data'!$B$6:$BE$43,'ADR Raw Data'!AP$1,FALSE)</f>
        <v>112.093199986507</v>
      </c>
      <c r="V107" s="78">
        <f>VLOOKUP($A107,'ADR Raw Data'!$B$6:$BE$43,'ADR Raw Data'!AR$1,FALSE)</f>
        <v>100.552379156467</v>
      </c>
      <c r="X107" s="75">
        <f>VLOOKUP($A107,'RevPAR Raw Data'!$B$6:$BE$43,'RevPAR Raw Data'!AG$1,FALSE)</f>
        <v>35.005609982332103</v>
      </c>
      <c r="Y107" s="76">
        <f>VLOOKUP($A107,'RevPAR Raw Data'!$B$6:$BE$43,'RevPAR Raw Data'!AH$1,FALSE)</f>
        <v>45.239683745583001</v>
      </c>
      <c r="Z107" s="76">
        <f>VLOOKUP($A107,'RevPAR Raw Data'!$B$6:$BE$43,'RevPAR Raw Data'!AI$1,FALSE)</f>
        <v>49.1464209363957</v>
      </c>
      <c r="AA107" s="76">
        <f>VLOOKUP($A107,'RevPAR Raw Data'!$B$6:$BE$43,'RevPAR Raw Data'!AJ$1,FALSE)</f>
        <v>52.769052561837398</v>
      </c>
      <c r="AB107" s="76">
        <f>VLOOKUP($A107,'RevPAR Raw Data'!$B$6:$BE$43,'RevPAR Raw Data'!AK$1,FALSE)</f>
        <v>50.252416519434597</v>
      </c>
      <c r="AC107" s="77">
        <f>VLOOKUP($A107,'RevPAR Raw Data'!$B$6:$BE$43,'RevPAR Raw Data'!AL$1,FALSE)</f>
        <v>46.482636749116601</v>
      </c>
      <c r="AD107" s="76">
        <f>VLOOKUP($A107,'RevPAR Raw Data'!$B$6:$BE$43,'RevPAR Raw Data'!AN$1,FALSE)</f>
        <v>79.720655477031798</v>
      </c>
      <c r="AE107" s="76">
        <f>VLOOKUP($A107,'RevPAR Raw Data'!$B$6:$BE$43,'RevPAR Raw Data'!AO$1,FALSE)</f>
        <v>67.0649938162544</v>
      </c>
      <c r="AF107" s="77">
        <f>VLOOKUP($A107,'RevPAR Raw Data'!$B$6:$BE$43,'RevPAR Raw Data'!AP$1,FALSE)</f>
        <v>73.392824646643106</v>
      </c>
      <c r="AG107" s="78">
        <f>VLOOKUP($A107,'RevPAR Raw Data'!$B$6:$BE$43,'RevPAR Raw Data'!AR$1,FALSE)</f>
        <v>54.171261862695602</v>
      </c>
    </row>
    <row r="108" spans="1:33" x14ac:dyDescent="0.2">
      <c r="A108" s="55" t="s">
        <v>131</v>
      </c>
      <c r="B108" s="43">
        <f>(VLOOKUP($A107,'Occupancy Raw Data'!$B$8:$BE$51,'Occupancy Raw Data'!AT$3,FALSE))/100</f>
        <v>3.4485900820492403E-2</v>
      </c>
      <c r="C108" s="44">
        <f>(VLOOKUP($A107,'Occupancy Raw Data'!$B$8:$BE$51,'Occupancy Raw Data'!AU$3,FALSE))/100</f>
        <v>-2.4732083875599501E-2</v>
      </c>
      <c r="D108" s="44">
        <f>(VLOOKUP($A107,'Occupancy Raw Data'!$B$8:$BE$51,'Occupancy Raw Data'!AV$3,FALSE))/100</f>
        <v>-1.7012533782006501E-2</v>
      </c>
      <c r="E108" s="44">
        <f>(VLOOKUP($A107,'Occupancy Raw Data'!$B$8:$BE$51,'Occupancy Raw Data'!AW$3,FALSE))/100</f>
        <v>7.8064845247758198E-3</v>
      </c>
      <c r="F108" s="44">
        <f>(VLOOKUP($A107,'Occupancy Raw Data'!$B$8:$BE$51,'Occupancy Raw Data'!AX$3,FALSE))/100</f>
        <v>-2.32819039679922E-2</v>
      </c>
      <c r="G108" s="44">
        <f>(VLOOKUP($A107,'Occupancy Raw Data'!$B$8:$BE$51,'Occupancy Raw Data'!AY$3,FALSE))/100</f>
        <v>-6.6757576048375403E-3</v>
      </c>
      <c r="H108" s="45">
        <f>(VLOOKUP($A107,'Occupancy Raw Data'!$B$8:$BE$51,'Occupancy Raw Data'!BA$3,FALSE))/100</f>
        <v>0.13743247211145601</v>
      </c>
      <c r="I108" s="45">
        <f>(VLOOKUP($A107,'Occupancy Raw Data'!$B$8:$BE$51,'Occupancy Raw Data'!BB$3,FALSE))/100</f>
        <v>1.76308613793177E-2</v>
      </c>
      <c r="J108" s="44">
        <f>(VLOOKUP($A107,'Occupancy Raw Data'!$B$8:$BE$51,'Occupancy Raw Data'!BC$3,FALSE))/100</f>
        <v>7.7764589906385004E-2</v>
      </c>
      <c r="K108" s="46">
        <f>(VLOOKUP($A107,'Occupancy Raw Data'!$B$8:$BE$51,'Occupancy Raw Data'!BE$3,FALSE))/100</f>
        <v>2.1103823538956599E-2</v>
      </c>
      <c r="M108" s="43">
        <f>(VLOOKUP($A107,'ADR Raw Data'!$B$6:$BE$49,'ADR Raw Data'!AT$1,FALSE))/100</f>
        <v>2.87083589884688E-2</v>
      </c>
      <c r="N108" s="44">
        <f>(VLOOKUP($A107,'ADR Raw Data'!$B$6:$BE$49,'ADR Raw Data'!AU$1,FALSE))/100</f>
        <v>3.0525235446059198E-2</v>
      </c>
      <c r="O108" s="44">
        <f>(VLOOKUP($A107,'ADR Raw Data'!$B$6:$BE$49,'ADR Raw Data'!AV$1,FALSE))/100</f>
        <v>1.1168379448619401E-2</v>
      </c>
      <c r="P108" s="44">
        <f>(VLOOKUP($A107,'ADR Raw Data'!$B$6:$BE$49,'ADR Raw Data'!AW$1,FALSE))/100</f>
        <v>2.7569455735785602E-2</v>
      </c>
      <c r="Q108" s="44">
        <f>(VLOOKUP($A107,'ADR Raw Data'!$B$6:$BE$49,'ADR Raw Data'!AX$1,FALSE))/100</f>
        <v>2.5831432445224501E-2</v>
      </c>
      <c r="R108" s="44">
        <f>(VLOOKUP($A107,'ADR Raw Data'!$B$6:$BE$49,'ADR Raw Data'!AY$1,FALSE))/100</f>
        <v>2.4130726034052898E-2</v>
      </c>
      <c r="S108" s="45">
        <f>(VLOOKUP($A107,'ADR Raw Data'!$B$6:$BE$49,'ADR Raw Data'!BA$1,FALSE))/100</f>
        <v>7.3838466134037703E-2</v>
      </c>
      <c r="T108" s="45">
        <f>(VLOOKUP($A107,'ADR Raw Data'!$B$6:$BE$49,'ADR Raw Data'!BB$1,FALSE))/100</f>
        <v>2.7994478499655001E-2</v>
      </c>
      <c r="U108" s="44">
        <f>(VLOOKUP($A107,'ADR Raw Data'!$B$6:$BE$49,'ADR Raw Data'!BC$1,FALSE))/100</f>
        <v>5.2692817591865504E-2</v>
      </c>
      <c r="V108" s="46">
        <f>(VLOOKUP($A107,'ADR Raw Data'!$B$6:$BE$49,'ADR Raw Data'!BE$1,FALSE))/100</f>
        <v>3.7788485407839703E-2</v>
      </c>
      <c r="X108" s="43">
        <f>(VLOOKUP($A107,'RevPAR Raw Data'!$B$6:$BE$49,'RevPAR Raw Data'!AT$1,FALSE))/100</f>
        <v>6.4184293429756692E-2</v>
      </c>
      <c r="Y108" s="44">
        <f>(VLOOKUP($A107,'RevPAR Raw Data'!$B$6:$BE$49,'RevPAR Raw Data'!AU$1,FALSE))/100</f>
        <v>5.0381988870853902E-3</v>
      </c>
      <c r="Z108" s="44">
        <f>(VLOOKUP($A107,'RevPAR Raw Data'!$B$6:$BE$49,'RevPAR Raw Data'!AV$1,FALSE))/100</f>
        <v>-6.0341567660470094E-3</v>
      </c>
      <c r="AA108" s="44">
        <f>(VLOOKUP($A107,'RevPAR Raw Data'!$B$6:$BE$49,'RevPAR Raw Data'!AW$1,FALSE))/100</f>
        <v>3.55911607901193E-2</v>
      </c>
      <c r="AB108" s="44">
        <f>(VLOOKUP($A107,'RevPAR Raw Data'!$B$6:$BE$49,'RevPAR Raw Data'!AX$1,FALSE))/100</f>
        <v>1.94812354768687E-3</v>
      </c>
      <c r="AC108" s="44">
        <f>(VLOOKUP($A107,'RevPAR Raw Data'!$B$6:$BE$49,'RevPAR Raw Data'!AY$1,FALSE))/100</f>
        <v>1.7293877551383299E-2</v>
      </c>
      <c r="AD108" s="45">
        <f>(VLOOKUP($A107,'RevPAR Raw Data'!$B$6:$BE$49,'RevPAR Raw Data'!BA$1,FALSE))/100</f>
        <v>0.221418741183213</v>
      </c>
      <c r="AE108" s="45">
        <f>(VLOOKUP($A107,'RevPAR Raw Data'!$B$6:$BE$49,'RevPAR Raw Data'!BB$1,FALSE))/100</f>
        <v>4.6118906648786401E-2</v>
      </c>
      <c r="AF108" s="44">
        <f>(VLOOKUP($A107,'RevPAR Raw Data'!$B$6:$BE$49,'RevPAR Raw Data'!BC$1,FALSE))/100</f>
        <v>0.13455504284929298</v>
      </c>
      <c r="AG108" s="46">
        <f>(VLOOKUP($A107,'RevPAR Raw Data'!$B$6:$BE$49,'RevPAR Raw Data'!BE$1,FALSE))/100</f>
        <v>5.96897904746478E-2</v>
      </c>
    </row>
    <row r="109" spans="1:33" x14ac:dyDescent="0.2">
      <c r="A109" s="88"/>
      <c r="B109" s="71"/>
      <c r="C109" s="72"/>
      <c r="D109" s="72"/>
      <c r="E109" s="72"/>
      <c r="F109" s="72"/>
      <c r="G109" s="73"/>
      <c r="H109" s="53"/>
      <c r="I109" s="53"/>
      <c r="J109" s="73"/>
      <c r="K109" s="74"/>
      <c r="M109" s="75"/>
      <c r="N109" s="76"/>
      <c r="O109" s="76"/>
      <c r="P109" s="76"/>
      <c r="Q109" s="76"/>
      <c r="R109" s="77"/>
      <c r="S109" s="76"/>
      <c r="T109" s="76"/>
      <c r="U109" s="77"/>
      <c r="V109" s="78"/>
      <c r="X109" s="75"/>
      <c r="Y109" s="76"/>
      <c r="Z109" s="76"/>
      <c r="AA109" s="76"/>
      <c r="AB109" s="76"/>
      <c r="AC109" s="77"/>
      <c r="AD109" s="76"/>
      <c r="AE109" s="76"/>
      <c r="AF109" s="77"/>
      <c r="AG109" s="78"/>
    </row>
    <row r="110" spans="1:33" x14ac:dyDescent="0.2">
      <c r="A110" s="70" t="s">
        <v>54</v>
      </c>
      <c r="B110" s="71">
        <f>(VLOOKUP($A110,'Occupancy Raw Data'!$B$8:$BE$45,'Occupancy Raw Data'!AG$3,FALSE))/100</f>
        <v>0.45773276197896301</v>
      </c>
      <c r="C110" s="72">
        <f>(VLOOKUP($A110,'Occupancy Raw Data'!$B$8:$BE$45,'Occupancy Raw Data'!AH$3,FALSE))/100</f>
        <v>0.61063498246980896</v>
      </c>
      <c r="D110" s="72">
        <f>(VLOOKUP($A110,'Occupancy Raw Data'!$B$8:$BE$45,'Occupancy Raw Data'!AI$3,FALSE))/100</f>
        <v>0.68479742890533601</v>
      </c>
      <c r="E110" s="72">
        <f>(VLOOKUP($A110,'Occupancy Raw Data'!$B$8:$BE$45,'Occupancy Raw Data'!AJ$3,FALSE))/100</f>
        <v>0.66668289832489191</v>
      </c>
      <c r="F110" s="72">
        <f>(VLOOKUP($A110,'Occupancy Raw Data'!$B$8:$BE$45,'Occupancy Raw Data'!AK$3,FALSE))/100</f>
        <v>0.669166342033502</v>
      </c>
      <c r="G110" s="73">
        <f>(VLOOKUP($A110,'Occupancy Raw Data'!$B$8:$BE$45,'Occupancy Raw Data'!AL$3,FALSE))/100</f>
        <v>0.61780288274249995</v>
      </c>
      <c r="H110" s="53">
        <f>(VLOOKUP($A110,'Occupancy Raw Data'!$B$8:$BE$45,'Occupancy Raw Data'!AN$3,FALSE))/100</f>
        <v>0.7369497467861309</v>
      </c>
      <c r="I110" s="53">
        <f>(VLOOKUP($A110,'Occupancy Raw Data'!$B$8:$BE$45,'Occupancy Raw Data'!AO$3,FALSE))/100</f>
        <v>0.68952084144916204</v>
      </c>
      <c r="J110" s="73">
        <f>(VLOOKUP($A110,'Occupancy Raw Data'!$B$8:$BE$45,'Occupancy Raw Data'!AP$3,FALSE))/100</f>
        <v>0.71323529411764697</v>
      </c>
      <c r="K110" s="74">
        <f>(VLOOKUP($A110,'Occupancy Raw Data'!$B$8:$BE$45,'Occupancy Raw Data'!AR$3,FALSE))/100</f>
        <v>0.64506928599254199</v>
      </c>
      <c r="M110" s="75">
        <f>VLOOKUP($A110,'ADR Raw Data'!$B$6:$BE$43,'ADR Raw Data'!AG$1,FALSE)</f>
        <v>131.786403191489</v>
      </c>
      <c r="N110" s="76">
        <f>VLOOKUP($A110,'ADR Raw Data'!$B$6:$BE$43,'ADR Raw Data'!AH$1,FALSE)</f>
        <v>130.36566188197699</v>
      </c>
      <c r="O110" s="76">
        <f>VLOOKUP($A110,'ADR Raw Data'!$B$6:$BE$43,'ADR Raw Data'!AI$1,FALSE)</f>
        <v>132.067355471805</v>
      </c>
      <c r="P110" s="76">
        <f>VLOOKUP($A110,'ADR Raw Data'!$B$6:$BE$43,'ADR Raw Data'!AJ$1,FALSE)</f>
        <v>131.16246585348</v>
      </c>
      <c r="Q110" s="76">
        <f>VLOOKUP($A110,'ADR Raw Data'!$B$6:$BE$43,'ADR Raw Data'!AK$1,FALSE)</f>
        <v>138.41070804831901</v>
      </c>
      <c r="R110" s="77">
        <f>VLOOKUP($A110,'ADR Raw Data'!$B$6:$BE$43,'ADR Raw Data'!AL$1,FALSE)</f>
        <v>132.86818336591199</v>
      </c>
      <c r="S110" s="76">
        <f>VLOOKUP($A110,'ADR Raw Data'!$B$6:$BE$43,'ADR Raw Data'!AN$1,FALSE)</f>
        <v>175.552242632483</v>
      </c>
      <c r="T110" s="76">
        <f>VLOOKUP($A110,'ADR Raw Data'!$B$6:$BE$43,'ADR Raw Data'!AO$1,FALSE)</f>
        <v>171.33805720338901</v>
      </c>
      <c r="U110" s="77">
        <f>VLOOKUP($A110,'ADR Raw Data'!$B$6:$BE$43,'ADR Raw Data'!AP$1,FALSE)</f>
        <v>173.515208916501</v>
      </c>
      <c r="V110" s="78">
        <f>VLOOKUP($A110,'ADR Raw Data'!$B$6:$BE$43,'ADR Raw Data'!AR$1,FALSE)</f>
        <v>145.708838671411</v>
      </c>
      <c r="X110" s="75">
        <f>VLOOKUP($A110,'RevPAR Raw Data'!$B$6:$BE$43,'RevPAR Raw Data'!AG$1,FALSE)</f>
        <v>60.322954324113702</v>
      </c>
      <c r="Y110" s="76">
        <f>VLOOKUP($A110,'RevPAR Raw Data'!$B$6:$BE$43,'RevPAR Raw Data'!AH$1,FALSE)</f>
        <v>79.6058336579664</v>
      </c>
      <c r="Z110" s="76">
        <f>VLOOKUP($A110,'RevPAR Raw Data'!$B$6:$BE$43,'RevPAR Raw Data'!AI$1,FALSE)</f>
        <v>90.439385469419506</v>
      </c>
      <c r="AA110" s="76">
        <f>VLOOKUP($A110,'RevPAR Raw Data'!$B$6:$BE$43,'RevPAR Raw Data'!AJ$1,FALSE)</f>
        <v>87.443772886638001</v>
      </c>
      <c r="AB110" s="76">
        <f>VLOOKUP($A110,'RevPAR Raw Data'!$B$6:$BE$43,'RevPAR Raw Data'!AK$1,FALSE)</f>
        <v>92.619787202960595</v>
      </c>
      <c r="AC110" s="77">
        <f>VLOOKUP($A110,'RevPAR Raw Data'!$B$6:$BE$43,'RevPAR Raw Data'!AL$1,FALSE)</f>
        <v>82.086346708219693</v>
      </c>
      <c r="AD110" s="76">
        <f>VLOOKUP($A110,'RevPAR Raw Data'!$B$6:$BE$43,'RevPAR Raw Data'!AN$1,FALSE)</f>
        <v>129.37318075574601</v>
      </c>
      <c r="AE110" s="76">
        <f>VLOOKUP($A110,'RevPAR Raw Data'!$B$6:$BE$43,'RevPAR Raw Data'!AO$1,FALSE)</f>
        <v>118.141161375146</v>
      </c>
      <c r="AF110" s="77">
        <f>VLOOKUP($A110,'RevPAR Raw Data'!$B$6:$BE$43,'RevPAR Raw Data'!AP$1,FALSE)</f>
        <v>123.757171065446</v>
      </c>
      <c r="AG110" s="78">
        <f>VLOOKUP($A110,'RevPAR Raw Data'!$B$6:$BE$43,'RevPAR Raw Data'!AR$1,FALSE)</f>
        <v>93.992296524569994</v>
      </c>
    </row>
    <row r="111" spans="1:33" x14ac:dyDescent="0.2">
      <c r="A111" s="55" t="s">
        <v>131</v>
      </c>
      <c r="B111" s="43">
        <f>(VLOOKUP($A110,'Occupancy Raw Data'!$B$8:$BE$51,'Occupancy Raw Data'!AT$3,FALSE))/100</f>
        <v>0.115336260934235</v>
      </c>
      <c r="C111" s="44">
        <f>(VLOOKUP($A110,'Occupancy Raw Data'!$B$8:$BE$51,'Occupancy Raw Data'!AU$3,FALSE))/100</f>
        <v>0.12063723087148</v>
      </c>
      <c r="D111" s="44">
        <f>(VLOOKUP($A110,'Occupancy Raw Data'!$B$8:$BE$51,'Occupancy Raw Data'!AV$3,FALSE))/100</f>
        <v>0.127862148800128</v>
      </c>
      <c r="E111" s="44">
        <f>(VLOOKUP($A110,'Occupancy Raw Data'!$B$8:$BE$51,'Occupancy Raw Data'!AW$3,FALSE))/100</f>
        <v>7.7944849882603903E-2</v>
      </c>
      <c r="F111" s="44">
        <f>(VLOOKUP($A110,'Occupancy Raw Data'!$B$8:$BE$51,'Occupancy Raw Data'!AX$3,FALSE))/100</f>
        <v>5.6948263461113403E-2</v>
      </c>
      <c r="G111" s="44">
        <f>(VLOOKUP($A110,'Occupancy Raw Data'!$B$8:$BE$51,'Occupancy Raw Data'!AY$3,FALSE))/100</f>
        <v>9.77111164102476E-2</v>
      </c>
      <c r="H111" s="45">
        <f>(VLOOKUP($A110,'Occupancy Raw Data'!$B$8:$BE$51,'Occupancy Raw Data'!BA$3,FALSE))/100</f>
        <v>1.9279427449479799E-2</v>
      </c>
      <c r="I111" s="45">
        <f>(VLOOKUP($A110,'Occupancy Raw Data'!$B$8:$BE$51,'Occupancy Raw Data'!BB$3,FALSE))/100</f>
        <v>1.4377204601804101E-2</v>
      </c>
      <c r="J111" s="44">
        <f>(VLOOKUP($A110,'Occupancy Raw Data'!$B$8:$BE$51,'Occupancy Raw Data'!BC$3,FALSE))/100</f>
        <v>1.69039108888232E-2</v>
      </c>
      <c r="K111" s="46">
        <f>(VLOOKUP($A110,'Occupancy Raw Data'!$B$8:$BE$51,'Occupancy Raw Data'!BE$3,FALSE))/100</f>
        <v>7.0829890336492396E-2</v>
      </c>
      <c r="M111" s="43">
        <f>(VLOOKUP($A110,'ADR Raw Data'!$B$6:$BE$49,'ADR Raw Data'!AT$1,FALSE))/100</f>
        <v>1.7953780328031899E-2</v>
      </c>
      <c r="N111" s="44">
        <f>(VLOOKUP($A110,'ADR Raw Data'!$B$6:$BE$49,'ADR Raw Data'!AU$1,FALSE))/100</f>
        <v>-4.0042844663969E-4</v>
      </c>
      <c r="O111" s="44">
        <f>(VLOOKUP($A110,'ADR Raw Data'!$B$6:$BE$49,'ADR Raw Data'!AV$1,FALSE))/100</f>
        <v>-1.73217103602024E-2</v>
      </c>
      <c r="P111" s="44">
        <f>(VLOOKUP($A110,'ADR Raw Data'!$B$6:$BE$49,'ADR Raw Data'!AW$1,FALSE))/100</f>
        <v>-4.0927460406659302E-2</v>
      </c>
      <c r="Q111" s="44">
        <f>(VLOOKUP($A110,'ADR Raw Data'!$B$6:$BE$49,'ADR Raw Data'!AX$1,FALSE))/100</f>
        <v>-3.4049388929183098E-2</v>
      </c>
      <c r="R111" s="44">
        <f>(VLOOKUP($A110,'ADR Raw Data'!$B$6:$BE$49,'ADR Raw Data'!AY$1,FALSE))/100</f>
        <v>-1.8890039871554899E-2</v>
      </c>
      <c r="S111" s="45">
        <f>(VLOOKUP($A110,'ADR Raw Data'!$B$6:$BE$49,'ADR Raw Data'!BA$1,FALSE))/100</f>
        <v>-1.08112260818433E-2</v>
      </c>
      <c r="T111" s="45">
        <f>(VLOOKUP($A110,'ADR Raw Data'!$B$6:$BE$49,'ADR Raw Data'!BB$1,FALSE))/100</f>
        <v>-1.48901471836996E-2</v>
      </c>
      <c r="U111" s="44">
        <f>(VLOOKUP($A110,'ADR Raw Data'!$B$6:$BE$49,'ADR Raw Data'!BC$1,FALSE))/100</f>
        <v>-1.27383800786749E-2</v>
      </c>
      <c r="V111" s="46">
        <f>(VLOOKUP($A110,'ADR Raw Data'!$B$6:$BE$49,'ADR Raw Data'!BE$1,FALSE))/100</f>
        <v>-2.1048512246739901E-2</v>
      </c>
      <c r="X111" s="43">
        <f>(VLOOKUP($A110,'RevPAR Raw Data'!$B$6:$BE$49,'RevPAR Raw Data'!AT$1,FALSE))/100</f>
        <v>0.135360763154937</v>
      </c>
      <c r="Y111" s="44">
        <f>(VLOOKUP($A110,'RevPAR Raw Data'!$B$6:$BE$49,'RevPAR Raw Data'!AU$1,FALSE))/100</f>
        <v>0.12018849584587601</v>
      </c>
      <c r="Z111" s="44">
        <f>(VLOOKUP($A110,'RevPAR Raw Data'!$B$6:$BE$49,'RevPAR Raw Data'!AV$1,FALSE))/100</f>
        <v>0.108325647332377</v>
      </c>
      <c r="AA111" s="44">
        <f>(VLOOKUP($A110,'RevPAR Raw Data'!$B$6:$BE$49,'RevPAR Raw Data'!AW$1,FALSE))/100</f>
        <v>3.3827304718471299E-2</v>
      </c>
      <c r="AB111" s="44">
        <f>(VLOOKUP($A110,'RevPAR Raw Data'!$B$6:$BE$49,'RevPAR Raw Data'!AX$1,FALSE))/100</f>
        <v>2.0959820960501297E-2</v>
      </c>
      <c r="AC111" s="44">
        <f>(VLOOKUP($A110,'RevPAR Raw Data'!$B$6:$BE$49,'RevPAR Raw Data'!AY$1,FALSE))/100</f>
        <v>7.6975309653808902E-2</v>
      </c>
      <c r="AD111" s="45">
        <f>(VLOOKUP($A110,'RevPAR Raw Data'!$B$6:$BE$49,'RevPAR Raw Data'!BA$1,FALSE))/100</f>
        <v>8.2597671187516989E-3</v>
      </c>
      <c r="AE111" s="45">
        <f>(VLOOKUP($A110,'RevPAR Raw Data'!$B$6:$BE$49,'RevPAR Raw Data'!BB$1,FALSE))/100</f>
        <v>-7.2702127450654597E-4</v>
      </c>
      <c r="AF111" s="44">
        <f>(VLOOKUP($A110,'RevPAR Raw Data'!$B$6:$BE$49,'RevPAR Raw Data'!BC$1,FALSE))/100</f>
        <v>3.9502023684304301E-3</v>
      </c>
      <c r="AG111" s="46">
        <f>(VLOOKUP($A110,'RevPAR Raw Data'!$B$6:$BE$49,'RevPAR Raw Data'!BE$1,FALSE))/100</f>
        <v>4.8290514275569497E-2</v>
      </c>
    </row>
    <row r="112" spans="1:33" x14ac:dyDescent="0.2">
      <c r="A112" s="93"/>
      <c r="B112" s="71"/>
      <c r="C112" s="72"/>
      <c r="D112" s="72"/>
      <c r="E112" s="72"/>
      <c r="F112" s="72"/>
      <c r="G112" s="73"/>
      <c r="H112" s="53"/>
      <c r="I112" s="53"/>
      <c r="J112" s="73"/>
      <c r="K112" s="74"/>
      <c r="M112" s="75"/>
      <c r="N112" s="76"/>
      <c r="O112" s="76"/>
      <c r="P112" s="76"/>
      <c r="Q112" s="76"/>
      <c r="R112" s="77"/>
      <c r="S112" s="76"/>
      <c r="T112" s="76"/>
      <c r="U112" s="77"/>
      <c r="V112" s="78"/>
      <c r="X112" s="75"/>
      <c r="Y112" s="76"/>
      <c r="Z112" s="76"/>
      <c r="AA112" s="76"/>
      <c r="AB112" s="76"/>
      <c r="AC112" s="77"/>
      <c r="AD112" s="76"/>
      <c r="AE112" s="76"/>
      <c r="AF112" s="77"/>
      <c r="AG112" s="78"/>
    </row>
    <row r="113" spans="1:33" x14ac:dyDescent="0.2">
      <c r="A113" s="70" t="s">
        <v>53</v>
      </c>
      <c r="B113" s="71">
        <f>(VLOOKUP($A113,'Occupancy Raw Data'!$B$8:$BE$45,'Occupancy Raw Data'!AG$3,FALSE))/100</f>
        <v>0.43043664383561597</v>
      </c>
      <c r="C113" s="72">
        <f>(VLOOKUP($A113,'Occupancy Raw Data'!$B$8:$BE$45,'Occupancy Raw Data'!AH$3,FALSE))/100</f>
        <v>0.55291095890410902</v>
      </c>
      <c r="D113" s="72">
        <f>(VLOOKUP($A113,'Occupancy Raw Data'!$B$8:$BE$45,'Occupancy Raw Data'!AI$3,FALSE))/100</f>
        <v>0.61682363013698593</v>
      </c>
      <c r="E113" s="72">
        <f>(VLOOKUP($A113,'Occupancy Raw Data'!$B$8:$BE$45,'Occupancy Raw Data'!AJ$3,FALSE))/100</f>
        <v>0.592080479452054</v>
      </c>
      <c r="F113" s="72">
        <f>(VLOOKUP($A113,'Occupancy Raw Data'!$B$8:$BE$45,'Occupancy Raw Data'!AK$3,FALSE))/100</f>
        <v>0.57315924657534201</v>
      </c>
      <c r="G113" s="73">
        <f>(VLOOKUP($A113,'Occupancy Raw Data'!$B$8:$BE$45,'Occupancy Raw Data'!AL$3,FALSE))/100</f>
        <v>0.55308219178082096</v>
      </c>
      <c r="H113" s="53">
        <f>(VLOOKUP($A113,'Occupancy Raw Data'!$B$8:$BE$45,'Occupancy Raw Data'!AN$3,FALSE))/100</f>
        <v>0.67761130136986292</v>
      </c>
      <c r="I113" s="53">
        <f>(VLOOKUP($A113,'Occupancy Raw Data'!$B$8:$BE$45,'Occupancy Raw Data'!AO$3,FALSE))/100</f>
        <v>0.68005136986301296</v>
      </c>
      <c r="J113" s="73">
        <f>(VLOOKUP($A113,'Occupancy Raw Data'!$B$8:$BE$45,'Occupancy Raw Data'!AP$3,FALSE))/100</f>
        <v>0.67883133561643805</v>
      </c>
      <c r="K113" s="74">
        <f>(VLOOKUP($A113,'Occupancy Raw Data'!$B$8:$BE$45,'Occupancy Raw Data'!AR$3,FALSE))/100</f>
        <v>0.58901051859099807</v>
      </c>
      <c r="M113" s="75">
        <f>VLOOKUP($A113,'ADR Raw Data'!$B$6:$BE$43,'ADR Raw Data'!AG$1,FALSE)</f>
        <v>96.520094480357997</v>
      </c>
      <c r="N113" s="76">
        <f>VLOOKUP($A113,'ADR Raw Data'!$B$6:$BE$43,'ADR Raw Data'!AH$1,FALSE)</f>
        <v>105.001955713843</v>
      </c>
      <c r="O113" s="76">
        <f>VLOOKUP($A113,'ADR Raw Data'!$B$6:$BE$43,'ADR Raw Data'!AI$1,FALSE)</f>
        <v>109.64137414116099</v>
      </c>
      <c r="P113" s="76">
        <f>VLOOKUP($A113,'ADR Raw Data'!$B$6:$BE$43,'ADR Raw Data'!AJ$1,FALSE)</f>
        <v>106.231091027402</v>
      </c>
      <c r="Q113" s="76">
        <f>VLOOKUP($A113,'ADR Raw Data'!$B$6:$BE$43,'ADR Raw Data'!AK$1,FALSE)</f>
        <v>102.360423481962</v>
      </c>
      <c r="R113" s="77">
        <f>VLOOKUP($A113,'ADR Raw Data'!$B$6:$BE$43,'ADR Raw Data'!AL$1,FALSE)</f>
        <v>104.43224922600599</v>
      </c>
      <c r="S113" s="76">
        <f>VLOOKUP($A113,'ADR Raw Data'!$B$6:$BE$43,'ADR Raw Data'!AN$1,FALSE)</f>
        <v>114.968380188262</v>
      </c>
      <c r="T113" s="76">
        <f>VLOOKUP($A113,'ADR Raw Data'!$B$6:$BE$43,'ADR Raw Data'!AO$1,FALSE)</f>
        <v>114.529690922825</v>
      </c>
      <c r="U113" s="77">
        <f>VLOOKUP($A113,'ADR Raw Data'!$B$6:$BE$43,'ADR Raw Data'!AP$1,FALSE)</f>
        <v>114.748641336906</v>
      </c>
      <c r="V113" s="78">
        <f>VLOOKUP($A113,'ADR Raw Data'!$B$6:$BE$43,'ADR Raw Data'!AR$1,FALSE)</f>
        <v>107.829273321912</v>
      </c>
      <c r="X113" s="75">
        <f>VLOOKUP($A113,'RevPAR Raw Data'!$B$6:$BE$43,'RevPAR Raw Data'!AG$1,FALSE)</f>
        <v>41.545785530821902</v>
      </c>
      <c r="Y113" s="76">
        <f>VLOOKUP($A113,'RevPAR Raw Data'!$B$6:$BE$43,'RevPAR Raw Data'!AH$1,FALSE)</f>
        <v>58.056732020547898</v>
      </c>
      <c r="Z113" s="76">
        <f>VLOOKUP($A113,'RevPAR Raw Data'!$B$6:$BE$43,'RevPAR Raw Data'!AI$1,FALSE)</f>
        <v>67.629390410958905</v>
      </c>
      <c r="AA113" s="76">
        <f>VLOOKUP($A113,'RevPAR Raw Data'!$B$6:$BE$43,'RevPAR Raw Data'!AJ$1,FALSE)</f>
        <v>62.897355308219097</v>
      </c>
      <c r="AB113" s="76">
        <f>VLOOKUP($A113,'RevPAR Raw Data'!$B$6:$BE$43,'RevPAR Raw Data'!AK$1,FALSE)</f>
        <v>58.668823202054703</v>
      </c>
      <c r="AC113" s="77">
        <f>VLOOKUP($A113,'RevPAR Raw Data'!$B$6:$BE$43,'RevPAR Raw Data'!AL$1,FALSE)</f>
        <v>57.759617294520503</v>
      </c>
      <c r="AD113" s="76">
        <f>VLOOKUP($A113,'RevPAR Raw Data'!$B$6:$BE$43,'RevPAR Raw Data'!AN$1,FALSE)</f>
        <v>77.903873715753406</v>
      </c>
      <c r="AE113" s="76">
        <f>VLOOKUP($A113,'RevPAR Raw Data'!$B$6:$BE$43,'RevPAR Raw Data'!AO$1,FALSE)</f>
        <v>77.886073202054703</v>
      </c>
      <c r="AF113" s="77">
        <f>VLOOKUP($A113,'RevPAR Raw Data'!$B$6:$BE$43,'RevPAR Raw Data'!AP$1,FALSE)</f>
        <v>77.894973458904104</v>
      </c>
      <c r="AG113" s="78">
        <f>VLOOKUP($A113,'RevPAR Raw Data'!$B$6:$BE$43,'RevPAR Raw Data'!AR$1,FALSE)</f>
        <v>63.5125761986301</v>
      </c>
    </row>
    <row r="114" spans="1:33" x14ac:dyDescent="0.2">
      <c r="A114" s="55" t="s">
        <v>131</v>
      </c>
      <c r="B114" s="43">
        <f>(VLOOKUP($A113,'Occupancy Raw Data'!$B$8:$BE$51,'Occupancy Raw Data'!AT$3,FALSE))/100</f>
        <v>4.6798261350335497E-2</v>
      </c>
      <c r="C114" s="44">
        <f>(VLOOKUP($A113,'Occupancy Raw Data'!$B$8:$BE$51,'Occupancy Raw Data'!AU$3,FALSE))/100</f>
        <v>-2.0122756184957197E-2</v>
      </c>
      <c r="D114" s="44">
        <f>(VLOOKUP($A113,'Occupancy Raw Data'!$B$8:$BE$51,'Occupancy Raw Data'!AV$3,FALSE))/100</f>
        <v>2.6371189828929198E-3</v>
      </c>
      <c r="E114" s="44">
        <f>(VLOOKUP($A113,'Occupancy Raw Data'!$B$8:$BE$51,'Occupancy Raw Data'!AW$3,FALSE))/100</f>
        <v>-8.3407006382972201E-3</v>
      </c>
      <c r="F114" s="44">
        <f>(VLOOKUP($A113,'Occupancy Raw Data'!$B$8:$BE$51,'Occupancy Raw Data'!AX$3,FALSE))/100</f>
        <v>-1.15816554172718E-4</v>
      </c>
      <c r="G114" s="44">
        <f>(VLOOKUP($A113,'Occupancy Raw Data'!$B$8:$BE$51,'Occupancy Raw Data'!AY$3,FALSE))/100</f>
        <v>1.6170655603578901E-3</v>
      </c>
      <c r="H114" s="45">
        <f>(VLOOKUP($A113,'Occupancy Raw Data'!$B$8:$BE$51,'Occupancy Raw Data'!BA$3,FALSE))/100</f>
        <v>1.8102105168486999E-2</v>
      </c>
      <c r="I114" s="45">
        <f>(VLOOKUP($A113,'Occupancy Raw Data'!$B$8:$BE$51,'Occupancy Raw Data'!BB$3,FALSE))/100</f>
        <v>2.77662487903701E-2</v>
      </c>
      <c r="J114" s="44">
        <f>(VLOOKUP($A113,'Occupancy Raw Data'!$B$8:$BE$51,'Occupancy Raw Data'!BC$3,FALSE))/100</f>
        <v>2.2920035897973201E-2</v>
      </c>
      <c r="K114" s="46">
        <f>(VLOOKUP($A113,'Occupancy Raw Data'!$B$8:$BE$51,'Occupancy Raw Data'!BE$3,FALSE))/100</f>
        <v>8.5331364512055592E-3</v>
      </c>
      <c r="M114" s="43">
        <f>(VLOOKUP($A113,'ADR Raw Data'!$B$6:$BE$49,'ADR Raw Data'!AT$1,FALSE))/100</f>
        <v>-2.2953676011332499E-3</v>
      </c>
      <c r="N114" s="44">
        <f>(VLOOKUP($A113,'ADR Raw Data'!$B$6:$BE$49,'ADR Raw Data'!AU$1,FALSE))/100</f>
        <v>-4.0203162475842505E-2</v>
      </c>
      <c r="O114" s="44">
        <f>(VLOOKUP($A113,'ADR Raw Data'!$B$6:$BE$49,'ADR Raw Data'!AV$1,FALSE))/100</f>
        <v>-2.68712104472985E-2</v>
      </c>
      <c r="P114" s="44">
        <f>(VLOOKUP($A113,'ADR Raw Data'!$B$6:$BE$49,'ADR Raw Data'!AW$1,FALSE))/100</f>
        <v>-2.3896777213238601E-2</v>
      </c>
      <c r="Q114" s="44">
        <f>(VLOOKUP($A113,'ADR Raw Data'!$B$6:$BE$49,'ADR Raw Data'!AX$1,FALSE))/100</f>
        <v>-1.47380017037659E-2</v>
      </c>
      <c r="R114" s="44">
        <f>(VLOOKUP($A113,'ADR Raw Data'!$B$6:$BE$49,'ADR Raw Data'!AY$1,FALSE))/100</f>
        <v>-2.3785503320641398E-2</v>
      </c>
      <c r="S114" s="45">
        <f>(VLOOKUP($A113,'ADR Raw Data'!$B$6:$BE$49,'ADR Raw Data'!BA$1,FALSE))/100</f>
        <v>-1.8671161795575399E-2</v>
      </c>
      <c r="T114" s="45">
        <f>(VLOOKUP($A113,'ADR Raw Data'!$B$6:$BE$49,'ADR Raw Data'!BB$1,FALSE))/100</f>
        <v>-2.56292256217804E-2</v>
      </c>
      <c r="U114" s="44">
        <f>(VLOOKUP($A113,'ADR Raw Data'!$B$6:$BE$49,'ADR Raw Data'!BC$1,FALSE))/100</f>
        <v>-2.2154569462558702E-2</v>
      </c>
      <c r="V114" s="46">
        <f>(VLOOKUP($A113,'ADR Raw Data'!$B$6:$BE$49,'ADR Raw Data'!BE$1,FALSE))/100</f>
        <v>-2.2789416947406299E-2</v>
      </c>
      <c r="X114" s="43">
        <f>(VLOOKUP($A113,'RevPAR Raw Data'!$B$6:$BE$49,'RevPAR Raw Data'!AT$1,FALSE))/100</f>
        <v>4.43954745363093E-2</v>
      </c>
      <c r="Y114" s="44">
        <f>(VLOOKUP($A113,'RevPAR Raw Data'!$B$6:$BE$49,'RevPAR Raw Data'!AU$1,FALSE))/100</f>
        <v>-5.9516920224434104E-2</v>
      </c>
      <c r="Z114" s="44">
        <f>(VLOOKUP($A113,'RevPAR Raw Data'!$B$6:$BE$49,'RevPAR Raw Data'!AV$1,FALSE))/100</f>
        <v>-2.4304954043569502E-2</v>
      </c>
      <c r="AA114" s="44">
        <f>(VLOOKUP($A113,'RevPAR Raw Data'!$B$6:$BE$49,'RevPAR Raw Data'!AW$1,FALSE))/100</f>
        <v>-3.2038161986580202E-2</v>
      </c>
      <c r="AB114" s="44">
        <f>(VLOOKUP($A113,'RevPAR Raw Data'!$B$6:$BE$49,'RevPAR Raw Data'!AX$1,FALSE))/100</f>
        <v>-1.48521113533659E-2</v>
      </c>
      <c r="AC114" s="44">
        <f>(VLOOKUP($A113,'RevPAR Raw Data'!$B$6:$BE$49,'RevPAR Raw Data'!AY$1,FALSE))/100</f>
        <v>-2.2206900478539099E-2</v>
      </c>
      <c r="AD114" s="45">
        <f>(VLOOKUP($A113,'RevPAR Raw Data'!$B$6:$BE$49,'RevPAR Raw Data'!BA$1,FALSE))/100</f>
        <v>-9.0704396152969696E-4</v>
      </c>
      <c r="AE114" s="45">
        <f>(VLOOKUP($A113,'RevPAR Raw Data'!$B$6:$BE$49,'RevPAR Raw Data'!BB$1,FALSE))/100</f>
        <v>1.4253957136707298E-3</v>
      </c>
      <c r="AF114" s="44">
        <f>(VLOOKUP($A113,'RevPAR Raw Data'!$B$6:$BE$49,'RevPAR Raw Data'!BC$1,FALSE))/100</f>
        <v>2.5768290802844298E-4</v>
      </c>
      <c r="AG114" s="46">
        <f>(VLOOKUP($A113,'RevPAR Raw Data'!$B$6:$BE$49,'RevPAR Raw Data'!BE$1,FALSE))/100</f>
        <v>-1.44507457006563E-2</v>
      </c>
    </row>
    <row r="115" spans="1:33" x14ac:dyDescent="0.2">
      <c r="A115" s="93"/>
      <c r="B115" s="71"/>
      <c r="C115" s="72"/>
      <c r="D115" s="72"/>
      <c r="E115" s="72"/>
      <c r="F115" s="72"/>
      <c r="G115" s="73"/>
      <c r="H115" s="53"/>
      <c r="I115" s="53"/>
      <c r="J115" s="73"/>
      <c r="K115" s="74"/>
      <c r="M115" s="75"/>
      <c r="N115" s="76"/>
      <c r="O115" s="76"/>
      <c r="P115" s="76"/>
      <c r="Q115" s="76"/>
      <c r="R115" s="77"/>
      <c r="S115" s="76"/>
      <c r="T115" s="76"/>
      <c r="U115" s="77"/>
      <c r="V115" s="78"/>
      <c r="X115" s="75"/>
      <c r="Y115" s="76"/>
      <c r="Z115" s="76"/>
      <c r="AA115" s="76"/>
      <c r="AB115" s="76"/>
      <c r="AC115" s="77"/>
      <c r="AD115" s="76"/>
      <c r="AE115" s="76"/>
      <c r="AF115" s="77"/>
      <c r="AG115" s="78"/>
    </row>
    <row r="116" spans="1:33" x14ac:dyDescent="0.2">
      <c r="A116" s="70" t="s">
        <v>49</v>
      </c>
      <c r="B116" s="71">
        <f>(VLOOKUP($A116,'Occupancy Raw Data'!$B$8:$BE$45,'Occupancy Raw Data'!AG$3,FALSE))/100</f>
        <v>0.37489659321651503</v>
      </c>
      <c r="C116" s="72">
        <f>(VLOOKUP($A116,'Occupancy Raw Data'!$B$8:$BE$45,'Occupancy Raw Data'!AH$3,FALSE))/100</f>
        <v>0.56524027976235203</v>
      </c>
      <c r="D116" s="72">
        <f>(VLOOKUP($A116,'Occupancy Raw Data'!$B$8:$BE$45,'Occupancy Raw Data'!AI$3,FALSE))/100</f>
        <v>0.61051364969541999</v>
      </c>
      <c r="E116" s="72">
        <f>(VLOOKUP($A116,'Occupancy Raw Data'!$B$8:$BE$45,'Occupancy Raw Data'!AJ$3,FALSE))/100</f>
        <v>0.64849214108445496</v>
      </c>
      <c r="F116" s="72">
        <f>(VLOOKUP($A116,'Occupancy Raw Data'!$B$8:$BE$45,'Occupancy Raw Data'!AK$3,FALSE))/100</f>
        <v>0.62397533278182993</v>
      </c>
      <c r="G116" s="73">
        <f>(VLOOKUP($A116,'Occupancy Raw Data'!$B$8:$BE$45,'Occupancy Raw Data'!AL$3,FALSE))/100</f>
        <v>0.56462359930811401</v>
      </c>
      <c r="H116" s="53">
        <f>(VLOOKUP($A116,'Occupancy Raw Data'!$B$8:$BE$45,'Occupancy Raw Data'!AN$3,FALSE))/100</f>
        <v>0.70858088290591792</v>
      </c>
      <c r="I116" s="53">
        <f>(VLOOKUP($A116,'Occupancy Raw Data'!$B$8:$BE$45,'Occupancy Raw Data'!AO$3,FALSE))/100</f>
        <v>0.63833947506956401</v>
      </c>
      <c r="J116" s="73">
        <f>(VLOOKUP($A116,'Occupancy Raw Data'!$B$8:$BE$45,'Occupancy Raw Data'!AP$3,FALSE))/100</f>
        <v>0.67346017898774091</v>
      </c>
      <c r="K116" s="74">
        <f>(VLOOKUP($A116,'Occupancy Raw Data'!$B$8:$BE$45,'Occupancy Raw Data'!AR$3,FALSE))/100</f>
        <v>0.59571976493086498</v>
      </c>
      <c r="M116" s="75">
        <f>VLOOKUP($A116,'ADR Raw Data'!$B$6:$BE$43,'ADR Raw Data'!AG$1,FALSE)</f>
        <v>101.368326980942</v>
      </c>
      <c r="N116" s="76">
        <f>VLOOKUP($A116,'ADR Raw Data'!$B$6:$BE$43,'ADR Raw Data'!AH$1,FALSE)</f>
        <v>111.571882650345</v>
      </c>
      <c r="O116" s="76">
        <f>VLOOKUP($A116,'ADR Raw Data'!$B$6:$BE$43,'ADR Raw Data'!AI$1,FALSE)</f>
        <v>113.67639689578699</v>
      </c>
      <c r="P116" s="76">
        <f>VLOOKUP($A116,'ADR Raw Data'!$B$6:$BE$43,'ADR Raw Data'!AJ$1,FALSE)</f>
        <v>116.319689203293</v>
      </c>
      <c r="Q116" s="76">
        <f>VLOOKUP($A116,'ADR Raw Data'!$B$6:$BE$43,'ADR Raw Data'!AK$1,FALSE)</f>
        <v>117.886002169458</v>
      </c>
      <c r="R116" s="77">
        <f>VLOOKUP($A116,'ADR Raw Data'!$B$6:$BE$43,'ADR Raw Data'!AL$1,FALSE)</f>
        <v>113.15818775140499</v>
      </c>
      <c r="S116" s="76">
        <f>VLOOKUP($A116,'ADR Raw Data'!$B$6:$BE$43,'ADR Raw Data'!AN$1,FALSE)</f>
        <v>140.464996815962</v>
      </c>
      <c r="T116" s="76">
        <f>VLOOKUP($A116,'ADR Raw Data'!$B$6:$BE$43,'ADR Raw Data'!AO$1,FALSE)</f>
        <v>131.08714302544701</v>
      </c>
      <c r="U116" s="77">
        <f>VLOOKUP($A116,'ADR Raw Data'!$B$6:$BE$43,'ADR Raw Data'!AP$1,FALSE)</f>
        <v>136.02059575656</v>
      </c>
      <c r="V116" s="78">
        <f>VLOOKUP($A116,'ADR Raw Data'!$B$6:$BE$43,'ADR Raw Data'!AR$1,FALSE)</f>
        <v>120.54273440458699</v>
      </c>
      <c r="X116" s="75">
        <f>VLOOKUP($A116,'RevPAR Raw Data'!$B$6:$BE$43,'RevPAR Raw Data'!AG$1,FALSE)</f>
        <v>38.002640445213203</v>
      </c>
      <c r="Y116" s="76">
        <f>VLOOKUP($A116,'RevPAR Raw Data'!$B$6:$BE$43,'RevPAR Raw Data'!AH$1,FALSE)</f>
        <v>63.064922162893801</v>
      </c>
      <c r="Z116" s="76">
        <f>VLOOKUP($A116,'RevPAR Raw Data'!$B$6:$BE$43,'RevPAR Raw Data'!AI$1,FALSE)</f>
        <v>69.400991953072094</v>
      </c>
      <c r="AA116" s="76">
        <f>VLOOKUP($A116,'RevPAR Raw Data'!$B$6:$BE$43,'RevPAR Raw Data'!AJ$1,FALSE)</f>
        <v>75.432404301722102</v>
      </c>
      <c r="AB116" s="76">
        <f>VLOOKUP($A116,'RevPAR Raw Data'!$B$6:$BE$43,'RevPAR Raw Data'!AK$1,FALSE)</f>
        <v>73.557957434007605</v>
      </c>
      <c r="AC116" s="77">
        <f>VLOOKUP($A116,'RevPAR Raw Data'!$B$6:$BE$43,'RevPAR Raw Data'!AL$1,FALSE)</f>
        <v>63.891783259381803</v>
      </c>
      <c r="AD116" s="76">
        <f>VLOOKUP($A116,'RevPAR Raw Data'!$B$6:$BE$43,'RevPAR Raw Data'!AN$1,FALSE)</f>
        <v>99.530811461231806</v>
      </c>
      <c r="AE116" s="76">
        <f>VLOOKUP($A116,'RevPAR Raw Data'!$B$6:$BE$43,'RevPAR Raw Data'!AO$1,FALSE)</f>
        <v>83.678098067233194</v>
      </c>
      <c r="AF116" s="77">
        <f>VLOOKUP($A116,'RevPAR Raw Data'!$B$6:$BE$43,'RevPAR Raw Data'!AP$1,FALSE)</f>
        <v>91.6044547642325</v>
      </c>
      <c r="AG116" s="78">
        <f>VLOOKUP($A116,'RevPAR Raw Data'!$B$6:$BE$43,'RevPAR Raw Data'!AR$1,FALSE)</f>
        <v>71.809689403624802</v>
      </c>
    </row>
    <row r="117" spans="1:33" x14ac:dyDescent="0.2">
      <c r="A117" s="55" t="s">
        <v>131</v>
      </c>
      <c r="B117" s="43">
        <f>(VLOOKUP($A116,'Occupancy Raw Data'!$B$8:$BE$51,'Occupancy Raw Data'!AT$3,FALSE))/100</f>
        <v>4.8774663535453601E-3</v>
      </c>
      <c r="C117" s="44">
        <f>(VLOOKUP($A116,'Occupancy Raw Data'!$B$8:$BE$51,'Occupancy Raw Data'!AU$3,FALSE))/100</f>
        <v>-3.5143327178244099E-3</v>
      </c>
      <c r="D117" s="44">
        <f>(VLOOKUP($A116,'Occupancy Raw Data'!$B$8:$BE$51,'Occupancy Raw Data'!AV$3,FALSE))/100</f>
        <v>1.11655695065635E-2</v>
      </c>
      <c r="E117" s="44">
        <f>(VLOOKUP($A116,'Occupancy Raw Data'!$B$8:$BE$51,'Occupancy Raw Data'!AW$3,FALSE))/100</f>
        <v>5.36730858624965E-2</v>
      </c>
      <c r="F117" s="44">
        <f>(VLOOKUP($A116,'Occupancy Raw Data'!$B$8:$BE$51,'Occupancy Raw Data'!AX$3,FALSE))/100</f>
        <v>3.4171423699819799E-2</v>
      </c>
      <c r="G117" s="44">
        <f>(VLOOKUP($A116,'Occupancy Raw Data'!$B$8:$BE$51,'Occupancy Raw Data'!AY$3,FALSE))/100</f>
        <v>2.1794135639883701E-2</v>
      </c>
      <c r="H117" s="45">
        <f>(VLOOKUP($A116,'Occupancy Raw Data'!$B$8:$BE$51,'Occupancy Raw Data'!BA$3,FALSE))/100</f>
        <v>1.4047641593027699E-2</v>
      </c>
      <c r="I117" s="45">
        <f>(VLOOKUP($A116,'Occupancy Raw Data'!$B$8:$BE$51,'Occupancy Raw Data'!BB$3,FALSE))/100</f>
        <v>3.5511462797310399E-2</v>
      </c>
      <c r="J117" s="44">
        <f>(VLOOKUP($A116,'Occupancy Raw Data'!$B$8:$BE$51,'Occupancy Raw Data'!BC$3,FALSE))/100</f>
        <v>2.41078648251986E-2</v>
      </c>
      <c r="K117" s="46">
        <f>(VLOOKUP($A116,'Occupancy Raw Data'!$B$8:$BE$51,'Occupancy Raw Data'!BE$3,FALSE))/100</f>
        <v>2.2538099175738503E-2</v>
      </c>
      <c r="M117" s="43">
        <f>(VLOOKUP($A116,'ADR Raw Data'!$B$6:$BE$49,'ADR Raw Data'!AT$1,FALSE))/100</f>
        <v>3.7724996137467902E-2</v>
      </c>
      <c r="N117" s="44">
        <f>(VLOOKUP($A116,'ADR Raw Data'!$B$6:$BE$49,'ADR Raw Data'!AU$1,FALSE))/100</f>
        <v>3.8283887644901801E-2</v>
      </c>
      <c r="O117" s="44">
        <f>(VLOOKUP($A116,'ADR Raw Data'!$B$6:$BE$49,'ADR Raw Data'!AV$1,FALSE))/100</f>
        <v>2.84129027029018E-2</v>
      </c>
      <c r="P117" s="44">
        <f>(VLOOKUP($A116,'ADR Raw Data'!$B$6:$BE$49,'ADR Raw Data'!AW$1,FALSE))/100</f>
        <v>3.0226714817412601E-2</v>
      </c>
      <c r="Q117" s="44">
        <f>(VLOOKUP($A116,'ADR Raw Data'!$B$6:$BE$49,'ADR Raw Data'!AX$1,FALSE))/100</f>
        <v>3.7196321553618198E-3</v>
      </c>
      <c r="R117" s="44">
        <f>(VLOOKUP($A116,'ADR Raw Data'!$B$6:$BE$49,'ADR Raw Data'!AY$1,FALSE))/100</f>
        <v>2.6783945789843302E-2</v>
      </c>
      <c r="S117" s="45">
        <f>(VLOOKUP($A116,'ADR Raw Data'!$B$6:$BE$49,'ADR Raw Data'!BA$1,FALSE))/100</f>
        <v>1.9660503334001302E-2</v>
      </c>
      <c r="T117" s="45">
        <f>(VLOOKUP($A116,'ADR Raw Data'!$B$6:$BE$49,'ADR Raw Data'!BB$1,FALSE))/100</f>
        <v>9.0558491011565598E-4</v>
      </c>
      <c r="U117" s="44">
        <f>(VLOOKUP($A116,'ADR Raw Data'!$B$6:$BE$49,'ADR Raw Data'!BC$1,FALSE))/100</f>
        <v>1.0741843109723599E-2</v>
      </c>
      <c r="V117" s="46">
        <f>(VLOOKUP($A116,'ADR Raw Data'!$B$6:$BE$49,'ADR Raw Data'!BE$1,FALSE))/100</f>
        <v>2.0979841860905301E-2</v>
      </c>
      <c r="X117" s="43">
        <f>(VLOOKUP($A116,'RevPAR Raw Data'!$B$6:$BE$49,'RevPAR Raw Data'!AT$1,FALSE))/100</f>
        <v>4.2786464890361399E-2</v>
      </c>
      <c r="Y117" s="44">
        <f>(VLOOKUP($A116,'RevPAR Raw Data'!$B$6:$BE$49,'RevPAR Raw Data'!AU$1,FALSE))/100</f>
        <v>3.4635012608161403E-2</v>
      </c>
      <c r="Z117" s="44">
        <f>(VLOOKUP($A116,'RevPAR Raw Data'!$B$6:$BE$49,'RevPAR Raw Data'!AV$1,FALSE))/100</f>
        <v>3.9895718449477799E-2</v>
      </c>
      <c r="AA117" s="44">
        <f>(VLOOKUP($A116,'RevPAR Raw Data'!$B$6:$BE$49,'RevPAR Raw Data'!AW$1,FALSE))/100</f>
        <v>8.5522161739645289E-2</v>
      </c>
      <c r="AB117" s="44">
        <f>(VLOOKUP($A116,'RevPAR Raw Data'!$B$6:$BE$49,'RevPAR Raw Data'!AX$1,FALSE))/100</f>
        <v>3.8018160981569904E-2</v>
      </c>
      <c r="AC117" s="44">
        <f>(VLOOKUP($A116,'RevPAR Raw Data'!$B$6:$BE$49,'RevPAR Raw Data'!AY$1,FALSE))/100</f>
        <v>4.9161814377242201E-2</v>
      </c>
      <c r="AD117" s="45">
        <f>(VLOOKUP($A116,'RevPAR Raw Data'!$B$6:$BE$49,'RevPAR Raw Data'!BA$1,FALSE))/100</f>
        <v>3.3984328631403604E-2</v>
      </c>
      <c r="AE117" s="45">
        <f>(VLOOKUP($A116,'RevPAR Raw Data'!$B$6:$BE$49,'RevPAR Raw Data'!BB$1,FALSE))/100</f>
        <v>3.6449206352271404E-2</v>
      </c>
      <c r="AF117" s="44">
        <f>(VLOOKUP($A116,'RevPAR Raw Data'!$B$6:$BE$49,'RevPAR Raw Data'!BC$1,FALSE))/100</f>
        <v>3.5108670836584997E-2</v>
      </c>
      <c r="AG117" s="46">
        <f>(VLOOKUP($A116,'RevPAR Raw Data'!$B$6:$BE$49,'RevPAR Raw Data'!BE$1,FALSE))/100</f>
        <v>4.3990786793196304E-2</v>
      </c>
    </row>
    <row r="118" spans="1:33" x14ac:dyDescent="0.2">
      <c r="A118" s="93"/>
      <c r="B118" s="71"/>
      <c r="C118" s="72"/>
      <c r="D118" s="72"/>
      <c r="E118" s="72"/>
      <c r="F118" s="72"/>
      <c r="G118" s="73"/>
      <c r="H118" s="53"/>
      <c r="I118" s="53"/>
      <c r="J118" s="73"/>
      <c r="K118" s="74"/>
      <c r="M118" s="75"/>
      <c r="N118" s="76"/>
      <c r="O118" s="76"/>
      <c r="P118" s="76"/>
      <c r="Q118" s="76"/>
      <c r="R118" s="77"/>
      <c r="S118" s="76"/>
      <c r="T118" s="76"/>
      <c r="U118" s="77"/>
      <c r="V118" s="78"/>
      <c r="X118" s="75"/>
      <c r="Y118" s="76"/>
      <c r="Z118" s="76"/>
      <c r="AA118" s="76"/>
      <c r="AB118" s="76"/>
      <c r="AC118" s="77"/>
      <c r="AD118" s="76"/>
      <c r="AE118" s="76"/>
      <c r="AF118" s="77"/>
      <c r="AG118" s="78"/>
    </row>
    <row r="119" spans="1:33" x14ac:dyDescent="0.2">
      <c r="A119" s="70" t="s">
        <v>50</v>
      </c>
      <c r="B119" s="71">
        <f>(VLOOKUP($A119,'Occupancy Raw Data'!$B$8:$BE$45,'Occupancy Raw Data'!AG$3,FALSE))/100</f>
        <v>0.38403228982082999</v>
      </c>
      <c r="C119" s="72">
        <f>(VLOOKUP($A119,'Occupancy Raw Data'!$B$8:$BE$45,'Occupancy Raw Data'!AH$3,FALSE))/100</f>
        <v>0.455552274069698</v>
      </c>
      <c r="D119" s="72">
        <f>(VLOOKUP($A119,'Occupancy Raw Data'!$B$8:$BE$45,'Occupancy Raw Data'!AI$3,FALSE))/100</f>
        <v>0.48424886788737903</v>
      </c>
      <c r="E119" s="72">
        <f>(VLOOKUP($A119,'Occupancy Raw Data'!$B$8:$BE$45,'Occupancy Raw Data'!AJ$3,FALSE))/100</f>
        <v>0.48636542626501206</v>
      </c>
      <c r="F119" s="72">
        <f>(VLOOKUP($A119,'Occupancy Raw Data'!$B$8:$BE$45,'Occupancy Raw Data'!AK$3,FALSE))/100</f>
        <v>0.50132900177200201</v>
      </c>
      <c r="G119" s="73">
        <f>(VLOOKUP($A119,'Occupancy Raw Data'!$B$8:$BE$45,'Occupancy Raw Data'!AL$3,FALSE))/100</f>
        <v>0.462305571962984</v>
      </c>
      <c r="H119" s="53">
        <f>(VLOOKUP($A119,'Occupancy Raw Data'!$B$8:$BE$45,'Occupancy Raw Data'!AN$3,FALSE))/100</f>
        <v>0.62010238235873205</v>
      </c>
      <c r="I119" s="53">
        <f>(VLOOKUP($A119,'Occupancy Raw Data'!$B$8:$BE$45,'Occupancy Raw Data'!AO$3,FALSE))/100</f>
        <v>0.62527072258318495</v>
      </c>
      <c r="J119" s="73">
        <f>(VLOOKUP($A119,'Occupancy Raw Data'!$B$8:$BE$45,'Occupancy Raw Data'!AP$3,FALSE))/100</f>
        <v>0.62268655247095805</v>
      </c>
      <c r="K119" s="74">
        <f>(VLOOKUP($A119,'Occupancy Raw Data'!$B$8:$BE$45,'Occupancy Raw Data'!AR$3,FALSE))/100</f>
        <v>0.50812870925097697</v>
      </c>
      <c r="M119" s="75">
        <f>VLOOKUP($A119,'ADR Raw Data'!$B$6:$BE$43,'ADR Raw Data'!AG$1,FALSE)</f>
        <v>92.013443988720795</v>
      </c>
      <c r="N119" s="76">
        <f>VLOOKUP($A119,'ADR Raw Data'!$B$6:$BE$43,'ADR Raw Data'!AH$1,FALSE)</f>
        <v>94.44</v>
      </c>
      <c r="O119" s="76">
        <f>VLOOKUP($A119,'ADR Raw Data'!$B$6:$BE$43,'ADR Raw Data'!AI$1,FALSE)</f>
        <v>94.831856068306493</v>
      </c>
      <c r="P119" s="76">
        <f>VLOOKUP($A119,'ADR Raw Data'!$B$6:$BE$43,'ADR Raw Data'!AJ$1,FALSE)</f>
        <v>95.091820665924502</v>
      </c>
      <c r="Q119" s="76">
        <f>VLOOKUP($A119,'ADR Raw Data'!$B$6:$BE$43,'ADR Raw Data'!AK$1,FALSE)</f>
        <v>95.500134511536501</v>
      </c>
      <c r="R119" s="77">
        <f>VLOOKUP($A119,'ADR Raw Data'!$B$6:$BE$43,'ADR Raw Data'!AL$1,FALSE)</f>
        <v>94.486021166499796</v>
      </c>
      <c r="S119" s="76">
        <f>VLOOKUP($A119,'ADR Raw Data'!$B$6:$BE$43,'ADR Raw Data'!AN$1,FALSE)</f>
        <v>125.40241466899499</v>
      </c>
      <c r="T119" s="76">
        <f>VLOOKUP($A119,'ADR Raw Data'!$B$6:$BE$43,'ADR Raw Data'!AO$1,FALSE)</f>
        <v>125.3891986145</v>
      </c>
      <c r="U119" s="77">
        <f>VLOOKUP($A119,'ADR Raw Data'!$B$6:$BE$43,'ADR Raw Data'!AP$1,FALSE)</f>
        <v>125.395779218212</v>
      </c>
      <c r="V119" s="78">
        <f>VLOOKUP($A119,'ADR Raw Data'!$B$6:$BE$43,'ADR Raw Data'!AR$1,FALSE)</f>
        <v>105.308414519387</v>
      </c>
      <c r="X119" s="75">
        <f>VLOOKUP($A119,'RevPAR Raw Data'!$B$6:$BE$43,'RevPAR Raw Data'!AG$1,FALSE)</f>
        <v>35.336133589289197</v>
      </c>
      <c r="Y119" s="76">
        <f>VLOOKUP($A119,'RevPAR Raw Data'!$B$6:$BE$43,'RevPAR Raw Data'!AH$1,FALSE)</f>
        <v>43.022356763142298</v>
      </c>
      <c r="Z119" s="76">
        <f>VLOOKUP($A119,'RevPAR Raw Data'!$B$6:$BE$43,'RevPAR Raw Data'!AI$1,FALSE)</f>
        <v>45.9222189407363</v>
      </c>
      <c r="AA119" s="76">
        <f>VLOOKUP($A119,'RevPAR Raw Data'!$B$6:$BE$43,'RevPAR Raw Data'!AJ$1,FALSE)</f>
        <v>46.249373892498497</v>
      </c>
      <c r="AB119" s="76">
        <f>VLOOKUP($A119,'RevPAR Raw Data'!$B$6:$BE$43,'RevPAR Raw Data'!AK$1,FALSE)</f>
        <v>47.876987103760499</v>
      </c>
      <c r="AC119" s="77">
        <f>VLOOKUP($A119,'RevPAR Raw Data'!$B$6:$BE$43,'RevPAR Raw Data'!AL$1,FALSE)</f>
        <v>43.681414057885398</v>
      </c>
      <c r="AD119" s="76">
        <f>VLOOKUP($A119,'RevPAR Raw Data'!$B$6:$BE$43,'RevPAR Raw Data'!AN$1,FALSE)</f>
        <v>77.7623360897814</v>
      </c>
      <c r="AE119" s="76">
        <f>VLOOKUP($A119,'RevPAR Raw Data'!$B$6:$BE$43,'RevPAR Raw Data'!AO$1,FALSE)</f>
        <v>78.4021948218153</v>
      </c>
      <c r="AF119" s="77">
        <f>VLOOKUP($A119,'RevPAR Raw Data'!$B$6:$BE$43,'RevPAR Raw Data'!AP$1,FALSE)</f>
        <v>78.082265455798293</v>
      </c>
      <c r="AG119" s="78">
        <f>VLOOKUP($A119,'RevPAR Raw Data'!$B$6:$BE$43,'RevPAR Raw Data'!AR$1,FALSE)</f>
        <v>53.510228743003402</v>
      </c>
    </row>
    <row r="120" spans="1:33" x14ac:dyDescent="0.2">
      <c r="A120" s="55" t="s">
        <v>131</v>
      </c>
      <c r="B120" s="43">
        <f>(VLOOKUP($A119,'Occupancy Raw Data'!$B$8:$BE$51,'Occupancy Raw Data'!AT$3,FALSE))/100</f>
        <v>3.2471447257364601E-3</v>
      </c>
      <c r="C120" s="44">
        <f>(VLOOKUP($A119,'Occupancy Raw Data'!$B$8:$BE$51,'Occupancy Raw Data'!AU$3,FALSE))/100</f>
        <v>-5.8152660358966296E-2</v>
      </c>
      <c r="D120" s="44">
        <f>(VLOOKUP($A119,'Occupancy Raw Data'!$B$8:$BE$51,'Occupancy Raw Data'!AV$3,FALSE))/100</f>
        <v>-6.1576374479316499E-2</v>
      </c>
      <c r="E120" s="44">
        <f>(VLOOKUP($A119,'Occupancy Raw Data'!$B$8:$BE$51,'Occupancy Raw Data'!AW$3,FALSE))/100</f>
        <v>-4.2237152407619903E-2</v>
      </c>
      <c r="F120" s="44">
        <f>(VLOOKUP($A119,'Occupancy Raw Data'!$B$8:$BE$51,'Occupancy Raw Data'!AX$3,FALSE))/100</f>
        <v>-2.32344945240038E-2</v>
      </c>
      <c r="G120" s="44">
        <f>(VLOOKUP($A119,'Occupancy Raw Data'!$B$8:$BE$51,'Occupancy Raw Data'!AY$3,FALSE))/100</f>
        <v>-3.829026079305E-2</v>
      </c>
      <c r="H120" s="45">
        <f>(VLOOKUP($A119,'Occupancy Raw Data'!$B$8:$BE$51,'Occupancy Raw Data'!BA$3,FALSE))/100</f>
        <v>-5.5838089511026902E-2</v>
      </c>
      <c r="I120" s="45">
        <f>(VLOOKUP($A119,'Occupancy Raw Data'!$B$8:$BE$51,'Occupancy Raw Data'!BB$3,FALSE))/100</f>
        <v>-5.1526223685511602E-2</v>
      </c>
      <c r="J120" s="44">
        <f>(VLOOKUP($A119,'Occupancy Raw Data'!$B$8:$BE$51,'Occupancy Raw Data'!BC$3,FALSE))/100</f>
        <v>-5.3680919957837393E-2</v>
      </c>
      <c r="K120" s="46">
        <f>(VLOOKUP($A119,'Occupancy Raw Data'!$B$8:$BE$51,'Occupancy Raw Data'!BE$3,FALSE))/100</f>
        <v>-4.38385990435416E-2</v>
      </c>
      <c r="M120" s="43">
        <f>(VLOOKUP($A119,'ADR Raw Data'!$B$6:$BE$49,'ADR Raw Data'!AT$1,FALSE))/100</f>
        <v>-1.0971083612366398E-2</v>
      </c>
      <c r="N120" s="44">
        <f>(VLOOKUP($A119,'ADR Raw Data'!$B$6:$BE$49,'ADR Raw Data'!AU$1,FALSE))/100</f>
        <v>4.3566845979050896E-3</v>
      </c>
      <c r="O120" s="44">
        <f>(VLOOKUP($A119,'ADR Raw Data'!$B$6:$BE$49,'ADR Raw Data'!AV$1,FALSE))/100</f>
        <v>-1.36897988380822E-2</v>
      </c>
      <c r="P120" s="44">
        <f>(VLOOKUP($A119,'ADR Raw Data'!$B$6:$BE$49,'ADR Raw Data'!AW$1,FALSE))/100</f>
        <v>-1.7371575975045E-2</v>
      </c>
      <c r="Q120" s="44">
        <f>(VLOOKUP($A119,'ADR Raw Data'!$B$6:$BE$49,'ADR Raw Data'!AX$1,FALSE))/100</f>
        <v>-2.73507696652165E-2</v>
      </c>
      <c r="R120" s="44">
        <f>(VLOOKUP($A119,'ADR Raw Data'!$B$6:$BE$49,'ADR Raw Data'!AY$1,FALSE))/100</f>
        <v>-1.3644786503987901E-2</v>
      </c>
      <c r="S120" s="45">
        <f>(VLOOKUP($A119,'ADR Raw Data'!$B$6:$BE$49,'ADR Raw Data'!BA$1,FALSE))/100</f>
        <v>2.1376862992426401E-2</v>
      </c>
      <c r="T120" s="45">
        <f>(VLOOKUP($A119,'ADR Raw Data'!$B$6:$BE$49,'ADR Raw Data'!BB$1,FALSE))/100</f>
        <v>2.4677067218634999E-2</v>
      </c>
      <c r="U120" s="44">
        <f>(VLOOKUP($A119,'ADR Raw Data'!$B$6:$BE$49,'ADR Raw Data'!BC$1,FALSE))/100</f>
        <v>2.30298749650589E-2</v>
      </c>
      <c r="V120" s="46">
        <f>(VLOOKUP($A119,'ADR Raw Data'!$B$6:$BE$49,'ADR Raw Data'!BE$1,FALSE))/100</f>
        <v>2.9161510479751898E-4</v>
      </c>
      <c r="X120" s="43">
        <f>(VLOOKUP($A119,'RevPAR Raw Data'!$B$6:$BE$49,'RevPAR Raw Data'!AT$1,FALSE))/100</f>
        <v>-7.7595635829175299E-3</v>
      </c>
      <c r="Y120" s="44">
        <f>(VLOOKUP($A119,'RevPAR Raw Data'!$B$6:$BE$49,'RevPAR Raw Data'!AU$1,FALSE))/100</f>
        <v>-5.4049328560774296E-2</v>
      </c>
      <c r="Z120" s="44">
        <f>(VLOOKUP($A119,'RevPAR Raw Data'!$B$6:$BE$49,'RevPAR Raw Data'!AV$1,FALSE))/100</f>
        <v>-7.4423205137598397E-2</v>
      </c>
      <c r="AA120" s="44">
        <f>(VLOOKUP($A119,'RevPAR Raw Data'!$B$6:$BE$49,'RevPAR Raw Data'!AW$1,FALSE))/100</f>
        <v>-5.88750024806464E-2</v>
      </c>
      <c r="AB120" s="44">
        <f>(VLOOKUP($A119,'RevPAR Raw Data'!$B$6:$BE$49,'RevPAR Raw Data'!AX$1,FALSE))/100</f>
        <v>-4.9949782881206606E-2</v>
      </c>
      <c r="AC120" s="44">
        <f>(VLOOKUP($A119,'RevPAR Raw Data'!$B$6:$BE$49,'RevPAR Raw Data'!AY$1,FALSE))/100</f>
        <v>-5.1412584863334797E-2</v>
      </c>
      <c r="AD120" s="45">
        <f>(VLOOKUP($A119,'RevPAR Raw Data'!$B$6:$BE$49,'RevPAR Raw Data'!BA$1,FALSE))/100</f>
        <v>-3.5654869707836497E-2</v>
      </c>
      <c r="AE120" s="45">
        <f>(VLOOKUP($A119,'RevPAR Raw Data'!$B$6:$BE$49,'RevPAR Raw Data'!BB$1,FALSE))/100</f>
        <v>-2.8120672552286299E-2</v>
      </c>
      <c r="AF120" s="44">
        <f>(VLOOKUP($A119,'RevPAR Raw Data'!$B$6:$BE$49,'RevPAR Raw Data'!BC$1,FALSE))/100</f>
        <v>-3.1887309867416704E-2</v>
      </c>
      <c r="AG120" s="46">
        <f>(VLOOKUP($A119,'RevPAR Raw Data'!$B$6:$BE$49,'RevPAR Raw Data'!BE$1,FALSE))/100</f>
        <v>-4.3559767936398305E-2</v>
      </c>
    </row>
    <row r="121" spans="1:33" x14ac:dyDescent="0.2">
      <c r="A121" s="93"/>
      <c r="B121" s="71"/>
      <c r="C121" s="72"/>
      <c r="D121" s="72"/>
      <c r="E121" s="72"/>
      <c r="F121" s="72"/>
      <c r="G121" s="73"/>
      <c r="H121" s="53"/>
      <c r="I121" s="53"/>
      <c r="J121" s="73"/>
      <c r="K121" s="74"/>
      <c r="M121" s="75"/>
      <c r="N121" s="76"/>
      <c r="O121" s="76"/>
      <c r="P121" s="76"/>
      <c r="Q121" s="76"/>
      <c r="R121" s="77"/>
      <c r="S121" s="76"/>
      <c r="T121" s="76"/>
      <c r="U121" s="77"/>
      <c r="V121" s="78"/>
      <c r="X121" s="75"/>
      <c r="Y121" s="76"/>
      <c r="Z121" s="76"/>
      <c r="AA121" s="76"/>
      <c r="AB121" s="76"/>
      <c r="AC121" s="77"/>
      <c r="AD121" s="76"/>
      <c r="AE121" s="76"/>
      <c r="AF121" s="77"/>
      <c r="AG121" s="78"/>
    </row>
    <row r="122" spans="1:33" x14ac:dyDescent="0.2">
      <c r="A122" s="70" t="s">
        <v>47</v>
      </c>
      <c r="B122" s="71">
        <f>(VLOOKUP($A122,'Occupancy Raw Data'!$B$8:$BE$54,'Occupancy Raw Data'!AG$3,FALSE))/100</f>
        <v>0.41167082986400205</v>
      </c>
      <c r="C122" s="72">
        <f>(VLOOKUP($A122,'Occupancy Raw Data'!$B$8:$BE$54,'Occupancy Raw Data'!AH$3,FALSE))/100</f>
        <v>0.560574521232306</v>
      </c>
      <c r="D122" s="72">
        <f>(VLOOKUP($A122,'Occupancy Raw Data'!$B$8:$BE$54,'Occupancy Raw Data'!AI$3,FALSE))/100</f>
        <v>0.618234804329725</v>
      </c>
      <c r="E122" s="72">
        <f>(VLOOKUP($A122,'Occupancy Raw Data'!$B$8:$BE$54,'Occupancy Raw Data'!AJ$3,FALSE))/100</f>
        <v>0.62316125451013005</v>
      </c>
      <c r="F122" s="72">
        <f>(VLOOKUP($A122,'Occupancy Raw Data'!$B$8:$BE$54,'Occupancy Raw Data'!AK$3,FALSE))/100</f>
        <v>0.58333333333333304</v>
      </c>
      <c r="G122" s="73">
        <f>(VLOOKUP($A122,'Occupancy Raw Data'!$B$8:$BE$54,'Occupancy Raw Data'!AL$3,FALSE))/100</f>
        <v>0.55939494865389905</v>
      </c>
      <c r="H122" s="53">
        <f>(VLOOKUP($A122,'Occupancy Raw Data'!$B$8:$BE$54,'Occupancy Raw Data'!AN$3,FALSE))/100</f>
        <v>0.61518179295031894</v>
      </c>
      <c r="I122" s="53">
        <f>(VLOOKUP($A122,'Occupancy Raw Data'!$B$8:$BE$54,'Occupancy Raw Data'!AO$3,FALSE))/100</f>
        <v>0.59755759089647498</v>
      </c>
      <c r="J122" s="73">
        <f>(VLOOKUP($A122,'Occupancy Raw Data'!$B$8:$BE$54,'Occupancy Raw Data'!AP$3,FALSE))/100</f>
        <v>0.60636969192339696</v>
      </c>
      <c r="K122" s="74">
        <f>(VLOOKUP($A122,'Occupancy Raw Data'!$B$8:$BE$54,'Occupancy Raw Data'!AR$3,FALSE))/100</f>
        <v>0.57281630387375504</v>
      </c>
      <c r="M122" s="75">
        <f>VLOOKUP($A122,'ADR Raw Data'!$B$6:$BE$54,'ADR Raw Data'!AG$1,FALSE)</f>
        <v>108.502641159615</v>
      </c>
      <c r="N122" s="76">
        <f>VLOOKUP($A122,'ADR Raw Data'!$B$6:$BE$54,'ADR Raw Data'!AH$1,FALSE)</f>
        <v>115.86827949003499</v>
      </c>
      <c r="O122" s="76">
        <f>VLOOKUP($A122,'ADR Raw Data'!$B$6:$BE$54,'ADR Raw Data'!AI$1,FALSE)</f>
        <v>117.322549943883</v>
      </c>
      <c r="P122" s="76">
        <f>VLOOKUP($A122,'ADR Raw Data'!$B$6:$BE$54,'ADR Raw Data'!AJ$1,FALSE)</f>
        <v>117.693614296848</v>
      </c>
      <c r="Q122" s="76">
        <f>VLOOKUP($A122,'ADR Raw Data'!$B$6:$BE$54,'ADR Raw Data'!AK$1,FALSE)</f>
        <v>118.705926014035</v>
      </c>
      <c r="R122" s="77">
        <f>VLOOKUP($A122,'ADR Raw Data'!$B$6:$BE$54,'ADR Raw Data'!AL$1,FALSE)</f>
        <v>116.104117836765</v>
      </c>
      <c r="S122" s="76">
        <f>VLOOKUP($A122,'ADR Raw Data'!$B$6:$BE$54,'ADR Raw Data'!AN$1,FALSE)</f>
        <v>132.142094518384</v>
      </c>
      <c r="T122" s="76">
        <f>VLOOKUP($A122,'ADR Raw Data'!$B$6:$BE$54,'ADR Raw Data'!AO$1,FALSE)</f>
        <v>129.56731653506699</v>
      </c>
      <c r="U122" s="77">
        <f>VLOOKUP($A122,'ADR Raw Data'!$B$6:$BE$54,'ADR Raw Data'!AP$1,FALSE)</f>
        <v>130.87341457832699</v>
      </c>
      <c r="V122" s="78">
        <f>VLOOKUP($A122,'ADR Raw Data'!$B$6:$BE$54,'ADR Raw Data'!AR$1,FALSE)</f>
        <v>120.57109659444799</v>
      </c>
      <c r="X122" s="75">
        <f>VLOOKUP($A122,'RevPAR Raw Data'!$B$6:$BE$54,'RevPAR Raw Data'!AG$1,FALSE)</f>
        <v>44.667372328615002</v>
      </c>
      <c r="Y122" s="76">
        <f>VLOOKUP($A122,'RevPAR Raw Data'!$B$6:$BE$54,'RevPAR Raw Data'!AH$1,FALSE)</f>
        <v>64.9528053011379</v>
      </c>
      <c r="Z122" s="76">
        <f>VLOOKUP($A122,'RevPAR Raw Data'!$B$6:$BE$54,'RevPAR Raw Data'!AI$1,FALSE)</f>
        <v>72.532883708021004</v>
      </c>
      <c r="AA122" s="76">
        <f>VLOOKUP($A122,'RevPAR Raw Data'!$B$6:$BE$54,'RevPAR Raw Data'!AJ$1,FALSE)</f>
        <v>73.342100333055697</v>
      </c>
      <c r="AB122" s="76">
        <f>VLOOKUP($A122,'RevPAR Raw Data'!$B$6:$BE$54,'RevPAR Raw Data'!AK$1,FALSE)</f>
        <v>69.245123508187604</v>
      </c>
      <c r="AC122" s="77">
        <f>VLOOKUP($A122,'RevPAR Raw Data'!$B$6:$BE$54,'RevPAR Raw Data'!AL$1,FALSE)</f>
        <v>64.948057035803402</v>
      </c>
      <c r="AD122" s="76">
        <f>VLOOKUP($A122,'RevPAR Raw Data'!$B$6:$BE$54,'RevPAR Raw Data'!AN$1,FALSE)</f>
        <v>81.291410630030498</v>
      </c>
      <c r="AE122" s="76">
        <f>VLOOKUP($A122,'RevPAR Raw Data'!$B$6:$BE$54,'RevPAR Raw Data'!AO$1,FALSE)</f>
        <v>77.423933527615802</v>
      </c>
      <c r="AF122" s="77">
        <f>VLOOKUP($A122,'RevPAR Raw Data'!$B$6:$BE$54,'RevPAR Raw Data'!AP$1,FALSE)</f>
        <v>79.3576720788232</v>
      </c>
      <c r="AG122" s="78">
        <f>VLOOKUP($A122,'RevPAR Raw Data'!$B$6:$BE$54,'RevPAR Raw Data'!AR$1,FALSE)</f>
        <v>69.065089905237599</v>
      </c>
    </row>
    <row r="123" spans="1:33" x14ac:dyDescent="0.2">
      <c r="A123" s="55" t="s">
        <v>131</v>
      </c>
      <c r="B123" s="43">
        <f>(VLOOKUP($A122,'Occupancy Raw Data'!$B$8:$BE$54,'Occupancy Raw Data'!AT$3,FALSE))/100</f>
        <v>-0.11015575895580901</v>
      </c>
      <c r="C123" s="44">
        <f>(VLOOKUP($A122,'Occupancy Raw Data'!$B$8:$BE$54,'Occupancy Raw Data'!AU$3,FALSE))/100</f>
        <v>-0.17232311553718901</v>
      </c>
      <c r="D123" s="44">
        <f>(VLOOKUP($A122,'Occupancy Raw Data'!$B$8:$BE$54,'Occupancy Raw Data'!AV$3,FALSE))/100</f>
        <v>-0.13819630385757201</v>
      </c>
      <c r="E123" s="44">
        <f>(VLOOKUP($A122,'Occupancy Raw Data'!$B$8:$BE$54,'Occupancy Raw Data'!AW$3,FALSE))/100</f>
        <v>-0.11358339600423299</v>
      </c>
      <c r="F123" s="44">
        <f>(VLOOKUP($A122,'Occupancy Raw Data'!$B$8:$BE$54,'Occupancy Raw Data'!AX$3,FALSE))/100</f>
        <v>-0.11070960427958999</v>
      </c>
      <c r="G123" s="44">
        <f>(VLOOKUP($A122,'Occupancy Raw Data'!$B$8:$BE$54,'Occupancy Raw Data'!AY$3,FALSE))/100</f>
        <v>-0.13036359913604501</v>
      </c>
      <c r="H123" s="45">
        <f>(VLOOKUP($A122,'Occupancy Raw Data'!$B$8:$BE$54,'Occupancy Raw Data'!BA$3,FALSE))/100</f>
        <v>-9.3841893809881005E-2</v>
      </c>
      <c r="I123" s="45">
        <f>(VLOOKUP($A122,'Occupancy Raw Data'!$B$8:$BE$54,'Occupancy Raw Data'!BB$3,FALSE))/100</f>
        <v>-9.6895365733954297E-2</v>
      </c>
      <c r="J123" s="44">
        <f>(VLOOKUP($A122,'Occupancy Raw Data'!$B$8:$BE$54,'Occupancy Raw Data'!BC$3,FALSE))/100</f>
        <v>-9.5349018570990707E-2</v>
      </c>
      <c r="K123" s="46">
        <f>(VLOOKUP($A122,'Occupancy Raw Data'!$B$8:$BE$54,'Occupancy Raw Data'!BE$3,FALSE))/100</f>
        <v>-0.12006273519642401</v>
      </c>
      <c r="M123" s="43">
        <f>(VLOOKUP($A122,'ADR Raw Data'!$B$6:$BE$52,'ADR Raw Data'!AT$1,FALSE))/100</f>
        <v>-3.6512240725104304E-2</v>
      </c>
      <c r="N123" s="44">
        <f>(VLOOKUP($A122,'ADR Raw Data'!$B$6:$BE$52,'ADR Raw Data'!AU$1,FALSE))/100</f>
        <v>-1.7296277676008599E-2</v>
      </c>
      <c r="O123" s="44">
        <f>(VLOOKUP($A122,'ADR Raw Data'!$B$6:$BE$52,'ADR Raw Data'!AV$1,FALSE))/100</f>
        <v>-2.11381233687391E-2</v>
      </c>
      <c r="P123" s="44">
        <f>(VLOOKUP($A122,'ADR Raw Data'!$B$6:$BE$52,'ADR Raw Data'!AW$1,FALSE))/100</f>
        <v>-6.5320901032396494E-3</v>
      </c>
      <c r="Q123" s="44">
        <f>(VLOOKUP($A122,'ADR Raw Data'!$B$6:$BE$52,'ADR Raw Data'!AX$1,FALSE))/100</f>
        <v>6.8692028073888602E-3</v>
      </c>
      <c r="R123" s="44">
        <f>(VLOOKUP($A122,'ADR Raw Data'!$B$6:$BE$52,'ADR Raw Data'!AY$1,FALSE))/100</f>
        <v>-1.3566069004313399E-2</v>
      </c>
      <c r="S123" s="45">
        <f>(VLOOKUP($A122,'ADR Raw Data'!$B$6:$BE$52,'ADR Raw Data'!BA$1,FALSE))/100</f>
        <v>1.3841113855218501E-2</v>
      </c>
      <c r="T123" s="45">
        <f>(VLOOKUP($A122,'ADR Raw Data'!$B$6:$BE$52,'ADR Raw Data'!BB$1,FALSE))/100</f>
        <v>-3.5701351332967503E-3</v>
      </c>
      <c r="U123" s="44">
        <f>(VLOOKUP($A122,'ADR Raw Data'!$B$6:$BE$52,'ADR Raw Data'!BC$1,FALSE))/100</f>
        <v>5.2742477327708103E-3</v>
      </c>
      <c r="V123" s="46">
        <f>(VLOOKUP($A122,'ADR Raw Data'!$B$6:$BE$52,'ADR Raw Data'!BE$1,FALSE))/100</f>
        <v>-6.6156267312609696E-3</v>
      </c>
      <c r="X123" s="43">
        <f>(VLOOKUP($A122,'RevPAR Raw Data'!$B$6:$BE$52,'RevPAR Raw Data'!AT$1,FALSE))/100</f>
        <v>-0.142645966092662</v>
      </c>
      <c r="Y123" s="44">
        <f>(VLOOKUP($A122,'RevPAR Raw Data'!$B$6:$BE$52,'RevPAR Raw Data'!AU$1,FALSE))/100</f>
        <v>-0.18663884475687201</v>
      </c>
      <c r="Z123" s="44">
        <f>(VLOOKUP($A122,'RevPAR Raw Data'!$B$6:$BE$52,'RevPAR Raw Data'!AV$1,FALSE))/100</f>
        <v>-0.15641321670626598</v>
      </c>
      <c r="AA123" s="44">
        <f>(VLOOKUP($A122,'RevPAR Raw Data'!$B$6:$BE$52,'RevPAR Raw Data'!AW$1,FALSE))/100</f>
        <v>-0.119373549130541</v>
      </c>
      <c r="AB123" s="44">
        <f>(VLOOKUP($A122,'RevPAR Raw Data'!$B$6:$BE$52,'RevPAR Raw Data'!AX$1,FALSE))/100</f>
        <v>-0.104600888196723</v>
      </c>
      <c r="AC123" s="44">
        <f>(VLOOKUP($A122,'RevPAR Raw Data'!$B$6:$BE$52,'RevPAR Raw Data'!AY$1,FALSE))/100</f>
        <v>-0.142161146558828</v>
      </c>
      <c r="AD123" s="45">
        <f>(VLOOKUP($A122,'RevPAR Raw Data'!$B$6:$BE$52,'RevPAR Raw Data'!BA$1,FALSE))/100</f>
        <v>-8.1299656291274294E-2</v>
      </c>
      <c r="AE123" s="45">
        <f>(VLOOKUP($A122,'RevPAR Raw Data'!$B$6:$BE$52,'RevPAR Raw Data'!BB$1,FALSE))/100</f>
        <v>-0.10011957131779001</v>
      </c>
      <c r="AF123" s="44">
        <f>(VLOOKUP($A122,'RevPAR Raw Data'!$B$6:$BE$52,'RevPAR Raw Data'!BC$1,FALSE))/100</f>
        <v>-9.0577665183239911E-2</v>
      </c>
      <c r="AG123" s="46">
        <f>(VLOOKUP($A122,'RevPAR Raw Data'!$B$6:$BE$52,'RevPAR Raw Data'!BE$1,FALSE))/100</f>
        <v>-0.12588407168729099</v>
      </c>
    </row>
    <row r="124" spans="1:33" x14ac:dyDescent="0.2">
      <c r="A124" s="83"/>
      <c r="B124" s="84"/>
      <c r="C124" s="85"/>
      <c r="D124" s="85"/>
      <c r="E124" s="85"/>
      <c r="F124" s="85"/>
      <c r="G124" s="86"/>
      <c r="H124" s="85"/>
      <c r="I124" s="85"/>
      <c r="J124" s="86"/>
      <c r="K124" s="87"/>
      <c r="M124" s="84"/>
      <c r="N124" s="85"/>
      <c r="O124" s="85"/>
      <c r="P124" s="85"/>
      <c r="Q124" s="85"/>
      <c r="R124" s="86"/>
      <c r="S124" s="85"/>
      <c r="T124" s="85"/>
      <c r="U124" s="86"/>
      <c r="V124" s="87"/>
      <c r="X124" s="84"/>
      <c r="Y124" s="85"/>
      <c r="Z124" s="85"/>
      <c r="AA124" s="85"/>
      <c r="AB124" s="85"/>
      <c r="AC124" s="86"/>
      <c r="AD124" s="85"/>
      <c r="AE124" s="85"/>
      <c r="AF124" s="86"/>
      <c r="AG124" s="87"/>
    </row>
    <row r="125" spans="1:33" x14ac:dyDescent="0.2">
      <c r="A125" s="70" t="s">
        <v>55</v>
      </c>
      <c r="B125" s="71">
        <f>(VLOOKUP($A125,'Occupancy Raw Data'!$B$8:$BE$45,'Occupancy Raw Data'!AG$3,FALSE))/100</f>
        <v>0.39956557716177005</v>
      </c>
      <c r="C125" s="72">
        <f>(VLOOKUP($A125,'Occupancy Raw Data'!$B$8:$BE$45,'Occupancy Raw Data'!AH$3,FALSE))/100</f>
        <v>0.49720728175424</v>
      </c>
      <c r="D125" s="72">
        <f>(VLOOKUP($A125,'Occupancy Raw Data'!$B$8:$BE$45,'Occupancy Raw Data'!AI$3,FALSE))/100</f>
        <v>0.54937250034478002</v>
      </c>
      <c r="E125" s="72">
        <f>(VLOOKUP($A125,'Occupancy Raw Data'!$B$8:$BE$45,'Occupancy Raw Data'!AJ$3,FALSE))/100</f>
        <v>0.56364639360088198</v>
      </c>
      <c r="F125" s="72">
        <f>(VLOOKUP($A125,'Occupancy Raw Data'!$B$8:$BE$45,'Occupancy Raw Data'!AK$3,FALSE))/100</f>
        <v>0.54589022203833903</v>
      </c>
      <c r="G125" s="73">
        <f>(VLOOKUP($A125,'Occupancy Raw Data'!$B$8:$BE$45,'Occupancy Raw Data'!AL$3,FALSE))/100</f>
        <v>0.51113639498000196</v>
      </c>
      <c r="H125" s="53">
        <f>(VLOOKUP($A125,'Occupancy Raw Data'!$B$8:$BE$45,'Occupancy Raw Data'!AN$3,FALSE))/100</f>
        <v>0.58329885533029902</v>
      </c>
      <c r="I125" s="53">
        <f>(VLOOKUP($A125,'Occupancy Raw Data'!$B$8:$BE$45,'Occupancy Raw Data'!AO$3,FALSE))/100</f>
        <v>0.56895600606812802</v>
      </c>
      <c r="J125" s="73">
        <f>(VLOOKUP($A125,'Occupancy Raw Data'!$B$8:$BE$45,'Occupancy Raw Data'!AP$3,FALSE))/100</f>
        <v>0.57612743069921302</v>
      </c>
      <c r="K125" s="74">
        <f>(VLOOKUP($A125,'Occupancy Raw Data'!$B$8:$BE$45,'Occupancy Raw Data'!AR$3,FALSE))/100</f>
        <v>0.52970526232834803</v>
      </c>
      <c r="M125" s="75">
        <f>VLOOKUP($A125,'ADR Raw Data'!$B$6:$BE$43,'ADR Raw Data'!AG$1,FALSE)</f>
        <v>97.449436534644903</v>
      </c>
      <c r="N125" s="76">
        <f>VLOOKUP($A125,'ADR Raw Data'!$B$6:$BE$43,'ADR Raw Data'!AH$1,FALSE)</f>
        <v>103.49351570626099</v>
      </c>
      <c r="O125" s="76">
        <f>VLOOKUP($A125,'ADR Raw Data'!$B$6:$BE$43,'ADR Raw Data'!AI$1,FALSE)</f>
        <v>108.38431341784801</v>
      </c>
      <c r="P125" s="76">
        <f>VLOOKUP($A125,'ADR Raw Data'!$B$6:$BE$43,'ADR Raw Data'!AJ$1,FALSE)</f>
        <v>109.59218803523299</v>
      </c>
      <c r="Q125" s="76">
        <f>VLOOKUP($A125,'ADR Raw Data'!$B$6:$BE$43,'ADR Raw Data'!AK$1,FALSE)</f>
        <v>106.043272911008</v>
      </c>
      <c r="R125" s="77">
        <f>VLOOKUP($A125,'ADR Raw Data'!$B$6:$BE$43,'ADR Raw Data'!AL$1,FALSE)</f>
        <v>105.48955669477201</v>
      </c>
      <c r="S125" s="76">
        <f>VLOOKUP($A125,'ADR Raw Data'!$B$6:$BE$43,'ADR Raw Data'!AN$1,FALSE)</f>
        <v>115.523664735784</v>
      </c>
      <c r="T125" s="76">
        <f>VLOOKUP($A125,'ADR Raw Data'!$B$6:$BE$43,'ADR Raw Data'!AO$1,FALSE)</f>
        <v>116.501817355472</v>
      </c>
      <c r="U125" s="77">
        <f>VLOOKUP($A125,'ADR Raw Data'!$B$6:$BE$43,'ADR Raw Data'!AP$1,FALSE)</f>
        <v>116.00665320167499</v>
      </c>
      <c r="V125" s="78">
        <f>VLOOKUP($A125,'ADR Raw Data'!$B$6:$BE$43,'ADR Raw Data'!AR$1,FALSE)</f>
        <v>108.75778269561501</v>
      </c>
      <c r="X125" s="75">
        <f>VLOOKUP($A125,'RevPAR Raw Data'!$B$6:$BE$43,'RevPAR Raw Data'!AG$1,FALSE)</f>
        <v>38.937440353054697</v>
      </c>
      <c r="Y125" s="76">
        <f>VLOOKUP($A125,'RevPAR Raw Data'!$B$6:$BE$43,'RevPAR Raw Data'!AH$1,FALSE)</f>
        <v>51.4577296235002</v>
      </c>
      <c r="Z125" s="76">
        <f>VLOOKUP($A125,'RevPAR Raw Data'!$B$6:$BE$43,'RevPAR Raw Data'!AI$1,FALSE)</f>
        <v>59.543361260515702</v>
      </c>
      <c r="AA125" s="76">
        <f>VLOOKUP($A125,'RevPAR Raw Data'!$B$6:$BE$43,'RevPAR Raw Data'!AJ$1,FALSE)</f>
        <v>61.771241552889201</v>
      </c>
      <c r="AB125" s="76">
        <f>VLOOKUP($A125,'RevPAR Raw Data'!$B$6:$BE$43,'RevPAR Raw Data'!AK$1,FALSE)</f>
        <v>57.887985795062697</v>
      </c>
      <c r="AC125" s="77">
        <f>VLOOKUP($A125,'RevPAR Raw Data'!$B$6:$BE$43,'RevPAR Raw Data'!AL$1,FALSE)</f>
        <v>53.919551717004502</v>
      </c>
      <c r="AD125" s="76">
        <f>VLOOKUP($A125,'RevPAR Raw Data'!$B$6:$BE$43,'RevPAR Raw Data'!AN$1,FALSE)</f>
        <v>67.384821403944201</v>
      </c>
      <c r="AE125" s="76">
        <f>VLOOKUP($A125,'RevPAR Raw Data'!$B$6:$BE$43,'RevPAR Raw Data'!AO$1,FALSE)</f>
        <v>66.284408702247902</v>
      </c>
      <c r="AF125" s="77">
        <f>VLOOKUP($A125,'RevPAR Raw Data'!$B$6:$BE$43,'RevPAR Raw Data'!AP$1,FALSE)</f>
        <v>66.834615053096101</v>
      </c>
      <c r="AG125" s="78">
        <f>VLOOKUP($A125,'RevPAR Raw Data'!$B$6:$BE$43,'RevPAR Raw Data'!AR$1,FALSE)</f>
        <v>57.609569813030703</v>
      </c>
    </row>
    <row r="126" spans="1:33" x14ac:dyDescent="0.2">
      <c r="A126" s="55" t="s">
        <v>131</v>
      </c>
      <c r="B126" s="43">
        <f>(VLOOKUP($A125,'Occupancy Raw Data'!$B$8:$BE$51,'Occupancy Raw Data'!AT$3,FALSE))/100</f>
        <v>-0.18049815695056201</v>
      </c>
      <c r="C126" s="44">
        <f>(VLOOKUP($A125,'Occupancy Raw Data'!$B$8:$BE$51,'Occupancy Raw Data'!AU$3,FALSE))/100</f>
        <v>-0.198041841309333</v>
      </c>
      <c r="D126" s="44">
        <f>(VLOOKUP($A125,'Occupancy Raw Data'!$B$8:$BE$51,'Occupancy Raw Data'!AV$3,FALSE))/100</f>
        <v>-0.17599927361679099</v>
      </c>
      <c r="E126" s="44">
        <f>(VLOOKUP($A125,'Occupancy Raw Data'!$B$8:$BE$51,'Occupancy Raw Data'!AW$3,FALSE))/100</f>
        <v>-0.156949556529976</v>
      </c>
      <c r="F126" s="44">
        <f>(VLOOKUP($A125,'Occupancy Raw Data'!$B$8:$BE$51,'Occupancy Raw Data'!AX$3,FALSE))/100</f>
        <v>-0.16799709759415499</v>
      </c>
      <c r="G126" s="44">
        <f>(VLOOKUP($A125,'Occupancy Raw Data'!$B$8:$BE$51,'Occupancy Raw Data'!AY$3,FALSE))/100</f>
        <v>-0.17531295714338999</v>
      </c>
      <c r="H126" s="45">
        <f>(VLOOKUP($A125,'Occupancy Raw Data'!$B$8:$BE$51,'Occupancy Raw Data'!BA$3,FALSE))/100</f>
        <v>-0.18050781118464698</v>
      </c>
      <c r="I126" s="45">
        <f>(VLOOKUP($A125,'Occupancy Raw Data'!$B$8:$BE$51,'Occupancy Raw Data'!BB$3,FALSE))/100</f>
        <v>-0.15294122274765301</v>
      </c>
      <c r="J126" s="44">
        <f>(VLOOKUP($A125,'Occupancy Raw Data'!$B$8:$BE$51,'Occupancy Raw Data'!BC$3,FALSE))/100</f>
        <v>-0.167082419226945</v>
      </c>
      <c r="K126" s="46">
        <f>(VLOOKUP($A125,'Occupancy Raw Data'!$B$8:$BE$51,'Occupancy Raw Data'!BE$3,FALSE))/100</f>
        <v>-0.17280544890515798</v>
      </c>
      <c r="M126" s="43">
        <f>(VLOOKUP($A125,'ADR Raw Data'!$B$6:$BE$49,'ADR Raw Data'!AT$1,FALSE))/100</f>
        <v>-1.75804930979916E-2</v>
      </c>
      <c r="N126" s="44">
        <f>(VLOOKUP($A125,'ADR Raw Data'!$B$6:$BE$49,'ADR Raw Data'!AU$1,FALSE))/100</f>
        <v>-2.5438884662000699E-2</v>
      </c>
      <c r="O126" s="44">
        <f>(VLOOKUP($A125,'ADR Raw Data'!$B$6:$BE$49,'ADR Raw Data'!AV$1,FALSE))/100</f>
        <v>-1.9090230080666098E-2</v>
      </c>
      <c r="P126" s="44">
        <f>(VLOOKUP($A125,'ADR Raw Data'!$B$6:$BE$49,'ADR Raw Data'!AW$1,FALSE))/100</f>
        <v>-1.44869958583645E-2</v>
      </c>
      <c r="Q126" s="44">
        <f>(VLOOKUP($A125,'ADR Raw Data'!$B$6:$BE$49,'ADR Raw Data'!AX$1,FALSE))/100</f>
        <v>-1.5224862775782E-2</v>
      </c>
      <c r="R126" s="44">
        <f>(VLOOKUP($A125,'ADR Raw Data'!$B$6:$BE$49,'ADR Raw Data'!AY$1,FALSE))/100</f>
        <v>-1.7913172863154202E-2</v>
      </c>
      <c r="S126" s="45">
        <f>(VLOOKUP($A125,'ADR Raw Data'!$B$6:$BE$49,'ADR Raw Data'!BA$1,FALSE))/100</f>
        <v>-1.2224768229724401E-2</v>
      </c>
      <c r="T126" s="45">
        <f>(VLOOKUP($A125,'ADR Raw Data'!$B$6:$BE$49,'ADR Raw Data'!BB$1,FALSE))/100</f>
        <v>6.7225840385317997E-4</v>
      </c>
      <c r="U126" s="44">
        <f>(VLOOKUP($A125,'ADR Raw Data'!$B$6:$BE$49,'ADR Raw Data'!BC$1,FALSE))/100</f>
        <v>-5.9045948570888599E-3</v>
      </c>
      <c r="V126" s="46">
        <f>(VLOOKUP($A125,'ADR Raw Data'!$B$6:$BE$49,'ADR Raw Data'!BE$1,FALSE))/100</f>
        <v>-1.38193580248872E-2</v>
      </c>
      <c r="X126" s="43">
        <f>(VLOOKUP($A125,'RevPAR Raw Data'!$B$6:$BE$49,'RevPAR Raw Data'!AT$1,FALSE))/100</f>
        <v>-0.19490540344608401</v>
      </c>
      <c r="Y126" s="44">
        <f>(VLOOKUP($A125,'RevPAR Raw Data'!$B$6:$BE$49,'RevPAR Raw Data'!AU$1,FALSE))/100</f>
        <v>-0.21844276241201499</v>
      </c>
      <c r="Z126" s="44">
        <f>(VLOOKUP($A125,'RevPAR Raw Data'!$B$6:$BE$49,'RevPAR Raw Data'!AV$1,FALSE))/100</f>
        <v>-0.191729637070082</v>
      </c>
      <c r="AA126" s="44">
        <f>(VLOOKUP($A125,'RevPAR Raw Data'!$B$6:$BE$49,'RevPAR Raw Data'!AW$1,FALSE))/100</f>
        <v>-0.169162824812919</v>
      </c>
      <c r="AB126" s="44">
        <f>(VLOOKUP($A125,'RevPAR Raw Data'!$B$6:$BE$49,'RevPAR Raw Data'!AX$1,FALSE))/100</f>
        <v>-0.180664227612336</v>
      </c>
      <c r="AC126" s="44">
        <f>(VLOOKUP($A125,'RevPAR Raw Data'!$B$6:$BE$49,'RevPAR Raw Data'!AY$1,FALSE))/100</f>
        <v>-0.19008571870008401</v>
      </c>
      <c r="AD126" s="45">
        <f>(VLOOKUP($A125,'RevPAR Raw Data'!$B$6:$BE$49,'RevPAR Raw Data'!BA$1,FALSE))/100</f>
        <v>-0.19052591325898502</v>
      </c>
      <c r="AE126" s="45">
        <f>(VLOOKUP($A125,'RevPAR Raw Data'!$B$6:$BE$49,'RevPAR Raw Data'!BB$1,FALSE))/100</f>
        <v>-0.15237178036608801</v>
      </c>
      <c r="AF126" s="44">
        <f>(VLOOKUP($A125,'RevPAR Raw Data'!$B$6:$BE$49,'RevPAR Raw Data'!BC$1,FALSE))/100</f>
        <v>-0.17200046009075598</v>
      </c>
      <c r="AG126" s="46">
        <f>(VLOOKUP($A125,'RevPAR Raw Data'!$B$6:$BE$49,'RevPAR Raw Data'!BE$1,FALSE))/100</f>
        <v>-0.18423674656297401</v>
      </c>
    </row>
    <row r="127" spans="1:33" x14ac:dyDescent="0.2">
      <c r="A127" s="83"/>
      <c r="B127" s="84"/>
      <c r="C127" s="85"/>
      <c r="D127" s="85"/>
      <c r="E127" s="85"/>
      <c r="F127" s="85"/>
      <c r="G127" s="86"/>
      <c r="H127" s="85"/>
      <c r="I127" s="85"/>
      <c r="J127" s="86"/>
      <c r="K127" s="87"/>
      <c r="M127" s="84"/>
      <c r="N127" s="85"/>
      <c r="O127" s="85"/>
      <c r="P127" s="85"/>
      <c r="Q127" s="85"/>
      <c r="R127" s="86"/>
      <c r="S127" s="85"/>
      <c r="T127" s="85"/>
      <c r="U127" s="86"/>
      <c r="V127" s="87"/>
      <c r="X127" s="84"/>
      <c r="Y127" s="85"/>
      <c r="Z127" s="85"/>
      <c r="AA127" s="85"/>
      <c r="AB127" s="85"/>
      <c r="AC127" s="86"/>
      <c r="AD127" s="85"/>
      <c r="AE127" s="85"/>
      <c r="AF127" s="86"/>
      <c r="AG127" s="87"/>
    </row>
    <row r="128" spans="1:33" x14ac:dyDescent="0.2">
      <c r="A128" s="88" t="s">
        <v>56</v>
      </c>
      <c r="B128" s="71">
        <f>(VLOOKUP($A128,'Occupancy Raw Data'!$B$8:$BE$45,'Occupancy Raw Data'!AG$3,FALSE))/100</f>
        <v>0.48176010321721302</v>
      </c>
      <c r="C128" s="72">
        <f>(VLOOKUP($A128,'Occupancy Raw Data'!$B$8:$BE$45,'Occupancy Raw Data'!AH$3,FALSE))/100</f>
        <v>0.62243517709243701</v>
      </c>
      <c r="D128" s="72">
        <f>(VLOOKUP($A128,'Occupancy Raw Data'!$B$8:$BE$45,'Occupancy Raw Data'!AI$3,FALSE))/100</f>
        <v>0.7022932534232319</v>
      </c>
      <c r="E128" s="72">
        <f>(VLOOKUP($A128,'Occupancy Raw Data'!$B$8:$BE$45,'Occupancy Raw Data'!AJ$3,FALSE))/100</f>
        <v>0.69151371373870996</v>
      </c>
      <c r="F128" s="72">
        <f>(VLOOKUP($A128,'Occupancy Raw Data'!$B$8:$BE$45,'Occupancy Raw Data'!AK$3,FALSE))/100</f>
        <v>0.70441586548466306</v>
      </c>
      <c r="G128" s="73">
        <f>(VLOOKUP($A128,'Occupancy Raw Data'!$B$8:$BE$45,'Occupancy Raw Data'!AL$3,FALSE))/100</f>
        <v>0.64048362259125102</v>
      </c>
      <c r="H128" s="53">
        <f>(VLOOKUP($A128,'Occupancy Raw Data'!$B$8:$BE$45,'Occupancy Raw Data'!AN$3,FALSE))/100</f>
        <v>0.82541515794730902</v>
      </c>
      <c r="I128" s="53">
        <f>(VLOOKUP($A128,'Occupancy Raw Data'!$B$8:$BE$45,'Occupancy Raw Data'!AO$3,FALSE))/100</f>
        <v>0.83383277146543411</v>
      </c>
      <c r="J128" s="73">
        <f>(VLOOKUP($A128,'Occupancy Raw Data'!$B$8:$BE$45,'Occupancy Raw Data'!AP$3,FALSE))/100</f>
        <v>0.82962396470637101</v>
      </c>
      <c r="K128" s="74">
        <f>(VLOOKUP($A128,'Occupancy Raw Data'!$B$8:$BE$45,'Occupancy Raw Data'!AR$3,FALSE))/100</f>
        <v>0.69452372033842802</v>
      </c>
      <c r="M128" s="75">
        <f>VLOOKUP($A128,'ADR Raw Data'!$B$6:$BE$43,'ADR Raw Data'!AG$1,FALSE)</f>
        <v>99.232803591714998</v>
      </c>
      <c r="N128" s="76">
        <f>VLOOKUP($A128,'ADR Raw Data'!$B$6:$BE$43,'ADR Raw Data'!AH$1,FALSE)</f>
        <v>109.73353575500199</v>
      </c>
      <c r="O128" s="76">
        <f>VLOOKUP($A128,'ADR Raw Data'!$B$6:$BE$43,'ADR Raw Data'!AI$1,FALSE)</f>
        <v>116.45254359962</v>
      </c>
      <c r="P128" s="76">
        <f>VLOOKUP($A128,'ADR Raw Data'!$B$6:$BE$43,'ADR Raw Data'!AJ$1,FALSE)</f>
        <v>115.875158412578</v>
      </c>
      <c r="Q128" s="76">
        <f>VLOOKUP($A128,'ADR Raw Data'!$B$6:$BE$43,'ADR Raw Data'!AK$1,FALSE)</f>
        <v>120.971632298375</v>
      </c>
      <c r="R128" s="77">
        <f>VLOOKUP($A128,'ADR Raw Data'!$B$6:$BE$43,'ADR Raw Data'!AL$1,FALSE)</f>
        <v>113.42549272202599</v>
      </c>
      <c r="S128" s="76">
        <f>VLOOKUP($A128,'ADR Raw Data'!$B$6:$BE$43,'ADR Raw Data'!AN$1,FALSE)</f>
        <v>142.79070773991799</v>
      </c>
      <c r="T128" s="76">
        <f>VLOOKUP($A128,'ADR Raw Data'!$B$6:$BE$43,'ADR Raw Data'!AO$1,FALSE)</f>
        <v>143.40727937931999</v>
      </c>
      <c r="U128" s="77">
        <f>VLOOKUP($A128,'ADR Raw Data'!$B$6:$BE$43,'ADR Raw Data'!AP$1,FALSE)</f>
        <v>143.10055753980399</v>
      </c>
      <c r="V128" s="78">
        <f>VLOOKUP($A128,'ADR Raw Data'!$B$6:$BE$43,'ADR Raw Data'!AR$1,FALSE)</f>
        <v>123.553356179734</v>
      </c>
      <c r="X128" s="75">
        <f>VLOOKUP($A128,'RevPAR Raw Data'!$B$6:$BE$43,'RevPAR Raw Data'!AG$1,FALSE)</f>
        <v>47.806405700878102</v>
      </c>
      <c r="Y128" s="76">
        <f>VLOOKUP($A128,'RevPAR Raw Data'!$B$6:$BE$43,'RevPAR Raw Data'!AH$1,FALSE)</f>
        <v>68.302012760644203</v>
      </c>
      <c r="Z128" s="76">
        <f>VLOOKUP($A128,'RevPAR Raw Data'!$B$6:$BE$43,'RevPAR Raw Data'!AI$1,FALSE)</f>
        <v>81.783835713988395</v>
      </c>
      <c r="AA128" s="76">
        <f>VLOOKUP($A128,'RevPAR Raw Data'!$B$6:$BE$43,'RevPAR Raw Data'!AJ$1,FALSE)</f>
        <v>80.129261123943806</v>
      </c>
      <c r="AB128" s="76">
        <f>VLOOKUP($A128,'RevPAR Raw Data'!$B$6:$BE$43,'RevPAR Raw Data'!AK$1,FALSE)</f>
        <v>85.214337064552296</v>
      </c>
      <c r="AC128" s="77">
        <f>VLOOKUP($A128,'RevPAR Raw Data'!$B$6:$BE$43,'RevPAR Raw Data'!AL$1,FALSE)</f>
        <v>72.647170472801406</v>
      </c>
      <c r="AD128" s="76">
        <f>VLOOKUP($A128,'RevPAR Raw Data'!$B$6:$BE$43,'RevPAR Raw Data'!AN$1,FALSE)</f>
        <v>117.86161458255199</v>
      </c>
      <c r="AE128" s="76">
        <f>VLOOKUP($A128,'RevPAR Raw Data'!$B$6:$BE$43,'RevPAR Raw Data'!AO$1,FALSE)</f>
        <v>119.577689213176</v>
      </c>
      <c r="AF128" s="77">
        <f>VLOOKUP($A128,'RevPAR Raw Data'!$B$6:$BE$43,'RevPAR Raw Data'!AP$1,FALSE)</f>
        <v>118.719651897864</v>
      </c>
      <c r="AG128" s="78">
        <f>VLOOKUP($A128,'RevPAR Raw Data'!$B$6:$BE$43,'RevPAR Raw Data'!AR$1,FALSE)</f>
        <v>85.810736594248098</v>
      </c>
    </row>
    <row r="129" spans="1:33" x14ac:dyDescent="0.2">
      <c r="A129" s="55" t="s">
        <v>131</v>
      </c>
      <c r="B129" s="43">
        <f>(VLOOKUP($A128,'Occupancy Raw Data'!$B$8:$BE$51,'Occupancy Raw Data'!AT$3,FALSE))/100</f>
        <v>9.3766391634727102E-3</v>
      </c>
      <c r="C129" s="44">
        <f>(VLOOKUP($A128,'Occupancy Raw Data'!$B$8:$BE$51,'Occupancy Raw Data'!AU$3,FALSE))/100</f>
        <v>-4.7229506189104797E-4</v>
      </c>
      <c r="D129" s="44">
        <f>(VLOOKUP($A128,'Occupancy Raw Data'!$B$8:$BE$51,'Occupancy Raw Data'!AV$3,FALSE))/100</f>
        <v>8.9979875357377708E-3</v>
      </c>
      <c r="E129" s="44">
        <f>(VLOOKUP($A128,'Occupancy Raw Data'!$B$8:$BE$51,'Occupancy Raw Data'!AW$3,FALSE))/100</f>
        <v>-2.1587065917364701E-2</v>
      </c>
      <c r="F129" s="44">
        <f>(VLOOKUP($A128,'Occupancy Raw Data'!$B$8:$BE$51,'Occupancy Raw Data'!AX$3,FALSE))/100</f>
        <v>6.62266587225131E-3</v>
      </c>
      <c r="G129" s="44">
        <f>(VLOOKUP($A128,'Occupancy Raw Data'!$B$8:$BE$51,'Occupancy Raw Data'!AY$3,FALSE))/100</f>
        <v>-5.5343798372211605E-5</v>
      </c>
      <c r="H129" s="45">
        <f>(VLOOKUP($A128,'Occupancy Raw Data'!$B$8:$BE$51,'Occupancy Raw Data'!BA$3,FALSE))/100</f>
        <v>2.5304358305508902E-2</v>
      </c>
      <c r="I129" s="45">
        <f>(VLOOKUP($A128,'Occupancy Raw Data'!$B$8:$BE$51,'Occupancy Raw Data'!BB$3,FALSE))/100</f>
        <v>1.31571868939785E-2</v>
      </c>
      <c r="J129" s="44">
        <f>(VLOOKUP($A128,'Occupancy Raw Data'!$B$8:$BE$51,'Occupancy Raw Data'!BC$3,FALSE))/100</f>
        <v>1.9163769979546399E-2</v>
      </c>
      <c r="K129" s="46">
        <f>(VLOOKUP($A128,'Occupancy Raw Data'!$B$8:$BE$51,'Occupancy Raw Data'!BE$3,FALSE))/100</f>
        <v>6.4223159502649592E-3</v>
      </c>
      <c r="M129" s="43">
        <f>(VLOOKUP($A128,'ADR Raw Data'!$B$6:$BE$49,'ADR Raw Data'!AT$1,FALSE))/100</f>
        <v>3.44418677405582E-3</v>
      </c>
      <c r="N129" s="44">
        <f>(VLOOKUP($A128,'ADR Raw Data'!$B$6:$BE$49,'ADR Raw Data'!AU$1,FALSE))/100</f>
        <v>-3.3515783030937203E-3</v>
      </c>
      <c r="O129" s="44">
        <f>(VLOOKUP($A128,'ADR Raw Data'!$B$6:$BE$49,'ADR Raw Data'!AV$1,FALSE))/100</f>
        <v>-3.69589705721985E-3</v>
      </c>
      <c r="P129" s="44">
        <f>(VLOOKUP($A128,'ADR Raw Data'!$B$6:$BE$49,'ADR Raw Data'!AW$1,FALSE))/100</f>
        <v>-7.8047283685220899E-3</v>
      </c>
      <c r="Q129" s="44">
        <f>(VLOOKUP($A128,'ADR Raw Data'!$B$6:$BE$49,'ADR Raw Data'!AX$1,FALSE))/100</f>
        <v>1.8090131349862201E-2</v>
      </c>
      <c r="R129" s="44">
        <f>(VLOOKUP($A128,'ADR Raw Data'!$B$6:$BE$49,'ADR Raw Data'!AY$1,FALSE))/100</f>
        <v>1.22998797644681E-3</v>
      </c>
      <c r="S129" s="45">
        <f>(VLOOKUP($A128,'ADR Raw Data'!$B$6:$BE$49,'ADR Raw Data'!BA$1,FALSE))/100</f>
        <v>3.7757317052654102E-2</v>
      </c>
      <c r="T129" s="45">
        <f>(VLOOKUP($A128,'ADR Raw Data'!$B$6:$BE$49,'ADR Raw Data'!BB$1,FALSE))/100</f>
        <v>3.4952373854524404E-2</v>
      </c>
      <c r="U129" s="44">
        <f>(VLOOKUP($A128,'ADR Raw Data'!$B$6:$BE$49,'ADR Raw Data'!BC$1,FALSE))/100</f>
        <v>3.6321151951673396E-2</v>
      </c>
      <c r="V129" s="46">
        <f>(VLOOKUP($A128,'ADR Raw Data'!$B$6:$BE$49,'ADR Raw Data'!BE$1,FALSE))/100</f>
        <v>1.56962582815625E-2</v>
      </c>
      <c r="X129" s="43">
        <f>(VLOOKUP($A128,'RevPAR Raw Data'!$B$6:$BE$49,'RevPAR Raw Data'!AT$1,FALSE))/100</f>
        <v>1.28531208341204E-2</v>
      </c>
      <c r="Y129" s="44">
        <f>(VLOOKUP($A128,'RevPAR Raw Data'!$B$6:$BE$49,'RevPAR Raw Data'!AU$1,FALSE))/100</f>
        <v>-3.8222904311026799E-3</v>
      </c>
      <c r="Z129" s="44">
        <f>(VLOOKUP($A128,'RevPAR Raw Data'!$B$6:$BE$49,'RevPAR Raw Data'!AV$1,FALSE))/100</f>
        <v>5.2688348428636799E-3</v>
      </c>
      <c r="AA129" s="44">
        <f>(VLOOKUP($A128,'RevPAR Raw Data'!$B$6:$BE$49,'RevPAR Raw Data'!AW$1,FALSE))/100</f>
        <v>-2.9223313100128299E-2</v>
      </c>
      <c r="AB129" s="44">
        <f>(VLOOKUP($A128,'RevPAR Raw Data'!$B$6:$BE$49,'RevPAR Raw Data'!AX$1,FALSE))/100</f>
        <v>2.4832602117628801E-2</v>
      </c>
      <c r="AC129" s="44">
        <f>(VLOOKUP($A128,'RevPAR Raw Data'!$B$6:$BE$49,'RevPAR Raw Data'!AY$1,FALSE))/100</f>
        <v>1.1745761058680299E-3</v>
      </c>
      <c r="AD129" s="45">
        <f>(VLOOKUP($A128,'RevPAR Raw Data'!$B$6:$BE$49,'RevPAR Raw Data'!BA$1,FALSE))/100</f>
        <v>6.4017100037518093E-2</v>
      </c>
      <c r="AE129" s="45">
        <f>(VLOOKUP($A128,'RevPAR Raw Data'!$B$6:$BE$49,'RevPAR Raw Data'!BB$1,FALSE))/100</f>
        <v>4.8569435663695204E-2</v>
      </c>
      <c r="AF129" s="44">
        <f>(VLOOKUP($A128,'RevPAR Raw Data'!$B$6:$BE$49,'RevPAR Raw Data'!BC$1,FALSE))/100</f>
        <v>5.6180972132613902E-2</v>
      </c>
      <c r="AG129" s="46">
        <f>(VLOOKUP($A128,'RevPAR Raw Data'!$B$6:$BE$49,'RevPAR Raw Data'!BE$1,FALSE))/100</f>
        <v>2.2219380561748599E-2</v>
      </c>
    </row>
    <row r="130" spans="1:33" x14ac:dyDescent="0.2">
      <c r="A130" s="88"/>
      <c r="B130" s="71"/>
      <c r="C130" s="72"/>
      <c r="D130" s="72"/>
      <c r="E130" s="72"/>
      <c r="F130" s="72"/>
      <c r="G130" s="73"/>
      <c r="H130" s="53"/>
      <c r="I130" s="53"/>
      <c r="J130" s="73"/>
      <c r="K130" s="74"/>
      <c r="M130" s="75"/>
      <c r="N130" s="76"/>
      <c r="O130" s="76"/>
      <c r="P130" s="76"/>
      <c r="Q130" s="76"/>
      <c r="R130" s="77"/>
      <c r="S130" s="76"/>
      <c r="T130" s="76"/>
      <c r="U130" s="77"/>
      <c r="V130" s="78"/>
      <c r="X130" s="75"/>
      <c r="Y130" s="76"/>
      <c r="Z130" s="76"/>
      <c r="AA130" s="76"/>
      <c r="AB130" s="76"/>
      <c r="AC130" s="77"/>
      <c r="AD130" s="76"/>
      <c r="AE130" s="76"/>
      <c r="AF130" s="77"/>
      <c r="AG130" s="78"/>
    </row>
    <row r="131" spans="1:33" x14ac:dyDescent="0.2">
      <c r="A131" s="70" t="s">
        <v>58</v>
      </c>
      <c r="B131" s="71">
        <f>(VLOOKUP($A131,'Occupancy Raw Data'!$B$8:$BE$45,'Occupancy Raw Data'!AG$3,FALSE))/100</f>
        <v>0.37349799732977301</v>
      </c>
      <c r="C131" s="72">
        <f>(VLOOKUP($A131,'Occupancy Raw Data'!$B$8:$BE$45,'Occupancy Raw Data'!AH$3,FALSE))/100</f>
        <v>0.57802069425901204</v>
      </c>
      <c r="D131" s="72">
        <f>(VLOOKUP($A131,'Occupancy Raw Data'!$B$8:$BE$45,'Occupancy Raw Data'!AI$3,FALSE))/100</f>
        <v>0.73673230974632797</v>
      </c>
      <c r="E131" s="72">
        <f>(VLOOKUP($A131,'Occupancy Raw Data'!$B$8:$BE$45,'Occupancy Raw Data'!AJ$3,FALSE))/100</f>
        <v>0.6988484646194919</v>
      </c>
      <c r="F131" s="72">
        <f>(VLOOKUP($A131,'Occupancy Raw Data'!$B$8:$BE$45,'Occupancy Raw Data'!AK$3,FALSE))/100</f>
        <v>0.73806742323097396</v>
      </c>
      <c r="G131" s="73">
        <f>(VLOOKUP($A131,'Occupancy Raw Data'!$B$8:$BE$45,'Occupancy Raw Data'!AL$3,FALSE))/100</f>
        <v>0.62503337783711599</v>
      </c>
      <c r="H131" s="53">
        <f>(VLOOKUP($A131,'Occupancy Raw Data'!$B$8:$BE$45,'Occupancy Raw Data'!AN$3,FALSE))/100</f>
        <v>0.86874165554071991</v>
      </c>
      <c r="I131" s="53">
        <f>(VLOOKUP($A131,'Occupancy Raw Data'!$B$8:$BE$45,'Occupancy Raw Data'!AO$3,FALSE))/100</f>
        <v>0.87224632843791694</v>
      </c>
      <c r="J131" s="73">
        <f>(VLOOKUP($A131,'Occupancy Raw Data'!$B$8:$BE$45,'Occupancy Raw Data'!AP$3,FALSE))/100</f>
        <v>0.87049399198931898</v>
      </c>
      <c r="K131" s="74">
        <f>(VLOOKUP($A131,'Occupancy Raw Data'!$B$8:$BE$45,'Occupancy Raw Data'!AR$3,FALSE))/100</f>
        <v>0.69516498188060194</v>
      </c>
      <c r="M131" s="75">
        <f>VLOOKUP($A131,'ADR Raw Data'!$B$6:$BE$43,'ADR Raw Data'!AG$1,FALSE)</f>
        <v>156.298331099195</v>
      </c>
      <c r="N131" s="76">
        <f>VLOOKUP($A131,'ADR Raw Data'!$B$6:$BE$43,'ADR Raw Data'!AH$1,FALSE)</f>
        <v>170.48326692651901</v>
      </c>
      <c r="O131" s="76">
        <f>VLOOKUP($A131,'ADR Raw Data'!$B$6:$BE$43,'ADR Raw Data'!AI$1,FALSE)</f>
        <v>184.14129572997999</v>
      </c>
      <c r="P131" s="76">
        <f>VLOOKUP($A131,'ADR Raw Data'!$B$6:$BE$43,'ADR Raw Data'!AJ$1,FALSE)</f>
        <v>183.81654328358201</v>
      </c>
      <c r="Q131" s="76">
        <f>VLOOKUP($A131,'ADR Raw Data'!$B$6:$BE$43,'ADR Raw Data'!AK$1,FALSE)</f>
        <v>194.11187902769899</v>
      </c>
      <c r="R131" s="77">
        <f>VLOOKUP($A131,'ADR Raw Data'!$B$6:$BE$43,'ADR Raw Data'!AL$1,FALSE)</f>
        <v>180.56967691979</v>
      </c>
      <c r="S131" s="76">
        <f>VLOOKUP($A131,'ADR Raw Data'!$B$6:$BE$43,'ADR Raw Data'!AN$1,FALSE)</f>
        <v>221.17863893958301</v>
      </c>
      <c r="T131" s="76">
        <f>VLOOKUP($A131,'ADR Raw Data'!$B$6:$BE$43,'ADR Raw Data'!AO$1,FALSE)</f>
        <v>220.24431837749901</v>
      </c>
      <c r="U131" s="77">
        <f>VLOOKUP($A131,'ADR Raw Data'!$B$6:$BE$43,'ADR Raw Data'!AP$1,FALSE)</f>
        <v>220.71053824769899</v>
      </c>
      <c r="V131" s="78">
        <f>VLOOKUP($A131,'ADR Raw Data'!$B$6:$BE$43,'ADR Raw Data'!AR$1,FALSE)</f>
        <v>194.93106883188099</v>
      </c>
      <c r="X131" s="75">
        <f>VLOOKUP($A131,'RevPAR Raw Data'!$B$6:$BE$43,'RevPAR Raw Data'!AG$1,FALSE)</f>
        <v>58.377113651535304</v>
      </c>
      <c r="Y131" s="76">
        <f>VLOOKUP($A131,'RevPAR Raw Data'!$B$6:$BE$43,'RevPAR Raw Data'!AH$1,FALSE)</f>
        <v>98.542856308411203</v>
      </c>
      <c r="Z131" s="76">
        <f>VLOOKUP($A131,'RevPAR Raw Data'!$B$6:$BE$43,'RevPAR Raw Data'!AI$1,FALSE)</f>
        <v>135.66284212283</v>
      </c>
      <c r="AA131" s="76">
        <f>VLOOKUP($A131,'RevPAR Raw Data'!$B$6:$BE$43,'RevPAR Raw Data'!AJ$1,FALSE)</f>
        <v>128.459909045393</v>
      </c>
      <c r="AB131" s="76">
        <f>VLOOKUP($A131,'RevPAR Raw Data'!$B$6:$BE$43,'RevPAR Raw Data'!AK$1,FALSE)</f>
        <v>143.267654372496</v>
      </c>
      <c r="AC131" s="77">
        <f>VLOOKUP($A131,'RevPAR Raw Data'!$B$6:$BE$43,'RevPAR Raw Data'!AL$1,FALSE)</f>
        <v>112.862075100133</v>
      </c>
      <c r="AD131" s="76">
        <f>VLOOKUP($A131,'RevPAR Raw Data'!$B$6:$BE$43,'RevPAR Raw Data'!AN$1,FALSE)</f>
        <v>192.14709696261599</v>
      </c>
      <c r="AE131" s="76">
        <f>VLOOKUP($A131,'RevPAR Raw Data'!$B$6:$BE$43,'RevPAR Raw Data'!AO$1,FALSE)</f>
        <v>192.107298064085</v>
      </c>
      <c r="AF131" s="77">
        <f>VLOOKUP($A131,'RevPAR Raw Data'!$B$6:$BE$43,'RevPAR Raw Data'!AP$1,FALSE)</f>
        <v>192.12719751335101</v>
      </c>
      <c r="AG131" s="78">
        <f>VLOOKUP($A131,'RevPAR Raw Data'!$B$6:$BE$43,'RevPAR Raw Data'!AR$1,FALSE)</f>
        <v>135.50925293248099</v>
      </c>
    </row>
    <row r="132" spans="1:33" x14ac:dyDescent="0.2">
      <c r="A132" s="55" t="s">
        <v>131</v>
      </c>
      <c r="B132" s="43">
        <f>(VLOOKUP($A131,'Occupancy Raw Data'!$B$8:$BE$51,'Occupancy Raw Data'!AT$3,FALSE))/100</f>
        <v>-1.6479894528675001E-2</v>
      </c>
      <c r="C132" s="44">
        <f>(VLOOKUP($A131,'Occupancy Raw Data'!$B$8:$BE$51,'Occupancy Raw Data'!AU$3,FALSE))/100</f>
        <v>-4.11129568106312E-2</v>
      </c>
      <c r="D132" s="44">
        <f>(VLOOKUP($A131,'Occupancy Raw Data'!$B$8:$BE$51,'Occupancy Raw Data'!AV$3,FALSE))/100</f>
        <v>-2.2583859182995599E-2</v>
      </c>
      <c r="E132" s="44">
        <f>(VLOOKUP($A131,'Occupancy Raw Data'!$B$8:$BE$51,'Occupancy Raw Data'!AW$3,FALSE))/100</f>
        <v>-8.2292351523120699E-2</v>
      </c>
      <c r="F132" s="44">
        <f>(VLOOKUP($A131,'Occupancy Raw Data'!$B$8:$BE$51,'Occupancy Raw Data'!AX$3,FALSE))/100</f>
        <v>-3.4915439170758303E-2</v>
      </c>
      <c r="G132" s="44">
        <f>(VLOOKUP($A131,'Occupancy Raw Data'!$B$8:$BE$51,'Occupancy Raw Data'!AY$3,FALSE))/100</f>
        <v>-4.2123839484385701E-2</v>
      </c>
      <c r="H132" s="45">
        <f>(VLOOKUP($A131,'Occupancy Raw Data'!$B$8:$BE$51,'Occupancy Raw Data'!BA$3,FALSE))/100</f>
        <v>9.4046926507659404E-3</v>
      </c>
      <c r="I132" s="45">
        <f>(VLOOKUP($A131,'Occupancy Raw Data'!$B$8:$BE$51,'Occupancy Raw Data'!BB$3,FALSE))/100</f>
        <v>1.21030209140201E-2</v>
      </c>
      <c r="J132" s="44">
        <f>(VLOOKUP($A131,'Occupancy Raw Data'!$B$8:$BE$51,'Occupancy Raw Data'!BC$3,FALSE))/100</f>
        <v>1.0754771824435601E-2</v>
      </c>
      <c r="K132" s="46">
        <f>(VLOOKUP($A131,'Occupancy Raw Data'!$B$8:$BE$51,'Occupancy Raw Data'!BE$3,FALSE))/100</f>
        <v>-2.3852965300212498E-2</v>
      </c>
      <c r="M132" s="43">
        <f>(VLOOKUP($A131,'ADR Raw Data'!$B$6:$BE$49,'ADR Raw Data'!AT$1,FALSE))/100</f>
        <v>-2.4785497960336002E-2</v>
      </c>
      <c r="N132" s="44">
        <f>(VLOOKUP($A131,'ADR Raw Data'!$B$6:$BE$49,'ADR Raw Data'!AU$1,FALSE))/100</f>
        <v>-2.23870981622444E-2</v>
      </c>
      <c r="O132" s="44">
        <f>(VLOOKUP($A131,'ADR Raw Data'!$B$6:$BE$49,'ADR Raw Data'!AV$1,FALSE))/100</f>
        <v>-4.6379089223767794E-2</v>
      </c>
      <c r="P132" s="44">
        <f>(VLOOKUP($A131,'ADR Raw Data'!$B$6:$BE$49,'ADR Raw Data'!AW$1,FALSE))/100</f>
        <v>-3.9238158955090002E-2</v>
      </c>
      <c r="Q132" s="44">
        <f>(VLOOKUP($A131,'ADR Raw Data'!$B$6:$BE$49,'ADR Raw Data'!AX$1,FALSE))/100</f>
        <v>1.3842077847837E-2</v>
      </c>
      <c r="R132" s="44">
        <f>(VLOOKUP($A131,'ADR Raw Data'!$B$6:$BE$49,'ADR Raw Data'!AY$1,FALSE))/100</f>
        <v>-2.4064008899243601E-2</v>
      </c>
      <c r="S132" s="45">
        <f>(VLOOKUP($A131,'ADR Raw Data'!$B$6:$BE$49,'ADR Raw Data'!BA$1,FALSE))/100</f>
        <v>6.8696214758809299E-2</v>
      </c>
      <c r="T132" s="45">
        <f>(VLOOKUP($A131,'ADR Raw Data'!$B$6:$BE$49,'ADR Raw Data'!BB$1,FALSE))/100</f>
        <v>4.3441824266389102E-2</v>
      </c>
      <c r="U132" s="44">
        <f>(VLOOKUP($A131,'ADR Raw Data'!$B$6:$BE$49,'ADR Raw Data'!BC$1,FALSE))/100</f>
        <v>5.5933215956173704E-2</v>
      </c>
      <c r="V132" s="46">
        <f>(VLOOKUP($A131,'ADR Raw Data'!$B$6:$BE$49,'ADR Raw Data'!BE$1,FALSE))/100</f>
        <v>8.3663742666047411E-3</v>
      </c>
      <c r="X132" s="43">
        <f>(VLOOKUP($A131,'RevPAR Raw Data'!$B$6:$BE$49,'RevPAR Raw Data'!AT$1,FALSE))/100</f>
        <v>-4.0856930096784004E-2</v>
      </c>
      <c r="Y132" s="44">
        <f>(VLOOKUP($A131,'RevPAR Raw Data'!$B$6:$BE$49,'RevPAR Raw Data'!AU$1,FALSE))/100</f>
        <v>-6.2579655173015891E-2</v>
      </c>
      <c r="Z132" s="44">
        <f>(VLOOKUP($A131,'RevPAR Raw Data'!$B$6:$BE$49,'RevPAR Raw Data'!AV$1,FALSE))/100</f>
        <v>-6.7915529586698303E-2</v>
      </c>
      <c r="AA132" s="44">
        <f>(VLOOKUP($A131,'RevPAR Raw Data'!$B$6:$BE$49,'RevPAR Raw Data'!AW$1,FALSE))/100</f>
        <v>-0.118301510108358</v>
      </c>
      <c r="AB132" s="44">
        <f>(VLOOKUP($A131,'RevPAR Raw Data'!$B$6:$BE$49,'RevPAR Raw Data'!AX$1,FALSE))/100</f>
        <v>-2.1556663550014302E-2</v>
      </c>
      <c r="AC132" s="44">
        <f>(VLOOKUP($A131,'RevPAR Raw Data'!$B$6:$BE$49,'RevPAR Raw Data'!AY$1,FALSE))/100</f>
        <v>-6.5174179935406806E-2</v>
      </c>
      <c r="AD132" s="45">
        <f>(VLOOKUP($A131,'RevPAR Raw Data'!$B$6:$BE$49,'RevPAR Raw Data'!BA$1,FALSE))/100</f>
        <v>7.8746974195652797E-2</v>
      </c>
      <c r="AE132" s="45">
        <f>(VLOOKUP($A131,'RevPAR Raw Data'!$B$6:$BE$49,'RevPAR Raw Data'!BB$1,FALSE))/100</f>
        <v>5.6070622488048498E-2</v>
      </c>
      <c r="AF132" s="44">
        <f>(VLOOKUP($A131,'RevPAR Raw Data'!$B$6:$BE$49,'RevPAR Raw Data'!BC$1,FALSE))/100</f>
        <v>6.728953675562481E-2</v>
      </c>
      <c r="AG132" s="46">
        <f>(VLOOKUP($A131,'RevPAR Raw Data'!$B$6:$BE$49,'RevPAR Raw Data'!BE$1,FALSE))/100</f>
        <v>-1.5686153868677701E-2</v>
      </c>
    </row>
    <row r="133" spans="1:33" x14ac:dyDescent="0.2">
      <c r="A133" s="93"/>
      <c r="B133" s="71"/>
      <c r="C133" s="72"/>
      <c r="D133" s="72"/>
      <c r="E133" s="72"/>
      <c r="F133" s="72"/>
      <c r="G133" s="73"/>
      <c r="H133" s="53"/>
      <c r="I133" s="53"/>
      <c r="J133" s="73"/>
      <c r="K133" s="74"/>
      <c r="M133" s="75"/>
      <c r="N133" s="76"/>
      <c r="O133" s="76"/>
      <c r="P133" s="76"/>
      <c r="Q133" s="76"/>
      <c r="R133" s="77"/>
      <c r="S133" s="76"/>
      <c r="T133" s="76"/>
      <c r="U133" s="77"/>
      <c r="V133" s="78"/>
      <c r="X133" s="75"/>
      <c r="Y133" s="76"/>
      <c r="Z133" s="76"/>
      <c r="AA133" s="76"/>
      <c r="AB133" s="76"/>
      <c r="AC133" s="77"/>
      <c r="AD133" s="76"/>
      <c r="AE133" s="76"/>
      <c r="AF133" s="77"/>
      <c r="AG133" s="78"/>
    </row>
    <row r="134" spans="1:33" x14ac:dyDescent="0.2">
      <c r="A134" s="70" t="s">
        <v>60</v>
      </c>
      <c r="B134" s="71">
        <f>(VLOOKUP($A134,'Occupancy Raw Data'!$B$8:$BE$45,'Occupancy Raw Data'!AG$3,FALSE))/100</f>
        <v>0.44260435571687801</v>
      </c>
      <c r="C134" s="72">
        <f>(VLOOKUP($A134,'Occupancy Raw Data'!$B$8:$BE$45,'Occupancy Raw Data'!AH$3,FALSE))/100</f>
        <v>0.60432735934664206</v>
      </c>
      <c r="D134" s="72">
        <f>(VLOOKUP($A134,'Occupancy Raw Data'!$B$8:$BE$45,'Occupancy Raw Data'!AI$3,FALSE))/100</f>
        <v>0.70839950090744097</v>
      </c>
      <c r="E134" s="72">
        <f>(VLOOKUP($A134,'Occupancy Raw Data'!$B$8:$BE$45,'Occupancy Raw Data'!AJ$3,FALSE))/100</f>
        <v>0.68143148820326604</v>
      </c>
      <c r="F134" s="72">
        <f>(VLOOKUP($A134,'Occupancy Raw Data'!$B$8:$BE$45,'Occupancy Raw Data'!AK$3,FALSE))/100</f>
        <v>0.67717785843920097</v>
      </c>
      <c r="G134" s="73">
        <f>(VLOOKUP($A134,'Occupancy Raw Data'!$B$8:$BE$45,'Occupancy Raw Data'!AL$3,FALSE))/100</f>
        <v>0.62278811252268607</v>
      </c>
      <c r="H134" s="53">
        <f>(VLOOKUP($A134,'Occupancy Raw Data'!$B$8:$BE$45,'Occupancy Raw Data'!AN$3,FALSE))/100</f>
        <v>0.83487409255898304</v>
      </c>
      <c r="I134" s="53">
        <f>(VLOOKUP($A134,'Occupancy Raw Data'!$B$8:$BE$45,'Occupancy Raw Data'!AO$3,FALSE))/100</f>
        <v>0.84701111615244995</v>
      </c>
      <c r="J134" s="73">
        <f>(VLOOKUP($A134,'Occupancy Raw Data'!$B$8:$BE$45,'Occupancy Raw Data'!AP$3,FALSE))/100</f>
        <v>0.84094260435571599</v>
      </c>
      <c r="K134" s="74">
        <f>(VLOOKUP($A134,'Occupancy Raw Data'!$B$8:$BE$45,'Occupancy Raw Data'!AR$3,FALSE))/100</f>
        <v>0.68511796733212293</v>
      </c>
      <c r="M134" s="75">
        <f>VLOOKUP($A134,'ADR Raw Data'!$B$6:$BE$43,'ADR Raw Data'!AG$1,FALSE)</f>
        <v>93.561438364940997</v>
      </c>
      <c r="N134" s="76">
        <f>VLOOKUP($A134,'ADR Raw Data'!$B$6:$BE$43,'ADR Raw Data'!AH$1,FALSE)</f>
        <v>106.220380554643</v>
      </c>
      <c r="O134" s="76">
        <f>VLOOKUP($A134,'ADR Raw Data'!$B$6:$BE$43,'ADR Raw Data'!AI$1,FALSE)</f>
        <v>113.46157239502</v>
      </c>
      <c r="P134" s="76">
        <f>VLOOKUP($A134,'ADR Raw Data'!$B$6:$BE$43,'ADR Raw Data'!AJ$1,FALSE)</f>
        <v>111.63874906367001</v>
      </c>
      <c r="Q134" s="76">
        <f>VLOOKUP($A134,'ADR Raw Data'!$B$6:$BE$43,'ADR Raw Data'!AK$1,FALSE)</f>
        <v>115.84722319932899</v>
      </c>
      <c r="R134" s="77">
        <f>VLOOKUP($A134,'ADR Raw Data'!$B$6:$BE$43,'ADR Raw Data'!AL$1,FALSE)</f>
        <v>109.34763527911799</v>
      </c>
      <c r="S134" s="76">
        <f>VLOOKUP($A134,'ADR Raw Data'!$B$6:$BE$43,'ADR Raw Data'!AN$1,FALSE)</f>
        <v>144.575864270914</v>
      </c>
      <c r="T134" s="76">
        <f>VLOOKUP($A134,'ADR Raw Data'!$B$6:$BE$43,'ADR Raw Data'!AO$1,FALSE)</f>
        <v>144.90784559241999</v>
      </c>
      <c r="U134" s="77">
        <f>VLOOKUP($A134,'ADR Raw Data'!$B$6:$BE$43,'ADR Raw Data'!AP$1,FALSE)</f>
        <v>144.743052773562</v>
      </c>
      <c r="V134" s="78">
        <f>VLOOKUP($A134,'ADR Raw Data'!$B$6:$BE$43,'ADR Raw Data'!AR$1,FALSE)</f>
        <v>121.760727826395</v>
      </c>
      <c r="X134" s="75">
        <f>VLOOKUP($A134,'RevPAR Raw Data'!$B$6:$BE$43,'RevPAR Raw Data'!AG$1,FALSE)</f>
        <v>41.410700147459103</v>
      </c>
      <c r="Y134" s="76">
        <f>VLOOKUP($A134,'RevPAR Raw Data'!$B$6:$BE$43,'RevPAR Raw Data'!AH$1,FALSE)</f>
        <v>64.191882089382901</v>
      </c>
      <c r="Z134" s="76">
        <f>VLOOKUP($A134,'RevPAR Raw Data'!$B$6:$BE$43,'RevPAR Raw Data'!AI$1,FALSE)</f>
        <v>80.376121256805803</v>
      </c>
      <c r="AA134" s="76">
        <f>VLOOKUP($A134,'RevPAR Raw Data'!$B$6:$BE$43,'RevPAR Raw Data'!AJ$1,FALSE)</f>
        <v>76.074158915607896</v>
      </c>
      <c r="AB134" s="76">
        <f>VLOOKUP($A134,'RevPAR Raw Data'!$B$6:$BE$43,'RevPAR Raw Data'!AK$1,FALSE)</f>
        <v>78.449174512250394</v>
      </c>
      <c r="AC134" s="77">
        <f>VLOOKUP($A134,'RevPAR Raw Data'!$B$6:$BE$43,'RevPAR Raw Data'!AL$1,FALSE)</f>
        <v>68.100407384301207</v>
      </c>
      <c r="AD134" s="76">
        <f>VLOOKUP($A134,'RevPAR Raw Data'!$B$6:$BE$43,'RevPAR Raw Data'!AN$1,FALSE)</f>
        <v>120.70264348911</v>
      </c>
      <c r="AE134" s="76">
        <f>VLOOKUP($A134,'RevPAR Raw Data'!$B$6:$BE$43,'RevPAR Raw Data'!AO$1,FALSE)</f>
        <v>122.738556034482</v>
      </c>
      <c r="AF134" s="77">
        <f>VLOOKUP($A134,'RevPAR Raw Data'!$B$6:$BE$43,'RevPAR Raw Data'!AP$1,FALSE)</f>
        <v>121.720599761796</v>
      </c>
      <c r="AG134" s="78">
        <f>VLOOKUP($A134,'RevPAR Raw Data'!$B$6:$BE$43,'RevPAR Raw Data'!AR$1,FALSE)</f>
        <v>83.420462349299896</v>
      </c>
    </row>
    <row r="135" spans="1:33" x14ac:dyDescent="0.2">
      <c r="A135" s="55" t="s">
        <v>131</v>
      </c>
      <c r="B135" s="43">
        <f>(VLOOKUP($A134,'Occupancy Raw Data'!$B$8:$BE$51,'Occupancy Raw Data'!AT$3,FALSE))/100</f>
        <v>3.1125163131201301E-2</v>
      </c>
      <c r="C135" s="44">
        <f>(VLOOKUP($A134,'Occupancy Raw Data'!$B$8:$BE$51,'Occupancy Raw Data'!AU$3,FALSE))/100</f>
        <v>3.9524235932782002E-2</v>
      </c>
      <c r="D135" s="44">
        <f>(VLOOKUP($A134,'Occupancy Raw Data'!$B$8:$BE$51,'Occupancy Raw Data'!AV$3,FALSE))/100</f>
        <v>5.0281488788450901E-2</v>
      </c>
      <c r="E135" s="44">
        <f>(VLOOKUP($A134,'Occupancy Raw Data'!$B$8:$BE$51,'Occupancy Raw Data'!AW$3,FALSE))/100</f>
        <v>-1.12542678676056E-3</v>
      </c>
      <c r="F135" s="44">
        <f>(VLOOKUP($A134,'Occupancy Raw Data'!$B$8:$BE$51,'Occupancy Raw Data'!AX$3,FALSE))/100</f>
        <v>2.4324885322565201E-2</v>
      </c>
      <c r="G135" s="44">
        <f>(VLOOKUP($A134,'Occupancy Raw Data'!$B$8:$BE$51,'Occupancy Raw Data'!AY$3,FALSE))/100</f>
        <v>2.8255765644324402E-2</v>
      </c>
      <c r="H135" s="45">
        <f>(VLOOKUP($A134,'Occupancy Raw Data'!$B$8:$BE$51,'Occupancy Raw Data'!BA$3,FALSE))/100</f>
        <v>2.9916577312084698E-2</v>
      </c>
      <c r="I135" s="45">
        <f>(VLOOKUP($A134,'Occupancy Raw Data'!$B$8:$BE$51,'Occupancy Raw Data'!BB$3,FALSE))/100</f>
        <v>1.4630526055504E-2</v>
      </c>
      <c r="J135" s="44">
        <f>(VLOOKUP($A134,'Occupancy Raw Data'!$B$8:$BE$51,'Occupancy Raw Data'!BC$3,FALSE))/100</f>
        <v>2.2161260153886499E-2</v>
      </c>
      <c r="K135" s="46">
        <f>(VLOOKUP($A134,'Occupancy Raw Data'!$B$8:$BE$51,'Occupancy Raw Data'!BE$3,FALSE))/100</f>
        <v>2.6111351859125199E-2</v>
      </c>
      <c r="M135" s="43">
        <f>(VLOOKUP($A134,'ADR Raw Data'!$B$6:$BE$49,'ADR Raw Data'!AT$1,FALSE))/100</f>
        <v>4.0314362724734002E-4</v>
      </c>
      <c r="N135" s="44">
        <f>(VLOOKUP($A134,'ADR Raw Data'!$B$6:$BE$49,'ADR Raw Data'!AU$1,FALSE))/100</f>
        <v>1.1014972972058399E-3</v>
      </c>
      <c r="O135" s="44">
        <f>(VLOOKUP($A134,'ADR Raw Data'!$B$6:$BE$49,'ADR Raw Data'!AV$1,FALSE))/100</f>
        <v>1.70532515406744E-2</v>
      </c>
      <c r="P135" s="44">
        <f>(VLOOKUP($A134,'ADR Raw Data'!$B$6:$BE$49,'ADR Raw Data'!AW$1,FALSE))/100</f>
        <v>5.86266515521521E-3</v>
      </c>
      <c r="Q135" s="44">
        <f>(VLOOKUP($A134,'ADR Raw Data'!$B$6:$BE$49,'ADR Raw Data'!AX$1,FALSE))/100</f>
        <v>2.03935288880615E-2</v>
      </c>
      <c r="R135" s="44">
        <f>(VLOOKUP($A134,'ADR Raw Data'!$B$6:$BE$49,'ADR Raw Data'!AY$1,FALSE))/100</f>
        <v>1.0070383614998599E-2</v>
      </c>
      <c r="S135" s="45">
        <f>(VLOOKUP($A134,'ADR Raw Data'!$B$6:$BE$49,'ADR Raw Data'!BA$1,FALSE))/100</f>
        <v>3.7219376927517797E-2</v>
      </c>
      <c r="T135" s="45">
        <f>(VLOOKUP($A134,'ADR Raw Data'!$B$6:$BE$49,'ADR Raw Data'!BB$1,FALSE))/100</f>
        <v>3.0894860284630399E-2</v>
      </c>
      <c r="U135" s="44">
        <f>(VLOOKUP($A134,'ADR Raw Data'!$B$6:$BE$49,'ADR Raw Data'!BC$1,FALSE))/100</f>
        <v>3.3988500852202799E-2</v>
      </c>
      <c r="V135" s="46">
        <f>(VLOOKUP($A134,'ADR Raw Data'!$B$6:$BE$49,'ADR Raw Data'!BE$1,FALSE))/100</f>
        <v>1.9539808506787E-2</v>
      </c>
      <c r="X135" s="43">
        <f>(VLOOKUP($A134,'RevPAR Raw Data'!$B$6:$BE$49,'RevPAR Raw Data'!AT$1,FALSE))/100</f>
        <v>3.1540854669612005E-2</v>
      </c>
      <c r="Y135" s="44">
        <f>(VLOOKUP($A134,'RevPAR Raw Data'!$B$6:$BE$49,'RevPAR Raw Data'!AU$1,FALSE))/100</f>
        <v>4.0669269069041898E-2</v>
      </c>
      <c r="Z135" s="44">
        <f>(VLOOKUP($A134,'RevPAR Raw Data'!$B$6:$BE$49,'RevPAR Raw Data'!AV$1,FALSE))/100</f>
        <v>6.8192203205274401E-2</v>
      </c>
      <c r="AA135" s="44">
        <f>(VLOOKUP($A134,'RevPAR Raw Data'!$B$6:$BE$49,'RevPAR Raw Data'!AW$1,FALSE))/100</f>
        <v>4.73064036804716E-3</v>
      </c>
      <c r="AB135" s="44">
        <f>(VLOOKUP($A134,'RevPAR Raw Data'!$B$6:$BE$49,'RevPAR Raw Data'!AX$1,FALSE))/100</f>
        <v>4.5214484462151303E-2</v>
      </c>
      <c r="AC135" s="44">
        <f>(VLOOKUP($A134,'RevPAR Raw Data'!$B$6:$BE$49,'RevPAR Raw Data'!AY$1,FALSE))/100</f>
        <v>3.8610695658696896E-2</v>
      </c>
      <c r="AD135" s="45">
        <f>(VLOOKUP($A134,'RevPAR Raw Data'!$B$6:$BE$49,'RevPAR Raw Data'!BA$1,FALSE))/100</f>
        <v>6.82494306069623E-2</v>
      </c>
      <c r="AE135" s="45">
        <f>(VLOOKUP($A134,'RevPAR Raw Data'!$B$6:$BE$49,'RevPAR Raw Data'!BB$1,FALSE))/100</f>
        <v>4.5977394398509903E-2</v>
      </c>
      <c r="AF135" s="44">
        <f>(VLOOKUP($A134,'RevPAR Raw Data'!$B$6:$BE$49,'RevPAR Raw Data'!BC$1,FALSE))/100</f>
        <v>5.6902989015715597E-2</v>
      </c>
      <c r="AG135" s="46">
        <f>(VLOOKUP($A134,'RevPAR Raw Data'!$B$6:$BE$49,'RevPAR Raw Data'!BE$1,FALSE))/100</f>
        <v>4.6161371181092897E-2</v>
      </c>
    </row>
    <row r="136" spans="1:33" x14ac:dyDescent="0.2">
      <c r="A136" s="93"/>
      <c r="B136" s="71"/>
      <c r="C136" s="72"/>
      <c r="D136" s="72"/>
      <c r="E136" s="72"/>
      <c r="F136" s="72"/>
      <c r="G136" s="73"/>
      <c r="H136" s="53"/>
      <c r="I136" s="53"/>
      <c r="J136" s="73"/>
      <c r="K136" s="74"/>
      <c r="M136" s="75"/>
      <c r="N136" s="76"/>
      <c r="O136" s="76"/>
      <c r="P136" s="76"/>
      <c r="Q136" s="76"/>
      <c r="R136" s="77"/>
      <c r="S136" s="76"/>
      <c r="T136" s="76"/>
      <c r="U136" s="77"/>
      <c r="V136" s="78"/>
      <c r="X136" s="75"/>
      <c r="Y136" s="76"/>
      <c r="Z136" s="76"/>
      <c r="AA136" s="76"/>
      <c r="AB136" s="76"/>
      <c r="AC136" s="77"/>
      <c r="AD136" s="76"/>
      <c r="AE136" s="76"/>
      <c r="AF136" s="77"/>
      <c r="AG136" s="78"/>
    </row>
    <row r="137" spans="1:33" x14ac:dyDescent="0.2">
      <c r="A137" s="70" t="s">
        <v>59</v>
      </c>
      <c r="B137" s="71">
        <f>(VLOOKUP($A137,'Occupancy Raw Data'!$B$8:$BE$54,'Occupancy Raw Data'!AG$3,FALSE))/100</f>
        <v>0.54158128415300499</v>
      </c>
      <c r="C137" s="72">
        <f>(VLOOKUP($A137,'Occupancy Raw Data'!$B$8:$BE$54,'Occupancy Raw Data'!AH$3,FALSE))/100</f>
        <v>0.69390368852459006</v>
      </c>
      <c r="D137" s="72">
        <f>(VLOOKUP($A137,'Occupancy Raw Data'!$B$8:$BE$54,'Occupancy Raw Data'!AI$3,FALSE))/100</f>
        <v>0.75324453551912496</v>
      </c>
      <c r="E137" s="72">
        <f>(VLOOKUP($A137,'Occupancy Raw Data'!$B$8:$BE$54,'Occupancy Raw Data'!AJ$3,FALSE))/100</f>
        <v>0.76699112021857896</v>
      </c>
      <c r="F137" s="72">
        <f>(VLOOKUP($A137,'Occupancy Raw Data'!$B$8:$BE$54,'Occupancy Raw Data'!AK$3,FALSE))/100</f>
        <v>0.76596653005464399</v>
      </c>
      <c r="G137" s="73">
        <f>(VLOOKUP($A137,'Occupancy Raw Data'!$B$8:$BE$54,'Occupancy Raw Data'!AL$3,FALSE))/100</f>
        <v>0.70433743169398899</v>
      </c>
      <c r="H137" s="53">
        <f>(VLOOKUP($A137,'Occupancy Raw Data'!$B$8:$BE$54,'Occupancy Raw Data'!AN$3,FALSE))/100</f>
        <v>0.83017418032786794</v>
      </c>
      <c r="I137" s="53">
        <f>(VLOOKUP($A137,'Occupancy Raw Data'!$B$8:$BE$54,'Occupancy Raw Data'!AO$3,FALSE))/100</f>
        <v>0.82359972677595594</v>
      </c>
      <c r="J137" s="73">
        <f>(VLOOKUP($A137,'Occupancy Raw Data'!$B$8:$BE$54,'Occupancy Raw Data'!AP$3,FALSE))/100</f>
        <v>0.826886953551912</v>
      </c>
      <c r="K137" s="74">
        <f>(VLOOKUP($A137,'Occupancy Raw Data'!$B$8:$BE$54,'Occupancy Raw Data'!AR$3,FALSE))/100</f>
        <v>0.73935158079625196</v>
      </c>
      <c r="M137" s="75">
        <f>VLOOKUP($A137,'ADR Raw Data'!$B$6:$BE$54,'ADR Raw Data'!AG$1,FALSE)</f>
        <v>102.564530979032</v>
      </c>
      <c r="N137" s="76">
        <f>VLOOKUP($A137,'ADR Raw Data'!$B$6:$BE$54,'ADR Raw Data'!AH$1,FALSE)</f>
        <v>109.37568721545399</v>
      </c>
      <c r="O137" s="76">
        <f>VLOOKUP($A137,'ADR Raw Data'!$B$6:$BE$54,'ADR Raw Data'!AI$1,FALSE)</f>
        <v>111.726514395828</v>
      </c>
      <c r="P137" s="76">
        <f>VLOOKUP($A137,'ADR Raw Data'!$B$6:$BE$54,'ADR Raw Data'!AJ$1,FALSE)</f>
        <v>114.10315039519</v>
      </c>
      <c r="Q137" s="76">
        <f>VLOOKUP($A137,'ADR Raw Data'!$B$6:$BE$54,'ADR Raw Data'!AK$1,FALSE)</f>
        <v>115.858224278229</v>
      </c>
      <c r="R137" s="77">
        <f>VLOOKUP($A137,'ADR Raw Data'!$B$6:$BE$54,'ADR Raw Data'!AL$1,FALSE)</f>
        <v>111.270597633709</v>
      </c>
      <c r="S137" s="76">
        <f>VLOOKUP($A137,'ADR Raw Data'!$B$6:$BE$54,'ADR Raw Data'!AN$1,FALSE)</f>
        <v>131.56482978504499</v>
      </c>
      <c r="T137" s="76">
        <f>VLOOKUP($A137,'ADR Raw Data'!$B$6:$BE$54,'ADR Raw Data'!AO$1,FALSE)</f>
        <v>133.72615073605601</v>
      </c>
      <c r="U137" s="77">
        <f>VLOOKUP($A137,'ADR Raw Data'!$B$6:$BE$54,'ADR Raw Data'!AP$1,FALSE)</f>
        <v>132.641194176261</v>
      </c>
      <c r="V137" s="78">
        <f>VLOOKUP($A137,'ADR Raw Data'!$B$6:$BE$54,'ADR Raw Data'!AR$1,FALSE)</f>
        <v>118.09938728037601</v>
      </c>
      <c r="X137" s="75">
        <f>VLOOKUP($A137,'RevPAR Raw Data'!$B$6:$BE$54,'RevPAR Raw Data'!AG$1,FALSE)</f>
        <v>55.547030396174797</v>
      </c>
      <c r="Y137" s="76">
        <f>VLOOKUP($A137,'RevPAR Raw Data'!$B$6:$BE$54,'RevPAR Raw Data'!AH$1,FALSE)</f>
        <v>75.896192793715798</v>
      </c>
      <c r="Z137" s="76">
        <f>VLOOKUP($A137,'RevPAR Raw Data'!$B$6:$BE$54,'RevPAR Raw Data'!AI$1,FALSE)</f>
        <v>84.157386441256804</v>
      </c>
      <c r="AA137" s="76">
        <f>VLOOKUP($A137,'RevPAR Raw Data'!$B$6:$BE$54,'RevPAR Raw Data'!AJ$1,FALSE)</f>
        <v>87.516103142076503</v>
      </c>
      <c r="AB137" s="76">
        <f>VLOOKUP($A137,'RevPAR Raw Data'!$B$6:$BE$54,'RevPAR Raw Data'!AK$1,FALSE)</f>
        <v>88.743522028688503</v>
      </c>
      <c r="AC137" s="77">
        <f>VLOOKUP($A137,'RevPAR Raw Data'!$B$6:$BE$54,'RevPAR Raw Data'!AL$1,FALSE)</f>
        <v>78.372046960382505</v>
      </c>
      <c r="AD137" s="76">
        <f>VLOOKUP($A137,'RevPAR Raw Data'!$B$6:$BE$54,'RevPAR Raw Data'!AN$1,FALSE)</f>
        <v>109.22172472677499</v>
      </c>
      <c r="AE137" s="76">
        <f>VLOOKUP($A137,'RevPAR Raw Data'!$B$6:$BE$54,'RevPAR Raw Data'!AO$1,FALSE)</f>
        <v>110.13682120901601</v>
      </c>
      <c r="AF137" s="77">
        <f>VLOOKUP($A137,'RevPAR Raw Data'!$B$6:$BE$54,'RevPAR Raw Data'!AP$1,FALSE)</f>
        <v>109.679272967896</v>
      </c>
      <c r="AG137" s="78">
        <f>VLOOKUP($A137,'RevPAR Raw Data'!$B$6:$BE$54,'RevPAR Raw Data'!AR$1,FALSE)</f>
        <v>87.316968676814895</v>
      </c>
    </row>
    <row r="138" spans="1:33" x14ac:dyDescent="0.2">
      <c r="A138" s="55" t="s">
        <v>131</v>
      </c>
      <c r="B138" s="43">
        <f>(VLOOKUP($A137,'Occupancy Raw Data'!$B$8:$BE$54,'Occupancy Raw Data'!AT$3,FALSE))/100</f>
        <v>-5.8537981604023397E-2</v>
      </c>
      <c r="C138" s="44">
        <f>(VLOOKUP($A137,'Occupancy Raw Data'!$B$8:$BE$54,'Occupancy Raw Data'!AU$3,FALSE))/100</f>
        <v>-5.3042427906759997E-2</v>
      </c>
      <c r="D138" s="44">
        <f>(VLOOKUP($A137,'Occupancy Raw Data'!$B$8:$BE$54,'Occupancy Raw Data'!AV$3,FALSE))/100</f>
        <v>-4.7603198895985105E-2</v>
      </c>
      <c r="E138" s="44">
        <f>(VLOOKUP($A137,'Occupancy Raw Data'!$B$8:$BE$54,'Occupancy Raw Data'!AW$3,FALSE))/100</f>
        <v>-5.5212897156125103E-2</v>
      </c>
      <c r="F138" s="44">
        <f>(VLOOKUP($A137,'Occupancy Raw Data'!$B$8:$BE$54,'Occupancy Raw Data'!AX$3,FALSE))/100</f>
        <v>-4.7478466922040205E-2</v>
      </c>
      <c r="G138" s="44">
        <f>(VLOOKUP($A137,'Occupancy Raw Data'!$B$8:$BE$54,'Occupancy Raw Data'!AY$3,FALSE))/100</f>
        <v>-5.2005322034540197E-2</v>
      </c>
      <c r="H138" s="45">
        <f>(VLOOKUP($A137,'Occupancy Raw Data'!$B$8:$BE$54,'Occupancy Raw Data'!BA$3,FALSE))/100</f>
        <v>-2.5126718432235799E-2</v>
      </c>
      <c r="I138" s="45">
        <f>(VLOOKUP($A137,'Occupancy Raw Data'!$B$8:$BE$54,'Occupancy Raw Data'!BB$3,FALSE))/100</f>
        <v>-3.3706406745757096E-2</v>
      </c>
      <c r="J138" s="44">
        <f>(VLOOKUP($A137,'Occupancy Raw Data'!$B$8:$BE$54,'Occupancy Raw Data'!BC$3,FALSE))/100</f>
        <v>-2.9418469186399499E-2</v>
      </c>
      <c r="K138" s="46">
        <f>(VLOOKUP($A137,'Occupancy Raw Data'!$B$8:$BE$54,'Occupancy Raw Data'!BE$3,FALSE))/100</f>
        <v>-4.4903034436424495E-2</v>
      </c>
      <c r="M138" s="43">
        <f>(VLOOKUP($A137,'ADR Raw Data'!$B$6:$BE$52,'ADR Raw Data'!AT$1,FALSE))/100</f>
        <v>2.0047503273793899E-2</v>
      </c>
      <c r="N138" s="44">
        <f>(VLOOKUP($A137,'ADR Raw Data'!$B$6:$BE$52,'ADR Raw Data'!AU$1,FALSE))/100</f>
        <v>4.4506950309036201E-3</v>
      </c>
      <c r="O138" s="44">
        <f>(VLOOKUP($A137,'ADR Raw Data'!$B$6:$BE$52,'ADR Raw Data'!AV$1,FALSE))/100</f>
        <v>5.6912526891896497E-3</v>
      </c>
      <c r="P138" s="44">
        <f>(VLOOKUP($A137,'ADR Raw Data'!$B$6:$BE$52,'ADR Raw Data'!AW$1,FALSE))/100</f>
        <v>3.2867597530645797E-3</v>
      </c>
      <c r="Q138" s="44">
        <f>(VLOOKUP($A137,'ADR Raw Data'!$B$6:$BE$52,'ADR Raw Data'!AX$1,FALSE))/100</f>
        <v>2.12010458165055E-2</v>
      </c>
      <c r="R138" s="44">
        <f>(VLOOKUP($A137,'ADR Raw Data'!$B$6:$BE$52,'ADR Raw Data'!AY$1,FALSE))/100</f>
        <v>1.0511945884724001E-2</v>
      </c>
      <c r="S138" s="45">
        <f>(VLOOKUP($A137,'ADR Raw Data'!$B$6:$BE$52,'ADR Raw Data'!BA$1,FALSE))/100</f>
        <v>5.4260394581881595E-2</v>
      </c>
      <c r="T138" s="45">
        <f>(VLOOKUP($A137,'ADR Raw Data'!$B$6:$BE$52,'ADR Raw Data'!BB$1,FALSE))/100</f>
        <v>6.5149585759678205E-2</v>
      </c>
      <c r="U138" s="44">
        <f>(VLOOKUP($A137,'ADR Raw Data'!$B$6:$BE$52,'ADR Raw Data'!BC$1,FALSE))/100</f>
        <v>5.9685635183015701E-2</v>
      </c>
      <c r="V138" s="46">
        <f>(VLOOKUP($A137,'ADR Raw Data'!$B$6:$BE$52,'ADR Raw Data'!BE$1,FALSE))/100</f>
        <v>2.8312665427962399E-2</v>
      </c>
      <c r="X138" s="43">
        <f>(VLOOKUP($A137,'RevPAR Raw Data'!$B$6:$BE$52,'RevPAR Raw Data'!AT$1,FALSE))/100</f>
        <v>-3.96640187080773E-2</v>
      </c>
      <c r="Y138" s="44">
        <f>(VLOOKUP($A137,'RevPAR Raw Data'!$B$6:$BE$52,'RevPAR Raw Data'!AU$1,FALSE))/100</f>
        <v>-4.8827808546168097E-2</v>
      </c>
      <c r="Z138" s="44">
        <f>(VLOOKUP($A137,'RevPAR Raw Data'!$B$6:$BE$52,'RevPAR Raw Data'!AV$1,FALSE))/100</f>
        <v>-4.2182868040526296E-2</v>
      </c>
      <c r="AA138" s="44">
        <f>(VLOOKUP($A137,'RevPAR Raw Data'!$B$6:$BE$52,'RevPAR Raw Data'!AW$1,FALSE))/100</f>
        <v>-5.21076089312833E-2</v>
      </c>
      <c r="AB138" s="44">
        <f>(VLOOKUP($A137,'RevPAR Raw Data'!$B$6:$BE$52,'RevPAR Raw Data'!AX$1,FALSE))/100</f>
        <v>-2.7284014258046302E-2</v>
      </c>
      <c r="AC138" s="44">
        <f>(VLOOKUP($A137,'RevPAR Raw Data'!$B$6:$BE$52,'RevPAR Raw Data'!AY$1,FALSE))/100</f>
        <v>-4.2040053280760901E-2</v>
      </c>
      <c r="AD138" s="45">
        <f>(VLOOKUP($A137,'RevPAR Raw Data'!$B$6:$BE$52,'RevPAR Raw Data'!BA$1,FALSE))/100</f>
        <v>2.7770290492964901E-2</v>
      </c>
      <c r="AE138" s="45">
        <f>(VLOOKUP($A137,'RevPAR Raw Data'!$B$6:$BE$52,'RevPAR Raw Data'!BB$1,FALSE))/100</f>
        <v>2.9247220576987698E-2</v>
      </c>
      <c r="AF138" s="44">
        <f>(VLOOKUP($A137,'RevPAR Raw Data'!$B$6:$BE$52,'RevPAR Raw Data'!BC$1,FALSE))/100</f>
        <v>2.8511305977113998E-2</v>
      </c>
      <c r="AG138" s="46">
        <f>(VLOOKUP($A137,'RevPAR Raw Data'!$B$6:$BE$52,'RevPAR Raw Data'!BE$1,FALSE))/100</f>
        <v>-1.7861693599160899E-2</v>
      </c>
    </row>
    <row r="139" spans="1:33" x14ac:dyDescent="0.2">
      <c r="A139" s="93"/>
      <c r="B139" s="71"/>
      <c r="C139" s="72"/>
      <c r="D139" s="72"/>
      <c r="E139" s="72"/>
      <c r="F139" s="72"/>
      <c r="G139" s="73"/>
      <c r="H139" s="53"/>
      <c r="I139" s="53"/>
      <c r="J139" s="73"/>
      <c r="K139" s="74"/>
      <c r="M139" s="75"/>
      <c r="N139" s="76"/>
      <c r="O139" s="76"/>
      <c r="P139" s="76"/>
      <c r="Q139" s="76"/>
      <c r="R139" s="77"/>
      <c r="S139" s="76"/>
      <c r="T139" s="76"/>
      <c r="U139" s="77"/>
      <c r="V139" s="78"/>
      <c r="X139" s="75"/>
      <c r="Y139" s="76"/>
      <c r="Z139" s="76"/>
      <c r="AA139" s="76"/>
      <c r="AB139" s="76"/>
      <c r="AC139" s="77"/>
      <c r="AD139" s="76"/>
      <c r="AE139" s="76"/>
      <c r="AF139" s="77"/>
      <c r="AG139" s="78"/>
    </row>
    <row r="140" spans="1:33" x14ac:dyDescent="0.2">
      <c r="A140" s="70" t="s">
        <v>61</v>
      </c>
      <c r="B140" s="71">
        <f>(VLOOKUP($A140,'Occupancy Raw Data'!$B$8:$BE$45,'Occupancy Raw Data'!AG$3,FALSE))/100</f>
        <v>0.49721587664191802</v>
      </c>
      <c r="C140" s="72">
        <f>(VLOOKUP($A140,'Occupancy Raw Data'!$B$8:$BE$45,'Occupancy Raw Data'!AH$3,FALSE))/100</f>
        <v>0.59815819531696102</v>
      </c>
      <c r="D140" s="72">
        <f>(VLOOKUP($A140,'Occupancy Raw Data'!$B$8:$BE$45,'Occupancy Raw Data'!AI$3,FALSE))/100</f>
        <v>0.63428041119360301</v>
      </c>
      <c r="E140" s="72">
        <f>(VLOOKUP($A140,'Occupancy Raw Data'!$B$8:$BE$45,'Occupancy Raw Data'!AJ$3,FALSE))/100</f>
        <v>0.64663049685893692</v>
      </c>
      <c r="F140" s="72">
        <f>(VLOOKUP($A140,'Occupancy Raw Data'!$B$8:$BE$45,'Occupancy Raw Data'!AK$3,FALSE))/100</f>
        <v>0.71023700742432794</v>
      </c>
      <c r="G140" s="73">
        <f>(VLOOKUP($A140,'Occupancy Raw Data'!$B$8:$BE$45,'Occupancy Raw Data'!AL$3,FALSE))/100</f>
        <v>0.61730439748715005</v>
      </c>
      <c r="H140" s="53">
        <f>(VLOOKUP($A140,'Occupancy Raw Data'!$B$8:$BE$45,'Occupancy Raw Data'!AN$3,FALSE))/100</f>
        <v>0.84137635636778896</v>
      </c>
      <c r="I140" s="53">
        <f>(VLOOKUP($A140,'Occupancy Raw Data'!$B$8:$BE$45,'Occupancy Raw Data'!AO$3,FALSE))/100</f>
        <v>0.8486579097658481</v>
      </c>
      <c r="J140" s="73">
        <f>(VLOOKUP($A140,'Occupancy Raw Data'!$B$8:$BE$45,'Occupancy Raw Data'!AP$3,FALSE))/100</f>
        <v>0.84501713306681792</v>
      </c>
      <c r="K140" s="74">
        <f>(VLOOKUP($A140,'Occupancy Raw Data'!$B$8:$BE$45,'Occupancy Raw Data'!AR$3,FALSE))/100</f>
        <v>0.68236517908134109</v>
      </c>
      <c r="M140" s="75">
        <f>VLOOKUP($A140,'ADR Raw Data'!$B$6:$BE$43,'ADR Raw Data'!AG$1,FALSE)</f>
        <v>84.999435204594405</v>
      </c>
      <c r="N140" s="76">
        <f>VLOOKUP($A140,'ADR Raw Data'!$B$6:$BE$43,'ADR Raw Data'!AH$1,FALSE)</f>
        <v>90.853036436328907</v>
      </c>
      <c r="O140" s="76">
        <f>VLOOKUP($A140,'ADR Raw Data'!$B$6:$BE$43,'ADR Raw Data'!AI$1,FALSE)</f>
        <v>92.807869487900902</v>
      </c>
      <c r="P140" s="76">
        <f>VLOOKUP($A140,'ADR Raw Data'!$B$6:$BE$43,'ADR Raw Data'!AJ$1,FALSE)</f>
        <v>94.684848973283195</v>
      </c>
      <c r="Q140" s="76">
        <f>VLOOKUP($A140,'ADR Raw Data'!$B$6:$BE$43,'ADR Raw Data'!AK$1,FALSE)</f>
        <v>103.809275233691</v>
      </c>
      <c r="R140" s="77">
        <f>VLOOKUP($A140,'ADR Raw Data'!$B$6:$BE$43,'ADR Raw Data'!AL$1,FALSE)</f>
        <v>94.095902030715095</v>
      </c>
      <c r="S140" s="76">
        <f>VLOOKUP($A140,'ADR Raw Data'!$B$6:$BE$43,'ADR Raw Data'!AN$1,FALSE)</f>
        <v>125.241247098252</v>
      </c>
      <c r="T140" s="76">
        <f>VLOOKUP($A140,'ADR Raw Data'!$B$6:$BE$43,'ADR Raw Data'!AO$1,FALSE)</f>
        <v>125.22168514468299</v>
      </c>
      <c r="U140" s="77">
        <f>VLOOKUP($A140,'ADR Raw Data'!$B$6:$BE$43,'ADR Raw Data'!AP$1,FALSE)</f>
        <v>125.23142397989299</v>
      </c>
      <c r="V140" s="78">
        <f>VLOOKUP($A140,'ADR Raw Data'!$B$6:$BE$43,'ADR Raw Data'!AR$1,FALSE)</f>
        <v>105.112227641608</v>
      </c>
      <c r="X140" s="75">
        <f>VLOOKUP($A140,'RevPAR Raw Data'!$B$6:$BE$43,'RevPAR Raw Data'!AG$1,FALSE)</f>
        <v>42.263068689320299</v>
      </c>
      <c r="Y140" s="76">
        <f>VLOOKUP($A140,'RevPAR Raw Data'!$B$6:$BE$43,'RevPAR Raw Data'!AH$1,FALSE)</f>
        <v>54.344488313820598</v>
      </c>
      <c r="Z140" s="76">
        <f>VLOOKUP($A140,'RevPAR Raw Data'!$B$6:$BE$43,'RevPAR Raw Data'!AI$1,FALSE)</f>
        <v>58.866213620788102</v>
      </c>
      <c r="AA140" s="76">
        <f>VLOOKUP($A140,'RevPAR Raw Data'!$B$6:$BE$43,'RevPAR Raw Data'!AJ$1,FALSE)</f>
        <v>61.226110936607597</v>
      </c>
      <c r="AB140" s="76">
        <f>VLOOKUP($A140,'RevPAR Raw Data'!$B$6:$BE$43,'RevPAR Raw Data'!AK$1,FALSE)</f>
        <v>73.729188984865701</v>
      </c>
      <c r="AC140" s="77">
        <f>VLOOKUP($A140,'RevPAR Raw Data'!$B$6:$BE$43,'RevPAR Raw Data'!AL$1,FALSE)</f>
        <v>58.085814109080502</v>
      </c>
      <c r="AD140" s="76">
        <f>VLOOKUP($A140,'RevPAR Raw Data'!$B$6:$BE$43,'RevPAR Raw Data'!AN$1,FALSE)</f>
        <v>105.375024150485</v>
      </c>
      <c r="AE140" s="76">
        <f>VLOOKUP($A140,'RevPAR Raw Data'!$B$6:$BE$43,'RevPAR Raw Data'!AO$1,FALSE)</f>
        <v>106.270373572244</v>
      </c>
      <c r="AF140" s="77">
        <f>VLOOKUP($A140,'RevPAR Raw Data'!$B$6:$BE$43,'RevPAR Raw Data'!AP$1,FALSE)</f>
        <v>105.822698861364</v>
      </c>
      <c r="AG140" s="78">
        <f>VLOOKUP($A140,'RevPAR Raw Data'!$B$6:$BE$43,'RevPAR Raw Data'!AR$1,FALSE)</f>
        <v>71.724924038304593</v>
      </c>
    </row>
    <row r="141" spans="1:33" x14ac:dyDescent="0.2">
      <c r="A141" s="55" t="s">
        <v>131</v>
      </c>
      <c r="B141" s="43">
        <f>(VLOOKUP($A140,'Occupancy Raw Data'!$B$8:$BE$51,'Occupancy Raw Data'!AT$3,FALSE))/100</f>
        <v>3.9108693107062803E-2</v>
      </c>
      <c r="C141" s="44">
        <f>(VLOOKUP($A140,'Occupancy Raw Data'!$B$8:$BE$51,'Occupancy Raw Data'!AU$3,FALSE))/100</f>
        <v>2.3769924624452397E-3</v>
      </c>
      <c r="D141" s="44">
        <f>(VLOOKUP($A140,'Occupancy Raw Data'!$B$8:$BE$51,'Occupancy Raw Data'!AV$3,FALSE))/100</f>
        <v>2.3004732083552703E-2</v>
      </c>
      <c r="E141" s="44">
        <f>(VLOOKUP($A140,'Occupancy Raw Data'!$B$8:$BE$51,'Occupancy Raw Data'!AW$3,FALSE))/100</f>
        <v>3.07698982711544E-3</v>
      </c>
      <c r="F141" s="44">
        <f>(VLOOKUP($A140,'Occupancy Raw Data'!$B$8:$BE$51,'Occupancy Raw Data'!AX$3,FALSE))/100</f>
        <v>4.5850050345594598E-2</v>
      </c>
      <c r="G141" s="44">
        <f>(VLOOKUP($A140,'Occupancy Raw Data'!$B$8:$BE$51,'Occupancy Raw Data'!AY$3,FALSE))/100</f>
        <v>2.2363558498913697E-2</v>
      </c>
      <c r="H141" s="45">
        <f>(VLOOKUP($A140,'Occupancy Raw Data'!$B$8:$BE$51,'Occupancy Raw Data'!BA$3,FALSE))/100</f>
        <v>4.44159277418672E-2</v>
      </c>
      <c r="I141" s="45">
        <f>(VLOOKUP($A140,'Occupancy Raw Data'!$B$8:$BE$51,'Occupancy Raw Data'!BB$3,FALSE))/100</f>
        <v>3.06861170909167E-2</v>
      </c>
      <c r="J141" s="44">
        <f>(VLOOKUP($A140,'Occupancy Raw Data'!$B$8:$BE$51,'Occupancy Raw Data'!BC$3,FALSE))/100</f>
        <v>3.7476025635612004E-2</v>
      </c>
      <c r="K141" s="46">
        <f>(VLOOKUP($A140,'Occupancy Raw Data'!$B$8:$BE$51,'Occupancy Raw Data'!BE$3,FALSE))/100</f>
        <v>2.76600390557129E-2</v>
      </c>
      <c r="M141" s="43">
        <f>(VLOOKUP($A140,'ADR Raw Data'!$B$6:$BE$49,'ADR Raw Data'!AT$1,FALSE))/100</f>
        <v>6.9919744204657496E-3</v>
      </c>
      <c r="N141" s="44">
        <f>(VLOOKUP($A140,'ADR Raw Data'!$B$6:$BE$49,'ADR Raw Data'!AU$1,FALSE))/100</f>
        <v>1.79508359474768E-2</v>
      </c>
      <c r="O141" s="44">
        <f>(VLOOKUP($A140,'ADR Raw Data'!$B$6:$BE$49,'ADR Raw Data'!AV$1,FALSE))/100</f>
        <v>1.9650791975308498E-2</v>
      </c>
      <c r="P141" s="44">
        <f>(VLOOKUP($A140,'ADR Raw Data'!$B$6:$BE$49,'ADR Raw Data'!AW$1,FALSE))/100</f>
        <v>2.3009548790433598E-2</v>
      </c>
      <c r="Q141" s="44">
        <f>(VLOOKUP($A140,'ADR Raw Data'!$B$6:$BE$49,'ADR Raw Data'!AX$1,FALSE))/100</f>
        <v>5.0974220017359101E-2</v>
      </c>
      <c r="R141" s="44">
        <f>(VLOOKUP($A140,'ADR Raw Data'!$B$6:$BE$49,'ADR Raw Data'!AY$1,FALSE))/100</f>
        <v>2.6189507950406799E-2</v>
      </c>
      <c r="S141" s="45">
        <f>(VLOOKUP($A140,'ADR Raw Data'!$B$6:$BE$49,'ADR Raw Data'!BA$1,FALSE))/100</f>
        <v>7.7978911475896293E-3</v>
      </c>
      <c r="T141" s="45">
        <f>(VLOOKUP($A140,'ADR Raw Data'!$B$6:$BE$49,'ADR Raw Data'!BB$1,FALSE))/100</f>
        <v>1.9105805390868799E-2</v>
      </c>
      <c r="U141" s="44">
        <f>(VLOOKUP($A140,'ADR Raw Data'!$B$6:$BE$49,'ADR Raw Data'!BC$1,FALSE))/100</f>
        <v>1.34821568989336E-2</v>
      </c>
      <c r="V141" s="46">
        <f>(VLOOKUP($A140,'ADR Raw Data'!$B$6:$BE$49,'ADR Raw Data'!BE$1,FALSE))/100</f>
        <v>2.1852961012735303E-2</v>
      </c>
      <c r="X141" s="43">
        <f>(VLOOKUP($A140,'RevPAR Raw Data'!$B$6:$BE$49,'RevPAR Raw Data'!AT$1,FALSE))/100</f>
        <v>4.6374114509351E-2</v>
      </c>
      <c r="Y141" s="44">
        <f>(VLOOKUP($A140,'RevPAR Raw Data'!$B$6:$BE$49,'RevPAR Raw Data'!AU$1,FALSE))/100</f>
        <v>2.0370497411663798E-2</v>
      </c>
      <c r="Z141" s="44">
        <f>(VLOOKUP($A140,'RevPAR Raw Data'!$B$6:$BE$49,'RevPAR Raw Data'!AV$1,FALSE))/100</f>
        <v>4.3107585263482802E-2</v>
      </c>
      <c r="AA141" s="44">
        <f>(VLOOKUP($A140,'RevPAR Raw Data'!$B$6:$BE$49,'RevPAR Raw Data'!AW$1,FALSE))/100</f>
        <v>2.6157338765103798E-2</v>
      </c>
      <c r="AB141" s="44">
        <f>(VLOOKUP($A140,'RevPAR Raw Data'!$B$6:$BE$49,'RevPAR Raw Data'!AX$1,FALSE))/100</f>
        <v>9.9161440917077112E-2</v>
      </c>
      <c r="AC141" s="44">
        <f>(VLOOKUP($A140,'RevPAR Raw Data'!$B$6:$BE$49,'RevPAR Raw Data'!AY$1,FALSE))/100</f>
        <v>4.9138757042427199E-2</v>
      </c>
      <c r="AD141" s="45">
        <f>(VLOOKUP($A140,'RevPAR Raw Data'!$B$6:$BE$49,'RevPAR Raw Data'!BA$1,FALSE))/100</f>
        <v>5.2560169459207093E-2</v>
      </c>
      <c r="AE141" s="45">
        <f>(VLOOKUP($A140,'RevPAR Raw Data'!$B$6:$BE$49,'RevPAR Raw Data'!BB$1,FALSE))/100</f>
        <v>5.0378205463126102E-2</v>
      </c>
      <c r="AF141" s="44">
        <f>(VLOOKUP($A140,'RevPAR Raw Data'!$B$6:$BE$49,'RevPAR Raw Data'!BC$1,FALSE))/100</f>
        <v>5.1463440192113401E-2</v>
      </c>
      <c r="AG141" s="46">
        <f>(VLOOKUP($A140,'RevPAR Raw Data'!$B$6:$BE$49,'RevPAR Raw Data'!BE$1,FALSE))/100</f>
        <v>5.0117453823543399E-2</v>
      </c>
    </row>
    <row r="142" spans="1:33" x14ac:dyDescent="0.2">
      <c r="A142" s="93"/>
      <c r="B142" s="71"/>
      <c r="C142" s="72"/>
      <c r="D142" s="72"/>
      <c r="E142" s="72"/>
      <c r="F142" s="72"/>
      <c r="G142" s="73"/>
      <c r="H142" s="53"/>
      <c r="I142" s="53"/>
      <c r="J142" s="73"/>
      <c r="K142" s="74"/>
      <c r="M142" s="75"/>
      <c r="N142" s="76"/>
      <c r="O142" s="76"/>
      <c r="P142" s="76"/>
      <c r="Q142" s="76"/>
      <c r="R142" s="77"/>
      <c r="S142" s="76"/>
      <c r="T142" s="76"/>
      <c r="U142" s="77"/>
      <c r="V142" s="78"/>
      <c r="X142" s="75"/>
      <c r="Y142" s="76"/>
      <c r="Z142" s="76"/>
      <c r="AA142" s="76"/>
      <c r="AB142" s="76"/>
      <c r="AC142" s="77"/>
      <c r="AD142" s="76"/>
      <c r="AE142" s="76"/>
      <c r="AF142" s="77"/>
      <c r="AG142" s="78"/>
    </row>
    <row r="143" spans="1:33" x14ac:dyDescent="0.2">
      <c r="A143" s="70" t="s">
        <v>57</v>
      </c>
      <c r="B143" s="71">
        <f>(VLOOKUP($A143,'Occupancy Raw Data'!$B$8:$BE$45,'Occupancy Raw Data'!AG$3,FALSE))/100</f>
        <v>0.557865168539325</v>
      </c>
      <c r="C143" s="72">
        <f>(VLOOKUP($A143,'Occupancy Raw Data'!$B$8:$BE$45,'Occupancy Raw Data'!AH$3,FALSE))/100</f>
        <v>0.65155574762316304</v>
      </c>
      <c r="D143" s="72">
        <f>(VLOOKUP($A143,'Occupancy Raw Data'!$B$8:$BE$45,'Occupancy Raw Data'!AI$3,FALSE))/100</f>
        <v>0.690535868625756</v>
      </c>
      <c r="E143" s="72">
        <f>(VLOOKUP($A143,'Occupancy Raw Data'!$B$8:$BE$45,'Occupancy Raw Data'!AJ$3,FALSE))/100</f>
        <v>0.69204840103716503</v>
      </c>
      <c r="F143" s="72">
        <f>(VLOOKUP($A143,'Occupancy Raw Data'!$B$8:$BE$45,'Occupancy Raw Data'!AK$3,FALSE))/100</f>
        <v>0.6938202247191011</v>
      </c>
      <c r="G143" s="73">
        <f>(VLOOKUP($A143,'Occupancy Raw Data'!$B$8:$BE$45,'Occupancy Raw Data'!AL$3,FALSE))/100</f>
        <v>0.65716508210890201</v>
      </c>
      <c r="H143" s="53">
        <f>(VLOOKUP($A143,'Occupancy Raw Data'!$B$8:$BE$45,'Occupancy Raw Data'!AN$3,FALSE))/100</f>
        <v>0.77649092480553095</v>
      </c>
      <c r="I143" s="53">
        <f>(VLOOKUP($A143,'Occupancy Raw Data'!$B$8:$BE$45,'Occupancy Raw Data'!AO$3,FALSE))/100</f>
        <v>0.790060501296456</v>
      </c>
      <c r="J143" s="73">
        <f>(VLOOKUP($A143,'Occupancy Raw Data'!$B$8:$BE$45,'Occupancy Raw Data'!AP$3,FALSE))/100</f>
        <v>0.78327571305099297</v>
      </c>
      <c r="K143" s="74">
        <f>(VLOOKUP($A143,'Occupancy Raw Data'!$B$8:$BE$45,'Occupancy Raw Data'!AR$3,FALSE))/100</f>
        <v>0.69319669094949898</v>
      </c>
      <c r="M143" s="75">
        <f>VLOOKUP($A143,'ADR Raw Data'!$B$6:$BE$43,'ADR Raw Data'!AG$1,FALSE)</f>
        <v>92.3457969556123</v>
      </c>
      <c r="N143" s="76">
        <f>VLOOKUP($A143,'ADR Raw Data'!$B$6:$BE$43,'ADR Raw Data'!AH$1,FALSE)</f>
        <v>97.474027996285699</v>
      </c>
      <c r="O143" s="76">
        <f>VLOOKUP($A143,'ADR Raw Data'!$B$6:$BE$43,'ADR Raw Data'!AI$1,FALSE)</f>
        <v>99.4846118280242</v>
      </c>
      <c r="P143" s="76">
        <f>VLOOKUP($A143,'ADR Raw Data'!$B$6:$BE$43,'ADR Raw Data'!AJ$1,FALSE)</f>
        <v>99.680053459472902</v>
      </c>
      <c r="Q143" s="76">
        <f>VLOOKUP($A143,'ADR Raw Data'!$B$6:$BE$43,'ADR Raw Data'!AK$1,FALSE)</f>
        <v>101.79169338523801</v>
      </c>
      <c r="R143" s="77">
        <f>VLOOKUP($A143,'ADR Raw Data'!$B$6:$BE$43,'ADR Raw Data'!AL$1,FALSE)</f>
        <v>98.402220569745097</v>
      </c>
      <c r="S143" s="76">
        <f>VLOOKUP($A143,'ADR Raw Data'!$B$6:$BE$43,'ADR Raw Data'!AN$1,FALSE)</f>
        <v>112.03233782279599</v>
      </c>
      <c r="T143" s="76">
        <f>VLOOKUP($A143,'ADR Raw Data'!$B$6:$BE$43,'ADR Raw Data'!AO$1,FALSE)</f>
        <v>113.956263641833</v>
      </c>
      <c r="U143" s="77">
        <f>VLOOKUP($A143,'ADR Raw Data'!$B$6:$BE$43,'ADR Raw Data'!AP$1,FALSE)</f>
        <v>113.00263332137899</v>
      </c>
      <c r="V143" s="78">
        <f>VLOOKUP($A143,'ADR Raw Data'!$B$6:$BE$43,'ADR Raw Data'!AR$1,FALSE)</f>
        <v>103.115848176944</v>
      </c>
      <c r="X143" s="75">
        <f>VLOOKUP($A143,'RevPAR Raw Data'!$B$6:$BE$43,'RevPAR Raw Data'!AG$1,FALSE)</f>
        <v>51.516503582540999</v>
      </c>
      <c r="Y143" s="76">
        <f>VLOOKUP($A143,'RevPAR Raw Data'!$B$6:$BE$43,'RevPAR Raw Data'!AH$1,FALSE)</f>
        <v>63.509763184961102</v>
      </c>
      <c r="Z143" s="76">
        <f>VLOOKUP($A143,'RevPAR Raw Data'!$B$6:$BE$43,'RevPAR Raw Data'!AI$1,FALSE)</f>
        <v>68.697692843560901</v>
      </c>
      <c r="AA143" s="76">
        <f>VLOOKUP($A143,'RevPAR Raw Data'!$B$6:$BE$43,'RevPAR Raw Data'!AJ$1,FALSE)</f>
        <v>68.983421611927298</v>
      </c>
      <c r="AB143" s="76">
        <f>VLOOKUP($A143,'RevPAR Raw Data'!$B$6:$BE$43,'RevPAR Raw Data'!AK$1,FALSE)</f>
        <v>70.625135579083803</v>
      </c>
      <c r="AC143" s="77">
        <f>VLOOKUP($A143,'RevPAR Raw Data'!$B$6:$BE$43,'RevPAR Raw Data'!AL$1,FALSE)</f>
        <v>64.666503360414794</v>
      </c>
      <c r="AD143" s="76">
        <f>VLOOKUP($A143,'RevPAR Raw Data'!$B$6:$BE$43,'RevPAR Raw Data'!AN$1,FALSE)</f>
        <v>86.992093604148593</v>
      </c>
      <c r="AE143" s="76">
        <f>VLOOKUP($A143,'RevPAR Raw Data'!$B$6:$BE$43,'RevPAR Raw Data'!AO$1,FALSE)</f>
        <v>90.032342778738098</v>
      </c>
      <c r="AF143" s="77">
        <f>VLOOKUP($A143,'RevPAR Raw Data'!$B$6:$BE$43,'RevPAR Raw Data'!AP$1,FALSE)</f>
        <v>88.512218191443296</v>
      </c>
      <c r="AG143" s="78">
        <f>VLOOKUP($A143,'RevPAR Raw Data'!$B$6:$BE$43,'RevPAR Raw Data'!AR$1,FALSE)</f>
        <v>71.479564740708696</v>
      </c>
    </row>
    <row r="144" spans="1:33" ht="17.25" thickBot="1" x14ac:dyDescent="0.25">
      <c r="A144" s="59" t="s">
        <v>131</v>
      </c>
      <c r="B144" s="49">
        <f>(VLOOKUP($A143,'Occupancy Raw Data'!$B$8:$BE$51,'Occupancy Raw Data'!AT$3,FALSE))/100</f>
        <v>-8.2816778696484603E-3</v>
      </c>
      <c r="C144" s="50">
        <f>(VLOOKUP($A143,'Occupancy Raw Data'!$B$8:$BE$51,'Occupancy Raw Data'!AU$3,FALSE))/100</f>
        <v>-1.98659956958144E-2</v>
      </c>
      <c r="D144" s="50">
        <f>(VLOOKUP($A143,'Occupancy Raw Data'!$B$8:$BE$51,'Occupancy Raw Data'!AV$3,FALSE))/100</f>
        <v>-1.62639413105704E-2</v>
      </c>
      <c r="E144" s="50">
        <f>(VLOOKUP($A143,'Occupancy Raw Data'!$B$8:$BE$51,'Occupancy Raw Data'!AW$3,FALSE))/100</f>
        <v>-1.8371062358631E-2</v>
      </c>
      <c r="F144" s="50">
        <f>(VLOOKUP($A143,'Occupancy Raw Data'!$B$8:$BE$51,'Occupancy Raw Data'!AX$3,FALSE))/100</f>
        <v>8.1805092098756905E-3</v>
      </c>
      <c r="G144" s="50">
        <f>(VLOOKUP($A143,'Occupancy Raw Data'!$B$8:$BE$51,'Occupancy Raw Data'!AY$3,FALSE))/100</f>
        <v>-1.1016989559634401E-2</v>
      </c>
      <c r="H144" s="51">
        <f>(VLOOKUP($A143,'Occupancy Raw Data'!$B$8:$BE$51,'Occupancy Raw Data'!BA$3,FALSE))/100</f>
        <v>4.8907077120555906E-2</v>
      </c>
      <c r="I144" s="51">
        <f>(VLOOKUP($A143,'Occupancy Raw Data'!$B$8:$BE$51,'Occupancy Raw Data'!BB$3,FALSE))/100</f>
        <v>3.1026008403280101E-2</v>
      </c>
      <c r="J144" s="50">
        <f>(VLOOKUP($A143,'Occupancy Raw Data'!$B$8:$BE$51,'Occupancy Raw Data'!BC$3,FALSE))/100</f>
        <v>3.9812249451347897E-2</v>
      </c>
      <c r="K144" s="52">
        <f>(VLOOKUP($A143,'Occupancy Raw Data'!$B$8:$BE$51,'Occupancy Raw Data'!BE$3,FALSE))/100</f>
        <v>4.8409270338578498E-3</v>
      </c>
      <c r="M144" s="49">
        <f>(VLOOKUP($A143,'ADR Raw Data'!$B$6:$BE$49,'ADR Raw Data'!AT$1,FALSE))/100</f>
        <v>3.2609483113380099E-2</v>
      </c>
      <c r="N144" s="50">
        <f>(VLOOKUP($A143,'ADR Raw Data'!$B$6:$BE$49,'ADR Raw Data'!AU$1,FALSE))/100</f>
        <v>1.7150983459109398E-2</v>
      </c>
      <c r="O144" s="50">
        <f>(VLOOKUP($A143,'ADR Raw Data'!$B$6:$BE$49,'ADR Raw Data'!AV$1,FALSE))/100</f>
        <v>2.3134941252393803E-2</v>
      </c>
      <c r="P144" s="50">
        <f>(VLOOKUP($A143,'ADR Raw Data'!$B$6:$BE$49,'ADR Raw Data'!AW$1,FALSE))/100</f>
        <v>3.0387929799015799E-2</v>
      </c>
      <c r="Q144" s="50">
        <f>(VLOOKUP($A143,'ADR Raw Data'!$B$6:$BE$49,'ADR Raw Data'!AX$1,FALSE))/100</f>
        <v>4.3213267304590602E-2</v>
      </c>
      <c r="R144" s="50">
        <f>(VLOOKUP($A143,'ADR Raw Data'!$B$6:$BE$49,'ADR Raw Data'!AY$1,FALSE))/100</f>
        <v>2.93342403880286E-2</v>
      </c>
      <c r="S144" s="51">
        <f>(VLOOKUP($A143,'ADR Raw Data'!$B$6:$BE$49,'ADR Raw Data'!BA$1,FALSE))/100</f>
        <v>6.2659009337955596E-2</v>
      </c>
      <c r="T144" s="51">
        <f>(VLOOKUP($A143,'ADR Raw Data'!$B$6:$BE$49,'ADR Raw Data'!BB$1,FALSE))/100</f>
        <v>6.528780713527621E-2</v>
      </c>
      <c r="U144" s="50">
        <f>(VLOOKUP($A143,'ADR Raw Data'!$B$6:$BE$49,'ADR Raw Data'!BC$1,FALSE))/100</f>
        <v>6.3927803584737999E-2</v>
      </c>
      <c r="V144" s="52">
        <f>(VLOOKUP($A143,'ADR Raw Data'!$B$6:$BE$49,'ADR Raw Data'!BE$1,FALSE))/100</f>
        <v>4.2526553955392801E-2</v>
      </c>
      <c r="X144" s="49">
        <f>(VLOOKUP($A143,'RevPAR Raw Data'!$B$6:$BE$49,'RevPAR Raw Data'!AT$1,FALSE))/100</f>
        <v>2.4057744009090797E-2</v>
      </c>
      <c r="Y144" s="50">
        <f>(VLOOKUP($A143,'RevPAR Raw Data'!$B$6:$BE$49,'RevPAR Raw Data'!AU$1,FALSE))/100</f>
        <v>-3.0557336002825903E-3</v>
      </c>
      <c r="Z144" s="50">
        <f>(VLOOKUP($A143,'RevPAR Raw Data'!$B$6:$BE$49,'RevPAR Raw Data'!AV$1,FALSE))/100</f>
        <v>6.4947346150710404E-3</v>
      </c>
      <c r="AA144" s="50">
        <f>(VLOOKUP($A143,'RevPAR Raw Data'!$B$6:$BE$49,'RevPAR Raw Data'!AW$1,FALSE))/100</f>
        <v>1.1458608887097299E-2</v>
      </c>
      <c r="AB144" s="50">
        <f>(VLOOKUP($A143,'RevPAR Raw Data'!$B$6:$BE$49,'RevPAR Raw Data'!AX$1,FALSE))/100</f>
        <v>5.1747283045640399E-2</v>
      </c>
      <c r="AC144" s="50">
        <f>(VLOOKUP($A143,'RevPAR Raw Data'!$B$6:$BE$49,'RevPAR Raw Data'!AY$1,FALSE))/100</f>
        <v>1.7994075808299499E-2</v>
      </c>
      <c r="AD144" s="51">
        <f>(VLOOKUP($A143,'RevPAR Raw Data'!$B$6:$BE$49,'RevPAR Raw Data'!BA$1,FALSE))/100</f>
        <v>0.11463055546050001</v>
      </c>
      <c r="AE144" s="51">
        <f>(VLOOKUP($A143,'RevPAR Raw Data'!$B$6:$BE$49,'RevPAR Raw Data'!BB$1,FALSE))/100</f>
        <v>9.8339435591367097E-2</v>
      </c>
      <c r="AF144" s="50">
        <f>(VLOOKUP($A143,'RevPAR Raw Data'!$B$6:$BE$49,'RevPAR Raw Data'!BC$1,FALSE))/100</f>
        <v>0.106285162699278</v>
      </c>
      <c r="AG144" s="52">
        <f>(VLOOKUP($A143,'RevPAR Raw Data'!$B$6:$BE$49,'RevPAR Raw Data'!BE$1,FALSE))/100</f>
        <v>4.7573348933950099E-2</v>
      </c>
    </row>
    <row r="145" spans="1:33" ht="14.25" customHeight="1" x14ac:dyDescent="0.2">
      <c r="A145" s="259" t="s">
        <v>129</v>
      </c>
      <c r="B145" s="260"/>
      <c r="C145" s="260"/>
      <c r="D145" s="260"/>
      <c r="E145" s="260"/>
      <c r="F145" s="260"/>
      <c r="G145" s="260"/>
      <c r="H145" s="260"/>
      <c r="I145" s="260"/>
      <c r="J145" s="260"/>
      <c r="K145" s="260"/>
      <c r="M145" s="103"/>
      <c r="N145" s="103"/>
      <c r="O145" s="103"/>
      <c r="P145" s="103"/>
      <c r="Q145" s="103"/>
      <c r="R145" s="102"/>
      <c r="S145" s="103"/>
      <c r="T145" s="103"/>
      <c r="U145" s="103"/>
      <c r="V145" s="103"/>
      <c r="W145" s="103"/>
      <c r="X145" s="103"/>
      <c r="Y145" s="103"/>
      <c r="Z145" s="103"/>
      <c r="AA145" s="103"/>
      <c r="AB145" s="102"/>
      <c r="AC145" s="103"/>
      <c r="AD145" s="103"/>
      <c r="AE145" s="103"/>
      <c r="AF145" s="103"/>
      <c r="AG145" s="106"/>
    </row>
    <row r="146" spans="1:33" ht="16.5" customHeight="1" x14ac:dyDescent="0.2">
      <c r="A146" s="259"/>
      <c r="B146" s="260"/>
      <c r="C146" s="260"/>
      <c r="D146" s="260"/>
      <c r="E146" s="260"/>
      <c r="F146" s="260"/>
      <c r="G146" s="260"/>
      <c r="H146" s="260"/>
      <c r="I146" s="260"/>
      <c r="J146" s="260"/>
      <c r="K146" s="260"/>
      <c r="M146" s="103"/>
      <c r="N146" s="103"/>
      <c r="O146" s="103"/>
      <c r="P146" s="103"/>
      <c r="Q146" s="103"/>
      <c r="R146" s="102"/>
      <c r="S146" s="103"/>
      <c r="T146" s="103"/>
      <c r="U146" s="103"/>
      <c r="V146" s="103"/>
      <c r="W146" s="103"/>
      <c r="X146" s="103"/>
      <c r="Y146" s="103"/>
      <c r="Z146" s="103"/>
      <c r="AA146" s="103"/>
      <c r="AB146" s="102"/>
      <c r="AC146" s="103"/>
      <c r="AD146" s="103"/>
      <c r="AE146" s="103"/>
      <c r="AF146" s="103"/>
      <c r="AG146" s="106"/>
    </row>
    <row r="147" spans="1:33" ht="17.25" thickBot="1" x14ac:dyDescent="0.25">
      <c r="A147" s="261"/>
      <c r="B147" s="262"/>
      <c r="C147" s="262"/>
      <c r="D147" s="262"/>
      <c r="E147" s="262"/>
      <c r="F147" s="262"/>
      <c r="G147" s="262"/>
      <c r="H147" s="262"/>
      <c r="I147" s="262"/>
      <c r="J147" s="262"/>
      <c r="K147" s="262"/>
      <c r="L147" s="99"/>
      <c r="M147" s="104"/>
      <c r="N147" s="104"/>
      <c r="O147" s="104"/>
      <c r="P147" s="104"/>
      <c r="Q147" s="104"/>
      <c r="R147" s="105"/>
      <c r="S147" s="104"/>
      <c r="T147" s="104"/>
      <c r="U147" s="104"/>
      <c r="V147" s="104"/>
      <c r="W147" s="104"/>
      <c r="X147" s="104"/>
      <c r="Y147" s="104"/>
      <c r="Z147" s="104"/>
      <c r="AA147" s="104"/>
      <c r="AB147" s="105"/>
      <c r="AC147" s="104"/>
      <c r="AD147" s="104"/>
      <c r="AE147" s="104"/>
      <c r="AF147" s="104"/>
      <c r="AG147" s="107"/>
    </row>
  </sheetData>
  <sheetProtection algorithmName="SHA-512" hashValue="sMZLpPreV+Essr4+wEnBrihREZTmCrBMo07MIeoXdRL7TtfDQjshorOCcCQHO5R+2aW+7pL+MXVAp+aBotdN1w==" saltValue="Ebji1TB8u3acZApNgY6I0Q==" spinCount="100000" sheet="1" formatColumns="0" formatRows="0"/>
  <mergeCells count="14">
    <mergeCell ref="A145:K147"/>
    <mergeCell ref="R2:R3"/>
    <mergeCell ref="U2:U3"/>
    <mergeCell ref="V2:V3"/>
    <mergeCell ref="AG2:AG3"/>
    <mergeCell ref="A1:A3"/>
    <mergeCell ref="AC2:AC3"/>
    <mergeCell ref="AF2:AF3"/>
    <mergeCell ref="B1:K1"/>
    <mergeCell ref="M1:V1"/>
    <mergeCell ref="X1:AG1"/>
    <mergeCell ref="G2:G3"/>
    <mergeCell ref="J2:J3"/>
    <mergeCell ref="K2:K3"/>
  </mergeCells>
  <pageMargins left="0.25" right="0.25" top="0.75" bottom="0.75" header="0.3" footer="0.3"/>
  <pageSetup scale="37" orientation="landscape" r:id="rId1"/>
  <rowBreaks count="1" manualBreakCount="1">
    <brk id="57" max="32"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C000"/>
  </sheetPr>
  <dimension ref="A1:BE54"/>
  <sheetViews>
    <sheetView zoomScale="80" zoomScaleNormal="80" workbookViewId="0">
      <selection activeCell="G15" sqref="G15"/>
    </sheetView>
  </sheetViews>
  <sheetFormatPr defaultRowHeight="12.75" x14ac:dyDescent="0.2"/>
  <cols>
    <col min="1" max="1" width="28" customWidth="1"/>
    <col min="2" max="2" width="19.5703125" customWidth="1"/>
    <col min="3" max="3" width="11.140625" customWidth="1"/>
    <col min="4" max="4" width="10" customWidth="1"/>
    <col min="5" max="5" width="5.42578125" customWidth="1"/>
    <col min="6" max="6" width="4.42578125" customWidth="1"/>
  </cols>
  <sheetData>
    <row r="1" spans="1:57" ht="54" x14ac:dyDescent="0.2">
      <c r="A1" s="42" t="s">
        <v>75</v>
      </c>
      <c r="B1" s="42" t="s">
        <v>143</v>
      </c>
    </row>
    <row r="2" spans="1:57" ht="90" x14ac:dyDescent="0.2">
      <c r="A2" s="42" t="s">
        <v>76</v>
      </c>
      <c r="B2" s="42" t="s">
        <v>135</v>
      </c>
    </row>
    <row r="3" spans="1:57" x14ac:dyDescent="0.2">
      <c r="B3">
        <v>1</v>
      </c>
      <c r="C3">
        <v>2</v>
      </c>
      <c r="D3">
        <v>3</v>
      </c>
      <c r="E3">
        <v>4</v>
      </c>
      <c r="F3">
        <v>5</v>
      </c>
      <c r="G3">
        <v>6</v>
      </c>
      <c r="H3">
        <v>7</v>
      </c>
      <c r="I3">
        <v>8</v>
      </c>
      <c r="J3">
        <v>9</v>
      </c>
      <c r="K3">
        <v>10</v>
      </c>
      <c r="L3">
        <v>11</v>
      </c>
      <c r="M3">
        <v>12</v>
      </c>
      <c r="N3">
        <v>13</v>
      </c>
      <c r="O3">
        <v>14</v>
      </c>
      <c r="P3">
        <v>15</v>
      </c>
      <c r="Q3">
        <v>16</v>
      </c>
      <c r="R3">
        <v>17</v>
      </c>
      <c r="S3">
        <v>18</v>
      </c>
      <c r="T3">
        <v>19</v>
      </c>
      <c r="U3">
        <v>20</v>
      </c>
      <c r="V3">
        <v>21</v>
      </c>
      <c r="W3">
        <v>22</v>
      </c>
      <c r="X3">
        <v>23</v>
      </c>
      <c r="Y3">
        <v>24</v>
      </c>
      <c r="Z3">
        <v>25</v>
      </c>
      <c r="AA3">
        <v>26</v>
      </c>
      <c r="AB3">
        <v>27</v>
      </c>
      <c r="AC3">
        <v>28</v>
      </c>
      <c r="AD3">
        <v>29</v>
      </c>
      <c r="AE3">
        <v>30</v>
      </c>
      <c r="AF3">
        <v>31</v>
      </c>
      <c r="AG3">
        <v>32</v>
      </c>
      <c r="AH3">
        <v>33</v>
      </c>
      <c r="AI3">
        <v>34</v>
      </c>
      <c r="AJ3">
        <v>35</v>
      </c>
      <c r="AK3">
        <v>36</v>
      </c>
      <c r="AL3">
        <v>37</v>
      </c>
      <c r="AM3">
        <v>38</v>
      </c>
      <c r="AN3">
        <v>39</v>
      </c>
      <c r="AO3">
        <v>40</v>
      </c>
      <c r="AP3">
        <v>41</v>
      </c>
      <c r="AQ3">
        <v>42</v>
      </c>
      <c r="AR3">
        <v>43</v>
      </c>
      <c r="AS3">
        <v>44</v>
      </c>
      <c r="AT3">
        <v>45</v>
      </c>
      <c r="AU3">
        <v>46</v>
      </c>
      <c r="AV3">
        <v>47</v>
      </c>
      <c r="AW3">
        <v>48</v>
      </c>
      <c r="AX3">
        <v>49</v>
      </c>
      <c r="AY3">
        <v>50</v>
      </c>
      <c r="AZ3">
        <v>51</v>
      </c>
      <c r="BA3">
        <v>52</v>
      </c>
      <c r="BB3">
        <v>53</v>
      </c>
      <c r="BC3">
        <v>54</v>
      </c>
      <c r="BD3">
        <v>55</v>
      </c>
      <c r="BE3">
        <v>56</v>
      </c>
    </row>
    <row r="4" spans="1:57" ht="15" x14ac:dyDescent="0.25">
      <c r="C4" s="2"/>
      <c r="D4" s="266" t="s">
        <v>77</v>
      </c>
      <c r="E4" s="267"/>
      <c r="G4" s="268" t="s">
        <v>78</v>
      </c>
      <c r="H4" s="269"/>
      <c r="I4" s="269"/>
      <c r="J4" s="269"/>
      <c r="K4" s="269"/>
      <c r="L4" s="269"/>
      <c r="M4" s="269"/>
      <c r="N4" s="269"/>
      <c r="O4" s="269"/>
      <c r="P4" s="269"/>
      <c r="Q4" s="269"/>
      <c r="R4" s="269"/>
      <c r="T4" s="268" t="s">
        <v>79</v>
      </c>
      <c r="U4" s="269"/>
      <c r="V4" s="269"/>
      <c r="W4" s="269"/>
      <c r="X4" s="269"/>
      <c r="Y4" s="269"/>
      <c r="Z4" s="269"/>
      <c r="AA4" s="269"/>
      <c r="AB4" s="269"/>
      <c r="AC4" s="269"/>
      <c r="AD4" s="269"/>
      <c r="AE4" s="269"/>
      <c r="AF4" s="3"/>
      <c r="AG4" s="268" t="s">
        <v>80</v>
      </c>
      <c r="AH4" s="269"/>
      <c r="AI4" s="269"/>
      <c r="AJ4" s="269"/>
      <c r="AK4" s="269"/>
      <c r="AL4" s="269"/>
      <c r="AM4" s="269"/>
      <c r="AN4" s="269"/>
      <c r="AO4" s="269"/>
      <c r="AP4" s="269"/>
      <c r="AQ4" s="269"/>
      <c r="AR4" s="269"/>
      <c r="AT4" s="268" t="s">
        <v>81</v>
      </c>
      <c r="AU4" s="269"/>
      <c r="AV4" s="269"/>
      <c r="AW4" s="269"/>
      <c r="AX4" s="269"/>
      <c r="AY4" s="269"/>
      <c r="AZ4" s="269"/>
      <c r="BA4" s="269"/>
      <c r="BB4" s="269"/>
      <c r="BC4" s="269"/>
      <c r="BD4" s="269"/>
      <c r="BE4" s="269"/>
    </row>
    <row r="5" spans="1:57" x14ac:dyDescent="0.2">
      <c r="A5" s="31"/>
      <c r="B5" s="31"/>
      <c r="C5" s="2"/>
      <c r="D5" s="270" t="s">
        <v>82</v>
      </c>
      <c r="E5" s="272" t="s">
        <v>83</v>
      </c>
      <c r="F5" s="4"/>
      <c r="G5" s="274" t="s">
        <v>63</v>
      </c>
      <c r="H5" s="276" t="s">
        <v>64</v>
      </c>
      <c r="I5" s="276" t="s">
        <v>84</v>
      </c>
      <c r="J5" s="276" t="s">
        <v>66</v>
      </c>
      <c r="K5" s="276" t="s">
        <v>85</v>
      </c>
      <c r="L5" s="278" t="s">
        <v>86</v>
      </c>
      <c r="M5" s="4"/>
      <c r="N5" s="274" t="s">
        <v>68</v>
      </c>
      <c r="O5" s="276" t="s">
        <v>69</v>
      </c>
      <c r="P5" s="278" t="s">
        <v>87</v>
      </c>
      <c r="Q5" s="2"/>
      <c r="R5" s="280" t="s">
        <v>88</v>
      </c>
      <c r="S5" s="2"/>
      <c r="T5" s="274" t="s">
        <v>63</v>
      </c>
      <c r="U5" s="276" t="s">
        <v>64</v>
      </c>
      <c r="V5" s="276" t="s">
        <v>84</v>
      </c>
      <c r="W5" s="276" t="s">
        <v>66</v>
      </c>
      <c r="X5" s="276" t="s">
        <v>85</v>
      </c>
      <c r="Y5" s="278" t="s">
        <v>86</v>
      </c>
      <c r="Z5" s="2"/>
      <c r="AA5" s="274" t="s">
        <v>68</v>
      </c>
      <c r="AB5" s="276" t="s">
        <v>69</v>
      </c>
      <c r="AC5" s="278" t="s">
        <v>87</v>
      </c>
      <c r="AD5" s="1"/>
      <c r="AE5" s="282" t="s">
        <v>88</v>
      </c>
      <c r="AF5" s="36"/>
      <c r="AG5" s="274" t="s">
        <v>63</v>
      </c>
      <c r="AH5" s="276" t="s">
        <v>64</v>
      </c>
      <c r="AI5" s="276" t="s">
        <v>84</v>
      </c>
      <c r="AJ5" s="276" t="s">
        <v>66</v>
      </c>
      <c r="AK5" s="276" t="s">
        <v>85</v>
      </c>
      <c r="AL5" s="278" t="s">
        <v>86</v>
      </c>
      <c r="AM5" s="4"/>
      <c r="AN5" s="274" t="s">
        <v>68</v>
      </c>
      <c r="AO5" s="276" t="s">
        <v>69</v>
      </c>
      <c r="AP5" s="278" t="s">
        <v>87</v>
      </c>
      <c r="AQ5" s="2"/>
      <c r="AR5" s="280" t="s">
        <v>88</v>
      </c>
      <c r="AS5" s="2"/>
      <c r="AT5" s="274" t="s">
        <v>63</v>
      </c>
      <c r="AU5" s="276" t="s">
        <v>64</v>
      </c>
      <c r="AV5" s="276" t="s">
        <v>84</v>
      </c>
      <c r="AW5" s="276" t="s">
        <v>66</v>
      </c>
      <c r="AX5" s="276" t="s">
        <v>85</v>
      </c>
      <c r="AY5" s="278" t="s">
        <v>86</v>
      </c>
      <c r="AZ5" s="2"/>
      <c r="BA5" s="274" t="s">
        <v>68</v>
      </c>
      <c r="BB5" s="276" t="s">
        <v>69</v>
      </c>
      <c r="BC5" s="278" t="s">
        <v>87</v>
      </c>
      <c r="BD5" s="1"/>
      <c r="BE5" s="282" t="s">
        <v>88</v>
      </c>
    </row>
    <row r="6" spans="1:57" x14ac:dyDescent="0.2">
      <c r="A6" s="31"/>
      <c r="B6" s="31"/>
      <c r="C6" s="2"/>
      <c r="D6" s="271"/>
      <c r="E6" s="273"/>
      <c r="F6" s="4"/>
      <c r="G6" s="275"/>
      <c r="H6" s="277"/>
      <c r="I6" s="277"/>
      <c r="J6" s="277"/>
      <c r="K6" s="277"/>
      <c r="L6" s="279"/>
      <c r="M6" s="4"/>
      <c r="N6" s="275"/>
      <c r="O6" s="277"/>
      <c r="P6" s="279"/>
      <c r="Q6" s="2"/>
      <c r="R6" s="281"/>
      <c r="S6" s="2"/>
      <c r="T6" s="275"/>
      <c r="U6" s="277"/>
      <c r="V6" s="277"/>
      <c r="W6" s="277"/>
      <c r="X6" s="277"/>
      <c r="Y6" s="279"/>
      <c r="Z6" s="2"/>
      <c r="AA6" s="275"/>
      <c r="AB6" s="277"/>
      <c r="AC6" s="279"/>
      <c r="AD6" s="1"/>
      <c r="AE6" s="283"/>
      <c r="AF6" s="37"/>
      <c r="AG6" s="275"/>
      <c r="AH6" s="277"/>
      <c r="AI6" s="277"/>
      <c r="AJ6" s="277"/>
      <c r="AK6" s="277"/>
      <c r="AL6" s="279"/>
      <c r="AM6" s="4"/>
      <c r="AN6" s="275"/>
      <c r="AO6" s="277"/>
      <c r="AP6" s="279"/>
      <c r="AQ6" s="2"/>
      <c r="AR6" s="281"/>
      <c r="AS6" s="2"/>
      <c r="AT6" s="275"/>
      <c r="AU6" s="277"/>
      <c r="AV6" s="277"/>
      <c r="AW6" s="277"/>
      <c r="AX6" s="277"/>
      <c r="AY6" s="279"/>
      <c r="AZ6" s="2"/>
      <c r="BA6" s="275"/>
      <c r="BB6" s="277"/>
      <c r="BC6" s="279"/>
      <c r="BD6" s="1"/>
      <c r="BE6" s="283"/>
    </row>
    <row r="7" spans="1:57" ht="14.25" x14ac:dyDescent="0.2">
      <c r="A7" s="32"/>
      <c r="B7" s="32"/>
      <c r="C7" s="2"/>
      <c r="D7" s="2"/>
      <c r="E7" s="5"/>
      <c r="F7" s="6"/>
      <c r="G7" s="7"/>
      <c r="H7" s="7"/>
      <c r="I7" s="7"/>
      <c r="J7" s="7"/>
      <c r="K7" s="7"/>
      <c r="L7" s="7"/>
      <c r="M7" s="6"/>
      <c r="N7" s="7"/>
      <c r="O7" s="7"/>
      <c r="P7" s="7"/>
      <c r="Q7" s="6"/>
      <c r="R7" s="7"/>
      <c r="S7" s="6"/>
      <c r="T7" s="7"/>
      <c r="U7" s="7"/>
      <c r="V7" s="7"/>
      <c r="W7" s="7"/>
      <c r="X7" s="7"/>
      <c r="Y7" s="7"/>
      <c r="Z7" s="6"/>
      <c r="AA7" s="7"/>
      <c r="AB7" s="7"/>
      <c r="AC7" s="7"/>
      <c r="AD7" s="6"/>
      <c r="AE7" s="7"/>
      <c r="AF7" s="7"/>
      <c r="AG7" s="7"/>
      <c r="AH7" s="7"/>
      <c r="AI7" s="7"/>
      <c r="AJ7" s="7"/>
      <c r="AK7" s="7"/>
      <c r="AL7" s="7"/>
      <c r="AM7" s="6"/>
      <c r="AN7" s="7"/>
      <c r="AO7" s="7"/>
      <c r="AP7" s="7"/>
      <c r="AQ7" s="6"/>
      <c r="AR7" s="7"/>
      <c r="AS7" s="6"/>
      <c r="AT7" s="7"/>
      <c r="AU7" s="7"/>
      <c r="AV7" s="7"/>
      <c r="AW7" s="7"/>
      <c r="AX7" s="7"/>
      <c r="AY7" s="7"/>
      <c r="AZ7" s="6"/>
      <c r="BA7" s="7"/>
      <c r="BB7" s="7"/>
      <c r="BC7" s="7"/>
      <c r="BD7" s="6"/>
      <c r="BE7" s="7"/>
    </row>
    <row r="8" spans="1:57" x14ac:dyDescent="0.2">
      <c r="A8" s="18" t="s">
        <v>13</v>
      </c>
      <c r="B8" s="2" t="str">
        <f>TRIM(A8)</f>
        <v>United States</v>
      </c>
      <c r="C8" s="8"/>
      <c r="D8" s="22" t="s">
        <v>89</v>
      </c>
      <c r="E8" s="25" t="s">
        <v>90</v>
      </c>
      <c r="F8" s="2"/>
      <c r="G8" s="207">
        <v>56.280793181833403</v>
      </c>
      <c r="H8" s="208">
        <v>64.074692806969907</v>
      </c>
      <c r="I8" s="208">
        <v>68.2278631530572</v>
      </c>
      <c r="J8" s="208">
        <v>68.836532793941103</v>
      </c>
      <c r="K8" s="208">
        <v>68.055080998246297</v>
      </c>
      <c r="L8" s="209">
        <v>65.094976482401506</v>
      </c>
      <c r="M8" s="210"/>
      <c r="N8" s="211">
        <v>74.194593565157803</v>
      </c>
      <c r="O8" s="212">
        <v>74.267656093145803</v>
      </c>
      <c r="P8" s="213">
        <v>74.2311248840102</v>
      </c>
      <c r="Q8" s="210"/>
      <c r="R8" s="214">
        <v>67.705513553691603</v>
      </c>
      <c r="S8" s="215"/>
      <c r="T8" s="207">
        <v>5.70149771686172</v>
      </c>
      <c r="U8" s="208">
        <v>1.96830262488528</v>
      </c>
      <c r="V8" s="208">
        <v>1.04209115361128</v>
      </c>
      <c r="W8" s="208">
        <v>1.6459766748982601</v>
      </c>
      <c r="X8" s="208">
        <v>3.1269282393476101</v>
      </c>
      <c r="Y8" s="209">
        <v>2.5698497514348202</v>
      </c>
      <c r="Z8" s="210"/>
      <c r="AA8" s="211">
        <v>3.07098147545386</v>
      </c>
      <c r="AB8" s="212">
        <v>2.8431343557692101</v>
      </c>
      <c r="AC8" s="213">
        <v>2.9568752984519699</v>
      </c>
      <c r="AD8" s="210"/>
      <c r="AE8" s="214">
        <v>2.6907905214933701</v>
      </c>
      <c r="AF8" s="28"/>
      <c r="AG8" s="207">
        <v>51.464632523667603</v>
      </c>
      <c r="AH8" s="208">
        <v>61.486080201828699</v>
      </c>
      <c r="AI8" s="208">
        <v>66.019264373239807</v>
      </c>
      <c r="AJ8" s="208">
        <v>66.291714960072397</v>
      </c>
      <c r="AK8" s="208">
        <v>64.592830544702295</v>
      </c>
      <c r="AL8" s="209">
        <v>61.970911791730003</v>
      </c>
      <c r="AM8" s="210"/>
      <c r="AN8" s="211">
        <v>71.220647472909107</v>
      </c>
      <c r="AO8" s="212">
        <v>72.4246951566451</v>
      </c>
      <c r="AP8" s="213">
        <v>71.822673043668004</v>
      </c>
      <c r="AQ8" s="210"/>
      <c r="AR8" s="214">
        <v>64.785968639057302</v>
      </c>
      <c r="AS8" s="215"/>
      <c r="AT8" s="207">
        <v>2.7374407119822899</v>
      </c>
      <c r="AU8" s="208">
        <v>0.74486854619901999</v>
      </c>
      <c r="AV8" s="208">
        <v>0.40286827658978602</v>
      </c>
      <c r="AW8" s="208">
        <v>1.1897394364890399</v>
      </c>
      <c r="AX8" s="208">
        <v>2.0038027697024301</v>
      </c>
      <c r="AY8" s="209">
        <v>1.35396688885011</v>
      </c>
      <c r="AZ8" s="210"/>
      <c r="BA8" s="211">
        <v>2.2838941703588098</v>
      </c>
      <c r="BB8" s="212">
        <v>1.69142592300213</v>
      </c>
      <c r="BC8" s="213">
        <v>1.9840244021073301</v>
      </c>
      <c r="BD8" s="210"/>
      <c r="BE8" s="214">
        <v>1.55198313443152</v>
      </c>
    </row>
    <row r="9" spans="1:57" x14ac:dyDescent="0.2">
      <c r="A9" s="19" t="s">
        <v>91</v>
      </c>
      <c r="B9" s="2" t="str">
        <f>TRIM(A9)</f>
        <v>Virginia</v>
      </c>
      <c r="C9" s="9"/>
      <c r="D9" s="23" t="s">
        <v>89</v>
      </c>
      <c r="E9" s="26" t="s">
        <v>90</v>
      </c>
      <c r="F9" s="2"/>
      <c r="G9" s="216">
        <v>50.801611796982101</v>
      </c>
      <c r="H9" s="210">
        <v>62.196869488536102</v>
      </c>
      <c r="I9" s="210">
        <v>69.231334509112202</v>
      </c>
      <c r="J9" s="210">
        <v>69.774519890260606</v>
      </c>
      <c r="K9" s="210">
        <v>69.787992357436806</v>
      </c>
      <c r="L9" s="217">
        <v>64.358465608465593</v>
      </c>
      <c r="M9" s="210"/>
      <c r="N9" s="218">
        <v>77.5040417401528</v>
      </c>
      <c r="O9" s="219">
        <v>77.421982167352496</v>
      </c>
      <c r="P9" s="220">
        <v>77.463011953752599</v>
      </c>
      <c r="Q9" s="210"/>
      <c r="R9" s="221">
        <v>68.102621707118999</v>
      </c>
      <c r="S9" s="215"/>
      <c r="T9" s="216">
        <v>4.7429874163501902</v>
      </c>
      <c r="U9" s="210">
        <v>3.9560545082412899</v>
      </c>
      <c r="V9" s="210">
        <v>6.7672066649381604</v>
      </c>
      <c r="W9" s="210">
        <v>7.1746486138723897</v>
      </c>
      <c r="X9" s="210">
        <v>6.2374747459630902</v>
      </c>
      <c r="Y9" s="217">
        <v>5.8636794134186303</v>
      </c>
      <c r="Z9" s="210"/>
      <c r="AA9" s="218">
        <v>8.4353934330186799</v>
      </c>
      <c r="AB9" s="219">
        <v>8.0653715190134907</v>
      </c>
      <c r="AC9" s="220">
        <v>8.2501642678427292</v>
      </c>
      <c r="AD9" s="210"/>
      <c r="AE9" s="221">
        <v>6.6276067366524103</v>
      </c>
      <c r="AF9" s="29"/>
      <c r="AG9" s="216">
        <v>48.343829969812496</v>
      </c>
      <c r="AH9" s="210">
        <v>61.243200171623798</v>
      </c>
      <c r="AI9" s="210">
        <v>67.079023582953994</v>
      </c>
      <c r="AJ9" s="210">
        <v>66.745436991402599</v>
      </c>
      <c r="AK9" s="210">
        <v>63.911136171758002</v>
      </c>
      <c r="AL9" s="217">
        <v>61.464465011451303</v>
      </c>
      <c r="AM9" s="210"/>
      <c r="AN9" s="218">
        <v>71.654314253362102</v>
      </c>
      <c r="AO9" s="219">
        <v>72.386418831850307</v>
      </c>
      <c r="AP9" s="220">
        <v>72.020366542606197</v>
      </c>
      <c r="AQ9" s="210"/>
      <c r="AR9" s="221">
        <v>64.480605890657102</v>
      </c>
      <c r="AS9" s="215"/>
      <c r="AT9" s="216">
        <v>3.7487450937175502</v>
      </c>
      <c r="AU9" s="210">
        <v>2.3862896442660899</v>
      </c>
      <c r="AV9" s="210">
        <v>2.87682856236402</v>
      </c>
      <c r="AW9" s="210">
        <v>2.4753999711256198</v>
      </c>
      <c r="AX9" s="210">
        <v>3.1869963076705199</v>
      </c>
      <c r="AY9" s="217">
        <v>2.89129867170357</v>
      </c>
      <c r="AZ9" s="210"/>
      <c r="BA9" s="218">
        <v>4.0335807941962898</v>
      </c>
      <c r="BB9" s="219">
        <v>3.6277315325092601</v>
      </c>
      <c r="BC9" s="220">
        <v>3.8290768247345901</v>
      </c>
      <c r="BD9" s="210"/>
      <c r="BE9" s="221">
        <v>3.1883175822175098</v>
      </c>
    </row>
    <row r="10" spans="1:57" x14ac:dyDescent="0.2">
      <c r="A10" s="20" t="s">
        <v>40</v>
      </c>
      <c r="B10" s="2" t="str">
        <f t="shared" ref="B10:B45" si="0">TRIM(A10)</f>
        <v>Norfolk/Virginia Beach, VA</v>
      </c>
      <c r="C10" s="2"/>
      <c r="D10" s="23" t="s">
        <v>89</v>
      </c>
      <c r="E10" s="26" t="s">
        <v>90</v>
      </c>
      <c r="F10" s="2"/>
      <c r="G10" s="216">
        <v>49.777457614036798</v>
      </c>
      <c r="H10" s="210">
        <v>55.9391803236512</v>
      </c>
      <c r="I10" s="210">
        <v>59.968097970104701</v>
      </c>
      <c r="J10" s="210">
        <v>60.240808870822498</v>
      </c>
      <c r="K10" s="210">
        <v>64.941212791684805</v>
      </c>
      <c r="L10" s="217">
        <v>58.173351514060002</v>
      </c>
      <c r="M10" s="210"/>
      <c r="N10" s="218">
        <v>82.309809874192794</v>
      </c>
      <c r="O10" s="219">
        <v>84.604697831176495</v>
      </c>
      <c r="P10" s="220">
        <v>83.457253852684602</v>
      </c>
      <c r="Q10" s="210"/>
      <c r="R10" s="221">
        <v>65.397323610809906</v>
      </c>
      <c r="S10" s="215"/>
      <c r="T10" s="216">
        <v>3.2804410497116501</v>
      </c>
      <c r="U10" s="210">
        <v>4.5893807121228498</v>
      </c>
      <c r="V10" s="210">
        <v>6.2360258391463903</v>
      </c>
      <c r="W10" s="210">
        <v>6.73363610371955</v>
      </c>
      <c r="X10" s="210">
        <v>13.5202444298536</v>
      </c>
      <c r="Y10" s="217">
        <v>7.0244431336651401</v>
      </c>
      <c r="Z10" s="210"/>
      <c r="AA10" s="218">
        <v>19.850284481471601</v>
      </c>
      <c r="AB10" s="219">
        <v>18.011840925901399</v>
      </c>
      <c r="AC10" s="220">
        <v>18.911321836329702</v>
      </c>
      <c r="AD10" s="210"/>
      <c r="AE10" s="221">
        <v>11.0728931255861</v>
      </c>
      <c r="AF10" s="29"/>
      <c r="AG10" s="216">
        <v>47.6379070127457</v>
      </c>
      <c r="AH10" s="210">
        <v>55.738170184220003</v>
      </c>
      <c r="AI10" s="210">
        <v>59.620594457918301</v>
      </c>
      <c r="AJ10" s="210">
        <v>60.221115640641898</v>
      </c>
      <c r="AK10" s="210">
        <v>62.277541075537698</v>
      </c>
      <c r="AL10" s="217">
        <v>57.099793749008398</v>
      </c>
      <c r="AM10" s="210"/>
      <c r="AN10" s="218">
        <v>77.100186282156201</v>
      </c>
      <c r="AO10" s="219">
        <v>79.619829703302102</v>
      </c>
      <c r="AP10" s="220">
        <v>78.360007992729095</v>
      </c>
      <c r="AQ10" s="210"/>
      <c r="AR10" s="221">
        <v>63.176580372548102</v>
      </c>
      <c r="AS10" s="215"/>
      <c r="AT10" s="216">
        <v>3.7419760539204701</v>
      </c>
      <c r="AU10" s="210">
        <v>3.90770524341188</v>
      </c>
      <c r="AV10" s="210">
        <v>4.0812912309235703</v>
      </c>
      <c r="AW10" s="210">
        <v>3.2825894129445601</v>
      </c>
      <c r="AX10" s="210">
        <v>5.2748720143908301</v>
      </c>
      <c r="AY10" s="217">
        <v>4.0795051445216304</v>
      </c>
      <c r="AZ10" s="210"/>
      <c r="BA10" s="218">
        <v>4.9482171700256297</v>
      </c>
      <c r="BB10" s="219">
        <v>5.81196808318116</v>
      </c>
      <c r="BC10" s="220">
        <v>5.3848792924177298</v>
      </c>
      <c r="BD10" s="210"/>
      <c r="BE10" s="221">
        <v>4.5403330270811297</v>
      </c>
    </row>
    <row r="11" spans="1:57" x14ac:dyDescent="0.2">
      <c r="A11" s="20" t="s">
        <v>92</v>
      </c>
      <c r="B11" s="2" t="s">
        <v>56</v>
      </c>
      <c r="C11" s="2"/>
      <c r="D11" s="23" t="s">
        <v>89</v>
      </c>
      <c r="E11" s="26" t="s">
        <v>90</v>
      </c>
      <c r="F11" s="2"/>
      <c r="G11" s="216">
        <v>47.925250759562097</v>
      </c>
      <c r="H11" s="210">
        <v>60.049111416323299</v>
      </c>
      <c r="I11" s="210">
        <v>71.157447871144896</v>
      </c>
      <c r="J11" s="210">
        <v>72.3685853414908</v>
      </c>
      <c r="K11" s="210">
        <v>84.829566737420393</v>
      </c>
      <c r="L11" s="217">
        <v>67.265992425188301</v>
      </c>
      <c r="M11" s="210"/>
      <c r="N11" s="218">
        <v>91.805052649103004</v>
      </c>
      <c r="O11" s="219">
        <v>91.746784867024502</v>
      </c>
      <c r="P11" s="220">
        <v>91.775918758063796</v>
      </c>
      <c r="Q11" s="210"/>
      <c r="R11" s="221">
        <v>74.2688285202956</v>
      </c>
      <c r="S11" s="215"/>
      <c r="T11" s="216">
        <v>-1.66407565487583</v>
      </c>
      <c r="U11" s="210">
        <v>-6.37055345262391</v>
      </c>
      <c r="V11" s="210">
        <v>1.1606466812696401</v>
      </c>
      <c r="W11" s="210">
        <v>1.06669887582272</v>
      </c>
      <c r="X11" s="210">
        <v>2.4392165273772202</v>
      </c>
      <c r="Y11" s="217">
        <v>-0.38404213605589199</v>
      </c>
      <c r="Z11" s="210"/>
      <c r="AA11" s="218">
        <v>4.0898742092436304</v>
      </c>
      <c r="AB11" s="219">
        <v>2.4057393912115499</v>
      </c>
      <c r="AC11" s="220">
        <v>3.24120636922216</v>
      </c>
      <c r="AD11" s="210"/>
      <c r="AE11" s="221">
        <v>0.86646342768325402</v>
      </c>
      <c r="AF11" s="29"/>
      <c r="AG11" s="216">
        <v>48.1760103217213</v>
      </c>
      <c r="AH11" s="210">
        <v>62.243517709243697</v>
      </c>
      <c r="AI11" s="210">
        <v>70.229325342323193</v>
      </c>
      <c r="AJ11" s="210">
        <v>69.151371373871001</v>
      </c>
      <c r="AK11" s="210">
        <v>70.441586548466304</v>
      </c>
      <c r="AL11" s="217">
        <v>64.048362259125099</v>
      </c>
      <c r="AM11" s="210"/>
      <c r="AN11" s="218">
        <v>82.541515794730898</v>
      </c>
      <c r="AO11" s="219">
        <v>83.383277146543406</v>
      </c>
      <c r="AP11" s="220">
        <v>82.962396470637103</v>
      </c>
      <c r="AQ11" s="210"/>
      <c r="AR11" s="221">
        <v>69.452372033842806</v>
      </c>
      <c r="AS11" s="215"/>
      <c r="AT11" s="216">
        <v>0.93766391634727098</v>
      </c>
      <c r="AU11" s="210">
        <v>-4.7229506189104799E-2</v>
      </c>
      <c r="AV11" s="210">
        <v>0.89979875357377703</v>
      </c>
      <c r="AW11" s="210">
        <v>-2.1587065917364701</v>
      </c>
      <c r="AX11" s="210">
        <v>0.66226658722513099</v>
      </c>
      <c r="AY11" s="217">
        <v>-5.5343798372211603E-3</v>
      </c>
      <c r="AZ11" s="210"/>
      <c r="BA11" s="218">
        <v>2.5304358305508901</v>
      </c>
      <c r="BB11" s="219">
        <v>1.3157186893978501</v>
      </c>
      <c r="BC11" s="220">
        <v>1.9163769979546399</v>
      </c>
      <c r="BD11" s="210"/>
      <c r="BE11" s="221">
        <v>0.64223159502649596</v>
      </c>
    </row>
    <row r="12" spans="1:57" x14ac:dyDescent="0.2">
      <c r="A12" s="20" t="s">
        <v>93</v>
      </c>
      <c r="B12" s="2" t="str">
        <f t="shared" si="0"/>
        <v>Virginia Area</v>
      </c>
      <c r="C12" s="2"/>
      <c r="D12" s="23" t="s">
        <v>89</v>
      </c>
      <c r="E12" s="26" t="s">
        <v>90</v>
      </c>
      <c r="F12" s="2"/>
      <c r="G12" s="216">
        <v>41.679703213694999</v>
      </c>
      <c r="H12" s="210">
        <v>52.275063692844</v>
      </c>
      <c r="I12" s="210">
        <v>59.256693335717102</v>
      </c>
      <c r="J12" s="210">
        <v>60.172976355428403</v>
      </c>
      <c r="K12" s="210">
        <v>60.316005899968701</v>
      </c>
      <c r="L12" s="217">
        <v>54.7400884995306</v>
      </c>
      <c r="M12" s="210"/>
      <c r="N12" s="218">
        <v>69.179367988199999</v>
      </c>
      <c r="O12" s="219">
        <v>65.114200151968802</v>
      </c>
      <c r="P12" s="220">
        <v>67.146784070084394</v>
      </c>
      <c r="Q12" s="210"/>
      <c r="R12" s="221">
        <v>58.284858662546</v>
      </c>
      <c r="S12" s="215"/>
      <c r="T12" s="216">
        <v>3.7839817322207998</v>
      </c>
      <c r="U12" s="210">
        <v>0.83145601419959103</v>
      </c>
      <c r="V12" s="210">
        <v>4.9687291898575596</v>
      </c>
      <c r="W12" s="210">
        <v>2.1027896999886999</v>
      </c>
      <c r="X12" s="210">
        <v>-6.0570809079593398E-2</v>
      </c>
      <c r="Y12" s="217">
        <v>2.2253443120324401</v>
      </c>
      <c r="Z12" s="210"/>
      <c r="AA12" s="218">
        <v>3.2662340441665898</v>
      </c>
      <c r="AB12" s="219">
        <v>2.37209501493804</v>
      </c>
      <c r="AC12" s="220">
        <v>2.8307552778339899</v>
      </c>
      <c r="AD12" s="210"/>
      <c r="AE12" s="221">
        <v>2.4237523922344399</v>
      </c>
      <c r="AF12" s="29"/>
      <c r="AG12" s="216">
        <v>39.5020960547157</v>
      </c>
      <c r="AH12" s="210">
        <v>51.340187721428997</v>
      </c>
      <c r="AI12" s="210">
        <v>55.637519659258103</v>
      </c>
      <c r="AJ12" s="210">
        <v>55.9660601447369</v>
      </c>
      <c r="AK12" s="210">
        <v>54.994990737061201</v>
      </c>
      <c r="AL12" s="217">
        <v>51.488170863440203</v>
      </c>
      <c r="AM12" s="210"/>
      <c r="AN12" s="218">
        <v>63.391522871902701</v>
      </c>
      <c r="AO12" s="219">
        <v>61.046963938903701</v>
      </c>
      <c r="AP12" s="220">
        <v>62.219243405403198</v>
      </c>
      <c r="AQ12" s="210"/>
      <c r="AR12" s="221">
        <v>54.554191589715302</v>
      </c>
      <c r="AS12" s="215"/>
      <c r="AT12" s="216">
        <v>1.6661231387450499</v>
      </c>
      <c r="AU12" s="210">
        <v>-2.0589908095705201</v>
      </c>
      <c r="AV12" s="210">
        <v>-0.55003040184950203</v>
      </c>
      <c r="AW12" s="210">
        <v>-0.44462735956545602</v>
      </c>
      <c r="AX12" s="210">
        <v>-0.26081383033112798</v>
      </c>
      <c r="AY12" s="217">
        <v>-0.43834271162496502</v>
      </c>
      <c r="AZ12" s="210"/>
      <c r="BA12" s="218">
        <v>0.66605632875872101</v>
      </c>
      <c r="BB12" s="219">
        <v>-0.22902682776223701</v>
      </c>
      <c r="BC12" s="220">
        <v>0.22564760528153799</v>
      </c>
      <c r="BD12" s="210"/>
      <c r="BE12" s="221">
        <v>-0.22483420805212501</v>
      </c>
    </row>
    <row r="13" spans="1:57" x14ac:dyDescent="0.2">
      <c r="A13" s="33" t="s">
        <v>94</v>
      </c>
      <c r="B13" s="2" t="s">
        <v>33</v>
      </c>
      <c r="C13" s="2"/>
      <c r="D13" s="23" t="s">
        <v>89</v>
      </c>
      <c r="E13" s="26" t="s">
        <v>90</v>
      </c>
      <c r="F13" s="2"/>
      <c r="G13" s="216">
        <v>59.581988224280998</v>
      </c>
      <c r="H13" s="210">
        <v>73.682230562627396</v>
      </c>
      <c r="I13" s="210">
        <v>81.808876407443293</v>
      </c>
      <c r="J13" s="210">
        <v>81.500922985398404</v>
      </c>
      <c r="K13" s="210">
        <v>74.251769419875203</v>
      </c>
      <c r="L13" s="217">
        <v>74.165157519925103</v>
      </c>
      <c r="M13" s="210"/>
      <c r="N13" s="218">
        <v>75.970009536057603</v>
      </c>
      <c r="O13" s="219">
        <v>77.628758650254099</v>
      </c>
      <c r="P13" s="220">
        <v>76.799384093155894</v>
      </c>
      <c r="Q13" s="210"/>
      <c r="R13" s="221">
        <v>74.917793683705298</v>
      </c>
      <c r="S13" s="215"/>
      <c r="T13" s="216">
        <v>7.6146738641429499</v>
      </c>
      <c r="U13" s="210">
        <v>6.2237059353206501</v>
      </c>
      <c r="V13" s="210">
        <v>8.9651392244581896</v>
      </c>
      <c r="W13" s="210">
        <v>11.4261630223944</v>
      </c>
      <c r="X13" s="210">
        <v>7.9524453277737797</v>
      </c>
      <c r="Y13" s="217">
        <v>8.5127789915521106</v>
      </c>
      <c r="Z13" s="210"/>
      <c r="AA13" s="218">
        <v>6.3664295258355397</v>
      </c>
      <c r="AB13" s="219">
        <v>6.6153483780869102</v>
      </c>
      <c r="AC13" s="220">
        <v>6.4920875737659198</v>
      </c>
      <c r="AD13" s="210"/>
      <c r="AE13" s="221">
        <v>7.9130287377014703</v>
      </c>
      <c r="AF13" s="29"/>
      <c r="AG13" s="216">
        <v>57.424614765710999</v>
      </c>
      <c r="AH13" s="210">
        <v>73.062022283245497</v>
      </c>
      <c r="AI13" s="210">
        <v>79.949670298917297</v>
      </c>
      <c r="AJ13" s="210">
        <v>76.593399865303297</v>
      </c>
      <c r="AK13" s="210">
        <v>66.822646526313903</v>
      </c>
      <c r="AL13" s="217">
        <v>70.770421549763796</v>
      </c>
      <c r="AM13" s="210"/>
      <c r="AN13" s="218">
        <v>67.984186266191998</v>
      </c>
      <c r="AO13" s="219">
        <v>71.625587111107194</v>
      </c>
      <c r="AP13" s="220">
        <v>69.804886688649603</v>
      </c>
      <c r="AQ13" s="210"/>
      <c r="AR13" s="221">
        <v>70.494569957094399</v>
      </c>
      <c r="AS13" s="215"/>
      <c r="AT13" s="216">
        <v>3.4530418848806401</v>
      </c>
      <c r="AU13" s="210">
        <v>1.68603910846718</v>
      </c>
      <c r="AV13" s="210">
        <v>2.6317062551869901</v>
      </c>
      <c r="AW13" s="210">
        <v>3.1899559926426999</v>
      </c>
      <c r="AX13" s="210">
        <v>3.5600776057684298</v>
      </c>
      <c r="AY13" s="217">
        <v>2.86123154539544</v>
      </c>
      <c r="AZ13" s="210"/>
      <c r="BA13" s="218">
        <v>4.36962669628159</v>
      </c>
      <c r="BB13" s="219">
        <v>4.5814531701817804</v>
      </c>
      <c r="BC13" s="220">
        <v>4.4780799909887499</v>
      </c>
      <c r="BD13" s="210"/>
      <c r="BE13" s="221">
        <v>3.3136215821536701</v>
      </c>
    </row>
    <row r="14" spans="1:57" x14ac:dyDescent="0.2">
      <c r="A14" s="20" t="s">
        <v>95</v>
      </c>
      <c r="B14" s="2" t="str">
        <f t="shared" si="0"/>
        <v>Arlington, VA</v>
      </c>
      <c r="C14" s="2"/>
      <c r="D14" s="23" t="s">
        <v>89</v>
      </c>
      <c r="E14" s="26" t="s">
        <v>90</v>
      </c>
      <c r="F14" s="2"/>
      <c r="G14" s="216">
        <v>72.410526315789397</v>
      </c>
      <c r="H14" s="210">
        <v>90.536842105263105</v>
      </c>
      <c r="I14" s="210">
        <v>94.357894736842098</v>
      </c>
      <c r="J14" s="210">
        <v>92.421052631578902</v>
      </c>
      <c r="K14" s="210">
        <v>79.6105263157894</v>
      </c>
      <c r="L14" s="217">
        <v>85.867368421052603</v>
      </c>
      <c r="M14" s="210"/>
      <c r="N14" s="218">
        <v>79.789473684210506</v>
      </c>
      <c r="O14" s="219">
        <v>78.726315789473603</v>
      </c>
      <c r="P14" s="220">
        <v>79.257894736842104</v>
      </c>
      <c r="Q14" s="210"/>
      <c r="R14" s="221">
        <v>83.978947368421004</v>
      </c>
      <c r="S14" s="215"/>
      <c r="T14" s="216">
        <v>9.7994230769230697</v>
      </c>
      <c r="U14" s="210">
        <v>17.10999316473</v>
      </c>
      <c r="V14" s="210">
        <v>16.100702210663101</v>
      </c>
      <c r="W14" s="210">
        <v>25.680942799655</v>
      </c>
      <c r="X14" s="210">
        <v>12.0444444444444</v>
      </c>
      <c r="Y14" s="217">
        <v>16.314069747466</v>
      </c>
      <c r="Z14" s="210"/>
      <c r="AA14" s="218">
        <v>15.5445362718089</v>
      </c>
      <c r="AB14" s="219">
        <v>6.4458988282366301</v>
      </c>
      <c r="AC14" s="220">
        <v>10.839225539461999</v>
      </c>
      <c r="AD14" s="210"/>
      <c r="AE14" s="221">
        <v>14.785207808824101</v>
      </c>
      <c r="AF14" s="29"/>
      <c r="AG14" s="216">
        <v>65.313157894736804</v>
      </c>
      <c r="AH14" s="210">
        <v>85.886842105263099</v>
      </c>
      <c r="AI14" s="210">
        <v>92.6394736842105</v>
      </c>
      <c r="AJ14" s="210">
        <v>88.8052631578947</v>
      </c>
      <c r="AK14" s="210">
        <v>76.865789473684202</v>
      </c>
      <c r="AL14" s="217">
        <v>81.902105263157793</v>
      </c>
      <c r="AM14" s="210"/>
      <c r="AN14" s="218">
        <v>75.271052631578897</v>
      </c>
      <c r="AO14" s="219">
        <v>73.818421052631507</v>
      </c>
      <c r="AP14" s="220">
        <v>74.544736842105195</v>
      </c>
      <c r="AQ14" s="210"/>
      <c r="AR14" s="221">
        <v>79.8</v>
      </c>
      <c r="AS14" s="215"/>
      <c r="AT14" s="216">
        <v>3.5467850710007101</v>
      </c>
      <c r="AU14" s="210">
        <v>4.37133408251725</v>
      </c>
      <c r="AV14" s="210">
        <v>4.41390113162596</v>
      </c>
      <c r="AW14" s="210">
        <v>9.6535821479838102</v>
      </c>
      <c r="AX14" s="210">
        <v>12.429138970474501</v>
      </c>
      <c r="AY14" s="217">
        <v>6.7979162934277699</v>
      </c>
      <c r="AZ14" s="210"/>
      <c r="BA14" s="218">
        <v>13.631638147660601</v>
      </c>
      <c r="BB14" s="219">
        <v>5.4135073951101704</v>
      </c>
      <c r="BC14" s="220">
        <v>9.4084032961706203</v>
      </c>
      <c r="BD14" s="210"/>
      <c r="BE14" s="221">
        <v>7.4823859563499902</v>
      </c>
    </row>
    <row r="15" spans="1:57" x14ac:dyDescent="0.2">
      <c r="A15" s="20" t="s">
        <v>37</v>
      </c>
      <c r="B15" s="2" t="str">
        <f t="shared" si="0"/>
        <v>Suburban Virginia Area</v>
      </c>
      <c r="C15" s="2"/>
      <c r="D15" s="23" t="s">
        <v>89</v>
      </c>
      <c r="E15" s="26" t="s">
        <v>90</v>
      </c>
      <c r="F15" s="2"/>
      <c r="G15" s="216">
        <v>52.653586362174302</v>
      </c>
      <c r="H15" s="210">
        <v>68.607269218398102</v>
      </c>
      <c r="I15" s="210">
        <v>77.8706979736249</v>
      </c>
      <c r="J15" s="210">
        <v>77.227404310067499</v>
      </c>
      <c r="K15" s="210">
        <v>68.269540045030496</v>
      </c>
      <c r="L15" s="217">
        <v>68.925699581859107</v>
      </c>
      <c r="M15" s="210"/>
      <c r="N15" s="218">
        <v>70.585397233837199</v>
      </c>
      <c r="O15" s="219">
        <v>73.029913155355402</v>
      </c>
      <c r="P15" s="220">
        <v>71.807655194596293</v>
      </c>
      <c r="Q15" s="210"/>
      <c r="R15" s="221">
        <v>69.749115471212605</v>
      </c>
      <c r="S15" s="215"/>
      <c r="T15" s="216">
        <v>3.3777259724078501</v>
      </c>
      <c r="U15" s="210">
        <v>5.6347870899864301</v>
      </c>
      <c r="V15" s="210">
        <v>11.441945459911199</v>
      </c>
      <c r="W15" s="210">
        <v>11.5141809753883</v>
      </c>
      <c r="X15" s="210">
        <v>10.052876905528199</v>
      </c>
      <c r="Y15" s="217">
        <v>8.7007934536523308</v>
      </c>
      <c r="Z15" s="210"/>
      <c r="AA15" s="218">
        <v>15.585953432782199</v>
      </c>
      <c r="AB15" s="219">
        <v>15.381973500494199</v>
      </c>
      <c r="AC15" s="220">
        <v>15.4821374219574</v>
      </c>
      <c r="AD15" s="210"/>
      <c r="AE15" s="221">
        <v>10.6113712802628</v>
      </c>
      <c r="AF15" s="29"/>
      <c r="AG15" s="216">
        <v>51.208386683738702</v>
      </c>
      <c r="AH15" s="210">
        <v>67.653649167733604</v>
      </c>
      <c r="AI15" s="210">
        <v>74.379801536491598</v>
      </c>
      <c r="AJ15" s="210">
        <v>72.493181453553603</v>
      </c>
      <c r="AK15" s="210">
        <v>64.3550457243702</v>
      </c>
      <c r="AL15" s="217">
        <v>66.015700096122998</v>
      </c>
      <c r="AM15" s="210"/>
      <c r="AN15" s="218">
        <v>63.348307396117399</v>
      </c>
      <c r="AO15" s="219">
        <v>66.115835071394102</v>
      </c>
      <c r="AP15" s="220">
        <v>64.732071233755804</v>
      </c>
      <c r="AQ15" s="210"/>
      <c r="AR15" s="221">
        <v>65.649326861434105</v>
      </c>
      <c r="AS15" s="215"/>
      <c r="AT15" s="216">
        <v>5.1452477903274403</v>
      </c>
      <c r="AU15" s="210">
        <v>6.7429096846024601</v>
      </c>
      <c r="AV15" s="210">
        <v>10.076159133779401</v>
      </c>
      <c r="AW15" s="210">
        <v>5.1941206434176603</v>
      </c>
      <c r="AX15" s="210">
        <v>4.4038829440780098</v>
      </c>
      <c r="AY15" s="217">
        <v>6.4055670107189604</v>
      </c>
      <c r="AZ15" s="210"/>
      <c r="BA15" s="218">
        <v>11.0037901672481</v>
      </c>
      <c r="BB15" s="219">
        <v>7.8476487157366002</v>
      </c>
      <c r="BC15" s="220">
        <v>9.3692447967305394</v>
      </c>
      <c r="BD15" s="210"/>
      <c r="BE15" s="221">
        <v>7.2247469430138302</v>
      </c>
    </row>
    <row r="16" spans="1:57" x14ac:dyDescent="0.2">
      <c r="A16" s="20" t="s">
        <v>96</v>
      </c>
      <c r="B16" s="2" t="str">
        <f t="shared" si="0"/>
        <v>Alexandria, VA</v>
      </c>
      <c r="C16" s="2"/>
      <c r="D16" s="23" t="s">
        <v>89</v>
      </c>
      <c r="E16" s="26" t="s">
        <v>90</v>
      </c>
      <c r="F16" s="2"/>
      <c r="G16" s="216">
        <v>61.3494087642012</v>
      </c>
      <c r="H16" s="210">
        <v>75.075353582193301</v>
      </c>
      <c r="I16" s="210">
        <v>80.860190122884305</v>
      </c>
      <c r="J16" s="210">
        <v>82.031068861581204</v>
      </c>
      <c r="K16" s="210">
        <v>73.695803385114701</v>
      </c>
      <c r="L16" s="217">
        <v>74.6023649431949</v>
      </c>
      <c r="M16" s="210"/>
      <c r="N16" s="218">
        <v>76.408532344075994</v>
      </c>
      <c r="O16" s="219">
        <v>78.8546255506607</v>
      </c>
      <c r="P16" s="220">
        <v>77.631578947368396</v>
      </c>
      <c r="Q16" s="210"/>
      <c r="R16" s="221">
        <v>75.467854658673104</v>
      </c>
      <c r="S16" s="215"/>
      <c r="T16" s="216">
        <v>14.3534935420957</v>
      </c>
      <c r="U16" s="210">
        <v>8.7885797789046105</v>
      </c>
      <c r="V16" s="210">
        <v>10.0306249872339</v>
      </c>
      <c r="W16" s="210">
        <v>19.794270165701199</v>
      </c>
      <c r="X16" s="210">
        <v>14.4682157823579</v>
      </c>
      <c r="Y16" s="217">
        <v>13.375495194378299</v>
      </c>
      <c r="Z16" s="210"/>
      <c r="AA16" s="218">
        <v>13.252818619706099</v>
      </c>
      <c r="AB16" s="219">
        <v>11.6373222110948</v>
      </c>
      <c r="AC16" s="220">
        <v>12.4265443917278</v>
      </c>
      <c r="AD16" s="210"/>
      <c r="AE16" s="221">
        <v>13.094934801831201</v>
      </c>
      <c r="AF16" s="29"/>
      <c r="AG16" s="216">
        <v>54.938557848365399</v>
      </c>
      <c r="AH16" s="210">
        <v>70.3599582657083</v>
      </c>
      <c r="AI16" s="210">
        <v>79.883491769070204</v>
      </c>
      <c r="AJ16" s="210">
        <v>78.550313007187498</v>
      </c>
      <c r="AK16" s="210">
        <v>68.023997217713799</v>
      </c>
      <c r="AL16" s="217">
        <v>70.351263621608993</v>
      </c>
      <c r="AM16" s="210"/>
      <c r="AN16" s="218">
        <v>67.244377463482394</v>
      </c>
      <c r="AO16" s="219">
        <v>72.385810340830005</v>
      </c>
      <c r="AP16" s="220">
        <v>69.815093902156207</v>
      </c>
      <c r="AQ16" s="210"/>
      <c r="AR16" s="221">
        <v>70.198072273193901</v>
      </c>
      <c r="AS16" s="215"/>
      <c r="AT16" s="216">
        <v>6.7919328135005497</v>
      </c>
      <c r="AU16" s="210">
        <v>2.7459833609454001</v>
      </c>
      <c r="AV16" s="210">
        <v>4.9007108337954604</v>
      </c>
      <c r="AW16" s="210">
        <v>6.7400020194631098</v>
      </c>
      <c r="AX16" s="210">
        <v>5.9927383204331504</v>
      </c>
      <c r="AY16" s="217">
        <v>5.3655281077793697</v>
      </c>
      <c r="AZ16" s="210"/>
      <c r="BA16" s="218">
        <v>6.9285160938620196</v>
      </c>
      <c r="BB16" s="219">
        <v>8.5928896614793402</v>
      </c>
      <c r="BC16" s="220">
        <v>7.7849257700389396</v>
      </c>
      <c r="BD16" s="210"/>
      <c r="BE16" s="221">
        <v>6.0418957287550699</v>
      </c>
    </row>
    <row r="17" spans="1:57" x14ac:dyDescent="0.2">
      <c r="A17" s="20" t="s">
        <v>36</v>
      </c>
      <c r="B17" s="2" t="str">
        <f t="shared" si="0"/>
        <v>Fairfax/Tysons Corner, VA</v>
      </c>
      <c r="C17" s="2"/>
      <c r="D17" s="23" t="s">
        <v>89</v>
      </c>
      <c r="E17" s="26" t="s">
        <v>90</v>
      </c>
      <c r="F17" s="2"/>
      <c r="G17" s="216">
        <v>56.556137289121502</v>
      </c>
      <c r="H17" s="210">
        <v>74.706224549156403</v>
      </c>
      <c r="I17" s="210">
        <v>86.410703897614795</v>
      </c>
      <c r="J17" s="210">
        <v>86.108202443280902</v>
      </c>
      <c r="K17" s="210">
        <v>73.542757417102905</v>
      </c>
      <c r="L17" s="217">
        <v>75.464805119255303</v>
      </c>
      <c r="M17" s="210"/>
      <c r="N17" s="218">
        <v>67.341477603257701</v>
      </c>
      <c r="O17" s="219">
        <v>72.716695753344894</v>
      </c>
      <c r="P17" s="220">
        <v>70.029086678301297</v>
      </c>
      <c r="Q17" s="210"/>
      <c r="R17" s="221">
        <v>73.911742707554197</v>
      </c>
      <c r="S17" s="215"/>
      <c r="T17" s="216">
        <v>8.7511679917264509</v>
      </c>
      <c r="U17" s="210">
        <v>6.6721057795133696</v>
      </c>
      <c r="V17" s="210">
        <v>5.71353327103939</v>
      </c>
      <c r="W17" s="210">
        <v>9.7663930085018098</v>
      </c>
      <c r="X17" s="210">
        <v>15.367200857540199</v>
      </c>
      <c r="Y17" s="217">
        <v>9.0618563478165495</v>
      </c>
      <c r="Z17" s="210"/>
      <c r="AA17" s="218">
        <v>7.3518433494821096</v>
      </c>
      <c r="AB17" s="219">
        <v>14.278526762385299</v>
      </c>
      <c r="AC17" s="220">
        <v>10.8398915360053</v>
      </c>
      <c r="AD17" s="210"/>
      <c r="AE17" s="221">
        <v>9.5375245905230308</v>
      </c>
      <c r="AF17" s="29"/>
      <c r="AG17" s="216">
        <v>52.437463641652101</v>
      </c>
      <c r="AH17" s="210">
        <v>73.071553228621198</v>
      </c>
      <c r="AI17" s="210">
        <v>84.150668993600902</v>
      </c>
      <c r="AJ17" s="210">
        <v>83.307155322862101</v>
      </c>
      <c r="AK17" s="210">
        <v>68.967422920302496</v>
      </c>
      <c r="AL17" s="217">
        <v>72.3868528214077</v>
      </c>
      <c r="AM17" s="210"/>
      <c r="AN17" s="218">
        <v>64.8312972658522</v>
      </c>
      <c r="AO17" s="219">
        <v>69.493891797556699</v>
      </c>
      <c r="AP17" s="220">
        <v>67.1625945317044</v>
      </c>
      <c r="AQ17" s="210"/>
      <c r="AR17" s="221">
        <v>70.894207595778198</v>
      </c>
      <c r="AS17" s="215"/>
      <c r="AT17" s="216">
        <v>6.4745683189524401</v>
      </c>
      <c r="AU17" s="210">
        <v>5.3594084711118501</v>
      </c>
      <c r="AV17" s="210">
        <v>4.5750019821382804</v>
      </c>
      <c r="AW17" s="210">
        <v>7.0036464183361398</v>
      </c>
      <c r="AX17" s="210">
        <v>7.1457624721715503</v>
      </c>
      <c r="AY17" s="217">
        <v>6.0473613530363597</v>
      </c>
      <c r="AZ17" s="210"/>
      <c r="BA17" s="218">
        <v>7.4581391133836599</v>
      </c>
      <c r="BB17" s="219">
        <v>11.7092041100238</v>
      </c>
      <c r="BC17" s="220">
        <v>9.6162456703614492</v>
      </c>
      <c r="BD17" s="210"/>
      <c r="BE17" s="221">
        <v>6.99022812041349</v>
      </c>
    </row>
    <row r="18" spans="1:57" x14ac:dyDescent="0.2">
      <c r="A18" s="20" t="s">
        <v>38</v>
      </c>
      <c r="B18" s="2" t="str">
        <f t="shared" si="0"/>
        <v>I-95 Fredericksburg, VA</v>
      </c>
      <c r="C18" s="2"/>
      <c r="D18" s="23" t="s">
        <v>89</v>
      </c>
      <c r="E18" s="26" t="s">
        <v>90</v>
      </c>
      <c r="F18" s="2"/>
      <c r="G18" s="216">
        <v>53.846153846153797</v>
      </c>
      <c r="H18" s="210">
        <v>61.220315873196199</v>
      </c>
      <c r="I18" s="210">
        <v>74.048403590500996</v>
      </c>
      <c r="J18" s="210">
        <v>73.480286331098696</v>
      </c>
      <c r="K18" s="210">
        <v>74.764231337347994</v>
      </c>
      <c r="L18" s="217">
        <v>67.4718781956595</v>
      </c>
      <c r="M18" s="210"/>
      <c r="N18" s="218">
        <v>86.058402454266499</v>
      </c>
      <c r="O18" s="219">
        <v>86.331098738779602</v>
      </c>
      <c r="P18" s="220">
        <v>86.194750596523093</v>
      </c>
      <c r="Q18" s="210"/>
      <c r="R18" s="221">
        <v>72.821270310192006</v>
      </c>
      <c r="S18" s="215"/>
      <c r="T18" s="216">
        <v>7.0157574083981897</v>
      </c>
      <c r="U18" s="210">
        <v>2.8037076786297899</v>
      </c>
      <c r="V18" s="210">
        <v>13.5596881933273</v>
      </c>
      <c r="W18" s="210">
        <v>6.98362529928872</v>
      </c>
      <c r="X18" s="210">
        <v>2.8516168948949798</v>
      </c>
      <c r="Y18" s="217">
        <v>6.6080227350348801</v>
      </c>
      <c r="Z18" s="210"/>
      <c r="AA18" s="218">
        <v>1.14174458536462</v>
      </c>
      <c r="AB18" s="219">
        <v>7.0587809923156097</v>
      </c>
      <c r="AC18" s="220">
        <v>4.0208584174389301</v>
      </c>
      <c r="AD18" s="210"/>
      <c r="AE18" s="221">
        <v>5.7188004695222903</v>
      </c>
      <c r="AF18" s="29"/>
      <c r="AG18" s="216">
        <v>52.069562257085302</v>
      </c>
      <c r="AH18" s="210">
        <v>61.3974864535164</v>
      </c>
      <c r="AI18" s="210">
        <v>67.854407217225997</v>
      </c>
      <c r="AJ18" s="210">
        <v>68.254418565065606</v>
      </c>
      <c r="AK18" s="210">
        <v>65.417458651309204</v>
      </c>
      <c r="AL18" s="217">
        <v>62.998666628840503</v>
      </c>
      <c r="AM18" s="210"/>
      <c r="AN18" s="218">
        <v>77.953984510198794</v>
      </c>
      <c r="AO18" s="219">
        <v>82.249141819626004</v>
      </c>
      <c r="AP18" s="220">
        <v>80.101563164912406</v>
      </c>
      <c r="AQ18" s="210"/>
      <c r="AR18" s="221">
        <v>67.885208496289593</v>
      </c>
      <c r="AS18" s="215"/>
      <c r="AT18" s="216">
        <v>3.86942517132342</v>
      </c>
      <c r="AU18" s="210">
        <v>2.3349205015050098</v>
      </c>
      <c r="AV18" s="210">
        <v>3.9391879521314399</v>
      </c>
      <c r="AW18" s="210">
        <v>0.38564437330982598</v>
      </c>
      <c r="AX18" s="210">
        <v>-0.80577759519024195</v>
      </c>
      <c r="AY18" s="217">
        <v>1.82415476799705</v>
      </c>
      <c r="AZ18" s="210"/>
      <c r="BA18" s="218">
        <v>1.8423206801137999</v>
      </c>
      <c r="BB18" s="219">
        <v>3.62520331945352</v>
      </c>
      <c r="BC18" s="220">
        <v>2.7499307095495902</v>
      </c>
      <c r="BD18" s="210"/>
      <c r="BE18" s="221">
        <v>2.1343921680754701</v>
      </c>
    </row>
    <row r="19" spans="1:57" x14ac:dyDescent="0.2">
      <c r="A19" s="20" t="s">
        <v>97</v>
      </c>
      <c r="B19" s="2" t="str">
        <f t="shared" si="0"/>
        <v>Dulles Airport Area, VA</v>
      </c>
      <c r="C19" s="2"/>
      <c r="D19" s="23" t="s">
        <v>89</v>
      </c>
      <c r="E19" s="26" t="s">
        <v>90</v>
      </c>
      <c r="F19" s="2"/>
      <c r="G19" s="216">
        <v>64.0689960194604</v>
      </c>
      <c r="H19" s="210">
        <v>83.555948695267503</v>
      </c>
      <c r="I19" s="210">
        <v>87.6072534276868</v>
      </c>
      <c r="J19" s="210">
        <v>89.907120743034</v>
      </c>
      <c r="K19" s="210">
        <v>77.823971693940706</v>
      </c>
      <c r="L19" s="217">
        <v>80.592658115877896</v>
      </c>
      <c r="M19" s="210"/>
      <c r="N19" s="218">
        <v>72.525431225121594</v>
      </c>
      <c r="O19" s="219">
        <v>72.012383900928697</v>
      </c>
      <c r="P19" s="220">
        <v>72.268907563025195</v>
      </c>
      <c r="Q19" s="210"/>
      <c r="R19" s="221">
        <v>78.214443672205704</v>
      </c>
      <c r="S19" s="215"/>
      <c r="T19" s="216">
        <v>10.0842205922419</v>
      </c>
      <c r="U19" s="210">
        <v>12.6759837026989</v>
      </c>
      <c r="V19" s="210">
        <v>7.6519682662789998</v>
      </c>
      <c r="W19" s="210">
        <v>7.7350789573200096</v>
      </c>
      <c r="X19" s="210">
        <v>1.2217225677566499</v>
      </c>
      <c r="Y19" s="217">
        <v>7.7232544806948704</v>
      </c>
      <c r="Z19" s="210"/>
      <c r="AA19" s="218">
        <v>2.1060602910261599</v>
      </c>
      <c r="AB19" s="219">
        <v>6.23988569226817</v>
      </c>
      <c r="AC19" s="220">
        <v>4.1246297946112502</v>
      </c>
      <c r="AD19" s="210"/>
      <c r="AE19" s="221">
        <v>6.74928678728741</v>
      </c>
      <c r="AF19" s="29"/>
      <c r="AG19" s="216">
        <v>60.712074303405501</v>
      </c>
      <c r="AH19" s="210">
        <v>79.652808491817694</v>
      </c>
      <c r="AI19" s="210">
        <v>85.829279080052999</v>
      </c>
      <c r="AJ19" s="210">
        <v>85.243255196815497</v>
      </c>
      <c r="AK19" s="210">
        <v>74.102167182662498</v>
      </c>
      <c r="AL19" s="217">
        <v>77.1079168509509</v>
      </c>
      <c r="AM19" s="210"/>
      <c r="AN19" s="218">
        <v>70.895621406457295</v>
      </c>
      <c r="AO19" s="219">
        <v>69.221583370190103</v>
      </c>
      <c r="AP19" s="220">
        <v>70.058602388323706</v>
      </c>
      <c r="AQ19" s="210"/>
      <c r="AR19" s="221">
        <v>75.093827004486002</v>
      </c>
      <c r="AS19" s="215"/>
      <c r="AT19" s="216">
        <v>12.7375876492816</v>
      </c>
      <c r="AU19" s="210">
        <v>10.411451435079201</v>
      </c>
      <c r="AV19" s="210">
        <v>5.6834095825118203</v>
      </c>
      <c r="AW19" s="210">
        <v>5.4934987760379004</v>
      </c>
      <c r="AX19" s="210">
        <v>5.06472516875602</v>
      </c>
      <c r="AY19" s="217">
        <v>7.5297571172321103</v>
      </c>
      <c r="AZ19" s="210"/>
      <c r="BA19" s="218">
        <v>8.2636574652461405</v>
      </c>
      <c r="BB19" s="219">
        <v>6.0630744874926101</v>
      </c>
      <c r="BC19" s="220">
        <v>7.1652146824666003</v>
      </c>
      <c r="BD19" s="210"/>
      <c r="BE19" s="221">
        <v>7.4323437649119199</v>
      </c>
    </row>
    <row r="20" spans="1:57" x14ac:dyDescent="0.2">
      <c r="A20" s="20" t="s">
        <v>45</v>
      </c>
      <c r="B20" s="2" t="str">
        <f t="shared" si="0"/>
        <v>Williamsburg, VA</v>
      </c>
      <c r="C20" s="2"/>
      <c r="D20" s="23" t="s">
        <v>89</v>
      </c>
      <c r="E20" s="26" t="s">
        <v>90</v>
      </c>
      <c r="F20" s="2"/>
      <c r="G20" s="216">
        <v>43.152802042736099</v>
      </c>
      <c r="H20" s="210">
        <v>44.268243515656401</v>
      </c>
      <c r="I20" s="210">
        <v>44.080096761188003</v>
      </c>
      <c r="J20" s="210">
        <v>48.044617658916799</v>
      </c>
      <c r="K20" s="210">
        <v>57.183174304528897</v>
      </c>
      <c r="L20" s="217">
        <v>47.345786856605201</v>
      </c>
      <c r="M20" s="210"/>
      <c r="N20" s="218">
        <v>73.9013573444429</v>
      </c>
      <c r="O20" s="219">
        <v>74.304528961161097</v>
      </c>
      <c r="P20" s="220">
        <v>74.102943152801998</v>
      </c>
      <c r="Q20" s="210"/>
      <c r="R20" s="221">
        <v>54.990688655518603</v>
      </c>
      <c r="S20" s="215"/>
      <c r="T20" s="216">
        <v>2.2012460161857099</v>
      </c>
      <c r="U20" s="210">
        <v>-8.0564497527017203</v>
      </c>
      <c r="V20" s="210">
        <v>-9.7214614914639395</v>
      </c>
      <c r="W20" s="210">
        <v>-6.11376268556947</v>
      </c>
      <c r="X20" s="210">
        <v>5.3559122138013997</v>
      </c>
      <c r="Y20" s="217">
        <v>-3.2364277529704601</v>
      </c>
      <c r="Z20" s="210"/>
      <c r="AA20" s="218">
        <v>12.4598411569386</v>
      </c>
      <c r="AB20" s="219">
        <v>6.4085606625221603</v>
      </c>
      <c r="AC20" s="220">
        <v>9.3423240277557706</v>
      </c>
      <c r="AD20" s="210"/>
      <c r="AE20" s="221">
        <v>1.24807479581564</v>
      </c>
      <c r="AF20" s="29"/>
      <c r="AG20" s="216">
        <v>39.870313129955598</v>
      </c>
      <c r="AH20" s="210">
        <v>43.485418626528599</v>
      </c>
      <c r="AI20" s="210">
        <v>44.856202123370501</v>
      </c>
      <c r="AJ20" s="210">
        <v>44.741970165300302</v>
      </c>
      <c r="AK20" s="210">
        <v>49.798414191640902</v>
      </c>
      <c r="AL20" s="217">
        <v>44.550463647359202</v>
      </c>
      <c r="AM20" s="210"/>
      <c r="AN20" s="218">
        <v>66.123504905254606</v>
      </c>
      <c r="AO20" s="219">
        <v>69.956995027549993</v>
      </c>
      <c r="AP20" s="220">
        <v>68.0402499664023</v>
      </c>
      <c r="AQ20" s="210"/>
      <c r="AR20" s="221">
        <v>51.261831167085802</v>
      </c>
      <c r="AS20" s="215"/>
      <c r="AT20" s="216">
        <v>10.8551059181904</v>
      </c>
      <c r="AU20" s="210">
        <v>2.2361232551954902</v>
      </c>
      <c r="AV20" s="210">
        <v>1.4671946516326999</v>
      </c>
      <c r="AW20" s="210">
        <v>3.79019194502603</v>
      </c>
      <c r="AX20" s="210">
        <v>10.4837016657726</v>
      </c>
      <c r="AY20" s="217">
        <v>5.6252765616606402</v>
      </c>
      <c r="AZ20" s="210"/>
      <c r="BA20" s="218">
        <v>4.9231362677682897</v>
      </c>
      <c r="BB20" s="219">
        <v>3.2931851987623801</v>
      </c>
      <c r="BC20" s="220">
        <v>4.0788289669455802</v>
      </c>
      <c r="BD20" s="210"/>
      <c r="BE20" s="221">
        <v>5.03343681675097</v>
      </c>
    </row>
    <row r="21" spans="1:57" x14ac:dyDescent="0.2">
      <c r="A21" s="20" t="s">
        <v>98</v>
      </c>
      <c r="B21" s="2" t="str">
        <f t="shared" si="0"/>
        <v>Virginia Beach, VA</v>
      </c>
      <c r="C21" s="2"/>
      <c r="D21" s="23" t="s">
        <v>89</v>
      </c>
      <c r="E21" s="26" t="s">
        <v>90</v>
      </c>
      <c r="F21" s="2"/>
      <c r="G21" s="216">
        <v>45.054945054945001</v>
      </c>
      <c r="H21" s="210">
        <v>49.207221350078399</v>
      </c>
      <c r="I21" s="210">
        <v>54.529042386185203</v>
      </c>
      <c r="J21" s="210">
        <v>52.480376766090998</v>
      </c>
      <c r="K21" s="210">
        <v>62.9434850863422</v>
      </c>
      <c r="L21" s="217">
        <v>52.843014128728399</v>
      </c>
      <c r="M21" s="210"/>
      <c r="N21" s="218">
        <v>86.200941915227602</v>
      </c>
      <c r="O21" s="219">
        <v>90.832025117739406</v>
      </c>
      <c r="P21" s="220">
        <v>88.516483516483504</v>
      </c>
      <c r="Q21" s="210"/>
      <c r="R21" s="221">
        <v>63.035433953801302</v>
      </c>
      <c r="S21" s="215"/>
      <c r="T21" s="216">
        <v>4.5009452369157898</v>
      </c>
      <c r="U21" s="210">
        <v>9.8275907115951604</v>
      </c>
      <c r="V21" s="210">
        <v>13.4499271035238</v>
      </c>
      <c r="W21" s="210">
        <v>8.0639708450414496</v>
      </c>
      <c r="X21" s="210">
        <v>21.380690377609</v>
      </c>
      <c r="Y21" s="217">
        <v>11.764544160724499</v>
      </c>
      <c r="Z21" s="210"/>
      <c r="AA21" s="218">
        <v>25.218837725669399</v>
      </c>
      <c r="AB21" s="219">
        <v>23.5731177028084</v>
      </c>
      <c r="AC21" s="220">
        <v>24.369013732589298</v>
      </c>
      <c r="AD21" s="210"/>
      <c r="AE21" s="221">
        <v>16.501681075533199</v>
      </c>
      <c r="AF21" s="29"/>
      <c r="AG21" s="216">
        <v>42.402018768235898</v>
      </c>
      <c r="AH21" s="210">
        <v>51.123728412585699</v>
      </c>
      <c r="AI21" s="210">
        <v>54.670372998974798</v>
      </c>
      <c r="AJ21" s="210">
        <v>53.747732828641198</v>
      </c>
      <c r="AK21" s="210">
        <v>58.004485187079503</v>
      </c>
      <c r="AL21" s="217">
        <v>51.992275253221898</v>
      </c>
      <c r="AM21" s="210"/>
      <c r="AN21" s="218">
        <v>81.870401699649804</v>
      </c>
      <c r="AO21" s="219">
        <v>85.210685761498198</v>
      </c>
      <c r="AP21" s="220">
        <v>83.540543730574001</v>
      </c>
      <c r="AQ21" s="210"/>
      <c r="AR21" s="221">
        <v>61.017225758164003</v>
      </c>
      <c r="AS21" s="215"/>
      <c r="AT21" s="216">
        <v>6.5512682528349497</v>
      </c>
      <c r="AU21" s="210">
        <v>8.5589217142152592</v>
      </c>
      <c r="AV21" s="210">
        <v>7.4659427525057902</v>
      </c>
      <c r="AW21" s="210">
        <v>1.1636896592938399</v>
      </c>
      <c r="AX21" s="210">
        <v>3.6518154557356102</v>
      </c>
      <c r="AY21" s="217">
        <v>5.3111936629835803</v>
      </c>
      <c r="AZ21" s="210"/>
      <c r="BA21" s="218">
        <v>4.9509316541002804</v>
      </c>
      <c r="BB21" s="219">
        <v>6.21897156653199</v>
      </c>
      <c r="BC21" s="220">
        <v>5.5924133675752898</v>
      </c>
      <c r="BD21" s="210"/>
      <c r="BE21" s="221">
        <v>5.4297815077077196</v>
      </c>
    </row>
    <row r="22" spans="1:57" x14ac:dyDescent="0.2">
      <c r="A22" s="33" t="s">
        <v>99</v>
      </c>
      <c r="B22" s="2" t="str">
        <f t="shared" si="0"/>
        <v>Norfolk/Portsmouth, VA</v>
      </c>
      <c r="C22" s="2"/>
      <c r="D22" s="23" t="s">
        <v>89</v>
      </c>
      <c r="E22" s="26" t="s">
        <v>90</v>
      </c>
      <c r="F22" s="2"/>
      <c r="G22" s="216">
        <v>53.048570444367797</v>
      </c>
      <c r="H22" s="210">
        <v>65.242852221839399</v>
      </c>
      <c r="I22" s="210">
        <v>72.252841887702303</v>
      </c>
      <c r="J22" s="210">
        <v>73.647950396141894</v>
      </c>
      <c r="K22" s="210">
        <v>71.116086806751596</v>
      </c>
      <c r="L22" s="217">
        <v>67.061660351360601</v>
      </c>
      <c r="M22" s="210"/>
      <c r="N22" s="218">
        <v>83.9476403720289</v>
      </c>
      <c r="O22" s="219">
        <v>84.946606958318895</v>
      </c>
      <c r="P22" s="220">
        <v>84.447123665173905</v>
      </c>
      <c r="Q22" s="210"/>
      <c r="R22" s="221">
        <v>72.028935583878706</v>
      </c>
      <c r="S22" s="215"/>
      <c r="T22" s="216">
        <v>-3.9495537362541202</v>
      </c>
      <c r="U22" s="210">
        <v>10.938159343491799</v>
      </c>
      <c r="V22" s="210">
        <v>14.2966943576146</v>
      </c>
      <c r="W22" s="210">
        <v>19.149920885069999</v>
      </c>
      <c r="X22" s="210">
        <v>16.744299229291499</v>
      </c>
      <c r="Y22" s="217">
        <v>11.775972819883201</v>
      </c>
      <c r="Z22" s="210"/>
      <c r="AA22" s="218">
        <v>21.496991323297099</v>
      </c>
      <c r="AB22" s="219">
        <v>32.755284270022301</v>
      </c>
      <c r="AC22" s="220">
        <v>26.9101175376925</v>
      </c>
      <c r="AD22" s="210"/>
      <c r="AE22" s="221">
        <v>16.426735479761199</v>
      </c>
      <c r="AF22" s="29"/>
      <c r="AG22" s="216">
        <v>51.887889094588097</v>
      </c>
      <c r="AH22" s="210">
        <v>60.942007146854898</v>
      </c>
      <c r="AI22" s="210">
        <v>67.877900718990801</v>
      </c>
      <c r="AJ22" s="210">
        <v>70.573039996555707</v>
      </c>
      <c r="AK22" s="210">
        <v>71.174545767674104</v>
      </c>
      <c r="AL22" s="217">
        <v>64.491018995298504</v>
      </c>
      <c r="AM22" s="210"/>
      <c r="AN22" s="218">
        <v>78.437957461465501</v>
      </c>
      <c r="AO22" s="219">
        <v>79.010591578403506</v>
      </c>
      <c r="AP22" s="220">
        <v>78.724274519934497</v>
      </c>
      <c r="AQ22" s="210"/>
      <c r="AR22" s="221">
        <v>68.557563381840893</v>
      </c>
      <c r="AS22" s="215"/>
      <c r="AT22" s="216">
        <v>-7.4480538234579603</v>
      </c>
      <c r="AU22" s="210">
        <v>-0.75096628144922495</v>
      </c>
      <c r="AV22" s="210">
        <v>1.3410921778618401</v>
      </c>
      <c r="AW22" s="210">
        <v>5.33731025550086</v>
      </c>
      <c r="AX22" s="210">
        <v>7.5308396617280504</v>
      </c>
      <c r="AY22" s="217">
        <v>1.5180126349087699</v>
      </c>
      <c r="AZ22" s="210"/>
      <c r="BA22" s="218">
        <v>3.9756849169317099</v>
      </c>
      <c r="BB22" s="219">
        <v>7.8393558449591501</v>
      </c>
      <c r="BC22" s="220">
        <v>5.8793063380844597</v>
      </c>
      <c r="BD22" s="210"/>
      <c r="BE22" s="221">
        <v>2.9085869730584699</v>
      </c>
    </row>
    <row r="23" spans="1:57" x14ac:dyDescent="0.2">
      <c r="A23" s="34" t="s">
        <v>42</v>
      </c>
      <c r="B23" s="2" t="str">
        <f t="shared" si="0"/>
        <v>Newport News/Hampton, VA</v>
      </c>
      <c r="C23" s="2"/>
      <c r="D23" s="23" t="s">
        <v>89</v>
      </c>
      <c r="E23" s="26" t="s">
        <v>90</v>
      </c>
      <c r="F23" s="2"/>
      <c r="G23" s="216">
        <v>54.900272635959197</v>
      </c>
      <c r="H23" s="210">
        <v>60.955660783469597</v>
      </c>
      <c r="I23" s="210">
        <v>64.083799684316205</v>
      </c>
      <c r="J23" s="210">
        <v>63.739417420002802</v>
      </c>
      <c r="K23" s="210">
        <v>63.854211508107298</v>
      </c>
      <c r="L23" s="217">
        <v>61.506672406371003</v>
      </c>
      <c r="M23" s="210"/>
      <c r="N23" s="218">
        <v>81.948629645573206</v>
      </c>
      <c r="O23" s="219">
        <v>83.125269048643901</v>
      </c>
      <c r="P23" s="220">
        <v>82.536949347108603</v>
      </c>
      <c r="Q23" s="210"/>
      <c r="R23" s="221">
        <v>67.515322960867493</v>
      </c>
      <c r="S23" s="215"/>
      <c r="T23" s="216">
        <v>9.3827585297620892</v>
      </c>
      <c r="U23" s="210">
        <v>6.4728357001104397</v>
      </c>
      <c r="V23" s="210">
        <v>6.3150387158957102</v>
      </c>
      <c r="W23" s="210">
        <v>4.3478327332098798</v>
      </c>
      <c r="X23" s="210">
        <v>5.6613813555268502</v>
      </c>
      <c r="Y23" s="217">
        <v>6.3265839872437404</v>
      </c>
      <c r="Z23" s="210"/>
      <c r="AA23" s="218">
        <v>20.560845570147201</v>
      </c>
      <c r="AB23" s="219">
        <v>8.8776221798896398</v>
      </c>
      <c r="AC23" s="220">
        <v>14.3802577797904</v>
      </c>
      <c r="AD23" s="210"/>
      <c r="AE23" s="221">
        <v>9.0074630015859807</v>
      </c>
      <c r="AF23" s="29"/>
      <c r="AG23" s="216">
        <v>53.388275092669197</v>
      </c>
      <c r="AH23" s="210">
        <v>61.208478785043297</v>
      </c>
      <c r="AI23" s="210">
        <v>65.264332241695698</v>
      </c>
      <c r="AJ23" s="210">
        <v>67.812286320941396</v>
      </c>
      <c r="AK23" s="210">
        <v>67.2544715154568</v>
      </c>
      <c r="AL23" s="217">
        <v>62.985568791161299</v>
      </c>
      <c r="AM23" s="210"/>
      <c r="AN23" s="218">
        <v>77.244754741425794</v>
      </c>
      <c r="AO23" s="219">
        <v>78.864217079929404</v>
      </c>
      <c r="AP23" s="220">
        <v>78.054485910677599</v>
      </c>
      <c r="AQ23" s="210"/>
      <c r="AR23" s="221">
        <v>67.290973682451707</v>
      </c>
      <c r="AS23" s="215"/>
      <c r="AT23" s="216">
        <v>6.4227611223345198</v>
      </c>
      <c r="AU23" s="210">
        <v>5.4230947265569904</v>
      </c>
      <c r="AV23" s="210">
        <v>5.44019303314988</v>
      </c>
      <c r="AW23" s="210">
        <v>4.5792314159225702</v>
      </c>
      <c r="AX23" s="210">
        <v>3.7925683097401102</v>
      </c>
      <c r="AY23" s="217">
        <v>5.0589270501101797</v>
      </c>
      <c r="AZ23" s="210"/>
      <c r="BA23" s="218">
        <v>8.20235237632801</v>
      </c>
      <c r="BB23" s="219">
        <v>7.1377247118326803</v>
      </c>
      <c r="BC23" s="220">
        <v>7.6618850541620098</v>
      </c>
      <c r="BD23" s="210"/>
      <c r="BE23" s="221">
        <v>5.9075309747459999</v>
      </c>
    </row>
    <row r="24" spans="1:57" x14ac:dyDescent="0.2">
      <c r="A24" s="35" t="s">
        <v>100</v>
      </c>
      <c r="B24" s="2" t="str">
        <f t="shared" si="0"/>
        <v>Chesapeake/Suffolk, VA</v>
      </c>
      <c r="C24" s="2"/>
      <c r="D24" s="24" t="s">
        <v>89</v>
      </c>
      <c r="E24" s="27" t="s">
        <v>90</v>
      </c>
      <c r="F24" s="2"/>
      <c r="G24" s="222">
        <v>59.039404701505099</v>
      </c>
      <c r="H24" s="223">
        <v>70.082868256384202</v>
      </c>
      <c r="I24" s="223">
        <v>74.767461525452305</v>
      </c>
      <c r="J24" s="223">
        <v>75.021139861322496</v>
      </c>
      <c r="K24" s="223">
        <v>74.226281075596106</v>
      </c>
      <c r="L24" s="224">
        <v>70.627431084052006</v>
      </c>
      <c r="M24" s="210"/>
      <c r="N24" s="225">
        <v>83.324877388804296</v>
      </c>
      <c r="O24" s="226">
        <v>85.557246744461295</v>
      </c>
      <c r="P24" s="227">
        <v>84.441062066632796</v>
      </c>
      <c r="Q24" s="210"/>
      <c r="R24" s="228">
        <v>74.574182793360805</v>
      </c>
      <c r="S24" s="215"/>
      <c r="T24" s="222">
        <v>2.4058451575337698</v>
      </c>
      <c r="U24" s="223">
        <v>1.21762738261829</v>
      </c>
      <c r="V24" s="223">
        <v>2.2701054122770699</v>
      </c>
      <c r="W24" s="223">
        <v>8.2189003023714999</v>
      </c>
      <c r="X24" s="223">
        <v>14.2472553050155</v>
      </c>
      <c r="Y24" s="224">
        <v>5.6369010303443803</v>
      </c>
      <c r="Z24" s="210"/>
      <c r="AA24" s="225">
        <v>14.710965367897501</v>
      </c>
      <c r="AB24" s="226">
        <v>18.604428402489098</v>
      </c>
      <c r="AC24" s="227">
        <v>16.650942091587101</v>
      </c>
      <c r="AD24" s="210"/>
      <c r="AE24" s="228">
        <v>8.9653665674120209</v>
      </c>
      <c r="AF24" s="30"/>
      <c r="AG24" s="222">
        <v>57.764555886102798</v>
      </c>
      <c r="AH24" s="223">
        <v>69.587760305992305</v>
      </c>
      <c r="AI24" s="223">
        <v>74.152146196345001</v>
      </c>
      <c r="AJ24" s="223">
        <v>74.572885677857997</v>
      </c>
      <c r="AK24" s="223">
        <v>72.634934126646797</v>
      </c>
      <c r="AL24" s="224">
        <v>69.742456438589002</v>
      </c>
      <c r="AM24" s="210"/>
      <c r="AN24" s="225">
        <v>79.188270293242596</v>
      </c>
      <c r="AO24" s="226">
        <v>81.257968550786202</v>
      </c>
      <c r="AP24" s="227">
        <v>80.223119422014406</v>
      </c>
      <c r="AQ24" s="210"/>
      <c r="AR24" s="228">
        <v>72.736931576710504</v>
      </c>
      <c r="AS24" s="38"/>
      <c r="AT24" s="222">
        <v>1.1345434628572799</v>
      </c>
      <c r="AU24" s="223">
        <v>0.39937296548561102</v>
      </c>
      <c r="AV24" s="223">
        <v>1.37040565058324</v>
      </c>
      <c r="AW24" s="223">
        <v>2.10334688328498</v>
      </c>
      <c r="AX24" s="223">
        <v>2.45059674169458</v>
      </c>
      <c r="AY24" s="224">
        <v>1.51403881431517</v>
      </c>
      <c r="AZ24" s="210"/>
      <c r="BA24" s="225">
        <v>1.3854325632426201</v>
      </c>
      <c r="BB24" s="226">
        <v>3.65750041339215</v>
      </c>
      <c r="BC24" s="227">
        <v>2.5235328885662902</v>
      </c>
      <c r="BD24" s="210"/>
      <c r="BE24" s="228">
        <v>1.82999908349857</v>
      </c>
    </row>
    <row r="25" spans="1:57" x14ac:dyDescent="0.2">
      <c r="A25" s="34" t="s">
        <v>58</v>
      </c>
      <c r="B25" s="2" t="s">
        <v>58</v>
      </c>
      <c r="C25" s="8"/>
      <c r="D25" s="22" t="s">
        <v>89</v>
      </c>
      <c r="E25" s="25" t="s">
        <v>90</v>
      </c>
      <c r="F25" s="2"/>
      <c r="G25" s="207">
        <v>32.176234979973202</v>
      </c>
      <c r="H25" s="208">
        <v>48.931909212283003</v>
      </c>
      <c r="I25" s="208">
        <v>67.289719626168207</v>
      </c>
      <c r="J25" s="208">
        <v>72.196261682242906</v>
      </c>
      <c r="K25" s="208">
        <v>82.476635514018596</v>
      </c>
      <c r="L25" s="209">
        <v>60.614152202937198</v>
      </c>
      <c r="M25" s="210"/>
      <c r="N25" s="211">
        <v>89.652870493991898</v>
      </c>
      <c r="O25" s="212">
        <v>89.319092122830398</v>
      </c>
      <c r="P25" s="213">
        <v>89.485981308411198</v>
      </c>
      <c r="Q25" s="210"/>
      <c r="R25" s="214">
        <v>68.863246233072601</v>
      </c>
      <c r="S25" s="215"/>
      <c r="T25" s="207">
        <v>-19.3979933110367</v>
      </c>
      <c r="U25" s="208">
        <v>-27.854330708661401</v>
      </c>
      <c r="V25" s="208">
        <v>-13.5135135135135</v>
      </c>
      <c r="W25" s="208">
        <v>-10.434782608695601</v>
      </c>
      <c r="X25" s="208">
        <v>-2.9076620825147299</v>
      </c>
      <c r="Y25" s="209">
        <v>-13.680007605285599</v>
      </c>
      <c r="Z25" s="210"/>
      <c r="AA25" s="211">
        <v>-2.3627771719374699</v>
      </c>
      <c r="AB25" s="212">
        <v>-2.1214337966349599</v>
      </c>
      <c r="AC25" s="213">
        <v>-2.2424794895168598</v>
      </c>
      <c r="AD25" s="210"/>
      <c r="AE25" s="214">
        <v>-9.7600599850037408</v>
      </c>
      <c r="AG25" s="207">
        <v>37.349799732977303</v>
      </c>
      <c r="AH25" s="208">
        <v>57.802069425901202</v>
      </c>
      <c r="AI25" s="208">
        <v>73.673230974632801</v>
      </c>
      <c r="AJ25" s="208">
        <v>69.884846461949195</v>
      </c>
      <c r="AK25" s="208">
        <v>73.806742323097396</v>
      </c>
      <c r="AL25" s="209">
        <v>62.503337783711601</v>
      </c>
      <c r="AM25" s="210"/>
      <c r="AN25" s="211">
        <v>86.874165554071993</v>
      </c>
      <c r="AO25" s="212">
        <v>87.224632843791696</v>
      </c>
      <c r="AP25" s="213">
        <v>87.049399198931894</v>
      </c>
      <c r="AQ25" s="210"/>
      <c r="AR25" s="214">
        <v>69.516498188060197</v>
      </c>
      <c r="AS25" s="215"/>
      <c r="AT25" s="207">
        <v>-1.6479894528675001</v>
      </c>
      <c r="AU25" s="208">
        <v>-4.1112956810631198</v>
      </c>
      <c r="AV25" s="208">
        <v>-2.25838591829956</v>
      </c>
      <c r="AW25" s="208">
        <v>-8.2292351523120697</v>
      </c>
      <c r="AX25" s="208">
        <v>-3.49154391707583</v>
      </c>
      <c r="AY25" s="209">
        <v>-4.2123839484385703</v>
      </c>
      <c r="AZ25" s="210"/>
      <c r="BA25" s="211">
        <v>0.94046926507659401</v>
      </c>
      <c r="BB25" s="212">
        <v>1.2103020914020099</v>
      </c>
      <c r="BC25" s="213">
        <v>1.0754771824435601</v>
      </c>
      <c r="BD25" s="210"/>
      <c r="BE25" s="214">
        <v>-2.3852965300212499</v>
      </c>
    </row>
    <row r="26" spans="1:57" x14ac:dyDescent="0.2">
      <c r="A26" s="34" t="s">
        <v>101</v>
      </c>
      <c r="B26" s="2" t="str">
        <f t="shared" si="0"/>
        <v>Richmond North/Glen Allen, VA</v>
      </c>
      <c r="C26" s="9"/>
      <c r="D26" s="23" t="s">
        <v>89</v>
      </c>
      <c r="E26" s="26" t="s">
        <v>90</v>
      </c>
      <c r="F26" s="2"/>
      <c r="G26" s="216">
        <v>44.702813067150601</v>
      </c>
      <c r="H26" s="210">
        <v>59.199183303085199</v>
      </c>
      <c r="I26" s="210">
        <v>73.627495462794897</v>
      </c>
      <c r="J26" s="210">
        <v>72.232304900181404</v>
      </c>
      <c r="K26" s="210">
        <v>85.707803992740395</v>
      </c>
      <c r="L26" s="217">
        <v>67.093920145190495</v>
      </c>
      <c r="M26" s="210"/>
      <c r="N26" s="218">
        <v>93.160163339382905</v>
      </c>
      <c r="O26" s="219">
        <v>93.398366606170498</v>
      </c>
      <c r="P26" s="220">
        <v>93.279264972776701</v>
      </c>
      <c r="Q26" s="210"/>
      <c r="R26" s="221">
        <v>74.575447238786595</v>
      </c>
      <c r="S26" s="215"/>
      <c r="T26" s="216">
        <v>-3.2975420184644499</v>
      </c>
      <c r="U26" s="210">
        <v>-4.70562229248221</v>
      </c>
      <c r="V26" s="210">
        <v>4.5628124277532702</v>
      </c>
      <c r="W26" s="210">
        <v>2.5312485761135002</v>
      </c>
      <c r="X26" s="210">
        <v>3.7045371546402501</v>
      </c>
      <c r="Y26" s="217">
        <v>1.087863419999</v>
      </c>
      <c r="Z26" s="210"/>
      <c r="AA26" s="218">
        <v>4.1933901343618798</v>
      </c>
      <c r="AB26" s="219">
        <v>2.17609976629317</v>
      </c>
      <c r="AC26" s="220">
        <v>3.1735975759612902</v>
      </c>
      <c r="AD26" s="210"/>
      <c r="AE26" s="221">
        <v>1.8234936660051899</v>
      </c>
      <c r="AG26" s="216">
        <v>44.2604355716878</v>
      </c>
      <c r="AH26" s="210">
        <v>60.432735934664201</v>
      </c>
      <c r="AI26" s="210">
        <v>70.839950090744097</v>
      </c>
      <c r="AJ26" s="210">
        <v>68.143148820326601</v>
      </c>
      <c r="AK26" s="210">
        <v>67.717785843920097</v>
      </c>
      <c r="AL26" s="217">
        <v>62.278811252268603</v>
      </c>
      <c r="AM26" s="210"/>
      <c r="AN26" s="218">
        <v>83.487409255898299</v>
      </c>
      <c r="AO26" s="219">
        <v>84.701111615244997</v>
      </c>
      <c r="AP26" s="220">
        <v>84.094260435571599</v>
      </c>
      <c r="AQ26" s="210"/>
      <c r="AR26" s="221">
        <v>68.511796733212293</v>
      </c>
      <c r="AS26" s="215"/>
      <c r="AT26" s="216">
        <v>3.1125163131201301</v>
      </c>
      <c r="AU26" s="210">
        <v>3.9524235932781999</v>
      </c>
      <c r="AV26" s="210">
        <v>5.0281488788450899</v>
      </c>
      <c r="AW26" s="210">
        <v>-0.112542678676056</v>
      </c>
      <c r="AX26" s="210">
        <v>2.43248853225652</v>
      </c>
      <c r="AY26" s="217">
        <v>2.8255765644324402</v>
      </c>
      <c r="AZ26" s="210"/>
      <c r="BA26" s="218">
        <v>2.9916577312084698</v>
      </c>
      <c r="BB26" s="219">
        <v>1.4630526055504001</v>
      </c>
      <c r="BC26" s="220">
        <v>2.21612601538865</v>
      </c>
      <c r="BD26" s="210"/>
      <c r="BE26" s="221">
        <v>2.61113518591252</v>
      </c>
    </row>
    <row r="27" spans="1:57" x14ac:dyDescent="0.2">
      <c r="A27" s="20" t="s">
        <v>61</v>
      </c>
      <c r="B27" s="2" t="str">
        <f t="shared" si="0"/>
        <v>Richmond West/Midlothian, VA</v>
      </c>
      <c r="C27" s="2"/>
      <c r="D27" s="23" t="s">
        <v>89</v>
      </c>
      <c r="E27" s="26" t="s">
        <v>90</v>
      </c>
      <c r="F27" s="2"/>
      <c r="G27" s="216">
        <v>48.458023986293497</v>
      </c>
      <c r="H27" s="210">
        <v>57.024557395773797</v>
      </c>
      <c r="I27" s="210">
        <v>66.533409480296896</v>
      </c>
      <c r="J27" s="210">
        <v>68.532267275842301</v>
      </c>
      <c r="K27" s="210">
        <v>85.551113649343193</v>
      </c>
      <c r="L27" s="217">
        <v>65.219874357509894</v>
      </c>
      <c r="M27" s="210"/>
      <c r="N27" s="218">
        <v>93.175328383780595</v>
      </c>
      <c r="O27" s="219">
        <v>93.346659051970306</v>
      </c>
      <c r="P27" s="220">
        <v>93.260993717875394</v>
      </c>
      <c r="Q27" s="210"/>
      <c r="R27" s="221">
        <v>73.231622746185806</v>
      </c>
      <c r="S27" s="215"/>
      <c r="T27" s="216">
        <v>10.080582302628001</v>
      </c>
      <c r="U27" s="210">
        <v>-0.80720873008532001</v>
      </c>
      <c r="V27" s="210">
        <v>9.2915500911145692</v>
      </c>
      <c r="W27" s="210">
        <v>6.5450742243286504</v>
      </c>
      <c r="X27" s="210">
        <v>3.7126376032079502</v>
      </c>
      <c r="Y27" s="217">
        <v>5.46652488423201</v>
      </c>
      <c r="Z27" s="210"/>
      <c r="AA27" s="218">
        <v>4.1475981170712304</v>
      </c>
      <c r="AB27" s="219">
        <v>4.47210535070736</v>
      </c>
      <c r="AC27" s="220">
        <v>4.3097483876365397</v>
      </c>
      <c r="AD27" s="210"/>
      <c r="AE27" s="221">
        <v>5.0426637255518401</v>
      </c>
      <c r="AG27" s="216">
        <v>49.721587664191802</v>
      </c>
      <c r="AH27" s="210">
        <v>59.8158195316961</v>
      </c>
      <c r="AI27" s="210">
        <v>63.428041119360302</v>
      </c>
      <c r="AJ27" s="210">
        <v>64.663049685893697</v>
      </c>
      <c r="AK27" s="210">
        <v>71.023700742432794</v>
      </c>
      <c r="AL27" s="217">
        <v>61.730439748715</v>
      </c>
      <c r="AM27" s="210"/>
      <c r="AN27" s="218">
        <v>84.137635636778896</v>
      </c>
      <c r="AO27" s="219">
        <v>84.865790976584805</v>
      </c>
      <c r="AP27" s="220">
        <v>84.501713306681793</v>
      </c>
      <c r="AQ27" s="210"/>
      <c r="AR27" s="221">
        <v>68.236517908134104</v>
      </c>
      <c r="AS27" s="215"/>
      <c r="AT27" s="216">
        <v>3.9108693107062802</v>
      </c>
      <c r="AU27" s="210">
        <v>0.23769924624452399</v>
      </c>
      <c r="AV27" s="210">
        <v>2.3004732083552701</v>
      </c>
      <c r="AW27" s="210">
        <v>0.307698982711544</v>
      </c>
      <c r="AX27" s="210">
        <v>4.58500503455946</v>
      </c>
      <c r="AY27" s="217">
        <v>2.2363558498913698</v>
      </c>
      <c r="AZ27" s="210"/>
      <c r="BA27" s="218">
        <v>4.44159277418672</v>
      </c>
      <c r="BB27" s="219">
        <v>3.06861170909167</v>
      </c>
      <c r="BC27" s="220">
        <v>3.7476025635612</v>
      </c>
      <c r="BD27" s="210"/>
      <c r="BE27" s="221">
        <v>2.7660039055712899</v>
      </c>
    </row>
    <row r="28" spans="1:57" x14ac:dyDescent="0.2">
      <c r="A28" s="20" t="s">
        <v>57</v>
      </c>
      <c r="B28" s="2" t="str">
        <f t="shared" si="0"/>
        <v>Petersburg/Chester, VA</v>
      </c>
      <c r="C28" s="2"/>
      <c r="D28" s="23" t="s">
        <v>89</v>
      </c>
      <c r="E28" s="26" t="s">
        <v>90</v>
      </c>
      <c r="F28" s="2"/>
      <c r="G28" s="216">
        <v>57.493517718236802</v>
      </c>
      <c r="H28" s="210">
        <v>65.929127052722507</v>
      </c>
      <c r="I28" s="210">
        <v>69.541918755401895</v>
      </c>
      <c r="J28" s="210">
        <v>71.495246326707004</v>
      </c>
      <c r="K28" s="210">
        <v>81.486603284355994</v>
      </c>
      <c r="L28" s="217">
        <v>69.189282627484801</v>
      </c>
      <c r="M28" s="210"/>
      <c r="N28" s="218">
        <v>88.798617113223798</v>
      </c>
      <c r="O28" s="219">
        <v>88.452895419187499</v>
      </c>
      <c r="P28" s="220">
        <v>88.625756266205698</v>
      </c>
      <c r="Q28" s="210"/>
      <c r="R28" s="221">
        <v>74.742560809976496</v>
      </c>
      <c r="S28" s="215"/>
      <c r="T28" s="216">
        <v>0.91640522258218005</v>
      </c>
      <c r="U28" s="210">
        <v>-0.13620397380454899</v>
      </c>
      <c r="V28" s="210">
        <v>0.41118632174366898</v>
      </c>
      <c r="W28" s="210">
        <v>3.3737381479514599</v>
      </c>
      <c r="X28" s="210">
        <v>4.1140587108467903</v>
      </c>
      <c r="Y28" s="217">
        <v>1.84594117487119</v>
      </c>
      <c r="Z28" s="210"/>
      <c r="AA28" s="218">
        <v>9.3066212999824707</v>
      </c>
      <c r="AB28" s="219">
        <v>5.5403865797124201</v>
      </c>
      <c r="AC28" s="220">
        <v>7.39416512350373</v>
      </c>
      <c r="AD28" s="210"/>
      <c r="AE28" s="221">
        <v>3.6602426510165902</v>
      </c>
      <c r="AG28" s="216">
        <v>55.786516853932497</v>
      </c>
      <c r="AH28" s="210">
        <v>65.155574762316306</v>
      </c>
      <c r="AI28" s="210">
        <v>69.0535868625756</v>
      </c>
      <c r="AJ28" s="210">
        <v>69.204840103716506</v>
      </c>
      <c r="AK28" s="210">
        <v>69.382022471910105</v>
      </c>
      <c r="AL28" s="217">
        <v>65.716508210890197</v>
      </c>
      <c r="AM28" s="210"/>
      <c r="AN28" s="218">
        <v>77.649092480553094</v>
      </c>
      <c r="AO28" s="219">
        <v>79.006050129645601</v>
      </c>
      <c r="AP28" s="220">
        <v>78.327571305099298</v>
      </c>
      <c r="AQ28" s="210"/>
      <c r="AR28" s="221">
        <v>69.319669094949901</v>
      </c>
      <c r="AS28" s="215"/>
      <c r="AT28" s="216">
        <v>-0.82816778696484605</v>
      </c>
      <c r="AU28" s="210">
        <v>-1.98659956958144</v>
      </c>
      <c r="AV28" s="210">
        <v>-1.62639413105704</v>
      </c>
      <c r="AW28" s="210">
        <v>-1.8371062358631001</v>
      </c>
      <c r="AX28" s="210">
        <v>0.81805092098756904</v>
      </c>
      <c r="AY28" s="217">
        <v>-1.10169895596344</v>
      </c>
      <c r="AZ28" s="210"/>
      <c r="BA28" s="218">
        <v>4.8907077120555904</v>
      </c>
      <c r="BB28" s="219">
        <v>3.1026008403280101</v>
      </c>
      <c r="BC28" s="220">
        <v>3.9812249451347901</v>
      </c>
      <c r="BD28" s="210"/>
      <c r="BE28" s="221">
        <v>0.48409270338578497</v>
      </c>
    </row>
    <row r="29" spans="1:57" x14ac:dyDescent="0.2">
      <c r="A29" s="20" t="s">
        <v>102</v>
      </c>
      <c r="B29" s="41" t="s">
        <v>48</v>
      </c>
      <c r="C29" s="2"/>
      <c r="D29" s="23" t="s">
        <v>89</v>
      </c>
      <c r="E29" s="26" t="s">
        <v>90</v>
      </c>
      <c r="F29" s="2"/>
      <c r="G29" s="216">
        <v>39.513108614232202</v>
      </c>
      <c r="H29" s="210">
        <v>50.2808988764044</v>
      </c>
      <c r="I29" s="210">
        <v>55.763628797336601</v>
      </c>
      <c r="J29" s="210">
        <v>55.992509363295802</v>
      </c>
      <c r="K29" s="210">
        <v>55.337078651685303</v>
      </c>
      <c r="L29" s="217">
        <v>51.377444860590899</v>
      </c>
      <c r="M29" s="210"/>
      <c r="N29" s="218">
        <v>61.319184352892201</v>
      </c>
      <c r="O29" s="219">
        <v>59.3841032043279</v>
      </c>
      <c r="P29" s="220">
        <v>60.351643778609997</v>
      </c>
      <c r="Q29" s="210"/>
      <c r="R29" s="221">
        <v>53.941501694310602</v>
      </c>
      <c r="S29" s="215"/>
      <c r="T29" s="216">
        <v>1.7729813356128299</v>
      </c>
      <c r="U29" s="210">
        <v>2.9933623128737099</v>
      </c>
      <c r="V29" s="210">
        <v>7.5777068391637199</v>
      </c>
      <c r="W29" s="210">
        <v>-1.5780662654314599</v>
      </c>
      <c r="X29" s="210">
        <v>-3.4888425111635999</v>
      </c>
      <c r="Y29" s="217">
        <v>1.2532041351524399</v>
      </c>
      <c r="Z29" s="210"/>
      <c r="AA29" s="218">
        <v>1.9865001821585599</v>
      </c>
      <c r="AB29" s="219">
        <v>5.9525240878851298</v>
      </c>
      <c r="AC29" s="220">
        <v>3.89992030999746</v>
      </c>
      <c r="AD29" s="210"/>
      <c r="AE29" s="221">
        <v>2.0844891332690501</v>
      </c>
      <c r="AG29" s="216">
        <v>37.274413016793297</v>
      </c>
      <c r="AH29" s="210">
        <v>48.645825171720297</v>
      </c>
      <c r="AI29" s="210">
        <v>51.448196609992401</v>
      </c>
      <c r="AJ29" s="210">
        <v>51.9835984225234</v>
      </c>
      <c r="AK29" s="210">
        <v>50.688187207814202</v>
      </c>
      <c r="AL29" s="217">
        <v>48.008044085768702</v>
      </c>
      <c r="AM29" s="210"/>
      <c r="AN29" s="218">
        <v>54.882603358666898</v>
      </c>
      <c r="AO29" s="219">
        <v>54.584867716576497</v>
      </c>
      <c r="AP29" s="220">
        <v>54.733735537621698</v>
      </c>
      <c r="AQ29" s="210"/>
      <c r="AR29" s="221">
        <v>49.929670214869603</v>
      </c>
      <c r="AS29" s="215"/>
      <c r="AT29" s="216">
        <v>-1.2867346354215501</v>
      </c>
      <c r="AU29" s="210">
        <v>-1.7119184000799801</v>
      </c>
      <c r="AV29" s="210">
        <v>-0.58823889001815899</v>
      </c>
      <c r="AW29" s="210">
        <v>-1.9821791120075201</v>
      </c>
      <c r="AX29" s="210">
        <v>-1.0703748041179599</v>
      </c>
      <c r="AY29" s="217">
        <v>-1.3306841274032</v>
      </c>
      <c r="AZ29" s="210"/>
      <c r="BA29" s="218">
        <v>-2.4278194191998002</v>
      </c>
      <c r="BB29" s="219">
        <v>-1.6751434415467801</v>
      </c>
      <c r="BC29" s="220">
        <v>-2.05320643100996</v>
      </c>
      <c r="BD29" s="210"/>
      <c r="BE29" s="221">
        <v>-1.5614433941939601</v>
      </c>
    </row>
    <row r="30" spans="1:57" x14ac:dyDescent="0.2">
      <c r="A30" s="20" t="s">
        <v>53</v>
      </c>
      <c r="B30" s="2" t="str">
        <f t="shared" si="0"/>
        <v>Roanoke, VA</v>
      </c>
      <c r="C30" s="2"/>
      <c r="D30" s="23" t="s">
        <v>89</v>
      </c>
      <c r="E30" s="26" t="s">
        <v>90</v>
      </c>
      <c r="F30" s="2"/>
      <c r="G30" s="216">
        <v>42.071917808219098</v>
      </c>
      <c r="H30" s="210">
        <v>54.691780821917803</v>
      </c>
      <c r="I30" s="210">
        <v>65.428082191780803</v>
      </c>
      <c r="J30" s="210">
        <v>65.393835616438295</v>
      </c>
      <c r="K30" s="210">
        <v>63.339041095890401</v>
      </c>
      <c r="L30" s="217">
        <v>58.184931506849303</v>
      </c>
      <c r="M30" s="210"/>
      <c r="N30" s="218">
        <v>71.866438356164295</v>
      </c>
      <c r="O30" s="219">
        <v>67.825342465753394</v>
      </c>
      <c r="P30" s="220">
        <v>69.845890410958901</v>
      </c>
      <c r="Q30" s="210"/>
      <c r="R30" s="221">
        <v>61.516634050880597</v>
      </c>
      <c r="S30" s="215"/>
      <c r="T30" s="216">
        <v>4.4696810459243403</v>
      </c>
      <c r="U30" s="210">
        <v>0.54341011857918298</v>
      </c>
      <c r="V30" s="210">
        <v>7.0126068536663499</v>
      </c>
      <c r="W30" s="210">
        <v>3.2016397134318302</v>
      </c>
      <c r="X30" s="210">
        <v>1.1995285661842801</v>
      </c>
      <c r="Y30" s="217">
        <v>3.25191179108795</v>
      </c>
      <c r="Z30" s="210"/>
      <c r="AA30" s="218">
        <v>4.9913610650799702</v>
      </c>
      <c r="AB30" s="219">
        <v>7.0091197008432804</v>
      </c>
      <c r="AC30" s="220">
        <v>5.9614633152996399</v>
      </c>
      <c r="AD30" s="210"/>
      <c r="AE30" s="221">
        <v>4.1155770020197604</v>
      </c>
      <c r="AG30" s="216">
        <v>43.043664383561598</v>
      </c>
      <c r="AH30" s="210">
        <v>55.291095890410901</v>
      </c>
      <c r="AI30" s="210">
        <v>61.682363013698598</v>
      </c>
      <c r="AJ30" s="210">
        <v>59.208047945205401</v>
      </c>
      <c r="AK30" s="210">
        <v>57.315924657534197</v>
      </c>
      <c r="AL30" s="217">
        <v>55.308219178082098</v>
      </c>
      <c r="AM30" s="210"/>
      <c r="AN30" s="218">
        <v>67.761130136986296</v>
      </c>
      <c r="AO30" s="219">
        <v>68.005136986301295</v>
      </c>
      <c r="AP30" s="220">
        <v>67.883133561643803</v>
      </c>
      <c r="AQ30" s="210"/>
      <c r="AR30" s="221">
        <v>58.901051859099802</v>
      </c>
      <c r="AS30" s="215"/>
      <c r="AT30" s="216">
        <v>4.6798261350335499</v>
      </c>
      <c r="AU30" s="210">
        <v>-2.0122756184957198</v>
      </c>
      <c r="AV30" s="210">
        <v>0.26371189828929198</v>
      </c>
      <c r="AW30" s="210">
        <v>-0.83407006382972204</v>
      </c>
      <c r="AX30" s="210">
        <v>-1.15816554172718E-2</v>
      </c>
      <c r="AY30" s="217">
        <v>0.16170655603578901</v>
      </c>
      <c r="AZ30" s="210"/>
      <c r="BA30" s="218">
        <v>1.8102105168486999</v>
      </c>
      <c r="BB30" s="219">
        <v>2.7766248790370098</v>
      </c>
      <c r="BC30" s="220">
        <v>2.2920035897973201</v>
      </c>
      <c r="BD30" s="210"/>
      <c r="BE30" s="221">
        <v>0.85331364512055596</v>
      </c>
    </row>
    <row r="31" spans="1:57" x14ac:dyDescent="0.2">
      <c r="A31" s="20" t="s">
        <v>54</v>
      </c>
      <c r="B31" s="2" t="str">
        <f t="shared" si="0"/>
        <v>Charlottesville, VA</v>
      </c>
      <c r="C31" s="2"/>
      <c r="D31" s="23" t="s">
        <v>89</v>
      </c>
      <c r="E31" s="26" t="s">
        <v>90</v>
      </c>
      <c r="F31" s="2"/>
      <c r="G31" s="216">
        <v>53.135956369302598</v>
      </c>
      <c r="H31" s="210">
        <v>66.2835995325282</v>
      </c>
      <c r="I31" s="210">
        <v>73.295675886248503</v>
      </c>
      <c r="J31" s="210">
        <v>71.756914686404301</v>
      </c>
      <c r="K31" s="210">
        <v>76.236852356836707</v>
      </c>
      <c r="L31" s="217">
        <v>68.1417997662641</v>
      </c>
      <c r="M31" s="210"/>
      <c r="N31" s="218">
        <v>88.644331904947407</v>
      </c>
      <c r="O31" s="219">
        <v>78.515777171795804</v>
      </c>
      <c r="P31" s="220">
        <v>83.580054538371598</v>
      </c>
      <c r="Q31" s="210"/>
      <c r="R31" s="221">
        <v>72.552729701151904</v>
      </c>
      <c r="S31" s="215"/>
      <c r="T31" s="216">
        <v>28.1110450454144</v>
      </c>
      <c r="U31" s="210">
        <v>23.3849494068747</v>
      </c>
      <c r="V31" s="210">
        <v>15.2017812822228</v>
      </c>
      <c r="W31" s="210">
        <v>11.324843936204299</v>
      </c>
      <c r="X31" s="210">
        <v>1.89854085572957</v>
      </c>
      <c r="Y31" s="217">
        <v>14.2954959796967</v>
      </c>
      <c r="Z31" s="210"/>
      <c r="AA31" s="218">
        <v>2.7556449204117701</v>
      </c>
      <c r="AB31" s="219">
        <v>5.5324089540355796</v>
      </c>
      <c r="AC31" s="220">
        <v>4.0414759928000699</v>
      </c>
      <c r="AD31" s="210"/>
      <c r="AE31" s="221">
        <v>10.704348953096501</v>
      </c>
      <c r="AG31" s="216">
        <v>45.773276197896301</v>
      </c>
      <c r="AH31" s="210">
        <v>61.063498246980899</v>
      </c>
      <c r="AI31" s="210">
        <v>68.479742890533601</v>
      </c>
      <c r="AJ31" s="210">
        <v>66.668289832489194</v>
      </c>
      <c r="AK31" s="210">
        <v>66.916634203350199</v>
      </c>
      <c r="AL31" s="217">
        <v>61.780288274249997</v>
      </c>
      <c r="AM31" s="210"/>
      <c r="AN31" s="218">
        <v>73.694974678613093</v>
      </c>
      <c r="AO31" s="219">
        <v>68.952084144916199</v>
      </c>
      <c r="AP31" s="220">
        <v>71.323529411764696</v>
      </c>
      <c r="AQ31" s="210"/>
      <c r="AR31" s="221">
        <v>64.506928599254195</v>
      </c>
      <c r="AS31" s="215"/>
      <c r="AT31" s="216">
        <v>11.5336260934235</v>
      </c>
      <c r="AU31" s="210">
        <v>12.063723087148</v>
      </c>
      <c r="AV31" s="210">
        <v>12.7862148800128</v>
      </c>
      <c r="AW31" s="210">
        <v>7.7944849882603897</v>
      </c>
      <c r="AX31" s="210">
        <v>5.6948263461113404</v>
      </c>
      <c r="AY31" s="217">
        <v>9.7711116410247598</v>
      </c>
      <c r="AZ31" s="210"/>
      <c r="BA31" s="218">
        <v>1.92794274494798</v>
      </c>
      <c r="BB31" s="219">
        <v>1.4377204601804101</v>
      </c>
      <c r="BC31" s="220">
        <v>1.6903910888823199</v>
      </c>
      <c r="BD31" s="210"/>
      <c r="BE31" s="221">
        <v>7.0829890336492403</v>
      </c>
    </row>
    <row r="32" spans="1:57" x14ac:dyDescent="0.2">
      <c r="A32" s="20" t="s">
        <v>103</v>
      </c>
      <c r="B32" t="s">
        <v>55</v>
      </c>
      <c r="C32" s="2"/>
      <c r="D32" s="23" t="s">
        <v>89</v>
      </c>
      <c r="E32" s="26" t="s">
        <v>90</v>
      </c>
      <c r="F32" s="2"/>
      <c r="G32" s="216">
        <v>41.539098055440597</v>
      </c>
      <c r="H32" s="210">
        <v>52.903047855468202</v>
      </c>
      <c r="I32" s="210">
        <v>57.8678802923734</v>
      </c>
      <c r="J32" s="210">
        <v>58.419528340918397</v>
      </c>
      <c r="K32" s="210">
        <v>55.702661701834202</v>
      </c>
      <c r="L32" s="217">
        <v>53.286443249206997</v>
      </c>
      <c r="M32" s="210"/>
      <c r="N32" s="218">
        <v>57.012825817128601</v>
      </c>
      <c r="O32" s="219">
        <v>59.274582816163203</v>
      </c>
      <c r="P32" s="220">
        <v>58.143704316645902</v>
      </c>
      <c r="Q32" s="210"/>
      <c r="R32" s="221">
        <v>54.674232125618097</v>
      </c>
      <c r="S32" s="215"/>
      <c r="T32" s="216">
        <v>-14.8053904303354</v>
      </c>
      <c r="U32" s="210">
        <v>-12.1365463938902</v>
      </c>
      <c r="V32" s="210">
        <v>-12.2747559397529</v>
      </c>
      <c r="W32" s="210">
        <v>-10.2352513631562</v>
      </c>
      <c r="X32" s="210">
        <v>-14.7408239257639</v>
      </c>
      <c r="Y32" s="217">
        <v>-12.7445513535116</v>
      </c>
      <c r="Z32" s="210"/>
      <c r="AA32" s="218">
        <v>-21.0463782415856</v>
      </c>
      <c r="AB32" s="219">
        <v>-14.8697031717066</v>
      </c>
      <c r="AC32" s="220">
        <v>-18.0142700858692</v>
      </c>
      <c r="AD32" s="210"/>
      <c r="AE32" s="221">
        <v>-14.416002533889699</v>
      </c>
      <c r="AG32" s="216">
        <v>39.956557716177002</v>
      </c>
      <c r="AH32" s="210">
        <v>49.720728175424</v>
      </c>
      <c r="AI32" s="210">
        <v>54.937250034477998</v>
      </c>
      <c r="AJ32" s="210">
        <v>56.364639360088198</v>
      </c>
      <c r="AK32" s="210">
        <v>54.589022203833899</v>
      </c>
      <c r="AL32" s="217">
        <v>51.113639498000197</v>
      </c>
      <c r="AM32" s="210"/>
      <c r="AN32" s="218">
        <v>58.329885533029902</v>
      </c>
      <c r="AO32" s="219">
        <v>56.895600606812799</v>
      </c>
      <c r="AP32" s="220">
        <v>57.612743069921301</v>
      </c>
      <c r="AQ32" s="210"/>
      <c r="AR32" s="221">
        <v>52.9705262328348</v>
      </c>
      <c r="AS32" s="215"/>
      <c r="AT32" s="216">
        <v>-18.0498156950562</v>
      </c>
      <c r="AU32" s="210">
        <v>-19.804184130933301</v>
      </c>
      <c r="AV32" s="210">
        <v>-17.5999273616791</v>
      </c>
      <c r="AW32" s="210">
        <v>-15.694955652997599</v>
      </c>
      <c r="AX32" s="210">
        <v>-16.799709759415499</v>
      </c>
      <c r="AY32" s="217">
        <v>-17.531295714338999</v>
      </c>
      <c r="AZ32" s="210"/>
      <c r="BA32" s="218">
        <v>-18.050781118464698</v>
      </c>
      <c r="BB32" s="219">
        <v>-15.2941222747653</v>
      </c>
      <c r="BC32" s="220">
        <v>-16.708241922694501</v>
      </c>
      <c r="BD32" s="210"/>
      <c r="BE32" s="221">
        <v>-17.280544890515799</v>
      </c>
    </row>
    <row r="33" spans="1:57" x14ac:dyDescent="0.2">
      <c r="A33" s="20" t="s">
        <v>51</v>
      </c>
      <c r="B33" s="2" t="str">
        <f t="shared" si="0"/>
        <v>Staunton &amp; Harrisonburg, VA</v>
      </c>
      <c r="C33" s="2"/>
      <c r="D33" s="23" t="s">
        <v>89</v>
      </c>
      <c r="E33" s="26" t="s">
        <v>90</v>
      </c>
      <c r="F33" s="2"/>
      <c r="G33" s="216">
        <v>39.858657243816197</v>
      </c>
      <c r="H33" s="210">
        <v>49.134275618374502</v>
      </c>
      <c r="I33" s="210">
        <v>55.494699646643099</v>
      </c>
      <c r="J33" s="210">
        <v>57.261484098939903</v>
      </c>
      <c r="K33" s="210">
        <v>55.777385159010599</v>
      </c>
      <c r="L33" s="217">
        <v>51.505300353356802</v>
      </c>
      <c r="M33" s="210"/>
      <c r="N33" s="218">
        <v>65.9363957597173</v>
      </c>
      <c r="O33" s="219">
        <v>60.282685512367401</v>
      </c>
      <c r="P33" s="220">
        <v>63.109540636042396</v>
      </c>
      <c r="Q33" s="210"/>
      <c r="R33" s="221">
        <v>54.820797576981299</v>
      </c>
      <c r="S33" s="215"/>
      <c r="T33" s="216">
        <v>7.2779311327089102</v>
      </c>
      <c r="U33" s="210">
        <v>0.69205405314683799</v>
      </c>
      <c r="V33" s="210">
        <v>2.5938596961177298</v>
      </c>
      <c r="W33" s="210">
        <v>-4.3538819800613204</v>
      </c>
      <c r="X33" s="210">
        <v>-1.8339023040820599</v>
      </c>
      <c r="Y33" s="217">
        <v>0.310149195131527</v>
      </c>
      <c r="Z33" s="210"/>
      <c r="AA33" s="218">
        <v>13.5515025533479</v>
      </c>
      <c r="AB33" s="219">
        <v>1.6919046733441301</v>
      </c>
      <c r="AC33" s="220">
        <v>7.5604416370592</v>
      </c>
      <c r="AD33" s="210"/>
      <c r="AE33" s="221">
        <v>2.58454748189008</v>
      </c>
      <c r="AG33" s="216">
        <v>38.763250883392203</v>
      </c>
      <c r="AH33" s="210">
        <v>48.224381625441602</v>
      </c>
      <c r="AI33" s="210">
        <v>52.089222614840899</v>
      </c>
      <c r="AJ33" s="210">
        <v>54.792402826855103</v>
      </c>
      <c r="AK33" s="210">
        <v>52.296819787985797</v>
      </c>
      <c r="AL33" s="217">
        <v>49.233215547703097</v>
      </c>
      <c r="AM33" s="210"/>
      <c r="AN33" s="218">
        <v>69.368374558303799</v>
      </c>
      <c r="AO33" s="219">
        <v>61.581272084805597</v>
      </c>
      <c r="AP33" s="220">
        <v>65.474823321554695</v>
      </c>
      <c r="AQ33" s="210"/>
      <c r="AR33" s="221">
        <v>53.8736749116607</v>
      </c>
      <c r="AS33" s="215"/>
      <c r="AT33" s="216">
        <v>3.4485900820492401</v>
      </c>
      <c r="AU33" s="210">
        <v>-2.47320838755995</v>
      </c>
      <c r="AV33" s="210">
        <v>-1.70125337820065</v>
      </c>
      <c r="AW33" s="210">
        <v>0.78064845247758197</v>
      </c>
      <c r="AX33" s="210">
        <v>-2.3281903967992199</v>
      </c>
      <c r="AY33" s="217">
        <v>-0.667575760483754</v>
      </c>
      <c r="AZ33" s="210"/>
      <c r="BA33" s="218">
        <v>13.743247211145601</v>
      </c>
      <c r="BB33" s="219">
        <v>1.7630861379317699</v>
      </c>
      <c r="BC33" s="220">
        <v>7.7764589906385</v>
      </c>
      <c r="BD33" s="210"/>
      <c r="BE33" s="221">
        <v>2.1103823538956599</v>
      </c>
    </row>
    <row r="34" spans="1:57" x14ac:dyDescent="0.2">
      <c r="A34" s="20" t="s">
        <v>50</v>
      </c>
      <c r="B34" s="2" t="str">
        <f t="shared" si="0"/>
        <v>Blacksburg &amp; Wytheville, VA</v>
      </c>
      <c r="C34" s="2"/>
      <c r="D34" s="23" t="s">
        <v>89</v>
      </c>
      <c r="E34" s="26" t="s">
        <v>90</v>
      </c>
      <c r="F34" s="2"/>
      <c r="G34" s="216">
        <v>39.574719432959199</v>
      </c>
      <c r="H34" s="210">
        <v>45.678283126599702</v>
      </c>
      <c r="I34" s="210">
        <v>50.364244930104299</v>
      </c>
      <c r="J34" s="210">
        <v>53.238826540657598</v>
      </c>
      <c r="K34" s="210">
        <v>53.868871825162401</v>
      </c>
      <c r="L34" s="217">
        <v>48.544989171096603</v>
      </c>
      <c r="M34" s="210"/>
      <c r="N34" s="218">
        <v>77.6727702303603</v>
      </c>
      <c r="O34" s="219">
        <v>72.829297105729395</v>
      </c>
      <c r="P34" s="220">
        <v>75.251033668044798</v>
      </c>
      <c r="Q34" s="210"/>
      <c r="R34" s="221">
        <v>56.175287598796103</v>
      </c>
      <c r="S34" s="215"/>
      <c r="T34" s="216">
        <v>-11.084004322314399</v>
      </c>
      <c r="U34" s="210">
        <v>-13.2454780018774</v>
      </c>
      <c r="V34" s="210">
        <v>-5.6879298225409203</v>
      </c>
      <c r="W34" s="210">
        <v>-5.2722493376579802</v>
      </c>
      <c r="X34" s="210">
        <v>-7.4317014485263604</v>
      </c>
      <c r="Y34" s="217">
        <v>-8.3910240820812607</v>
      </c>
      <c r="Z34" s="210"/>
      <c r="AA34" s="218">
        <v>3.5705016666203302</v>
      </c>
      <c r="AB34" s="219">
        <v>4.8601265255974297</v>
      </c>
      <c r="AC34" s="220">
        <v>4.1905779469366902</v>
      </c>
      <c r="AD34" s="210"/>
      <c r="AE34" s="221">
        <v>-3.9519202401393199</v>
      </c>
      <c r="AG34" s="216">
        <v>38.403228982083</v>
      </c>
      <c r="AH34" s="210">
        <v>45.555227406969799</v>
      </c>
      <c r="AI34" s="210">
        <v>48.424886788737901</v>
      </c>
      <c r="AJ34" s="210">
        <v>48.636542626501203</v>
      </c>
      <c r="AK34" s="210">
        <v>50.132900177200199</v>
      </c>
      <c r="AL34" s="217">
        <v>46.230557196298399</v>
      </c>
      <c r="AM34" s="210"/>
      <c r="AN34" s="218">
        <v>62.010238235873203</v>
      </c>
      <c r="AO34" s="219">
        <v>62.527072258318498</v>
      </c>
      <c r="AP34" s="220">
        <v>62.268655247095801</v>
      </c>
      <c r="AQ34" s="210"/>
      <c r="AR34" s="221">
        <v>50.812870925097698</v>
      </c>
      <c r="AS34" s="215"/>
      <c r="AT34" s="216">
        <v>0.324714472573646</v>
      </c>
      <c r="AU34" s="210">
        <v>-5.8152660358966299</v>
      </c>
      <c r="AV34" s="210">
        <v>-6.1576374479316502</v>
      </c>
      <c r="AW34" s="210">
        <v>-4.2237152407619902</v>
      </c>
      <c r="AX34" s="210">
        <v>-2.3234494524003799</v>
      </c>
      <c r="AY34" s="217">
        <v>-3.8290260793050002</v>
      </c>
      <c r="AZ34" s="210"/>
      <c r="BA34" s="218">
        <v>-5.5838089511026903</v>
      </c>
      <c r="BB34" s="219">
        <v>-5.1526223685511603</v>
      </c>
      <c r="BC34" s="220">
        <v>-5.3680919957837396</v>
      </c>
      <c r="BD34" s="210"/>
      <c r="BE34" s="221">
        <v>-4.3838599043541597</v>
      </c>
    </row>
    <row r="35" spans="1:57" x14ac:dyDescent="0.2">
      <c r="A35" s="20" t="s">
        <v>49</v>
      </c>
      <c r="B35" s="2" t="str">
        <f t="shared" si="0"/>
        <v>Lynchburg, VA</v>
      </c>
      <c r="C35" s="2"/>
      <c r="D35" s="23" t="s">
        <v>89</v>
      </c>
      <c r="E35" s="26" t="s">
        <v>90</v>
      </c>
      <c r="F35" s="2"/>
      <c r="G35" s="216">
        <v>37.829736211031097</v>
      </c>
      <c r="H35" s="210">
        <v>53.057553956834496</v>
      </c>
      <c r="I35" s="210">
        <v>61.510791366906403</v>
      </c>
      <c r="J35" s="210">
        <v>65.287769784172596</v>
      </c>
      <c r="K35" s="210">
        <v>67.026378896882406</v>
      </c>
      <c r="L35" s="217">
        <v>56.942446043165397</v>
      </c>
      <c r="M35" s="210"/>
      <c r="N35" s="218">
        <v>64.598321342925601</v>
      </c>
      <c r="O35" s="219">
        <v>65.827338129496397</v>
      </c>
      <c r="P35" s="220">
        <v>65.212829736211006</v>
      </c>
      <c r="Q35" s="210"/>
      <c r="R35" s="221">
        <v>59.305412812607003</v>
      </c>
      <c r="S35" s="215"/>
      <c r="T35" s="216">
        <v>-5.7046398279606398</v>
      </c>
      <c r="U35" s="210">
        <v>-0.48028170138694798</v>
      </c>
      <c r="V35" s="210">
        <v>4.9502649268772698</v>
      </c>
      <c r="W35" s="210">
        <v>14.2198042807989</v>
      </c>
      <c r="X35" s="210">
        <v>3.24199865620032</v>
      </c>
      <c r="Y35" s="217">
        <v>3.8618908456226602</v>
      </c>
      <c r="Z35" s="210"/>
      <c r="AA35" s="218">
        <v>-6.9817187136151304</v>
      </c>
      <c r="AB35" s="219">
        <v>-6.7216134887563497</v>
      </c>
      <c r="AC35" s="220">
        <v>-6.85062216386586</v>
      </c>
      <c r="AD35" s="210"/>
      <c r="AE35" s="221">
        <v>0.23885595605148499</v>
      </c>
      <c r="AG35" s="216">
        <v>37.489659321651502</v>
      </c>
      <c r="AH35" s="210">
        <v>56.524027976235203</v>
      </c>
      <c r="AI35" s="210">
        <v>61.051364969542</v>
      </c>
      <c r="AJ35" s="210">
        <v>64.849214108445494</v>
      </c>
      <c r="AK35" s="210">
        <v>62.397533278182998</v>
      </c>
      <c r="AL35" s="217">
        <v>56.462359930811402</v>
      </c>
      <c r="AM35" s="210"/>
      <c r="AN35" s="218">
        <v>70.858088290591795</v>
      </c>
      <c r="AO35" s="219">
        <v>63.833947506956399</v>
      </c>
      <c r="AP35" s="220">
        <v>67.346017898774093</v>
      </c>
      <c r="AQ35" s="210"/>
      <c r="AR35" s="221">
        <v>59.571976493086503</v>
      </c>
      <c r="AS35" s="215"/>
      <c r="AT35" s="216">
        <v>0.487746635354536</v>
      </c>
      <c r="AU35" s="210">
        <v>-0.35143327178244099</v>
      </c>
      <c r="AV35" s="210">
        <v>1.11655695065635</v>
      </c>
      <c r="AW35" s="210">
        <v>5.3673085862496501</v>
      </c>
      <c r="AX35" s="210">
        <v>3.4171423699819798</v>
      </c>
      <c r="AY35" s="217">
        <v>2.1794135639883701</v>
      </c>
      <c r="AZ35" s="210"/>
      <c r="BA35" s="218">
        <v>1.40476415930277</v>
      </c>
      <c r="BB35" s="219">
        <v>3.5511462797310398</v>
      </c>
      <c r="BC35" s="220">
        <v>2.4107864825198599</v>
      </c>
      <c r="BD35" s="210"/>
      <c r="BE35" s="221">
        <v>2.2538099175738502</v>
      </c>
    </row>
    <row r="36" spans="1:57" x14ac:dyDescent="0.2">
      <c r="A36" s="20" t="s">
        <v>23</v>
      </c>
      <c r="B36" s="2" t="str">
        <f t="shared" si="0"/>
        <v>Central Virginia</v>
      </c>
      <c r="C36" s="2"/>
      <c r="D36" s="23" t="s">
        <v>89</v>
      </c>
      <c r="E36" s="26" t="s">
        <v>90</v>
      </c>
      <c r="F36" s="2"/>
      <c r="G36" s="216">
        <v>47.297456777010602</v>
      </c>
      <c r="H36" s="210">
        <v>60.096182215141297</v>
      </c>
      <c r="I36" s="210">
        <v>70.469699651855706</v>
      </c>
      <c r="J36" s="210">
        <v>71.127633209417496</v>
      </c>
      <c r="K36" s="210">
        <v>80.996636572844693</v>
      </c>
      <c r="L36" s="217">
        <v>65.997521685254</v>
      </c>
      <c r="M36" s="210"/>
      <c r="N36" s="218">
        <v>87.873959992919097</v>
      </c>
      <c r="O36" s="219">
        <v>86.236502035758505</v>
      </c>
      <c r="P36" s="220">
        <v>87.055231014338801</v>
      </c>
      <c r="Q36" s="210"/>
      <c r="R36" s="221">
        <v>72.014010064992505</v>
      </c>
      <c r="S36" s="215"/>
      <c r="T36" s="216">
        <v>1.60674916555572</v>
      </c>
      <c r="U36" s="210">
        <v>-1.64665815290021</v>
      </c>
      <c r="V36" s="210">
        <v>4.0829015467713203</v>
      </c>
      <c r="W36" s="210">
        <v>3.4246471041721498</v>
      </c>
      <c r="X36" s="210">
        <v>2.39755419153451</v>
      </c>
      <c r="Y36" s="217">
        <v>2.09057587276076</v>
      </c>
      <c r="Z36" s="210"/>
      <c r="AA36" s="218">
        <v>3.2730944611316102</v>
      </c>
      <c r="AB36" s="219">
        <v>2.6914905323731899</v>
      </c>
      <c r="AC36" s="220">
        <v>2.9842062867866099</v>
      </c>
      <c r="AD36" s="210"/>
      <c r="AE36" s="221">
        <v>2.39732472659442</v>
      </c>
      <c r="AG36" s="216">
        <v>46.475026206611403</v>
      </c>
      <c r="AH36" s="210">
        <v>61.260722564261499</v>
      </c>
      <c r="AI36" s="210">
        <v>68.753598795233998</v>
      </c>
      <c r="AJ36" s="210">
        <v>68.027934033160506</v>
      </c>
      <c r="AK36" s="210">
        <v>68.703400215558602</v>
      </c>
      <c r="AL36" s="217">
        <v>62.644136362965199</v>
      </c>
      <c r="AM36" s="210"/>
      <c r="AN36" s="218">
        <v>79.356572322865404</v>
      </c>
      <c r="AO36" s="219">
        <v>78.512793255673103</v>
      </c>
      <c r="AP36" s="220">
        <v>78.934682789269303</v>
      </c>
      <c r="AQ36" s="210"/>
      <c r="AR36" s="221">
        <v>67.298578199052102</v>
      </c>
      <c r="AS36" s="215"/>
      <c r="AT36" s="216">
        <v>2.10530648987445</v>
      </c>
      <c r="AU36" s="210">
        <v>1.4138635214517099</v>
      </c>
      <c r="AV36" s="210">
        <v>2.6791197451604001</v>
      </c>
      <c r="AW36" s="210">
        <v>-0.10360292735372401</v>
      </c>
      <c r="AX36" s="210">
        <v>1.5569819389954</v>
      </c>
      <c r="AY36" s="217">
        <v>1.4869056232278199</v>
      </c>
      <c r="AZ36" s="210"/>
      <c r="BA36" s="218">
        <v>2.3501872108101698</v>
      </c>
      <c r="BB36" s="219">
        <v>1.74056100403018</v>
      </c>
      <c r="BC36" s="220">
        <v>2.0461540677505901</v>
      </c>
      <c r="BD36" s="210"/>
      <c r="BE36" s="221">
        <v>1.6723789393008199</v>
      </c>
    </row>
    <row r="37" spans="1:57" x14ac:dyDescent="0.2">
      <c r="A37" s="20" t="s">
        <v>24</v>
      </c>
      <c r="B37" s="2" t="str">
        <f t="shared" si="0"/>
        <v>Chesapeake Bay</v>
      </c>
      <c r="C37" s="2"/>
      <c r="D37" s="23" t="s">
        <v>89</v>
      </c>
      <c r="E37" s="26" t="s">
        <v>90</v>
      </c>
      <c r="F37" s="2"/>
      <c r="G37" s="216">
        <v>39.327599687255599</v>
      </c>
      <c r="H37" s="210">
        <v>59.265050820953803</v>
      </c>
      <c r="I37" s="210">
        <v>64.738076622361206</v>
      </c>
      <c r="J37" s="210">
        <v>62.783424550429999</v>
      </c>
      <c r="K37" s="210">
        <v>61.923377638780202</v>
      </c>
      <c r="L37" s="217">
        <v>57.607505863956199</v>
      </c>
      <c r="M37" s="210"/>
      <c r="N37" s="218">
        <v>71.071149335418198</v>
      </c>
      <c r="O37" s="219">
        <v>69.272869429241496</v>
      </c>
      <c r="P37" s="220">
        <v>70.172009382329904</v>
      </c>
      <c r="Q37" s="210"/>
      <c r="R37" s="221">
        <v>61.197364012062899</v>
      </c>
      <c r="S37" s="215"/>
      <c r="T37" s="216">
        <v>0</v>
      </c>
      <c r="U37" s="210">
        <v>15.1975683890577</v>
      </c>
      <c r="V37" s="210">
        <v>15</v>
      </c>
      <c r="W37" s="210">
        <v>5.6578947368421</v>
      </c>
      <c r="X37" s="210">
        <v>10</v>
      </c>
      <c r="Y37" s="217">
        <v>9.6102350490925303</v>
      </c>
      <c r="Z37" s="210"/>
      <c r="AA37" s="218">
        <v>15.2091254752851</v>
      </c>
      <c r="AB37" s="219">
        <v>13.4443021766965</v>
      </c>
      <c r="AC37" s="220">
        <v>14.3312101910828</v>
      </c>
      <c r="AD37" s="210"/>
      <c r="AE37" s="221">
        <v>11.1133644291218</v>
      </c>
      <c r="AG37" s="216">
        <v>36.008719778042</v>
      </c>
      <c r="AH37" s="210">
        <v>52.457391993658298</v>
      </c>
      <c r="AI37" s="210">
        <v>56.321839080459704</v>
      </c>
      <c r="AJ37" s="210">
        <v>58.065794688862397</v>
      </c>
      <c r="AK37" s="210">
        <v>53.4086405073325</v>
      </c>
      <c r="AL37" s="217">
        <v>51.252477209671</v>
      </c>
      <c r="AM37" s="210"/>
      <c r="AN37" s="218">
        <v>55.0138723741577</v>
      </c>
      <c r="AO37" s="219">
        <v>55.628220372572301</v>
      </c>
      <c r="AP37" s="220">
        <v>55.321046373365</v>
      </c>
      <c r="AQ37" s="210"/>
      <c r="AR37" s="221">
        <v>52.414925542154997</v>
      </c>
      <c r="AS37" s="215"/>
      <c r="AT37" s="216">
        <v>-7.5197739033820499</v>
      </c>
      <c r="AU37" s="210">
        <v>-7.3301044752914004</v>
      </c>
      <c r="AV37" s="210">
        <v>-5.9280023716512602</v>
      </c>
      <c r="AW37" s="210">
        <v>-1.79682458571227</v>
      </c>
      <c r="AX37" s="210">
        <v>-0.13208887590888899</v>
      </c>
      <c r="AY37" s="217">
        <v>-4.3875169907099698</v>
      </c>
      <c r="AZ37" s="210"/>
      <c r="BA37" s="218">
        <v>0.66200681909550796</v>
      </c>
      <c r="BB37" s="219">
        <v>1.0273253198722201</v>
      </c>
      <c r="BC37" s="220">
        <v>0.84534945524159999</v>
      </c>
      <c r="BD37" s="210"/>
      <c r="BE37" s="221">
        <v>-2.8676163769388801</v>
      </c>
    </row>
    <row r="38" spans="1:57" x14ac:dyDescent="0.2">
      <c r="A38" s="20" t="s">
        <v>25</v>
      </c>
      <c r="B38" s="2" t="str">
        <f t="shared" si="0"/>
        <v>Coastal Virginia - Eastern Shore</v>
      </c>
      <c r="C38" s="2"/>
      <c r="D38" s="23" t="s">
        <v>89</v>
      </c>
      <c r="E38" s="26" t="s">
        <v>90</v>
      </c>
      <c r="F38" s="2"/>
      <c r="G38" s="216">
        <v>41.850533807829102</v>
      </c>
      <c r="H38" s="210">
        <v>48.967971530249102</v>
      </c>
      <c r="I38" s="210">
        <v>56.797153024910997</v>
      </c>
      <c r="J38" s="210">
        <v>59.786476868327398</v>
      </c>
      <c r="K38" s="210">
        <v>58.647686832740199</v>
      </c>
      <c r="L38" s="217">
        <v>53.209964412811303</v>
      </c>
      <c r="M38" s="210"/>
      <c r="N38" s="218">
        <v>58.434163701067597</v>
      </c>
      <c r="O38" s="219">
        <v>56.227758007117401</v>
      </c>
      <c r="P38" s="220">
        <v>57.330960854092503</v>
      </c>
      <c r="Q38" s="210"/>
      <c r="R38" s="221">
        <v>54.387391967463103</v>
      </c>
      <c r="S38" s="215"/>
      <c r="T38" s="216">
        <v>26.997840172786098</v>
      </c>
      <c r="U38" s="210">
        <v>10.6109324758842</v>
      </c>
      <c r="V38" s="210">
        <v>21.646341463414601</v>
      </c>
      <c r="W38" s="210">
        <v>23.529411764705799</v>
      </c>
      <c r="X38" s="210">
        <v>21.176470588235201</v>
      </c>
      <c r="Y38" s="217">
        <v>20.5417607223476</v>
      </c>
      <c r="Z38" s="210"/>
      <c r="AA38" s="218">
        <v>8.1686429512516394</v>
      </c>
      <c r="AB38" s="219">
        <v>5.0531914893616996</v>
      </c>
      <c r="AC38" s="220">
        <v>6.6181336863004603</v>
      </c>
      <c r="AD38" s="210"/>
      <c r="AE38" s="221">
        <v>15.9800520381613</v>
      </c>
      <c r="AG38" s="216">
        <v>36.923901393354697</v>
      </c>
      <c r="AH38" s="210">
        <v>50.178635226866703</v>
      </c>
      <c r="AI38" s="210">
        <v>53.572704537334701</v>
      </c>
      <c r="AJ38" s="210">
        <v>53.912111468381497</v>
      </c>
      <c r="AK38" s="210">
        <v>50.4823151125401</v>
      </c>
      <c r="AL38" s="217">
        <v>49.013933547695601</v>
      </c>
      <c r="AM38" s="210"/>
      <c r="AN38" s="218">
        <v>54.180064308681601</v>
      </c>
      <c r="AO38" s="219">
        <v>54.412290103608399</v>
      </c>
      <c r="AP38" s="220">
        <v>54.296177206145003</v>
      </c>
      <c r="AQ38" s="210"/>
      <c r="AR38" s="221">
        <v>50.523146021538302</v>
      </c>
      <c r="AS38" s="215"/>
      <c r="AT38" s="216">
        <v>20.5950991831971</v>
      </c>
      <c r="AU38" s="210">
        <v>19.531914893617</v>
      </c>
      <c r="AV38" s="210">
        <v>19.864108713029498</v>
      </c>
      <c r="AW38" s="210">
        <v>17.844591956266999</v>
      </c>
      <c r="AX38" s="210">
        <v>15.112016293279</v>
      </c>
      <c r="AY38" s="217">
        <v>18.451044724572601</v>
      </c>
      <c r="AZ38" s="210"/>
      <c r="BA38" s="218">
        <v>7.6295244854506699</v>
      </c>
      <c r="BB38" s="219">
        <v>8.0936975547116905</v>
      </c>
      <c r="BC38" s="220">
        <v>7.8616107488109002</v>
      </c>
      <c r="BD38" s="210"/>
      <c r="BE38" s="221">
        <v>14.975419885801401</v>
      </c>
    </row>
    <row r="39" spans="1:57" x14ac:dyDescent="0.2">
      <c r="A39" s="20" t="s">
        <v>26</v>
      </c>
      <c r="B39" s="2" t="str">
        <f t="shared" si="0"/>
        <v>Coastal Virginia - Hampton Roads</v>
      </c>
      <c r="C39" s="2"/>
      <c r="D39" s="23" t="s">
        <v>89</v>
      </c>
      <c r="E39" s="26" t="s">
        <v>90</v>
      </c>
      <c r="F39" s="2"/>
      <c r="G39" s="216">
        <v>49.794692809115602</v>
      </c>
      <c r="H39" s="210">
        <v>56.020633372683797</v>
      </c>
      <c r="I39" s="210">
        <v>59.993327516296198</v>
      </c>
      <c r="J39" s="210">
        <v>60.311553662167</v>
      </c>
      <c r="K39" s="210">
        <v>64.936098136837202</v>
      </c>
      <c r="L39" s="217">
        <v>58.21126109942</v>
      </c>
      <c r="M39" s="210"/>
      <c r="N39" s="218">
        <v>82.174203151465306</v>
      </c>
      <c r="O39" s="219">
        <v>84.4402812708515</v>
      </c>
      <c r="P39" s="220">
        <v>83.307242211158396</v>
      </c>
      <c r="Q39" s="210"/>
      <c r="R39" s="221">
        <v>65.381541417059495</v>
      </c>
      <c r="S39" s="215"/>
      <c r="T39" s="216">
        <v>3.04206270992582</v>
      </c>
      <c r="U39" s="210">
        <v>4.6171666291210398</v>
      </c>
      <c r="V39" s="210">
        <v>6.31437453161052</v>
      </c>
      <c r="W39" s="210">
        <v>7.0329620815657297</v>
      </c>
      <c r="X39" s="210">
        <v>13.6063289666626</v>
      </c>
      <c r="Y39" s="217">
        <v>7.0806276176849599</v>
      </c>
      <c r="Z39" s="210"/>
      <c r="AA39" s="218">
        <v>19.7433017480788</v>
      </c>
      <c r="AB39" s="219">
        <v>17.842851906922402</v>
      </c>
      <c r="AC39" s="220">
        <v>18.772554468490799</v>
      </c>
      <c r="AD39" s="210"/>
      <c r="AE39" s="221">
        <v>11.0606903718504</v>
      </c>
      <c r="AG39" s="216">
        <v>47.659889332132202</v>
      </c>
      <c r="AH39" s="210">
        <v>55.805559130098999</v>
      </c>
      <c r="AI39" s="210">
        <v>59.655771457984798</v>
      </c>
      <c r="AJ39" s="210">
        <v>60.259940805559097</v>
      </c>
      <c r="AK39" s="210">
        <v>62.262986324093802</v>
      </c>
      <c r="AL39" s="217">
        <v>57.129549451949202</v>
      </c>
      <c r="AM39" s="210"/>
      <c r="AN39" s="218">
        <v>77.029364298619498</v>
      </c>
      <c r="AO39" s="219">
        <v>79.536935233943495</v>
      </c>
      <c r="AP39" s="220">
        <v>78.283149766281497</v>
      </c>
      <c r="AQ39" s="210"/>
      <c r="AR39" s="221">
        <v>63.175856660176201</v>
      </c>
      <c r="AS39" s="215"/>
      <c r="AT39" s="216">
        <v>3.5491092120297099</v>
      </c>
      <c r="AU39" s="210">
        <v>3.9712055977776499</v>
      </c>
      <c r="AV39" s="210">
        <v>4.1246514848690996</v>
      </c>
      <c r="AW39" s="210">
        <v>3.3905001568203401</v>
      </c>
      <c r="AX39" s="210">
        <v>5.2117182575682</v>
      </c>
      <c r="AY39" s="217">
        <v>4.0779260877798897</v>
      </c>
      <c r="AZ39" s="210"/>
      <c r="BA39" s="218">
        <v>4.8088913342754598</v>
      </c>
      <c r="BB39" s="219">
        <v>5.5838119050894797</v>
      </c>
      <c r="BC39" s="220">
        <v>5.20073352105784</v>
      </c>
      <c r="BD39" s="210"/>
      <c r="BE39" s="221">
        <v>4.4746045689116203</v>
      </c>
    </row>
    <row r="40" spans="1:57" x14ac:dyDescent="0.2">
      <c r="A40" s="19" t="s">
        <v>27</v>
      </c>
      <c r="B40" s="2" t="str">
        <f t="shared" si="0"/>
        <v>Northern Virginia</v>
      </c>
      <c r="C40" s="2"/>
      <c r="D40" s="23" t="s">
        <v>89</v>
      </c>
      <c r="E40" s="26" t="s">
        <v>90</v>
      </c>
      <c r="F40" s="2"/>
      <c r="G40" s="216">
        <v>60.804977857503197</v>
      </c>
      <c r="H40" s="210">
        <v>76.258011472989807</v>
      </c>
      <c r="I40" s="210">
        <v>83.823831679653097</v>
      </c>
      <c r="J40" s="210">
        <v>83.930339891996894</v>
      </c>
      <c r="K40" s="210">
        <v>74.856587626361701</v>
      </c>
      <c r="L40" s="217">
        <v>75.934749705700895</v>
      </c>
      <c r="M40" s="210"/>
      <c r="N40" s="218">
        <v>75.527402507614397</v>
      </c>
      <c r="O40" s="219">
        <v>76.689650017751305</v>
      </c>
      <c r="P40" s="220">
        <v>76.108526262682801</v>
      </c>
      <c r="Q40" s="210"/>
      <c r="R40" s="221">
        <v>75.984400150552901</v>
      </c>
      <c r="S40" s="215"/>
      <c r="T40" s="216">
        <v>9.5084857345284703</v>
      </c>
      <c r="U40" s="210">
        <v>9.8257148026155399</v>
      </c>
      <c r="V40" s="210">
        <v>10.599613354992099</v>
      </c>
      <c r="W40" s="210">
        <v>13.4263792500363</v>
      </c>
      <c r="X40" s="210">
        <v>8.4737735472341598</v>
      </c>
      <c r="Y40" s="217">
        <v>10.4487636345385</v>
      </c>
      <c r="Z40" s="210"/>
      <c r="AA40" s="218">
        <v>8.2409620519592597</v>
      </c>
      <c r="AB40" s="219">
        <v>9.2858452633276105</v>
      </c>
      <c r="AC40" s="220">
        <v>8.7648832630000602</v>
      </c>
      <c r="AD40" s="210"/>
      <c r="AE40" s="221">
        <v>9.9615669935353708</v>
      </c>
      <c r="AG40" s="216">
        <v>56.557579831305098</v>
      </c>
      <c r="AH40" s="210">
        <v>73.453669602722201</v>
      </c>
      <c r="AI40" s="210">
        <v>81.135492664528797</v>
      </c>
      <c r="AJ40" s="210">
        <v>79.832191732851399</v>
      </c>
      <c r="AK40" s="210">
        <v>69.924780434508506</v>
      </c>
      <c r="AL40" s="217">
        <v>72.180440597733906</v>
      </c>
      <c r="AM40" s="210"/>
      <c r="AN40" s="218">
        <v>70.1960564590307</v>
      </c>
      <c r="AO40" s="219">
        <v>72.152885751238401</v>
      </c>
      <c r="AP40" s="220">
        <v>71.1744711051346</v>
      </c>
      <c r="AQ40" s="210"/>
      <c r="AR40" s="221">
        <v>71.893055247096896</v>
      </c>
      <c r="AS40" s="215"/>
      <c r="AT40" s="216">
        <v>6.6525577585322697</v>
      </c>
      <c r="AU40" s="210">
        <v>5.4830133232425498</v>
      </c>
      <c r="AV40" s="210">
        <v>5.2699041983722603</v>
      </c>
      <c r="AW40" s="210">
        <v>5.9257853080399396</v>
      </c>
      <c r="AX40" s="210">
        <v>5.7743129486611</v>
      </c>
      <c r="AY40" s="217">
        <v>5.7704337392877401</v>
      </c>
      <c r="AZ40" s="210"/>
      <c r="BA40" s="218">
        <v>7.8231452119624798</v>
      </c>
      <c r="BB40" s="219">
        <v>6.7082481963369203</v>
      </c>
      <c r="BC40" s="220">
        <v>7.2551373757689399</v>
      </c>
      <c r="BD40" s="210"/>
      <c r="BE40" s="221">
        <v>6.1862605520569804</v>
      </c>
    </row>
    <row r="41" spans="1:57" x14ac:dyDescent="0.2">
      <c r="A41" s="21" t="s">
        <v>28</v>
      </c>
      <c r="B41" s="2" t="str">
        <f t="shared" si="0"/>
        <v>Shenandoah Valley</v>
      </c>
      <c r="C41" s="2"/>
      <c r="D41" s="24" t="s">
        <v>89</v>
      </c>
      <c r="E41" s="27" t="s">
        <v>90</v>
      </c>
      <c r="F41" s="2"/>
      <c r="G41" s="222">
        <v>39.861637292044101</v>
      </c>
      <c r="H41" s="223">
        <v>47.9904463844506</v>
      </c>
      <c r="I41" s="223">
        <v>53.936748476363</v>
      </c>
      <c r="J41" s="223">
        <v>55.419206061604299</v>
      </c>
      <c r="K41" s="223">
        <v>55.106242793608899</v>
      </c>
      <c r="L41" s="224">
        <v>50.462856201614201</v>
      </c>
      <c r="M41" s="210"/>
      <c r="N41" s="225">
        <v>62.230275078240801</v>
      </c>
      <c r="O41" s="226">
        <v>59.405369790808699</v>
      </c>
      <c r="P41" s="227">
        <v>60.8178224345247</v>
      </c>
      <c r="Q41" s="210"/>
      <c r="R41" s="228">
        <v>53.421417982445803</v>
      </c>
      <c r="S41" s="215"/>
      <c r="T41" s="222">
        <v>8.4876344799342398</v>
      </c>
      <c r="U41" s="223">
        <v>1.09235108709076</v>
      </c>
      <c r="V41" s="223">
        <v>4.2019094719565899</v>
      </c>
      <c r="W41" s="223">
        <v>1.7756721385284</v>
      </c>
      <c r="X41" s="223">
        <v>3.8866904424113602</v>
      </c>
      <c r="Y41" s="224">
        <v>3.6310836327583602</v>
      </c>
      <c r="Z41" s="210"/>
      <c r="AA41" s="225">
        <v>7.5546288963836696</v>
      </c>
      <c r="AB41" s="226">
        <v>1.43101469757633</v>
      </c>
      <c r="AC41" s="227">
        <v>4.4742016636574498</v>
      </c>
      <c r="AD41" s="210"/>
      <c r="AE41" s="228">
        <v>3.9038295642927898</v>
      </c>
      <c r="AG41" s="222">
        <v>37.415134443550201</v>
      </c>
      <c r="AH41" s="223">
        <v>47.043892775335799</v>
      </c>
      <c r="AI41" s="223">
        <v>50.289935822035098</v>
      </c>
      <c r="AJ41" s="223">
        <v>51.761282733857399</v>
      </c>
      <c r="AK41" s="223">
        <v>51.241255494335398</v>
      </c>
      <c r="AL41" s="224">
        <v>47.550300253822797</v>
      </c>
      <c r="AM41" s="210"/>
      <c r="AN41" s="225">
        <v>62.729317567428097</v>
      </c>
      <c r="AO41" s="226">
        <v>58.447347241998301</v>
      </c>
      <c r="AP41" s="227">
        <v>60.588332404713199</v>
      </c>
      <c r="AQ41" s="210"/>
      <c r="AR41" s="228">
        <v>51.275452296934297</v>
      </c>
      <c r="AS41" s="38"/>
      <c r="AT41" s="222">
        <v>3.3350902430871101</v>
      </c>
      <c r="AU41" s="223">
        <v>-1.82366431420824</v>
      </c>
      <c r="AV41" s="223">
        <v>-0.4631696605019</v>
      </c>
      <c r="AW41" s="223">
        <v>0.84804694191229701</v>
      </c>
      <c r="AX41" s="223">
        <v>0.84176560959347202</v>
      </c>
      <c r="AY41" s="224">
        <v>0.40655820746558402</v>
      </c>
      <c r="AZ41" s="210"/>
      <c r="BA41" s="225">
        <v>7.8115927012824597</v>
      </c>
      <c r="BB41" s="226">
        <v>2.69453401246844</v>
      </c>
      <c r="BC41" s="227">
        <v>5.2815336114112101</v>
      </c>
      <c r="BD41" s="210"/>
      <c r="BE41" s="228">
        <v>2.0002671887856298</v>
      </c>
    </row>
    <row r="42" spans="1:57" x14ac:dyDescent="0.2">
      <c r="A42" s="18" t="s">
        <v>29</v>
      </c>
      <c r="B42" s="2" t="str">
        <f t="shared" si="0"/>
        <v>Southern Virginia</v>
      </c>
      <c r="C42" s="8"/>
      <c r="D42" s="22" t="s">
        <v>89</v>
      </c>
      <c r="E42" s="25" t="s">
        <v>90</v>
      </c>
      <c r="F42" s="2"/>
      <c r="G42" s="207">
        <v>45.005512679162003</v>
      </c>
      <c r="H42" s="208">
        <v>57.001102535832402</v>
      </c>
      <c r="I42" s="208">
        <v>64.013230429988894</v>
      </c>
      <c r="J42" s="208">
        <v>65.093715545755202</v>
      </c>
      <c r="K42" s="208">
        <v>63.506063947078196</v>
      </c>
      <c r="L42" s="209">
        <v>58.9239250275633</v>
      </c>
      <c r="M42" s="210"/>
      <c r="N42" s="211">
        <v>70.738699007717699</v>
      </c>
      <c r="O42" s="212">
        <v>64.366041896361594</v>
      </c>
      <c r="P42" s="213">
        <v>67.552370452039597</v>
      </c>
      <c r="Q42" s="210"/>
      <c r="R42" s="214">
        <v>61.389195148842298</v>
      </c>
      <c r="S42" s="215"/>
      <c r="T42" s="207">
        <v>-2.3252283919198402</v>
      </c>
      <c r="U42" s="208">
        <v>-6.0974147533101304</v>
      </c>
      <c r="V42" s="208">
        <v>-0.75964034992405305</v>
      </c>
      <c r="W42" s="208">
        <v>-0.28715483815021697</v>
      </c>
      <c r="X42" s="208">
        <v>1.5329714633636</v>
      </c>
      <c r="Y42" s="209">
        <v>-1.5015461473553799</v>
      </c>
      <c r="Z42" s="210"/>
      <c r="AA42" s="211">
        <v>3.9364489992560898</v>
      </c>
      <c r="AB42" s="212">
        <v>-4.6483956234010497</v>
      </c>
      <c r="AC42" s="213">
        <v>-0.33837853296390502</v>
      </c>
      <c r="AD42" s="210"/>
      <c r="AE42" s="214">
        <v>-1.1387848832843199</v>
      </c>
      <c r="AF42" s="28"/>
      <c r="AG42" s="207">
        <v>42.982359426681299</v>
      </c>
      <c r="AH42" s="208">
        <v>55.854465270121203</v>
      </c>
      <c r="AI42" s="208">
        <v>59.862183020948102</v>
      </c>
      <c r="AJ42" s="208">
        <v>60.815876515986702</v>
      </c>
      <c r="AK42" s="208">
        <v>57.624035281146597</v>
      </c>
      <c r="AL42" s="209">
        <v>55.427783902976799</v>
      </c>
      <c r="AM42" s="210"/>
      <c r="AN42" s="211">
        <v>60.821389195148797</v>
      </c>
      <c r="AO42" s="212">
        <v>60.281146637265699</v>
      </c>
      <c r="AP42" s="213">
        <v>60.551267916207202</v>
      </c>
      <c r="AQ42" s="210"/>
      <c r="AR42" s="214">
        <v>56.891636478185497</v>
      </c>
      <c r="AS42" s="215"/>
      <c r="AT42" s="207">
        <v>-4.4458875549650498</v>
      </c>
      <c r="AU42" s="208">
        <v>-11.805127928305399</v>
      </c>
      <c r="AV42" s="208">
        <v>-10.8654769448135</v>
      </c>
      <c r="AW42" s="208">
        <v>-7.8829632369583402</v>
      </c>
      <c r="AX42" s="208">
        <v>-7.3691702617673096</v>
      </c>
      <c r="AY42" s="209">
        <v>-8.7460753908248794</v>
      </c>
      <c r="AZ42" s="210"/>
      <c r="BA42" s="211">
        <v>-7.1162830994654902</v>
      </c>
      <c r="BB42" s="212">
        <v>-6.6982441830021697</v>
      </c>
      <c r="BC42" s="213">
        <v>-6.9086653778081901</v>
      </c>
      <c r="BD42" s="210"/>
      <c r="BE42" s="214">
        <v>-8.1950524507783307</v>
      </c>
    </row>
    <row r="43" spans="1:57" x14ac:dyDescent="0.2">
      <c r="A43" s="19" t="s">
        <v>30</v>
      </c>
      <c r="B43" s="2" t="str">
        <f t="shared" si="0"/>
        <v>Southwest Virginia - Blue Ridge Highlands</v>
      </c>
      <c r="C43" s="9"/>
      <c r="D43" s="23" t="s">
        <v>89</v>
      </c>
      <c r="E43" s="26" t="s">
        <v>90</v>
      </c>
      <c r="F43" s="2"/>
      <c r="G43" s="216">
        <v>40.590821964144702</v>
      </c>
      <c r="H43" s="210">
        <v>47.479986469726001</v>
      </c>
      <c r="I43" s="210">
        <v>52.317059420453198</v>
      </c>
      <c r="J43" s="210">
        <v>54.775059194948597</v>
      </c>
      <c r="K43" s="210">
        <v>54.628481226744803</v>
      </c>
      <c r="L43" s="217">
        <v>49.9582816552035</v>
      </c>
      <c r="M43" s="210"/>
      <c r="N43" s="218">
        <v>68.564663434434493</v>
      </c>
      <c r="O43" s="219">
        <v>66.952305784192106</v>
      </c>
      <c r="P43" s="220">
        <v>67.7584846093133</v>
      </c>
      <c r="Q43" s="210"/>
      <c r="R43" s="221">
        <v>55.044053927806303</v>
      </c>
      <c r="S43" s="215"/>
      <c r="T43" s="216">
        <v>-10.8026480966083</v>
      </c>
      <c r="U43" s="210">
        <v>-11.4982619959767</v>
      </c>
      <c r="V43" s="210">
        <v>-5.40104099905823</v>
      </c>
      <c r="W43" s="210">
        <v>-4.5708209434678304</v>
      </c>
      <c r="X43" s="210">
        <v>-9.2930229443728098</v>
      </c>
      <c r="Y43" s="217">
        <v>-8.1930505570532492</v>
      </c>
      <c r="Z43" s="210"/>
      <c r="AA43" s="218">
        <v>-7.1018902505677701</v>
      </c>
      <c r="AB43" s="219">
        <v>-4.5994102433205803</v>
      </c>
      <c r="AC43" s="220">
        <v>-5.8821612184103698</v>
      </c>
      <c r="AD43" s="210"/>
      <c r="AE43" s="221">
        <v>-7.3933366131907503</v>
      </c>
      <c r="AF43" s="29"/>
      <c r="AG43" s="216">
        <v>38.902356522719501</v>
      </c>
      <c r="AH43" s="210">
        <v>46.250986582478198</v>
      </c>
      <c r="AI43" s="210">
        <v>48.993685872138897</v>
      </c>
      <c r="AJ43" s="210">
        <v>49.861878453038599</v>
      </c>
      <c r="AK43" s="210">
        <v>50.721614612695902</v>
      </c>
      <c r="AL43" s="217">
        <v>46.946104408614197</v>
      </c>
      <c r="AM43" s="210"/>
      <c r="AN43" s="218">
        <v>59.389446386289301</v>
      </c>
      <c r="AO43" s="219">
        <v>59.6966963581012</v>
      </c>
      <c r="AP43" s="220">
        <v>59.5430713721952</v>
      </c>
      <c r="AQ43" s="210"/>
      <c r="AR43" s="221">
        <v>50.545237826780202</v>
      </c>
      <c r="AS43" s="215"/>
      <c r="AT43" s="216">
        <v>-5.3118725290351003</v>
      </c>
      <c r="AU43" s="210">
        <v>-8.9565300761519797</v>
      </c>
      <c r="AV43" s="210">
        <v>-8.7790722951973308</v>
      </c>
      <c r="AW43" s="210">
        <v>-7.0258868035267303</v>
      </c>
      <c r="AX43" s="210">
        <v>-7.1848901884936902</v>
      </c>
      <c r="AY43" s="217">
        <v>-7.5399621214809098</v>
      </c>
      <c r="AZ43" s="210"/>
      <c r="BA43" s="218">
        <v>-10.547484661330699</v>
      </c>
      <c r="BB43" s="219">
        <v>-9.0101847476932502</v>
      </c>
      <c r="BC43" s="220">
        <v>-9.7829170499331202</v>
      </c>
      <c r="BD43" s="210"/>
      <c r="BE43" s="221">
        <v>-8.3118980985615192</v>
      </c>
    </row>
    <row r="44" spans="1:57" x14ac:dyDescent="0.2">
      <c r="A44" s="20" t="s">
        <v>31</v>
      </c>
      <c r="B44" s="2" t="str">
        <f t="shared" si="0"/>
        <v>Southwest Virginia - Heart of Appalachia</v>
      </c>
      <c r="C44" s="2"/>
      <c r="D44" s="23" t="s">
        <v>89</v>
      </c>
      <c r="E44" s="26" t="s">
        <v>90</v>
      </c>
      <c r="F44" s="2"/>
      <c r="G44" s="216">
        <v>40.860973888496801</v>
      </c>
      <c r="H44" s="210">
        <v>54.057868736767801</v>
      </c>
      <c r="I44" s="210">
        <v>56.316160903316799</v>
      </c>
      <c r="J44" s="210">
        <v>57.163020465772703</v>
      </c>
      <c r="K44" s="210">
        <v>52.9992942836979</v>
      </c>
      <c r="L44" s="217">
        <v>52.2794636556104</v>
      </c>
      <c r="M44" s="210"/>
      <c r="N44" s="218">
        <v>51.7290049400141</v>
      </c>
      <c r="O44" s="219">
        <v>48.2709950599858</v>
      </c>
      <c r="P44" s="220">
        <v>50</v>
      </c>
      <c r="Q44" s="210"/>
      <c r="R44" s="221">
        <v>51.628188325436</v>
      </c>
      <c r="S44" s="215"/>
      <c r="T44" s="216">
        <v>3.76344086021505</v>
      </c>
      <c r="U44" s="210">
        <v>0.52493438320209895</v>
      </c>
      <c r="V44" s="210">
        <v>-3.3898305084745699</v>
      </c>
      <c r="W44" s="210">
        <v>0.49627791563275397</v>
      </c>
      <c r="X44" s="210">
        <v>0.133333333333333</v>
      </c>
      <c r="Y44" s="217">
        <v>5.4024851431658499E-2</v>
      </c>
      <c r="Z44" s="210"/>
      <c r="AA44" s="218">
        <v>-2.3968042609853502</v>
      </c>
      <c r="AB44" s="219">
        <v>-0.86956521739130399</v>
      </c>
      <c r="AC44" s="220">
        <v>-1.6655100624566199</v>
      </c>
      <c r="AD44" s="210"/>
      <c r="AE44" s="221">
        <v>-0.42776589539179399</v>
      </c>
      <c r="AF44" s="29"/>
      <c r="AG44" s="216">
        <v>35.550458715596299</v>
      </c>
      <c r="AH44" s="210">
        <v>50</v>
      </c>
      <c r="AI44" s="210">
        <v>52.8405081157374</v>
      </c>
      <c r="AJ44" s="210">
        <v>52.2053634438955</v>
      </c>
      <c r="AK44" s="210">
        <v>47.812279463655599</v>
      </c>
      <c r="AL44" s="217">
        <v>47.6817219477769</v>
      </c>
      <c r="AM44" s="210"/>
      <c r="AN44" s="218">
        <v>47.477064220183401</v>
      </c>
      <c r="AO44" s="219">
        <v>43.8779110797459</v>
      </c>
      <c r="AP44" s="220">
        <v>45.677487649964696</v>
      </c>
      <c r="AQ44" s="210"/>
      <c r="AR44" s="221">
        <v>47.109083576973397</v>
      </c>
      <c r="AS44" s="215"/>
      <c r="AT44" s="216">
        <v>-4.9528301886792399</v>
      </c>
      <c r="AU44" s="210">
        <v>-5.3756260434056697</v>
      </c>
      <c r="AV44" s="210">
        <v>-4.92063492063492</v>
      </c>
      <c r="AW44" s="210">
        <v>-4.7327752736638704</v>
      </c>
      <c r="AX44" s="210">
        <v>-1.9182048498009401</v>
      </c>
      <c r="AY44" s="217">
        <v>-4.3936606763831803</v>
      </c>
      <c r="AZ44" s="210"/>
      <c r="BA44" s="218">
        <v>-5.7112824106517097</v>
      </c>
      <c r="BB44" s="219">
        <v>-8.6333578251285807</v>
      </c>
      <c r="BC44" s="220">
        <v>-7.1377331420373</v>
      </c>
      <c r="BD44" s="210"/>
      <c r="BE44" s="221">
        <v>-5.1699644850329696</v>
      </c>
    </row>
    <row r="45" spans="1:57" x14ac:dyDescent="0.2">
      <c r="A45" s="21" t="s">
        <v>32</v>
      </c>
      <c r="B45" s="2" t="str">
        <f t="shared" si="0"/>
        <v>Virginia Mountains</v>
      </c>
      <c r="C45" s="2"/>
      <c r="D45" s="24" t="s">
        <v>89</v>
      </c>
      <c r="E45" s="27" t="s">
        <v>90</v>
      </c>
      <c r="F45" s="2"/>
      <c r="G45" s="216">
        <v>40.259392966974097</v>
      </c>
      <c r="H45" s="210">
        <v>51.972188795293398</v>
      </c>
      <c r="I45" s="210">
        <v>61.278245754780002</v>
      </c>
      <c r="J45" s="210">
        <v>61.1177964968578</v>
      </c>
      <c r="K45" s="210">
        <v>59.232517716272199</v>
      </c>
      <c r="L45" s="217">
        <v>54.772028346035498</v>
      </c>
      <c r="M45" s="210"/>
      <c r="N45" s="218">
        <v>68.725765476668002</v>
      </c>
      <c r="O45" s="219">
        <v>64.808129429068003</v>
      </c>
      <c r="P45" s="220">
        <v>66.766947452867996</v>
      </c>
      <c r="Q45" s="210"/>
      <c r="R45" s="221">
        <v>58.199148090844801</v>
      </c>
      <c r="S45" s="215"/>
      <c r="T45" s="216">
        <v>3.4717217559329701</v>
      </c>
      <c r="U45" s="210">
        <v>0.75539377664672502</v>
      </c>
      <c r="V45" s="210">
        <v>6.5898294690407599</v>
      </c>
      <c r="W45" s="210">
        <v>-3.8434324271371101</v>
      </c>
      <c r="X45" s="210">
        <v>-6.9892127548681504</v>
      </c>
      <c r="Y45" s="217">
        <v>-0.49594334875564999</v>
      </c>
      <c r="Z45" s="210"/>
      <c r="AA45" s="218">
        <v>1.50309509247964</v>
      </c>
      <c r="AB45" s="219">
        <v>4.2905793007834996</v>
      </c>
      <c r="AC45" s="220">
        <v>2.8370928408326601</v>
      </c>
      <c r="AD45" s="210"/>
      <c r="AE45" s="221">
        <v>0.57248715281048101</v>
      </c>
      <c r="AF45" s="30"/>
      <c r="AG45" s="216">
        <v>40.399786067656102</v>
      </c>
      <c r="AH45" s="210">
        <v>51.674689129562701</v>
      </c>
      <c r="AI45" s="210">
        <v>57.347238935686498</v>
      </c>
      <c r="AJ45" s="210">
        <v>55.385078219013202</v>
      </c>
      <c r="AK45" s="210">
        <v>54.462494985960603</v>
      </c>
      <c r="AL45" s="217">
        <v>51.8538574675758</v>
      </c>
      <c r="AM45" s="210"/>
      <c r="AN45" s="218">
        <v>64.938494451129799</v>
      </c>
      <c r="AO45" s="219">
        <v>64.818157507688099</v>
      </c>
      <c r="AP45" s="220">
        <v>64.878325979408999</v>
      </c>
      <c r="AQ45" s="210"/>
      <c r="AR45" s="221">
        <v>55.575134185242398</v>
      </c>
      <c r="AS45" s="215"/>
      <c r="AT45" s="216">
        <v>2.6626562232342601</v>
      </c>
      <c r="AU45" s="210">
        <v>-2.30821553428457</v>
      </c>
      <c r="AV45" s="210">
        <v>-0.15314456090672199</v>
      </c>
      <c r="AW45" s="210">
        <v>-3.4662648090911801</v>
      </c>
      <c r="AX45" s="210">
        <v>-1.84163062525403</v>
      </c>
      <c r="AY45" s="217">
        <v>-1.24614489072549</v>
      </c>
      <c r="AZ45" s="210"/>
      <c r="BA45" s="218">
        <v>0.257840940820737</v>
      </c>
      <c r="BB45" s="219">
        <v>1.0726149085474499</v>
      </c>
      <c r="BC45" s="220">
        <v>0.66320144553485805</v>
      </c>
      <c r="BD45" s="210"/>
      <c r="BE45" s="221">
        <v>-0.61739864443833004</v>
      </c>
    </row>
    <row r="46" spans="1:57" x14ac:dyDescent="0.2">
      <c r="A46" s="20" t="s">
        <v>104</v>
      </c>
      <c r="B46" s="2" t="s">
        <v>16</v>
      </c>
      <c r="D46" s="24" t="s">
        <v>89</v>
      </c>
      <c r="E46" s="27" t="s">
        <v>90</v>
      </c>
      <c r="G46" s="216">
        <v>41.2402428447528</v>
      </c>
      <c r="H46" s="210">
        <v>51.9080659150043</v>
      </c>
      <c r="I46" s="210">
        <v>61.600173460537697</v>
      </c>
      <c r="J46" s="210">
        <v>64.418907198612303</v>
      </c>
      <c r="K46" s="210">
        <v>62.337380745880303</v>
      </c>
      <c r="L46" s="217">
        <v>56.300954032957499</v>
      </c>
      <c r="M46" s="210"/>
      <c r="N46" s="218">
        <v>63.898525585429297</v>
      </c>
      <c r="O46" s="219">
        <v>66.392020815264502</v>
      </c>
      <c r="P46" s="220">
        <v>65.145273200346907</v>
      </c>
      <c r="Q46" s="210"/>
      <c r="R46" s="221">
        <v>58.827902366497298</v>
      </c>
      <c r="S46" s="215"/>
      <c r="T46" s="216">
        <v>8.2807839570156307</v>
      </c>
      <c r="U46" s="210">
        <v>-3.28163919082272</v>
      </c>
      <c r="V46" s="210">
        <v>1.55066880592475</v>
      </c>
      <c r="W46" s="210">
        <v>-2.1214486954041498</v>
      </c>
      <c r="X46" s="210">
        <v>-3.3052011917288802</v>
      </c>
      <c r="Y46" s="217">
        <v>-0.42228371563500999</v>
      </c>
      <c r="Z46" s="210"/>
      <c r="AA46" s="218">
        <v>-3.04896012302373</v>
      </c>
      <c r="AB46" s="219">
        <v>-1.55508208315115</v>
      </c>
      <c r="AC46" s="220">
        <v>-2.2934355971111602</v>
      </c>
      <c r="AD46" s="210"/>
      <c r="AE46" s="221">
        <v>-1.0220132218273601</v>
      </c>
      <c r="AG46" s="216">
        <v>36.321989528795797</v>
      </c>
      <c r="AH46" s="210">
        <v>53.512216404886502</v>
      </c>
      <c r="AI46" s="210">
        <v>62.712696335078498</v>
      </c>
      <c r="AJ46" s="210">
        <v>59.9040139616055</v>
      </c>
      <c r="AK46" s="210">
        <v>56.5608638743455</v>
      </c>
      <c r="AL46" s="217">
        <v>53.802356020942398</v>
      </c>
      <c r="AM46" s="210"/>
      <c r="AN46" s="218">
        <v>61.665575916230303</v>
      </c>
      <c r="AO46" s="219">
        <v>64.812390924956304</v>
      </c>
      <c r="AP46" s="220">
        <v>63.2389834205933</v>
      </c>
      <c r="AQ46" s="210"/>
      <c r="AR46" s="221">
        <v>56.498535277985503</v>
      </c>
      <c r="AS46" s="215"/>
      <c r="AT46" s="216">
        <v>-7.4628459901739399</v>
      </c>
      <c r="AU46" s="210">
        <v>2.4960635337778201</v>
      </c>
      <c r="AV46" s="210">
        <v>7.1923492007174996</v>
      </c>
      <c r="AW46" s="210">
        <v>0.77934945403806999</v>
      </c>
      <c r="AX46" s="210">
        <v>6.1651111616966301E-3</v>
      </c>
      <c r="AY46" s="217">
        <v>1.1462184730663001</v>
      </c>
      <c r="AZ46" s="210"/>
      <c r="BA46" s="218">
        <v>1.9188352143538301</v>
      </c>
      <c r="BB46" s="219">
        <v>2.1904633185141398</v>
      </c>
      <c r="BC46" s="220">
        <v>2.0563117962379098</v>
      </c>
      <c r="BD46" s="210"/>
      <c r="BE46" s="221">
        <v>1.4334122615188101</v>
      </c>
    </row>
    <row r="47" spans="1:57" x14ac:dyDescent="0.2">
      <c r="A47" s="20" t="s">
        <v>105</v>
      </c>
      <c r="B47" s="2" t="s">
        <v>17</v>
      </c>
      <c r="D47" s="24" t="s">
        <v>89</v>
      </c>
      <c r="E47" s="27" t="s">
        <v>90</v>
      </c>
      <c r="G47" s="216">
        <v>54.174749747807802</v>
      </c>
      <c r="H47" s="210">
        <v>74.385039186777306</v>
      </c>
      <c r="I47" s="210">
        <v>82.707379529758597</v>
      </c>
      <c r="J47" s="210">
        <v>81.085590129587899</v>
      </c>
      <c r="K47" s="210">
        <v>73.880654923566297</v>
      </c>
      <c r="L47" s="217">
        <v>73.246682703499602</v>
      </c>
      <c r="M47" s="210"/>
      <c r="N47" s="218">
        <v>79.731512376813797</v>
      </c>
      <c r="O47" s="219">
        <v>81.357181655932294</v>
      </c>
      <c r="P47" s="220">
        <v>80.544347016372996</v>
      </c>
      <c r="Q47" s="210"/>
      <c r="R47" s="221">
        <v>75.331729650034902</v>
      </c>
      <c r="S47" s="215"/>
      <c r="T47" s="216">
        <v>3.25944539888483</v>
      </c>
      <c r="U47" s="210">
        <v>5.88527250314689</v>
      </c>
      <c r="V47" s="210">
        <v>7.0273827962600199</v>
      </c>
      <c r="W47" s="210">
        <v>10.74116782205</v>
      </c>
      <c r="X47" s="210">
        <v>7.5770388670524103</v>
      </c>
      <c r="Y47" s="217">
        <v>7.12027084979331</v>
      </c>
      <c r="Z47" s="210"/>
      <c r="AA47" s="218">
        <v>9.3737351919174792</v>
      </c>
      <c r="AB47" s="219">
        <v>9.4421147603801803</v>
      </c>
      <c r="AC47" s="220">
        <v>9.4082593282310398</v>
      </c>
      <c r="AD47" s="210"/>
      <c r="AE47" s="221">
        <v>7.8089989770826502</v>
      </c>
      <c r="AG47" s="216">
        <v>51.233842538190302</v>
      </c>
      <c r="AH47" s="210">
        <v>72.0503831175767</v>
      </c>
      <c r="AI47" s="210">
        <v>81.831777879208701</v>
      </c>
      <c r="AJ47" s="210">
        <v>78.653213040564793</v>
      </c>
      <c r="AK47" s="210">
        <v>70.189665051325093</v>
      </c>
      <c r="AL47" s="217">
        <v>70.791776325373107</v>
      </c>
      <c r="AM47" s="210"/>
      <c r="AN47" s="218">
        <v>75.804838255431093</v>
      </c>
      <c r="AO47" s="219">
        <v>76.330228899398804</v>
      </c>
      <c r="AP47" s="220">
        <v>76.067533577415006</v>
      </c>
      <c r="AQ47" s="210"/>
      <c r="AR47" s="221">
        <v>72.299135540242204</v>
      </c>
      <c r="AS47" s="215"/>
      <c r="AT47" s="216">
        <v>3.4857177101553298</v>
      </c>
      <c r="AU47" s="210">
        <v>4.2931246931558302</v>
      </c>
      <c r="AV47" s="210">
        <v>4.6902022652564099</v>
      </c>
      <c r="AW47" s="210">
        <v>4.8217488088084801</v>
      </c>
      <c r="AX47" s="210">
        <v>5.4100957649677301</v>
      </c>
      <c r="AY47" s="217">
        <v>4.6037394634616096</v>
      </c>
      <c r="AZ47" s="210"/>
      <c r="BA47" s="218">
        <v>7.3752964679576403</v>
      </c>
      <c r="BB47" s="219">
        <v>5.4792513193519499</v>
      </c>
      <c r="BC47" s="220">
        <v>6.4147465518741997</v>
      </c>
      <c r="BD47" s="210"/>
      <c r="BE47" s="221">
        <v>5.1408958573788501</v>
      </c>
    </row>
    <row r="48" spans="1:57" x14ac:dyDescent="0.2">
      <c r="A48" s="20" t="s">
        <v>106</v>
      </c>
      <c r="B48" s="2" t="s">
        <v>18</v>
      </c>
      <c r="D48" s="24" t="s">
        <v>89</v>
      </c>
      <c r="E48" s="27" t="s">
        <v>90</v>
      </c>
      <c r="G48" s="216">
        <v>53.201284492312901</v>
      </c>
      <c r="H48" s="210">
        <v>67.390377674841503</v>
      </c>
      <c r="I48" s="210">
        <v>77.288357157066102</v>
      </c>
      <c r="J48" s="210">
        <v>77.498650146352503</v>
      </c>
      <c r="K48" s="210">
        <v>76.651794594901801</v>
      </c>
      <c r="L48" s="217">
        <v>70.406092813095</v>
      </c>
      <c r="M48" s="210"/>
      <c r="N48" s="218">
        <v>84.401375429821798</v>
      </c>
      <c r="O48" s="219">
        <v>83.938162493961102</v>
      </c>
      <c r="P48" s="220">
        <v>84.169768961891506</v>
      </c>
      <c r="Q48" s="210"/>
      <c r="R48" s="221">
        <v>74.338571712751104</v>
      </c>
      <c r="S48" s="215"/>
      <c r="T48" s="216">
        <v>10.400206536152099</v>
      </c>
      <c r="U48" s="210">
        <v>7.2600614042832001</v>
      </c>
      <c r="V48" s="210">
        <v>9.0998696761817293</v>
      </c>
      <c r="W48" s="210">
        <v>9.3567600218559992</v>
      </c>
      <c r="X48" s="210">
        <v>6.5616252007253504</v>
      </c>
      <c r="Y48" s="217">
        <v>8.4305348561095297</v>
      </c>
      <c r="Z48" s="210"/>
      <c r="AA48" s="218">
        <v>7.86412638092607</v>
      </c>
      <c r="AB48" s="219">
        <v>7.0321623850271804</v>
      </c>
      <c r="AC48" s="220">
        <v>7.4476785576709696</v>
      </c>
      <c r="AD48" s="210"/>
      <c r="AE48" s="221">
        <v>8.1106194005790808</v>
      </c>
      <c r="AG48" s="216">
        <v>50.527565661305601</v>
      </c>
      <c r="AH48" s="210">
        <v>67.702600856049898</v>
      </c>
      <c r="AI48" s="210">
        <v>75.577691509179004</v>
      </c>
      <c r="AJ48" s="210">
        <v>75.239964165351296</v>
      </c>
      <c r="AK48" s="210">
        <v>69.553695757196806</v>
      </c>
      <c r="AL48" s="217">
        <v>67.720590326158003</v>
      </c>
      <c r="AM48" s="210"/>
      <c r="AN48" s="218">
        <v>78.451362641734605</v>
      </c>
      <c r="AO48" s="219">
        <v>78.980647361391306</v>
      </c>
      <c r="AP48" s="220">
        <v>78.716005001562905</v>
      </c>
      <c r="AQ48" s="210"/>
      <c r="AR48" s="221">
        <v>70.863540917823101</v>
      </c>
      <c r="AS48" s="215"/>
      <c r="AT48" s="216">
        <v>7.67364426315718</v>
      </c>
      <c r="AU48" s="210">
        <v>3.6083080661384699</v>
      </c>
      <c r="AV48" s="210">
        <v>2.1865098099297402</v>
      </c>
      <c r="AW48" s="210">
        <v>2.9498912999173799</v>
      </c>
      <c r="AX48" s="210">
        <v>2.9931578483554802</v>
      </c>
      <c r="AY48" s="217">
        <v>3.59636504932628</v>
      </c>
      <c r="AZ48" s="210"/>
      <c r="BA48" s="218">
        <v>4.37099287608343</v>
      </c>
      <c r="BB48" s="219">
        <v>4.1473088057425596</v>
      </c>
      <c r="BC48" s="220">
        <v>4.2584719357699701</v>
      </c>
      <c r="BD48" s="210"/>
      <c r="BE48" s="221">
        <v>3.8064041181639698</v>
      </c>
    </row>
    <row r="49" spans="1:57" x14ac:dyDescent="0.2">
      <c r="A49" s="20" t="s">
        <v>107</v>
      </c>
      <c r="B49" s="2" t="s">
        <v>19</v>
      </c>
      <c r="D49" s="24" t="s">
        <v>89</v>
      </c>
      <c r="E49" s="27" t="s">
        <v>90</v>
      </c>
      <c r="G49" s="216">
        <v>49.435866983372897</v>
      </c>
      <c r="H49" s="210">
        <v>62.980007917656302</v>
      </c>
      <c r="I49" s="210">
        <v>72.231294536817103</v>
      </c>
      <c r="J49" s="210">
        <v>73.052751385589801</v>
      </c>
      <c r="K49" s="210">
        <v>74.938143309580298</v>
      </c>
      <c r="L49" s="217">
        <v>66.527612826603303</v>
      </c>
      <c r="M49" s="210"/>
      <c r="N49" s="218">
        <v>82.034342834520899</v>
      </c>
      <c r="O49" s="219">
        <v>81.012470308788494</v>
      </c>
      <c r="P49" s="220">
        <v>81.523406571654704</v>
      </c>
      <c r="Q49" s="210"/>
      <c r="R49" s="221">
        <v>70.812125325189399</v>
      </c>
      <c r="S49" s="215"/>
      <c r="T49" s="216">
        <v>4.5469942803288204</v>
      </c>
      <c r="U49" s="210">
        <v>2.5126055996035199</v>
      </c>
      <c r="V49" s="210">
        <v>8.3630432975432605</v>
      </c>
      <c r="W49" s="210">
        <v>7.2173191200566498</v>
      </c>
      <c r="X49" s="210">
        <v>5.6786417140761003</v>
      </c>
      <c r="Y49" s="217">
        <v>5.7923445807207603</v>
      </c>
      <c r="Z49" s="210"/>
      <c r="AA49" s="218">
        <v>7.1709457975980202</v>
      </c>
      <c r="AB49" s="219">
        <v>6.1932657383179199</v>
      </c>
      <c r="AC49" s="220">
        <v>6.6829295577476797</v>
      </c>
      <c r="AD49" s="210"/>
      <c r="AE49" s="221">
        <v>6.0836412341492796</v>
      </c>
      <c r="AG49" s="216">
        <v>46.824979427178299</v>
      </c>
      <c r="AH49" s="210">
        <v>62.151576837168399</v>
      </c>
      <c r="AI49" s="210">
        <v>68.6569195834699</v>
      </c>
      <c r="AJ49" s="210">
        <v>68.683036128768705</v>
      </c>
      <c r="AK49" s="210">
        <v>66.671205743995998</v>
      </c>
      <c r="AL49" s="217">
        <v>62.596784094734502</v>
      </c>
      <c r="AM49" s="210"/>
      <c r="AN49" s="218">
        <v>75.425229017083396</v>
      </c>
      <c r="AO49" s="219">
        <v>76.180985392423807</v>
      </c>
      <c r="AP49" s="220">
        <v>75.803107204753601</v>
      </c>
      <c r="AQ49" s="210"/>
      <c r="AR49" s="221">
        <v>66.369405465810303</v>
      </c>
      <c r="AS49" s="215"/>
      <c r="AT49" s="216">
        <v>3.4732556753431201</v>
      </c>
      <c r="AU49" s="210">
        <v>1.2355810768181901</v>
      </c>
      <c r="AV49" s="210">
        <v>2.78968949457356</v>
      </c>
      <c r="AW49" s="210">
        <v>1.8152148562185799</v>
      </c>
      <c r="AX49" s="210">
        <v>2.8149318951893698</v>
      </c>
      <c r="AY49" s="217">
        <v>2.36790776511249</v>
      </c>
      <c r="AZ49" s="210"/>
      <c r="BA49" s="218">
        <v>2.6472004957603401</v>
      </c>
      <c r="BB49" s="219">
        <v>2.1361684727352199</v>
      </c>
      <c r="BC49" s="220">
        <v>2.3897731275997098</v>
      </c>
      <c r="BD49" s="210"/>
      <c r="BE49" s="221">
        <v>2.37409511343684</v>
      </c>
    </row>
    <row r="50" spans="1:57" x14ac:dyDescent="0.2">
      <c r="A50" s="20" t="s">
        <v>108</v>
      </c>
      <c r="B50" s="2" t="s">
        <v>20</v>
      </c>
      <c r="D50" s="24" t="s">
        <v>89</v>
      </c>
      <c r="E50" s="27" t="s">
        <v>90</v>
      </c>
      <c r="G50" s="216">
        <v>48.782791636254302</v>
      </c>
      <c r="H50" s="210">
        <v>56.0001717401571</v>
      </c>
      <c r="I50" s="210">
        <v>60.684384526211801</v>
      </c>
      <c r="J50" s="210">
        <v>62.453308144776898</v>
      </c>
      <c r="K50" s="210">
        <v>65.158215619767205</v>
      </c>
      <c r="L50" s="217">
        <v>58.6157743334335</v>
      </c>
      <c r="M50" s="210"/>
      <c r="N50" s="218">
        <v>75.076209694731801</v>
      </c>
      <c r="O50" s="219">
        <v>74.041475247949805</v>
      </c>
      <c r="P50" s="220">
        <v>74.558842471340796</v>
      </c>
      <c r="Q50" s="210"/>
      <c r="R50" s="221">
        <v>63.170936658549799</v>
      </c>
      <c r="S50" s="215"/>
      <c r="T50" s="216">
        <v>0.98388122320869398</v>
      </c>
      <c r="U50" s="210">
        <v>1.0870115490219701</v>
      </c>
      <c r="V50" s="210">
        <v>2.7434941168161</v>
      </c>
      <c r="W50" s="210">
        <v>4.83447561453199</v>
      </c>
      <c r="X50" s="210">
        <v>7.2922602029248402</v>
      </c>
      <c r="Y50" s="217">
        <v>3.5348978804114601</v>
      </c>
      <c r="Z50" s="210"/>
      <c r="AA50" s="218">
        <v>11.6025520085233</v>
      </c>
      <c r="AB50" s="219">
        <v>10.9550475788027</v>
      </c>
      <c r="AC50" s="220">
        <v>11.2801044335224</v>
      </c>
      <c r="AD50" s="210"/>
      <c r="AE50" s="221">
        <v>6.0232263783041198</v>
      </c>
      <c r="AG50" s="216">
        <v>46.873353901723199</v>
      </c>
      <c r="AH50" s="210">
        <v>54.129623856465599</v>
      </c>
      <c r="AI50" s="210">
        <v>57.5029831332036</v>
      </c>
      <c r="AJ50" s="210">
        <v>58.800511701407103</v>
      </c>
      <c r="AK50" s="210">
        <v>58.895111961557802</v>
      </c>
      <c r="AL50" s="217">
        <v>55.240316910871499</v>
      </c>
      <c r="AM50" s="210"/>
      <c r="AN50" s="218">
        <v>68.552938520580895</v>
      </c>
      <c r="AO50" s="219">
        <v>68.765789105920007</v>
      </c>
      <c r="AP50" s="220">
        <v>68.659363813250394</v>
      </c>
      <c r="AQ50" s="210"/>
      <c r="AR50" s="221">
        <v>59.074330311551201</v>
      </c>
      <c r="AS50" s="215"/>
      <c r="AT50" s="216">
        <v>0.75346395546565303</v>
      </c>
      <c r="AU50" s="210">
        <v>-0.73968390348878299</v>
      </c>
      <c r="AV50" s="210">
        <v>4.3673602219716501E-2</v>
      </c>
      <c r="AW50" s="210">
        <v>0.67646321213507099</v>
      </c>
      <c r="AX50" s="210">
        <v>1.7756988691706299</v>
      </c>
      <c r="AY50" s="217">
        <v>0.50758457418663605</v>
      </c>
      <c r="AZ50" s="210"/>
      <c r="BA50" s="218">
        <v>5.6790697933338903</v>
      </c>
      <c r="BB50" s="219">
        <v>5.7022249907421498</v>
      </c>
      <c r="BC50" s="220">
        <v>5.6907484111484798</v>
      </c>
      <c r="BD50" s="210"/>
      <c r="BE50" s="221">
        <v>2.1734244118838602</v>
      </c>
    </row>
    <row r="51" spans="1:57" x14ac:dyDescent="0.2">
      <c r="A51" s="21" t="s">
        <v>109</v>
      </c>
      <c r="B51" s="2" t="s">
        <v>21</v>
      </c>
      <c r="D51" s="24" t="s">
        <v>89</v>
      </c>
      <c r="E51" s="27" t="s">
        <v>90</v>
      </c>
      <c r="G51" s="216">
        <v>50.064679249720697</v>
      </c>
      <c r="H51" s="210">
        <v>52.296113365084899</v>
      </c>
      <c r="I51" s="210">
        <v>54.007173516787198</v>
      </c>
      <c r="J51" s="210">
        <v>55.056741341800397</v>
      </c>
      <c r="K51" s="210">
        <v>57.6468512965249</v>
      </c>
      <c r="L51" s="217">
        <v>53.814311753983603</v>
      </c>
      <c r="M51" s="210"/>
      <c r="N51" s="218">
        <v>66.804845063797202</v>
      </c>
      <c r="O51" s="219">
        <v>67.2428999823602</v>
      </c>
      <c r="P51" s="220">
        <v>67.023872523078694</v>
      </c>
      <c r="Q51" s="210"/>
      <c r="R51" s="221">
        <v>57.588471973725099</v>
      </c>
      <c r="S51" s="215"/>
      <c r="T51" s="216">
        <v>2.6999460754368099</v>
      </c>
      <c r="U51" s="210">
        <v>2.8745813535401998</v>
      </c>
      <c r="V51" s="210">
        <v>4.4794769685848701</v>
      </c>
      <c r="W51" s="210">
        <v>3.5245358743774502</v>
      </c>
      <c r="X51" s="210">
        <v>6.0083663573426502</v>
      </c>
      <c r="Y51" s="217">
        <v>3.95412771168525</v>
      </c>
      <c r="Z51" s="210"/>
      <c r="AA51" s="218">
        <v>9.5013378350799194</v>
      </c>
      <c r="AB51" s="219">
        <v>10.1822669727307</v>
      </c>
      <c r="AC51" s="220">
        <v>9.8418597087691495</v>
      </c>
      <c r="AD51" s="210"/>
      <c r="AE51" s="221">
        <v>5.8406351002946399</v>
      </c>
      <c r="AG51" s="216">
        <v>48.328958108137897</v>
      </c>
      <c r="AH51" s="210">
        <v>51.208518085489601</v>
      </c>
      <c r="AI51" s="210">
        <v>52.382843234578203</v>
      </c>
      <c r="AJ51" s="210">
        <v>52.9990514217643</v>
      </c>
      <c r="AK51" s="210">
        <v>54.460156037443099</v>
      </c>
      <c r="AL51" s="217">
        <v>51.875905377482603</v>
      </c>
      <c r="AM51" s="210"/>
      <c r="AN51" s="218">
        <v>60.464876868662301</v>
      </c>
      <c r="AO51" s="219">
        <v>61.564933489223698</v>
      </c>
      <c r="AP51" s="220">
        <v>61.014905178943003</v>
      </c>
      <c r="AQ51" s="210"/>
      <c r="AR51" s="221">
        <v>54.487048177899901</v>
      </c>
      <c r="AS51" s="215"/>
      <c r="AT51" s="216">
        <v>3.5738938422043698</v>
      </c>
      <c r="AU51" s="210">
        <v>2.6378242546065098</v>
      </c>
      <c r="AV51" s="210">
        <v>3.2428941432569198</v>
      </c>
      <c r="AW51" s="210">
        <v>1.7160602783265499</v>
      </c>
      <c r="AX51" s="210">
        <v>3.30622267890333</v>
      </c>
      <c r="AY51" s="217">
        <v>2.8821137959001999</v>
      </c>
      <c r="AZ51" s="210"/>
      <c r="BA51" s="218">
        <v>1.69639330196491</v>
      </c>
      <c r="BB51" s="219">
        <v>2.1297320732104699</v>
      </c>
      <c r="BC51" s="220">
        <v>1.9142667429915401</v>
      </c>
      <c r="BD51" s="210"/>
      <c r="BE51" s="221">
        <v>2.5689488924606101</v>
      </c>
    </row>
    <row r="52" spans="1:57" x14ac:dyDescent="0.2">
      <c r="A52" s="33" t="s">
        <v>47</v>
      </c>
      <c r="B52" t="s">
        <v>47</v>
      </c>
      <c r="D52" s="24" t="s">
        <v>89</v>
      </c>
      <c r="E52" s="27" t="s">
        <v>90</v>
      </c>
      <c r="G52" s="216">
        <v>43.15847904524</v>
      </c>
      <c r="H52" s="210">
        <v>56.730502359145099</v>
      </c>
      <c r="I52" s="210">
        <v>66.944213155703494</v>
      </c>
      <c r="J52" s="210">
        <v>67.416042187066296</v>
      </c>
      <c r="K52" s="210">
        <v>66.444629475437097</v>
      </c>
      <c r="L52" s="217">
        <v>60.138773244518397</v>
      </c>
      <c r="M52" s="210"/>
      <c r="N52" s="218">
        <v>73.744102137107902</v>
      </c>
      <c r="O52" s="219">
        <v>64.612822647793493</v>
      </c>
      <c r="P52" s="220">
        <v>69.178462392450697</v>
      </c>
      <c r="Q52" s="210"/>
      <c r="R52" s="221">
        <v>62.721541572499099</v>
      </c>
      <c r="S52" s="215"/>
      <c r="T52" s="216">
        <v>-8.2594511818429606</v>
      </c>
      <c r="U52" s="210">
        <v>-13.2470867974863</v>
      </c>
      <c r="V52" s="210">
        <v>-3.4344535895603201</v>
      </c>
      <c r="W52" s="210">
        <v>-3.95155848914585</v>
      </c>
      <c r="X52" s="210">
        <v>-1.9866551629298299</v>
      </c>
      <c r="Y52" s="217">
        <v>-5.9577704278548804</v>
      </c>
      <c r="Z52" s="210"/>
      <c r="AA52" s="218">
        <v>1.0880543821365301</v>
      </c>
      <c r="AB52" s="219">
        <v>-9.1009878324882205</v>
      </c>
      <c r="AC52" s="220">
        <v>-3.9403809721865102</v>
      </c>
      <c r="AD52" s="210"/>
      <c r="AE52" s="221">
        <v>-5.3312406618439798</v>
      </c>
      <c r="AG52" s="216">
        <v>41.167082986400203</v>
      </c>
      <c r="AH52" s="210">
        <v>56.057452123230597</v>
      </c>
      <c r="AI52" s="210">
        <v>61.823480432972502</v>
      </c>
      <c r="AJ52" s="210">
        <v>62.316125451013001</v>
      </c>
      <c r="AK52" s="210">
        <v>58.3333333333333</v>
      </c>
      <c r="AL52" s="217">
        <v>55.939494865389904</v>
      </c>
      <c r="AM52" s="210"/>
      <c r="AN52" s="218">
        <v>61.518179295031899</v>
      </c>
      <c r="AO52" s="219">
        <v>59.755759089647498</v>
      </c>
      <c r="AP52" s="220">
        <v>60.636969192339699</v>
      </c>
      <c r="AQ52" s="210"/>
      <c r="AR52" s="221">
        <v>57.2816303873755</v>
      </c>
      <c r="AS52" s="215"/>
      <c r="AT52" s="216">
        <v>-11.0155758955809</v>
      </c>
      <c r="AU52" s="210">
        <v>-17.232311553718901</v>
      </c>
      <c r="AV52" s="210">
        <v>-13.8196303857572</v>
      </c>
      <c r="AW52" s="210">
        <v>-11.358339600423299</v>
      </c>
      <c r="AX52" s="210">
        <v>-11.070960427958999</v>
      </c>
      <c r="AY52" s="217">
        <v>-13.0363599136045</v>
      </c>
      <c r="AZ52" s="210"/>
      <c r="BA52" s="218">
        <v>-9.3841893809881007</v>
      </c>
      <c r="BB52" s="219">
        <v>-9.6895365733954293</v>
      </c>
      <c r="BC52" s="220">
        <v>-9.5349018570990705</v>
      </c>
      <c r="BD52" s="210"/>
      <c r="BE52" s="221">
        <v>-12.0062735196424</v>
      </c>
    </row>
    <row r="53" spans="1:57" x14ac:dyDescent="0.2">
      <c r="A53" s="109" t="s">
        <v>52</v>
      </c>
      <c r="B53" t="s">
        <v>52</v>
      </c>
      <c r="D53" s="24" t="s">
        <v>89</v>
      </c>
      <c r="E53" s="27" t="s">
        <v>90</v>
      </c>
      <c r="G53" s="216">
        <v>39.864239432273898</v>
      </c>
      <c r="H53" s="210">
        <v>46.991669237889496</v>
      </c>
      <c r="I53" s="210">
        <v>52.576365319345797</v>
      </c>
      <c r="J53" s="210">
        <v>53.810552298673201</v>
      </c>
      <c r="K53" s="210">
        <v>54.520209811786401</v>
      </c>
      <c r="L53" s="217">
        <v>49.552607219993803</v>
      </c>
      <c r="M53" s="210"/>
      <c r="N53" s="218">
        <v>58.994137611848103</v>
      </c>
      <c r="O53" s="219">
        <v>58.639308855291503</v>
      </c>
      <c r="P53" s="220">
        <v>58.816723233569803</v>
      </c>
      <c r="Q53" s="210"/>
      <c r="R53" s="221">
        <v>52.199497509586898</v>
      </c>
      <c r="S53" s="215"/>
      <c r="T53" s="216">
        <v>9.5709821266972206</v>
      </c>
      <c r="U53" s="210">
        <v>1.4715450525123199</v>
      </c>
      <c r="V53" s="210">
        <v>5.7479347743824603</v>
      </c>
      <c r="W53" s="210">
        <v>8.26432604665432</v>
      </c>
      <c r="X53" s="210">
        <v>9.6231568551355995</v>
      </c>
      <c r="Y53" s="217">
        <v>6.8644129000878404</v>
      </c>
      <c r="Z53" s="210"/>
      <c r="AA53" s="218">
        <v>2.28422449590161</v>
      </c>
      <c r="AB53" s="219">
        <v>1.2026496056246401</v>
      </c>
      <c r="AC53" s="220">
        <v>1.7421938612340699</v>
      </c>
      <c r="AD53" s="210"/>
      <c r="AE53" s="221">
        <v>5.1600028122403003</v>
      </c>
      <c r="AG53" s="216">
        <v>36.233006700491799</v>
      </c>
      <c r="AH53" s="210">
        <v>46.0087532437352</v>
      </c>
      <c r="AI53" s="210">
        <v>48.712188698245399</v>
      </c>
      <c r="AJ53" s="210">
        <v>49.103373484643001</v>
      </c>
      <c r="AK53" s="210">
        <v>50.315659010805902</v>
      </c>
      <c r="AL53" s="217">
        <v>46.074596227584301</v>
      </c>
      <c r="AM53" s="210"/>
      <c r="AN53" s="218">
        <v>56.907703629110301</v>
      </c>
      <c r="AO53" s="219">
        <v>55.699291219644401</v>
      </c>
      <c r="AP53" s="220">
        <v>56.303497424377298</v>
      </c>
      <c r="AQ53" s="210"/>
      <c r="AR53" s="221">
        <v>48.997139426667999</v>
      </c>
      <c r="AS53" s="215"/>
      <c r="AT53" s="216">
        <v>3.2315631670650902</v>
      </c>
      <c r="AU53" s="210">
        <v>-1.21661403576961</v>
      </c>
      <c r="AV53" s="210">
        <v>0.73017099980956401</v>
      </c>
      <c r="AW53" s="210">
        <v>0.91870272006597398</v>
      </c>
      <c r="AX53" s="210">
        <v>3.9198434812776899</v>
      </c>
      <c r="AY53" s="217">
        <v>1.4379135857900001</v>
      </c>
      <c r="AZ53" s="210"/>
      <c r="BA53" s="218">
        <v>2.1230832007725602</v>
      </c>
      <c r="BB53" s="219">
        <v>3.6145325793196701</v>
      </c>
      <c r="BC53" s="220">
        <v>2.85608735167254</v>
      </c>
      <c r="BD53" s="210"/>
      <c r="BE53" s="221">
        <v>1.8976984597600499</v>
      </c>
    </row>
    <row r="54" spans="1:57" x14ac:dyDescent="0.2">
      <c r="A54" s="110" t="s">
        <v>59</v>
      </c>
      <c r="B54" t="s">
        <v>59</v>
      </c>
      <c r="D54" s="24" t="s">
        <v>89</v>
      </c>
      <c r="E54" s="27" t="s">
        <v>90</v>
      </c>
      <c r="G54" s="222">
        <v>54.200819672131097</v>
      </c>
      <c r="H54" s="223">
        <v>65.983606557377001</v>
      </c>
      <c r="I54" s="223">
        <v>76.400273224043701</v>
      </c>
      <c r="J54" s="223">
        <v>79.269125683060096</v>
      </c>
      <c r="K54" s="223">
        <v>90.334699453551906</v>
      </c>
      <c r="L54" s="224">
        <v>73.237704918032705</v>
      </c>
      <c r="M54" s="210"/>
      <c r="N54" s="225">
        <v>94.228142076502706</v>
      </c>
      <c r="O54" s="226">
        <v>93.852459016393396</v>
      </c>
      <c r="P54" s="227">
        <v>94.040300546447995</v>
      </c>
      <c r="Q54" s="210"/>
      <c r="R54" s="228">
        <v>79.1813036690085</v>
      </c>
      <c r="S54" s="215"/>
      <c r="T54" s="222">
        <v>-4.7609016938799904</v>
      </c>
      <c r="U54" s="223">
        <v>-7.9436318446736403</v>
      </c>
      <c r="V54" s="223">
        <v>3.6252644868345799E-2</v>
      </c>
      <c r="W54" s="223">
        <v>-0.59365577922044199</v>
      </c>
      <c r="X54" s="223">
        <v>-5.2810533376371503E-2</v>
      </c>
      <c r="Y54" s="224">
        <v>-2.37190657756683</v>
      </c>
      <c r="Z54" s="210"/>
      <c r="AA54" s="225">
        <v>2.1578502561755801</v>
      </c>
      <c r="AB54" s="226">
        <v>0.34993694829760402</v>
      </c>
      <c r="AC54" s="227">
        <v>1.24762892098222</v>
      </c>
      <c r="AD54" s="210"/>
      <c r="AE54" s="228">
        <v>-1.17305151708332</v>
      </c>
      <c r="AG54" s="222">
        <v>54.158128415300503</v>
      </c>
      <c r="AH54" s="223">
        <v>69.390368852459005</v>
      </c>
      <c r="AI54" s="223">
        <v>75.324453551912498</v>
      </c>
      <c r="AJ54" s="223">
        <v>76.6991120218579</v>
      </c>
      <c r="AK54" s="223">
        <v>76.596653005464404</v>
      </c>
      <c r="AL54" s="224">
        <v>70.433743169398895</v>
      </c>
      <c r="AM54" s="210"/>
      <c r="AN54" s="225">
        <v>83.017418032786793</v>
      </c>
      <c r="AO54" s="226">
        <v>82.359972677595593</v>
      </c>
      <c r="AP54" s="227">
        <v>82.6886953551912</v>
      </c>
      <c r="AQ54" s="210"/>
      <c r="AR54" s="228">
        <v>73.935158079625197</v>
      </c>
      <c r="AS54" s="215"/>
      <c r="AT54" s="222">
        <v>-5.8537981604023397</v>
      </c>
      <c r="AU54" s="223">
        <v>-5.3042427906759997</v>
      </c>
      <c r="AV54" s="223">
        <v>-4.7603198895985104</v>
      </c>
      <c r="AW54" s="223">
        <v>-5.52128971561251</v>
      </c>
      <c r="AX54" s="223">
        <v>-4.7478466922040203</v>
      </c>
      <c r="AY54" s="224">
        <v>-5.2005322034540198</v>
      </c>
      <c r="AZ54" s="210"/>
      <c r="BA54" s="225">
        <v>-2.5126718432235799</v>
      </c>
      <c r="BB54" s="226">
        <v>-3.3706406745757098</v>
      </c>
      <c r="BC54" s="227">
        <v>-2.9418469186399498</v>
      </c>
      <c r="BD54" s="210"/>
      <c r="BE54" s="228">
        <v>-4.4903034436424498</v>
      </c>
    </row>
  </sheetData>
  <sheetProtection formatCells="0" formatColumns="0" formatRows="0"/>
  <mergeCells count="47">
    <mergeCell ref="AV5:AV6"/>
    <mergeCell ref="AW5:AW6"/>
    <mergeCell ref="AX5:AX6"/>
    <mergeCell ref="AY5:AY6"/>
    <mergeCell ref="BA5:BA6"/>
    <mergeCell ref="AG4:AR4"/>
    <mergeCell ref="AT4:BE4"/>
    <mergeCell ref="AG5:AG6"/>
    <mergeCell ref="AH5:AH6"/>
    <mergeCell ref="AI5:AI6"/>
    <mergeCell ref="AJ5:AJ6"/>
    <mergeCell ref="AK5:AK6"/>
    <mergeCell ref="AL5:AL6"/>
    <mergeCell ref="AN5:AN6"/>
    <mergeCell ref="AO5:AO6"/>
    <mergeCell ref="AP5:AP6"/>
    <mergeCell ref="AR5:AR6"/>
    <mergeCell ref="BB5:BB6"/>
    <mergeCell ref="BC5:BC6"/>
    <mergeCell ref="BE5:BE6"/>
    <mergeCell ref="AU5:AU6"/>
    <mergeCell ref="Y5:Y6"/>
    <mergeCell ref="AT5:AT6"/>
    <mergeCell ref="AB5:AB6"/>
    <mergeCell ref="AC5:AC6"/>
    <mergeCell ref="AE5:AE6"/>
    <mergeCell ref="T5:T6"/>
    <mergeCell ref="U5:U6"/>
    <mergeCell ref="V5:V6"/>
    <mergeCell ref="W5:W6"/>
    <mergeCell ref="X5:X6"/>
    <mergeCell ref="D4:E4"/>
    <mergeCell ref="G4:R4"/>
    <mergeCell ref="T4:AE4"/>
    <mergeCell ref="D5:D6"/>
    <mergeCell ref="E5:E6"/>
    <mergeCell ref="G5:G6"/>
    <mergeCell ref="H5:H6"/>
    <mergeCell ref="I5:I6"/>
    <mergeCell ref="J5:J6"/>
    <mergeCell ref="K5:K6"/>
    <mergeCell ref="AA5:AA6"/>
    <mergeCell ref="L5:L6"/>
    <mergeCell ref="N5:N6"/>
    <mergeCell ref="O5:O6"/>
    <mergeCell ref="P5:P6"/>
    <mergeCell ref="R5:R6"/>
  </mergeCells>
  <phoneticPr fontId="29" type="noConversion"/>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C000"/>
  </sheetPr>
  <dimension ref="A1:BL52"/>
  <sheetViews>
    <sheetView zoomScale="77" zoomScaleNormal="77" workbookViewId="0">
      <selection activeCell="J28" sqref="J28"/>
    </sheetView>
  </sheetViews>
  <sheetFormatPr defaultRowHeight="12.75" x14ac:dyDescent="0.2"/>
  <cols>
    <col min="1" max="1" width="38" bestFit="1" customWidth="1"/>
    <col min="2" max="2" width="22.5703125" customWidth="1"/>
    <col min="3" max="3" width="5.5703125" customWidth="1"/>
    <col min="4" max="4" width="8.42578125" customWidth="1"/>
    <col min="5" max="5" width="5.85546875" customWidth="1"/>
    <col min="33" max="33" width="10.42578125" customWidth="1"/>
  </cols>
  <sheetData>
    <row r="1" spans="1:57" x14ac:dyDescent="0.2">
      <c r="C1">
        <v>2</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c r="AE1">
        <v>30</v>
      </c>
      <c r="AF1">
        <v>31</v>
      </c>
      <c r="AG1">
        <v>32</v>
      </c>
      <c r="AH1">
        <v>33</v>
      </c>
      <c r="AI1">
        <v>34</v>
      </c>
      <c r="AJ1">
        <v>35</v>
      </c>
      <c r="AK1">
        <v>36</v>
      </c>
      <c r="AL1">
        <v>37</v>
      </c>
      <c r="AM1">
        <v>38</v>
      </c>
      <c r="AN1">
        <v>39</v>
      </c>
      <c r="AO1">
        <v>40</v>
      </c>
      <c r="AP1">
        <v>41</v>
      </c>
      <c r="AQ1">
        <v>42</v>
      </c>
      <c r="AR1">
        <v>43</v>
      </c>
      <c r="AS1">
        <v>44</v>
      </c>
      <c r="AT1">
        <v>45</v>
      </c>
      <c r="AU1">
        <v>46</v>
      </c>
      <c r="AV1">
        <v>47</v>
      </c>
      <c r="AW1">
        <v>48</v>
      </c>
      <c r="AX1">
        <v>49</v>
      </c>
      <c r="AY1">
        <v>50</v>
      </c>
      <c r="AZ1">
        <v>51</v>
      </c>
      <c r="BA1">
        <v>52</v>
      </c>
      <c r="BB1">
        <v>53</v>
      </c>
      <c r="BC1">
        <v>54</v>
      </c>
      <c r="BD1">
        <v>55</v>
      </c>
      <c r="BE1">
        <v>56</v>
      </c>
    </row>
    <row r="2" spans="1:57" ht="15" x14ac:dyDescent="0.25">
      <c r="C2" s="2"/>
      <c r="D2" s="266" t="s">
        <v>77</v>
      </c>
      <c r="E2" s="267"/>
      <c r="G2" s="268" t="s">
        <v>110</v>
      </c>
      <c r="H2" s="269"/>
      <c r="I2" s="269"/>
      <c r="J2" s="269"/>
      <c r="K2" s="269"/>
      <c r="L2" s="269"/>
      <c r="M2" s="269"/>
      <c r="N2" s="269"/>
      <c r="O2" s="269"/>
      <c r="P2" s="269"/>
      <c r="Q2" s="269"/>
      <c r="R2" s="269"/>
      <c r="T2" s="268" t="s">
        <v>111</v>
      </c>
      <c r="U2" s="269"/>
      <c r="V2" s="269"/>
      <c r="W2" s="269"/>
      <c r="X2" s="269"/>
      <c r="Y2" s="269"/>
      <c r="Z2" s="269"/>
      <c r="AA2" s="269"/>
      <c r="AB2" s="269"/>
      <c r="AC2" s="269"/>
      <c r="AD2" s="269"/>
      <c r="AE2" s="269"/>
      <c r="AF2" s="3"/>
      <c r="AG2" s="268" t="s">
        <v>112</v>
      </c>
      <c r="AH2" s="269"/>
      <c r="AI2" s="269"/>
      <c r="AJ2" s="269"/>
      <c r="AK2" s="269"/>
      <c r="AL2" s="269"/>
      <c r="AM2" s="269"/>
      <c r="AN2" s="269"/>
      <c r="AO2" s="269"/>
      <c r="AP2" s="269"/>
      <c r="AQ2" s="269"/>
      <c r="AR2" s="269"/>
      <c r="AT2" s="268" t="s">
        <v>113</v>
      </c>
      <c r="AU2" s="269"/>
      <c r="AV2" s="269"/>
      <c r="AW2" s="269"/>
      <c r="AX2" s="269"/>
      <c r="AY2" s="269"/>
      <c r="AZ2" s="269"/>
      <c r="BA2" s="269"/>
      <c r="BB2" s="269"/>
      <c r="BC2" s="269"/>
      <c r="BD2" s="269"/>
      <c r="BE2" s="269"/>
    </row>
    <row r="3" spans="1:57" x14ac:dyDescent="0.2">
      <c r="A3" s="31"/>
      <c r="B3" s="31"/>
      <c r="C3" s="2"/>
      <c r="D3" s="270" t="s">
        <v>82</v>
      </c>
      <c r="E3" s="272" t="s">
        <v>83</v>
      </c>
      <c r="F3" s="4"/>
      <c r="G3" s="274" t="s">
        <v>63</v>
      </c>
      <c r="H3" s="276" t="s">
        <v>64</v>
      </c>
      <c r="I3" s="276" t="s">
        <v>84</v>
      </c>
      <c r="J3" s="276" t="s">
        <v>66</v>
      </c>
      <c r="K3" s="276" t="s">
        <v>85</v>
      </c>
      <c r="L3" s="278" t="s">
        <v>86</v>
      </c>
      <c r="M3" s="4"/>
      <c r="N3" s="274" t="s">
        <v>68</v>
      </c>
      <c r="O3" s="276" t="s">
        <v>69</v>
      </c>
      <c r="P3" s="278" t="s">
        <v>87</v>
      </c>
      <c r="Q3" s="2"/>
      <c r="R3" s="280" t="s">
        <v>88</v>
      </c>
      <c r="S3" s="2"/>
      <c r="T3" s="274" t="s">
        <v>63</v>
      </c>
      <c r="U3" s="276" t="s">
        <v>64</v>
      </c>
      <c r="V3" s="276" t="s">
        <v>84</v>
      </c>
      <c r="W3" s="276" t="s">
        <v>66</v>
      </c>
      <c r="X3" s="276" t="s">
        <v>85</v>
      </c>
      <c r="Y3" s="278" t="s">
        <v>86</v>
      </c>
      <c r="Z3" s="2"/>
      <c r="AA3" s="274" t="s">
        <v>68</v>
      </c>
      <c r="AB3" s="276" t="s">
        <v>69</v>
      </c>
      <c r="AC3" s="278" t="s">
        <v>87</v>
      </c>
      <c r="AD3" s="1"/>
      <c r="AE3" s="282" t="s">
        <v>88</v>
      </c>
      <c r="AF3" s="36"/>
      <c r="AG3" s="274" t="s">
        <v>63</v>
      </c>
      <c r="AH3" s="276" t="s">
        <v>64</v>
      </c>
      <c r="AI3" s="276" t="s">
        <v>84</v>
      </c>
      <c r="AJ3" s="276" t="s">
        <v>66</v>
      </c>
      <c r="AK3" s="276" t="s">
        <v>85</v>
      </c>
      <c r="AL3" s="278" t="s">
        <v>86</v>
      </c>
      <c r="AM3" s="4"/>
      <c r="AN3" s="274" t="s">
        <v>68</v>
      </c>
      <c r="AO3" s="276" t="s">
        <v>69</v>
      </c>
      <c r="AP3" s="278" t="s">
        <v>87</v>
      </c>
      <c r="AQ3" s="2"/>
      <c r="AR3" s="280" t="s">
        <v>88</v>
      </c>
      <c r="AS3" s="2"/>
      <c r="AT3" s="274" t="s">
        <v>63</v>
      </c>
      <c r="AU3" s="276" t="s">
        <v>64</v>
      </c>
      <c r="AV3" s="276" t="s">
        <v>84</v>
      </c>
      <c r="AW3" s="276" t="s">
        <v>66</v>
      </c>
      <c r="AX3" s="276" t="s">
        <v>85</v>
      </c>
      <c r="AY3" s="278" t="s">
        <v>86</v>
      </c>
      <c r="AZ3" s="2"/>
      <c r="BA3" s="274" t="s">
        <v>68</v>
      </c>
      <c r="BB3" s="276" t="s">
        <v>69</v>
      </c>
      <c r="BC3" s="278" t="s">
        <v>87</v>
      </c>
      <c r="BD3" s="1"/>
      <c r="BE3" s="282" t="s">
        <v>88</v>
      </c>
    </row>
    <row r="4" spans="1:57" x14ac:dyDescent="0.2">
      <c r="A4" s="31"/>
      <c r="B4" s="31"/>
      <c r="C4" s="2"/>
      <c r="D4" s="271"/>
      <c r="E4" s="273"/>
      <c r="F4" s="4"/>
      <c r="G4" s="275"/>
      <c r="H4" s="277"/>
      <c r="I4" s="277"/>
      <c r="J4" s="277"/>
      <c r="K4" s="277"/>
      <c r="L4" s="279"/>
      <c r="M4" s="4"/>
      <c r="N4" s="275"/>
      <c r="O4" s="277"/>
      <c r="P4" s="279"/>
      <c r="Q4" s="2"/>
      <c r="R4" s="281"/>
      <c r="S4" s="2"/>
      <c r="T4" s="275"/>
      <c r="U4" s="277"/>
      <c r="V4" s="277"/>
      <c r="W4" s="277"/>
      <c r="X4" s="277"/>
      <c r="Y4" s="279"/>
      <c r="Z4" s="2"/>
      <c r="AA4" s="275"/>
      <c r="AB4" s="277"/>
      <c r="AC4" s="279"/>
      <c r="AD4" s="1"/>
      <c r="AE4" s="283"/>
      <c r="AF4" s="37"/>
      <c r="AG4" s="275"/>
      <c r="AH4" s="277"/>
      <c r="AI4" s="277"/>
      <c r="AJ4" s="277"/>
      <c r="AK4" s="277"/>
      <c r="AL4" s="279"/>
      <c r="AM4" s="4"/>
      <c r="AN4" s="275"/>
      <c r="AO4" s="277"/>
      <c r="AP4" s="279"/>
      <c r="AQ4" s="2"/>
      <c r="AR4" s="281"/>
      <c r="AS4" s="2"/>
      <c r="AT4" s="275"/>
      <c r="AU4" s="277"/>
      <c r="AV4" s="277"/>
      <c r="AW4" s="277"/>
      <c r="AX4" s="277"/>
      <c r="AY4" s="279"/>
      <c r="AZ4" s="2"/>
      <c r="BA4" s="275"/>
      <c r="BB4" s="277"/>
      <c r="BC4" s="279"/>
      <c r="BD4" s="1"/>
      <c r="BE4" s="283"/>
    </row>
    <row r="5" spans="1:57" ht="14.25" x14ac:dyDescent="0.2">
      <c r="A5" s="32"/>
      <c r="B5" s="32"/>
      <c r="C5" s="2"/>
      <c r="D5" s="2"/>
      <c r="E5" s="5"/>
      <c r="F5" s="6"/>
      <c r="G5" s="7"/>
      <c r="H5" s="7"/>
      <c r="I5" s="7"/>
      <c r="J5" s="7"/>
      <c r="K5" s="7"/>
      <c r="L5" s="7"/>
      <c r="M5" s="6"/>
      <c r="N5" s="7"/>
      <c r="O5" s="7"/>
      <c r="P5" s="7"/>
      <c r="Q5" s="6"/>
      <c r="R5" s="7"/>
      <c r="S5" s="6"/>
      <c r="T5" s="7"/>
      <c r="U5" s="7"/>
      <c r="V5" s="7"/>
      <c r="W5" s="7"/>
      <c r="X5" s="7"/>
      <c r="Y5" s="7"/>
      <c r="Z5" s="6"/>
      <c r="AA5" s="7"/>
      <c r="AB5" s="7"/>
      <c r="AC5" s="7"/>
      <c r="AD5" s="6"/>
      <c r="AE5" s="7"/>
      <c r="AF5" s="7"/>
      <c r="AG5" s="7"/>
      <c r="AH5" s="7"/>
      <c r="AI5" s="7"/>
      <c r="AJ5" s="7"/>
      <c r="AK5" s="7"/>
      <c r="AL5" s="7"/>
      <c r="AM5" s="6"/>
      <c r="AN5" s="7"/>
      <c r="AO5" s="7"/>
      <c r="AP5" s="7"/>
      <c r="AQ5" s="6"/>
      <c r="AR5" s="7"/>
      <c r="AS5" s="6"/>
      <c r="AT5" s="7"/>
      <c r="AU5" s="7"/>
      <c r="AV5" s="7"/>
      <c r="AW5" s="7"/>
      <c r="AX5" s="7"/>
      <c r="AY5" s="7"/>
      <c r="AZ5" s="6"/>
      <c r="BA5" s="7"/>
      <c r="BB5" s="7"/>
      <c r="BC5" s="7"/>
      <c r="BD5" s="6"/>
      <c r="BE5" s="7"/>
    </row>
    <row r="6" spans="1:57" x14ac:dyDescent="0.2">
      <c r="A6" s="18" t="s">
        <v>13</v>
      </c>
      <c r="B6" s="2" t="str">
        <f>TRIM(A6)</f>
        <v>United States</v>
      </c>
      <c r="C6" s="8"/>
      <c r="D6" s="22" t="s">
        <v>89</v>
      </c>
      <c r="E6" s="25" t="s">
        <v>90</v>
      </c>
      <c r="F6" s="2"/>
      <c r="G6" s="229">
        <v>159.410444534259</v>
      </c>
      <c r="H6" s="230">
        <v>168.00282058228299</v>
      </c>
      <c r="I6" s="230">
        <v>173.54578761176899</v>
      </c>
      <c r="J6" s="230">
        <v>170.54761606707501</v>
      </c>
      <c r="K6" s="230">
        <v>163.94323219789001</v>
      </c>
      <c r="L6" s="231">
        <v>167.368203053228</v>
      </c>
      <c r="M6" s="232"/>
      <c r="N6" s="233">
        <v>172.920182663487</v>
      </c>
      <c r="O6" s="234">
        <v>172.36647091448799</v>
      </c>
      <c r="P6" s="235">
        <v>172.643190124527</v>
      </c>
      <c r="Q6" s="232"/>
      <c r="R6" s="236">
        <v>169.020735990145</v>
      </c>
      <c r="S6" s="215"/>
      <c r="T6" s="207">
        <v>2.3146083750804101</v>
      </c>
      <c r="U6" s="208">
        <v>2.3254229399417401</v>
      </c>
      <c r="V6" s="208">
        <v>1.6677739262139</v>
      </c>
      <c r="W6" s="208">
        <v>1.6757273222484099</v>
      </c>
      <c r="X6" s="208">
        <v>1.1634655497528299</v>
      </c>
      <c r="Y6" s="209">
        <v>1.75570894591577</v>
      </c>
      <c r="Z6" s="210"/>
      <c r="AA6" s="211">
        <v>3.15342754976158</v>
      </c>
      <c r="AB6" s="212">
        <v>3.0399636089864299</v>
      </c>
      <c r="AC6" s="213">
        <v>3.0968477109141301</v>
      </c>
      <c r="AD6" s="210"/>
      <c r="AE6" s="214">
        <v>2.1825396503291699</v>
      </c>
      <c r="AF6" s="28"/>
      <c r="AG6" s="229">
        <v>153.62661648323501</v>
      </c>
      <c r="AH6" s="230">
        <v>163.46102669920899</v>
      </c>
      <c r="AI6" s="230">
        <v>170.237898730409</v>
      </c>
      <c r="AJ6" s="230">
        <v>168.06853355958299</v>
      </c>
      <c r="AK6" s="230">
        <v>161.540639526474</v>
      </c>
      <c r="AL6" s="231">
        <v>163.85685347137499</v>
      </c>
      <c r="AM6" s="232"/>
      <c r="AN6" s="233">
        <v>169.46941969645499</v>
      </c>
      <c r="AO6" s="234">
        <v>170.81049116616401</v>
      </c>
      <c r="AP6" s="235">
        <v>170.14557784533201</v>
      </c>
      <c r="AQ6" s="232"/>
      <c r="AR6" s="236">
        <v>165.848977892118</v>
      </c>
      <c r="AS6" s="215"/>
      <c r="AT6" s="207">
        <v>0.85505508445148104</v>
      </c>
      <c r="AU6" s="208">
        <v>1.83439143367306</v>
      </c>
      <c r="AV6" s="208">
        <v>2.6585225611908898</v>
      </c>
      <c r="AW6" s="208">
        <v>3.4053259082361298</v>
      </c>
      <c r="AX6" s="208">
        <v>3.0161755969539801</v>
      </c>
      <c r="AY6" s="209">
        <v>2.4223855348655601</v>
      </c>
      <c r="AZ6" s="210"/>
      <c r="BA6" s="211">
        <v>2.5472785499897799</v>
      </c>
      <c r="BB6" s="212">
        <v>1.55172734864532</v>
      </c>
      <c r="BC6" s="213">
        <v>2.0380990318088501</v>
      </c>
      <c r="BD6" s="210"/>
      <c r="BE6" s="214">
        <v>2.3026786784148001</v>
      </c>
    </row>
    <row r="7" spans="1:57" x14ac:dyDescent="0.2">
      <c r="A7" s="19" t="s">
        <v>91</v>
      </c>
      <c r="B7" s="2" t="str">
        <f>TRIM(A7)</f>
        <v>Virginia</v>
      </c>
      <c r="C7" s="9"/>
      <c r="D7" s="23" t="s">
        <v>89</v>
      </c>
      <c r="E7" s="26" t="s">
        <v>90</v>
      </c>
      <c r="F7" s="2"/>
      <c r="G7" s="237">
        <v>120.513758936557</v>
      </c>
      <c r="H7" s="232">
        <v>135.05609172352601</v>
      </c>
      <c r="I7" s="232">
        <v>141.33488693079201</v>
      </c>
      <c r="J7" s="232">
        <v>140.07386197790001</v>
      </c>
      <c r="K7" s="232">
        <v>133.51283357376599</v>
      </c>
      <c r="L7" s="238">
        <v>134.86443721306799</v>
      </c>
      <c r="M7" s="232"/>
      <c r="N7" s="239">
        <v>144.59375831180199</v>
      </c>
      <c r="O7" s="240">
        <v>147.380968144462</v>
      </c>
      <c r="P7" s="241">
        <v>145.98662507826401</v>
      </c>
      <c r="Q7" s="232"/>
      <c r="R7" s="242">
        <v>138.47897467750499</v>
      </c>
      <c r="S7" s="215"/>
      <c r="T7" s="216">
        <v>3.3505204106545698</v>
      </c>
      <c r="U7" s="210">
        <v>4.4189531578424104</v>
      </c>
      <c r="V7" s="210">
        <v>4.5538436718212996</v>
      </c>
      <c r="W7" s="210">
        <v>5.2596474782516003</v>
      </c>
      <c r="X7" s="210">
        <v>4.3164011642643603</v>
      </c>
      <c r="Y7" s="217">
        <v>4.4960347178918898</v>
      </c>
      <c r="Z7" s="210"/>
      <c r="AA7" s="218">
        <v>7.5247615117276103</v>
      </c>
      <c r="AB7" s="219">
        <v>9.8993594197404597</v>
      </c>
      <c r="AC7" s="220">
        <v>8.7100539450833203</v>
      </c>
      <c r="AD7" s="210"/>
      <c r="AE7" s="221">
        <v>5.9231109143939298</v>
      </c>
      <c r="AF7" s="29"/>
      <c r="AG7" s="237">
        <v>116.201758771993</v>
      </c>
      <c r="AH7" s="232">
        <v>130.511218777632</v>
      </c>
      <c r="AI7" s="232">
        <v>137.90439579258501</v>
      </c>
      <c r="AJ7" s="232">
        <v>135.319008124509</v>
      </c>
      <c r="AK7" s="232">
        <v>126.57247329618799</v>
      </c>
      <c r="AL7" s="238">
        <v>130.09885844472399</v>
      </c>
      <c r="AM7" s="232"/>
      <c r="AN7" s="239">
        <v>136.10936020327401</v>
      </c>
      <c r="AO7" s="240">
        <v>137.74711563221001</v>
      </c>
      <c r="AP7" s="241">
        <v>136.93239996351301</v>
      </c>
      <c r="AQ7" s="232"/>
      <c r="AR7" s="242">
        <v>132.27972126021899</v>
      </c>
      <c r="AS7" s="215"/>
      <c r="AT7" s="216">
        <v>2.1373464327565199</v>
      </c>
      <c r="AU7" s="210">
        <v>2.1189482194103499</v>
      </c>
      <c r="AV7" s="210">
        <v>2.24260347545545</v>
      </c>
      <c r="AW7" s="210">
        <v>2.6728472641205201</v>
      </c>
      <c r="AX7" s="210">
        <v>2.5687088264270099</v>
      </c>
      <c r="AY7" s="217">
        <v>2.3458139477146398</v>
      </c>
      <c r="AZ7" s="210"/>
      <c r="BA7" s="218">
        <v>3.5254702531764699</v>
      </c>
      <c r="BB7" s="219">
        <v>3.7956347249969999</v>
      </c>
      <c r="BC7" s="220">
        <v>3.6608228801236602</v>
      </c>
      <c r="BD7" s="210"/>
      <c r="BE7" s="221">
        <v>2.7842582915901701</v>
      </c>
    </row>
    <row r="8" spans="1:57" x14ac:dyDescent="0.2">
      <c r="A8" s="20" t="s">
        <v>40</v>
      </c>
      <c r="B8" s="2" t="str">
        <f t="shared" ref="B8:B43" si="0">TRIM(A8)</f>
        <v>Norfolk/Virginia Beach, VA</v>
      </c>
      <c r="C8" s="2"/>
      <c r="D8" s="23" t="s">
        <v>89</v>
      </c>
      <c r="E8" s="26" t="s">
        <v>90</v>
      </c>
      <c r="F8" s="2"/>
      <c r="G8" s="237">
        <v>100.104881253876</v>
      </c>
      <c r="H8" s="232">
        <v>105.05309733707401</v>
      </c>
      <c r="I8" s="232">
        <v>107.862812694667</v>
      </c>
      <c r="J8" s="232">
        <v>108.349033021567</v>
      </c>
      <c r="K8" s="232">
        <v>111.078442766024</v>
      </c>
      <c r="L8" s="238">
        <v>106.813445425758</v>
      </c>
      <c r="M8" s="232"/>
      <c r="N8" s="239">
        <v>145.946813212265</v>
      </c>
      <c r="O8" s="240">
        <v>156.328888566215</v>
      </c>
      <c r="P8" s="241">
        <v>151.209221856407</v>
      </c>
      <c r="Q8" s="232"/>
      <c r="R8" s="242">
        <v>123.00086882906599</v>
      </c>
      <c r="S8" s="215"/>
      <c r="T8" s="216">
        <v>-2.4541387823762402</v>
      </c>
      <c r="U8" s="210">
        <v>0.62859652373115704</v>
      </c>
      <c r="V8" s="210">
        <v>2.0123333113519899</v>
      </c>
      <c r="W8" s="210">
        <v>3.85154947136783</v>
      </c>
      <c r="X8" s="210">
        <v>5.2318161934968703</v>
      </c>
      <c r="Y8" s="217">
        <v>2.12533964449743</v>
      </c>
      <c r="Z8" s="210"/>
      <c r="AA8" s="218">
        <v>15.8835413297399</v>
      </c>
      <c r="AB8" s="219">
        <v>19.4598216576479</v>
      </c>
      <c r="AC8" s="220">
        <v>17.713089827442701</v>
      </c>
      <c r="AD8" s="210"/>
      <c r="AE8" s="221">
        <v>9.1220840587929395</v>
      </c>
      <c r="AF8" s="29"/>
      <c r="AG8" s="237">
        <v>96.564595019904104</v>
      </c>
      <c r="AH8" s="232">
        <v>100.99894277183699</v>
      </c>
      <c r="AI8" s="232">
        <v>104.449347511116</v>
      </c>
      <c r="AJ8" s="232">
        <v>105.336924513185</v>
      </c>
      <c r="AK8" s="232">
        <v>107.76159325902</v>
      </c>
      <c r="AL8" s="238">
        <v>103.370483325539</v>
      </c>
      <c r="AM8" s="232"/>
      <c r="AN8" s="239">
        <v>135.02404157205601</v>
      </c>
      <c r="AO8" s="240">
        <v>141.12615607052899</v>
      </c>
      <c r="AP8" s="241">
        <v>138.124151753538</v>
      </c>
      <c r="AQ8" s="232"/>
      <c r="AR8" s="242">
        <v>115.69146639176201</v>
      </c>
      <c r="AS8" s="215"/>
      <c r="AT8" s="216">
        <v>-0.70867400465175101</v>
      </c>
      <c r="AU8" s="210">
        <v>-0.203145982230207</v>
      </c>
      <c r="AV8" s="210">
        <v>-5.6427001265569902E-3</v>
      </c>
      <c r="AW8" s="210">
        <v>-0.66015063156403797</v>
      </c>
      <c r="AX8" s="210">
        <v>0.57021396070170605</v>
      </c>
      <c r="AY8" s="217">
        <v>-0.15553236408361801</v>
      </c>
      <c r="AZ8" s="210"/>
      <c r="BA8" s="218">
        <v>2.6353507625583501</v>
      </c>
      <c r="BB8" s="219">
        <v>3.5447475411749299</v>
      </c>
      <c r="BC8" s="220">
        <v>3.1123099461023398</v>
      </c>
      <c r="BD8" s="210"/>
      <c r="BE8" s="221">
        <v>1.280317136719</v>
      </c>
    </row>
    <row r="9" spans="1:57" ht="14.25" x14ac:dyDescent="0.25">
      <c r="A9" s="20" t="s">
        <v>92</v>
      </c>
      <c r="B9" s="40" t="s">
        <v>56</v>
      </c>
      <c r="C9" s="2"/>
      <c r="D9" s="23" t="s">
        <v>89</v>
      </c>
      <c r="E9" s="26" t="s">
        <v>90</v>
      </c>
      <c r="F9" s="2"/>
      <c r="G9" s="237">
        <v>98.842505219279204</v>
      </c>
      <c r="H9" s="232">
        <v>108.490900367341</v>
      </c>
      <c r="I9" s="232">
        <v>116.148157349242</v>
      </c>
      <c r="J9" s="232">
        <v>117.873347808833</v>
      </c>
      <c r="K9" s="232">
        <v>136.153721155921</v>
      </c>
      <c r="L9" s="238">
        <v>117.73208910530801</v>
      </c>
      <c r="M9" s="232"/>
      <c r="N9" s="239">
        <v>155.45108534771899</v>
      </c>
      <c r="O9" s="240">
        <v>158.85774220195901</v>
      </c>
      <c r="P9" s="241">
        <v>157.153873060178</v>
      </c>
      <c r="Q9" s="232"/>
      <c r="R9" s="242">
        <v>131.650523811163</v>
      </c>
      <c r="S9" s="215"/>
      <c r="T9" s="216">
        <v>-0.56073573716012903</v>
      </c>
      <c r="U9" s="210">
        <v>-3.0611797822951998</v>
      </c>
      <c r="V9" s="210">
        <v>-0.123382089294009</v>
      </c>
      <c r="W9" s="210">
        <v>0.20271285667521199</v>
      </c>
      <c r="X9" s="210">
        <v>4.8873572023700396</v>
      </c>
      <c r="Y9" s="217">
        <v>0.95126631835581599</v>
      </c>
      <c r="Z9" s="210"/>
      <c r="AA9" s="218">
        <v>6.1163183476735004</v>
      </c>
      <c r="AB9" s="219">
        <v>8.3910900073578496</v>
      </c>
      <c r="AC9" s="220">
        <v>7.2534045687022202</v>
      </c>
      <c r="AD9" s="210"/>
      <c r="AE9" s="221">
        <v>3.7128177904695199</v>
      </c>
      <c r="AF9" s="29"/>
      <c r="AG9" s="237">
        <v>99.232803591714998</v>
      </c>
      <c r="AH9" s="232">
        <v>109.73353575500199</v>
      </c>
      <c r="AI9" s="232">
        <v>116.45254359962</v>
      </c>
      <c r="AJ9" s="232">
        <v>115.875158412578</v>
      </c>
      <c r="AK9" s="232">
        <v>120.971632298375</v>
      </c>
      <c r="AL9" s="238">
        <v>113.42549272202599</v>
      </c>
      <c r="AM9" s="232"/>
      <c r="AN9" s="239">
        <v>142.79070773991799</v>
      </c>
      <c r="AO9" s="240">
        <v>143.40727937931999</v>
      </c>
      <c r="AP9" s="241">
        <v>143.10055753980399</v>
      </c>
      <c r="AQ9" s="232"/>
      <c r="AR9" s="242">
        <v>123.553356179734</v>
      </c>
      <c r="AS9" s="215"/>
      <c r="AT9" s="216">
        <v>0.34441867740558202</v>
      </c>
      <c r="AU9" s="210">
        <v>-0.33515783030937202</v>
      </c>
      <c r="AV9" s="210">
        <v>-0.36958970572198502</v>
      </c>
      <c r="AW9" s="210">
        <v>-0.78047283685220903</v>
      </c>
      <c r="AX9" s="210">
        <v>1.80901313498622</v>
      </c>
      <c r="AY9" s="217">
        <v>0.122998797644681</v>
      </c>
      <c r="AZ9" s="210"/>
      <c r="BA9" s="218">
        <v>3.77573170526541</v>
      </c>
      <c r="BB9" s="219">
        <v>3.4952373854524401</v>
      </c>
      <c r="BC9" s="220">
        <v>3.6321151951673398</v>
      </c>
      <c r="BD9" s="210"/>
      <c r="BE9" s="221">
        <v>1.5696258281562501</v>
      </c>
    </row>
    <row r="10" spans="1:57" x14ac:dyDescent="0.2">
      <c r="A10" s="20" t="s">
        <v>93</v>
      </c>
      <c r="B10" s="2" t="str">
        <f t="shared" si="0"/>
        <v>Virginia Area</v>
      </c>
      <c r="C10" s="2"/>
      <c r="D10" s="23" t="s">
        <v>89</v>
      </c>
      <c r="E10" s="26" t="s">
        <v>90</v>
      </c>
      <c r="F10" s="2"/>
      <c r="G10" s="237">
        <v>101.85153994638</v>
      </c>
      <c r="H10" s="232">
        <v>106.779849942285</v>
      </c>
      <c r="I10" s="232">
        <v>108.069211012634</v>
      </c>
      <c r="J10" s="232">
        <v>108.45562934076101</v>
      </c>
      <c r="K10" s="232">
        <v>110.04742784097201</v>
      </c>
      <c r="L10" s="238">
        <v>107.397008818486</v>
      </c>
      <c r="M10" s="232"/>
      <c r="N10" s="239">
        <v>135.560386044257</v>
      </c>
      <c r="O10" s="240">
        <v>131.33305086490901</v>
      </c>
      <c r="P10" s="241">
        <v>133.510700770498</v>
      </c>
      <c r="Q10" s="232"/>
      <c r="R10" s="242">
        <v>115.99248026686899</v>
      </c>
      <c r="S10" s="215"/>
      <c r="T10" s="216">
        <v>4.12641423746933</v>
      </c>
      <c r="U10" s="210">
        <v>3.6181072651036001</v>
      </c>
      <c r="V10" s="210">
        <v>1.9761698830871099</v>
      </c>
      <c r="W10" s="210">
        <v>-2.5678901759146</v>
      </c>
      <c r="X10" s="210">
        <v>-4.93903777487479</v>
      </c>
      <c r="Y10" s="217">
        <v>-0.158043801065894</v>
      </c>
      <c r="Z10" s="210"/>
      <c r="AA10" s="218">
        <v>2.2630160290317498</v>
      </c>
      <c r="AB10" s="219">
        <v>3.39991376314787</v>
      </c>
      <c r="AC10" s="220">
        <v>2.8116688439978099</v>
      </c>
      <c r="AD10" s="210"/>
      <c r="AE10" s="221">
        <v>0.97211316441454398</v>
      </c>
      <c r="AF10" s="29"/>
      <c r="AG10" s="237">
        <v>99.523603105783593</v>
      </c>
      <c r="AH10" s="232">
        <v>104.417656902397</v>
      </c>
      <c r="AI10" s="232">
        <v>106.286742482923</v>
      </c>
      <c r="AJ10" s="232">
        <v>106.059379762785</v>
      </c>
      <c r="AK10" s="232">
        <v>107.787337648459</v>
      </c>
      <c r="AL10" s="238">
        <v>105.147386551643</v>
      </c>
      <c r="AM10" s="232"/>
      <c r="AN10" s="239">
        <v>127.54979525167499</v>
      </c>
      <c r="AO10" s="240">
        <v>124.799921611412</v>
      </c>
      <c r="AP10" s="241">
        <v>126.200763764263</v>
      </c>
      <c r="AQ10" s="232"/>
      <c r="AR10" s="242">
        <v>112.007800615565</v>
      </c>
      <c r="AS10" s="215"/>
      <c r="AT10" s="216">
        <v>0.83327920584052895</v>
      </c>
      <c r="AU10" s="210">
        <v>0.66283542790773098</v>
      </c>
      <c r="AV10" s="210">
        <v>7.8461937334163706E-2</v>
      </c>
      <c r="AW10" s="210">
        <v>-0.94634455825591801</v>
      </c>
      <c r="AX10" s="210">
        <v>-0.33155993315559801</v>
      </c>
      <c r="AY10" s="217">
        <v>-2.8995984671231299E-2</v>
      </c>
      <c r="AZ10" s="210"/>
      <c r="BA10" s="218">
        <v>1.1988175490846</v>
      </c>
      <c r="BB10" s="219">
        <v>0.40888688636906501</v>
      </c>
      <c r="BC10" s="220">
        <v>0.81753098168320504</v>
      </c>
      <c r="BD10" s="210"/>
      <c r="BE10" s="221">
        <v>0.30441611944840002</v>
      </c>
    </row>
    <row r="11" spans="1:57" x14ac:dyDescent="0.2">
      <c r="A11" s="33" t="s">
        <v>94</v>
      </c>
      <c r="B11" s="2" t="str">
        <f t="shared" si="0"/>
        <v>Washington, DC</v>
      </c>
      <c r="C11" s="2"/>
      <c r="D11" s="23" t="s">
        <v>89</v>
      </c>
      <c r="E11" s="26" t="s">
        <v>90</v>
      </c>
      <c r="F11" s="2"/>
      <c r="G11" s="237">
        <v>187.85609773287899</v>
      </c>
      <c r="H11" s="232">
        <v>220.88523206801099</v>
      </c>
      <c r="I11" s="232">
        <v>235.67044786653801</v>
      </c>
      <c r="J11" s="232">
        <v>228.45694379441301</v>
      </c>
      <c r="K11" s="232">
        <v>200.913822108587</v>
      </c>
      <c r="L11" s="238">
        <v>216.50530303280499</v>
      </c>
      <c r="M11" s="232"/>
      <c r="N11" s="239">
        <v>176.92240936938501</v>
      </c>
      <c r="O11" s="240">
        <v>179.26951618356301</v>
      </c>
      <c r="P11" s="241">
        <v>178.10863625489799</v>
      </c>
      <c r="Q11" s="232"/>
      <c r="R11" s="242">
        <v>205.25929890413099</v>
      </c>
      <c r="S11" s="215"/>
      <c r="T11" s="216">
        <v>3.6650110875875002</v>
      </c>
      <c r="U11" s="210">
        <v>7.5084383224406901</v>
      </c>
      <c r="V11" s="210">
        <v>8.8582981698025094</v>
      </c>
      <c r="W11" s="210">
        <v>9.3703772339856908</v>
      </c>
      <c r="X11" s="210">
        <v>6.80002044321862</v>
      </c>
      <c r="Y11" s="217">
        <v>7.6078196536188596</v>
      </c>
      <c r="Z11" s="210"/>
      <c r="AA11" s="218">
        <v>3.4415432812619899</v>
      </c>
      <c r="AB11" s="219">
        <v>4.7786645481095196</v>
      </c>
      <c r="AC11" s="220">
        <v>4.1174564315463504</v>
      </c>
      <c r="AD11" s="210"/>
      <c r="AE11" s="221">
        <v>6.7641526854584999</v>
      </c>
      <c r="AF11" s="29"/>
      <c r="AG11" s="237">
        <v>184.101165805574</v>
      </c>
      <c r="AH11" s="232">
        <v>217.08746386612901</v>
      </c>
      <c r="AI11" s="232">
        <v>227.60680411948201</v>
      </c>
      <c r="AJ11" s="232">
        <v>213.73927857713801</v>
      </c>
      <c r="AK11" s="232">
        <v>182.908177528501</v>
      </c>
      <c r="AL11" s="238">
        <v>206.932197966111</v>
      </c>
      <c r="AM11" s="232"/>
      <c r="AN11" s="239">
        <v>162.90762138638999</v>
      </c>
      <c r="AO11" s="240">
        <v>167.83430435857699</v>
      </c>
      <c r="AP11" s="241">
        <v>165.43521348726401</v>
      </c>
      <c r="AQ11" s="232"/>
      <c r="AR11" s="242">
        <v>195.192572646705</v>
      </c>
      <c r="AS11" s="215"/>
      <c r="AT11" s="216">
        <v>-1.40309993861504</v>
      </c>
      <c r="AU11" s="210">
        <v>-0.82625904341787804</v>
      </c>
      <c r="AV11" s="210">
        <v>-0.97422349588076196</v>
      </c>
      <c r="AW11" s="210">
        <v>0.32912866657233603</v>
      </c>
      <c r="AX11" s="210">
        <v>0.74149962599375896</v>
      </c>
      <c r="AY11" s="217">
        <v>-0.473804763705303</v>
      </c>
      <c r="AZ11" s="210"/>
      <c r="BA11" s="218">
        <v>-2.13833487638121E-2</v>
      </c>
      <c r="BB11" s="219">
        <v>0.64254800179756399</v>
      </c>
      <c r="BC11" s="220">
        <v>0.32420988851750898</v>
      </c>
      <c r="BD11" s="210"/>
      <c r="BE11" s="221">
        <v>-0.35211944086763602</v>
      </c>
    </row>
    <row r="12" spans="1:57" x14ac:dyDescent="0.2">
      <c r="A12" s="20" t="s">
        <v>95</v>
      </c>
      <c r="B12" s="2" t="str">
        <f t="shared" si="0"/>
        <v>Arlington, VA</v>
      </c>
      <c r="C12" s="2"/>
      <c r="D12" s="23" t="s">
        <v>89</v>
      </c>
      <c r="E12" s="26" t="s">
        <v>90</v>
      </c>
      <c r="F12" s="2"/>
      <c r="G12" s="237">
        <v>213.49422009012901</v>
      </c>
      <c r="H12" s="232">
        <v>253.81270201139401</v>
      </c>
      <c r="I12" s="232">
        <v>276.71272088353402</v>
      </c>
      <c r="J12" s="232">
        <v>270.63524601366697</v>
      </c>
      <c r="K12" s="232">
        <v>235.77556789633701</v>
      </c>
      <c r="L12" s="238">
        <v>252.32232574104401</v>
      </c>
      <c r="M12" s="232"/>
      <c r="N12" s="239">
        <v>183.87392084432699</v>
      </c>
      <c r="O12" s="240">
        <v>187.96815349645601</v>
      </c>
      <c r="P12" s="241">
        <v>185.90730725811801</v>
      </c>
      <c r="Q12" s="232"/>
      <c r="R12" s="242">
        <v>234.41336604233001</v>
      </c>
      <c r="S12" s="215"/>
      <c r="T12" s="216">
        <v>6.4981927067361704</v>
      </c>
      <c r="U12" s="210">
        <v>6.3278025536270901</v>
      </c>
      <c r="V12" s="210">
        <v>8.9294905930856796</v>
      </c>
      <c r="W12" s="210">
        <v>10.3115324635177</v>
      </c>
      <c r="X12" s="210">
        <v>14.156299278745999</v>
      </c>
      <c r="Y12" s="217">
        <v>9.5257012435730406</v>
      </c>
      <c r="Z12" s="210"/>
      <c r="AA12" s="218">
        <v>12.963930569760301</v>
      </c>
      <c r="AB12" s="219">
        <v>16.583748002789701</v>
      </c>
      <c r="AC12" s="220">
        <v>14.775481068427</v>
      </c>
      <c r="AD12" s="210"/>
      <c r="AE12" s="221">
        <v>10.951395468368201</v>
      </c>
      <c r="AF12" s="29"/>
      <c r="AG12" s="237">
        <v>203.59398323864701</v>
      </c>
      <c r="AH12" s="232">
        <v>242.24576707417901</v>
      </c>
      <c r="AI12" s="232">
        <v>260.32586029599702</v>
      </c>
      <c r="AJ12" s="232">
        <v>251.63811799916999</v>
      </c>
      <c r="AK12" s="232">
        <v>215.76429080078</v>
      </c>
      <c r="AL12" s="238">
        <v>237.23742420347699</v>
      </c>
      <c r="AM12" s="232"/>
      <c r="AN12" s="239">
        <v>176.36297521239001</v>
      </c>
      <c r="AO12" s="240">
        <v>179.586344158853</v>
      </c>
      <c r="AP12" s="241">
        <v>177.95895647262299</v>
      </c>
      <c r="AQ12" s="232"/>
      <c r="AR12" s="242">
        <v>221.41609309928899</v>
      </c>
      <c r="AS12" s="215"/>
      <c r="AT12" s="216">
        <v>6.5159570483125604</v>
      </c>
      <c r="AU12" s="210">
        <v>3.82949006099477</v>
      </c>
      <c r="AV12" s="210">
        <v>4.6915604690416401</v>
      </c>
      <c r="AW12" s="210">
        <v>7.0279165942208301</v>
      </c>
      <c r="AX12" s="210">
        <v>7.8120548569435302</v>
      </c>
      <c r="AY12" s="217">
        <v>5.7254428741504997</v>
      </c>
      <c r="AZ12" s="210"/>
      <c r="BA12" s="218">
        <v>13.7663179889927</v>
      </c>
      <c r="BB12" s="219">
        <v>13.564062067525599</v>
      </c>
      <c r="BC12" s="220">
        <v>13.6227581646882</v>
      </c>
      <c r="BD12" s="210"/>
      <c r="BE12" s="221">
        <v>7.1602549209964197</v>
      </c>
    </row>
    <row r="13" spans="1:57" x14ac:dyDescent="0.2">
      <c r="A13" s="20" t="s">
        <v>37</v>
      </c>
      <c r="B13" s="2" t="str">
        <f t="shared" si="0"/>
        <v>Suburban Virginia Area</v>
      </c>
      <c r="C13" s="2"/>
      <c r="D13" s="23" t="s">
        <v>89</v>
      </c>
      <c r="E13" s="26" t="s">
        <v>90</v>
      </c>
      <c r="F13" s="2"/>
      <c r="G13" s="237">
        <v>141.05246182040301</v>
      </c>
      <c r="H13" s="232">
        <v>154.237297233942</v>
      </c>
      <c r="I13" s="232">
        <v>160.098938455183</v>
      </c>
      <c r="J13" s="232">
        <v>160.963962932111</v>
      </c>
      <c r="K13" s="232">
        <v>152.693241460541</v>
      </c>
      <c r="L13" s="238">
        <v>154.74883988986801</v>
      </c>
      <c r="M13" s="232"/>
      <c r="N13" s="239">
        <v>157.28365003417599</v>
      </c>
      <c r="O13" s="240">
        <v>160.86951992952999</v>
      </c>
      <c r="P13" s="241">
        <v>159.107103023516</v>
      </c>
      <c r="Q13" s="232"/>
      <c r="R13" s="242">
        <v>156.03080865641101</v>
      </c>
      <c r="S13" s="215"/>
      <c r="T13" s="216">
        <v>-2.81840343618518</v>
      </c>
      <c r="U13" s="210">
        <v>4.6593879732082701</v>
      </c>
      <c r="V13" s="210">
        <v>6.4618811994558101</v>
      </c>
      <c r="W13" s="210">
        <v>11.8429769450062</v>
      </c>
      <c r="X13" s="210">
        <v>10.3719618256312</v>
      </c>
      <c r="Y13" s="217">
        <v>6.6083211854358996</v>
      </c>
      <c r="Z13" s="210"/>
      <c r="AA13" s="218">
        <v>6.9083029233020099</v>
      </c>
      <c r="AB13" s="219">
        <v>3.6076112232733601</v>
      </c>
      <c r="AC13" s="220">
        <v>5.1829293626619704</v>
      </c>
      <c r="AD13" s="210"/>
      <c r="AE13" s="221">
        <v>6.2315437380423502</v>
      </c>
      <c r="AF13" s="29"/>
      <c r="AG13" s="237">
        <v>140.47486482262801</v>
      </c>
      <c r="AH13" s="232">
        <v>152.47781878400701</v>
      </c>
      <c r="AI13" s="232">
        <v>157.69535370380299</v>
      </c>
      <c r="AJ13" s="232">
        <v>149.75872579395801</v>
      </c>
      <c r="AK13" s="232">
        <v>141.79794702399499</v>
      </c>
      <c r="AL13" s="238">
        <v>149.11518043050901</v>
      </c>
      <c r="AM13" s="232"/>
      <c r="AN13" s="239">
        <v>151.46898822337499</v>
      </c>
      <c r="AO13" s="240">
        <v>155.82172591603899</v>
      </c>
      <c r="AP13" s="241">
        <v>153.69188084763601</v>
      </c>
      <c r="AQ13" s="232"/>
      <c r="AR13" s="242">
        <v>150.403210424441</v>
      </c>
      <c r="AS13" s="215"/>
      <c r="AT13" s="216">
        <v>-0.49701733560598199</v>
      </c>
      <c r="AU13" s="210">
        <v>2.5671793808693</v>
      </c>
      <c r="AV13" s="210">
        <v>3.4303698800406499</v>
      </c>
      <c r="AW13" s="210">
        <v>2.0064112442576598</v>
      </c>
      <c r="AX13" s="210">
        <v>1.9448241279844201</v>
      </c>
      <c r="AY13" s="217">
        <v>2.1316584390496698</v>
      </c>
      <c r="AZ13" s="210"/>
      <c r="BA13" s="218">
        <v>6.4720416905554696</v>
      </c>
      <c r="BB13" s="219">
        <v>4.1390847729107199</v>
      </c>
      <c r="BC13" s="220">
        <v>5.2129732624244696</v>
      </c>
      <c r="BD13" s="210"/>
      <c r="BE13" s="221">
        <v>2.9994282804816099</v>
      </c>
    </row>
    <row r="14" spans="1:57" x14ac:dyDescent="0.2">
      <c r="A14" s="20" t="s">
        <v>96</v>
      </c>
      <c r="B14" s="2" t="str">
        <f t="shared" si="0"/>
        <v>Alexandria, VA</v>
      </c>
      <c r="C14" s="2"/>
      <c r="D14" s="23" t="s">
        <v>89</v>
      </c>
      <c r="E14" s="26" t="s">
        <v>90</v>
      </c>
      <c r="F14" s="2"/>
      <c r="G14" s="237">
        <v>158.81414777021899</v>
      </c>
      <c r="H14" s="232">
        <v>179.04860562075299</v>
      </c>
      <c r="I14" s="232">
        <v>185.45258351254401</v>
      </c>
      <c r="J14" s="232">
        <v>180.35145986433</v>
      </c>
      <c r="K14" s="232">
        <v>166.432873997168</v>
      </c>
      <c r="L14" s="238">
        <v>174.90290029835899</v>
      </c>
      <c r="M14" s="232"/>
      <c r="N14" s="239">
        <v>153.45769079047099</v>
      </c>
      <c r="O14" s="240">
        <v>150.13464863275499</v>
      </c>
      <c r="P14" s="241">
        <v>151.76999328007099</v>
      </c>
      <c r="Q14" s="232"/>
      <c r="R14" s="242">
        <v>168.10400140446299</v>
      </c>
      <c r="S14" s="215"/>
      <c r="T14" s="216">
        <v>11.5103164128895</v>
      </c>
      <c r="U14" s="210">
        <v>4.1716748192711197</v>
      </c>
      <c r="V14" s="210">
        <v>4.6290662972960801</v>
      </c>
      <c r="W14" s="210">
        <v>8.0433362547546796</v>
      </c>
      <c r="X14" s="210">
        <v>9.1723359567032698</v>
      </c>
      <c r="Y14" s="217">
        <v>7.0125632846676398</v>
      </c>
      <c r="Z14" s="210"/>
      <c r="AA14" s="218">
        <v>10.292771877663601</v>
      </c>
      <c r="AB14" s="219">
        <v>8.8965098369445599</v>
      </c>
      <c r="AC14" s="220">
        <v>9.5904375214200002</v>
      </c>
      <c r="AD14" s="210"/>
      <c r="AE14" s="221">
        <v>7.7147873213746001</v>
      </c>
      <c r="AF14" s="29"/>
      <c r="AG14" s="237">
        <v>150.21493194766799</v>
      </c>
      <c r="AH14" s="232">
        <v>168.052788235778</v>
      </c>
      <c r="AI14" s="232">
        <v>175.70612233791601</v>
      </c>
      <c r="AJ14" s="232">
        <v>170.643011105781</v>
      </c>
      <c r="AK14" s="232">
        <v>156.33632440032301</v>
      </c>
      <c r="AL14" s="238">
        <v>165.31751701408899</v>
      </c>
      <c r="AM14" s="232"/>
      <c r="AN14" s="239">
        <v>143.79612231704101</v>
      </c>
      <c r="AO14" s="240">
        <v>143.660984945547</v>
      </c>
      <c r="AP14" s="241">
        <v>143.726065631616</v>
      </c>
      <c r="AQ14" s="232"/>
      <c r="AR14" s="242">
        <v>159.18218693231401</v>
      </c>
      <c r="AS14" s="215"/>
      <c r="AT14" s="216">
        <v>6.1847225132298398</v>
      </c>
      <c r="AU14" s="210">
        <v>0.89137812489478996</v>
      </c>
      <c r="AV14" s="210">
        <v>2.0301077166278101</v>
      </c>
      <c r="AW14" s="210">
        <v>2.80457954401983</v>
      </c>
      <c r="AX14" s="210">
        <v>4.1125467848117898</v>
      </c>
      <c r="AY14" s="217">
        <v>2.8703121778306202</v>
      </c>
      <c r="AZ14" s="210"/>
      <c r="BA14" s="218">
        <v>5.8347764346484903</v>
      </c>
      <c r="BB14" s="219">
        <v>4.9938608552083803</v>
      </c>
      <c r="BC14" s="220">
        <v>5.4002199310323098</v>
      </c>
      <c r="BD14" s="210"/>
      <c r="BE14" s="221">
        <v>3.4325107531857699</v>
      </c>
    </row>
    <row r="15" spans="1:57" x14ac:dyDescent="0.2">
      <c r="A15" s="20" t="s">
        <v>36</v>
      </c>
      <c r="B15" s="2" t="str">
        <f t="shared" si="0"/>
        <v>Fairfax/Tysons Corner, VA</v>
      </c>
      <c r="C15" s="2"/>
      <c r="D15" s="23" t="s">
        <v>89</v>
      </c>
      <c r="E15" s="26" t="s">
        <v>90</v>
      </c>
      <c r="F15" s="2"/>
      <c r="G15" s="237">
        <v>156.59060892820401</v>
      </c>
      <c r="H15" s="232">
        <v>185.36381404765601</v>
      </c>
      <c r="I15" s="232">
        <v>209.06019119429101</v>
      </c>
      <c r="J15" s="232">
        <v>201.49138494798001</v>
      </c>
      <c r="K15" s="232">
        <v>164.99012656225199</v>
      </c>
      <c r="L15" s="238">
        <v>186.18723967808501</v>
      </c>
      <c r="M15" s="232"/>
      <c r="N15" s="239">
        <v>135.050984796129</v>
      </c>
      <c r="O15" s="240">
        <v>136.07822719999999</v>
      </c>
      <c r="P15" s="241">
        <v>135.58431799302201</v>
      </c>
      <c r="Q15" s="232"/>
      <c r="R15" s="242">
        <v>172.48875373855901</v>
      </c>
      <c r="S15" s="215"/>
      <c r="T15" s="216">
        <v>2.5567115614482301</v>
      </c>
      <c r="U15" s="210">
        <v>1.5337078228818499</v>
      </c>
      <c r="V15" s="210">
        <v>4.3037271631789604</v>
      </c>
      <c r="W15" s="210">
        <v>2.92929160179518</v>
      </c>
      <c r="X15" s="210">
        <v>3.38087741638738</v>
      </c>
      <c r="Y15" s="217">
        <v>2.8350833391568102</v>
      </c>
      <c r="Z15" s="210"/>
      <c r="AA15" s="218">
        <v>2.1016229563331499</v>
      </c>
      <c r="AB15" s="219">
        <v>3.9116567120504699</v>
      </c>
      <c r="AC15" s="220">
        <v>3.02076698405414</v>
      </c>
      <c r="AD15" s="210"/>
      <c r="AE15" s="221">
        <v>2.7781313548078299</v>
      </c>
      <c r="AF15" s="29"/>
      <c r="AG15" s="237">
        <v>146.55131794985499</v>
      </c>
      <c r="AH15" s="232">
        <v>180.80761364540999</v>
      </c>
      <c r="AI15" s="232">
        <v>206.678189830977</v>
      </c>
      <c r="AJ15" s="232">
        <v>200.83847910338301</v>
      </c>
      <c r="AK15" s="232">
        <v>161.616489393108</v>
      </c>
      <c r="AL15" s="238">
        <v>182.81312995748701</v>
      </c>
      <c r="AM15" s="232"/>
      <c r="AN15" s="239">
        <v>136.82977522544701</v>
      </c>
      <c r="AO15" s="240">
        <v>137.72841578771099</v>
      </c>
      <c r="AP15" s="241">
        <v>137.29469197288901</v>
      </c>
      <c r="AQ15" s="232"/>
      <c r="AR15" s="242">
        <v>170.49241193571399</v>
      </c>
      <c r="AS15" s="215"/>
      <c r="AT15" s="216">
        <v>-0.43514294729094599</v>
      </c>
      <c r="AU15" s="210">
        <v>1.12947957033418</v>
      </c>
      <c r="AV15" s="210">
        <v>4.45881373822799</v>
      </c>
      <c r="AW15" s="210">
        <v>4.8263764287911801</v>
      </c>
      <c r="AX15" s="210">
        <v>0.75473806768825702</v>
      </c>
      <c r="AY15" s="217">
        <v>2.6011936643112699</v>
      </c>
      <c r="AZ15" s="210"/>
      <c r="BA15" s="218">
        <v>-1.9652398523933901</v>
      </c>
      <c r="BB15" s="219">
        <v>3.4979379078804498</v>
      </c>
      <c r="BC15" s="220">
        <v>0.74948098759257897</v>
      </c>
      <c r="BD15" s="210"/>
      <c r="BE15" s="221">
        <v>2.0256251965788699</v>
      </c>
    </row>
    <row r="16" spans="1:57" x14ac:dyDescent="0.2">
      <c r="A16" s="20" t="s">
        <v>38</v>
      </c>
      <c r="B16" s="2" t="str">
        <f t="shared" si="0"/>
        <v>I-95 Fredericksburg, VA</v>
      </c>
      <c r="C16" s="2"/>
      <c r="D16" s="23" t="s">
        <v>89</v>
      </c>
      <c r="E16" s="26" t="s">
        <v>90</v>
      </c>
      <c r="F16" s="2"/>
      <c r="G16" s="237">
        <v>95.521770415699507</v>
      </c>
      <c r="H16" s="232">
        <v>102.036059762435</v>
      </c>
      <c r="I16" s="232">
        <v>107.559525855454</v>
      </c>
      <c r="J16" s="232">
        <v>106.70095252822</v>
      </c>
      <c r="K16" s="232">
        <v>109.21156838905701</v>
      </c>
      <c r="L16" s="238">
        <v>104.814946280017</v>
      </c>
      <c r="M16" s="232"/>
      <c r="N16" s="239">
        <v>129.21006469500901</v>
      </c>
      <c r="O16" s="240">
        <v>130.12154777572999</v>
      </c>
      <c r="P16" s="241">
        <v>129.66652715528599</v>
      </c>
      <c r="Q16" s="232"/>
      <c r="R16" s="242">
        <v>113.219381673093</v>
      </c>
      <c r="S16" s="215"/>
      <c r="T16" s="216">
        <v>2.4377603060388</v>
      </c>
      <c r="U16" s="210">
        <v>4.05595651034323</v>
      </c>
      <c r="V16" s="210">
        <v>5.4921321075974099</v>
      </c>
      <c r="W16" s="210">
        <v>3.3032288485980899</v>
      </c>
      <c r="X16" s="210">
        <v>-0.20576370117355799</v>
      </c>
      <c r="Y16" s="217">
        <v>2.9144957950579999</v>
      </c>
      <c r="Z16" s="210"/>
      <c r="AA16" s="218">
        <v>1.1374383794930401</v>
      </c>
      <c r="AB16" s="219">
        <v>3.9701719111984599</v>
      </c>
      <c r="AC16" s="220">
        <v>2.5114616335561699</v>
      </c>
      <c r="AD16" s="210"/>
      <c r="AE16" s="221">
        <v>2.6313051316423302</v>
      </c>
      <c r="AF16" s="29"/>
      <c r="AG16" s="237">
        <v>94.493285387381405</v>
      </c>
      <c r="AH16" s="232">
        <v>100.683824969965</v>
      </c>
      <c r="AI16" s="232">
        <v>104.25369052596299</v>
      </c>
      <c r="AJ16" s="232">
        <v>103.25995677293299</v>
      </c>
      <c r="AK16" s="232">
        <v>102.642087688104</v>
      </c>
      <c r="AL16" s="238">
        <v>101.394409449528</v>
      </c>
      <c r="AM16" s="232"/>
      <c r="AN16" s="239">
        <v>120.20247434311</v>
      </c>
      <c r="AO16" s="240">
        <v>122.20557740066199</v>
      </c>
      <c r="AP16" s="241">
        <v>121.230878165397</v>
      </c>
      <c r="AQ16" s="232"/>
      <c r="AR16" s="242">
        <v>108.081884156607</v>
      </c>
      <c r="AS16" s="215"/>
      <c r="AT16" s="216">
        <v>1.84789493365823</v>
      </c>
      <c r="AU16" s="210">
        <v>2.5610182279101599</v>
      </c>
      <c r="AV16" s="210">
        <v>2.1161995003334702</v>
      </c>
      <c r="AW16" s="210">
        <v>1.01379382633265</v>
      </c>
      <c r="AX16" s="210">
        <v>0.738207137977686</v>
      </c>
      <c r="AY16" s="217">
        <v>1.58925238787884</v>
      </c>
      <c r="AZ16" s="210"/>
      <c r="BA16" s="218">
        <v>2.05752250254938</v>
      </c>
      <c r="BB16" s="219">
        <v>2.2811710860318701</v>
      </c>
      <c r="BC16" s="220">
        <v>2.1794976890829401</v>
      </c>
      <c r="BD16" s="210"/>
      <c r="BE16" s="221">
        <v>1.8481456811263499</v>
      </c>
    </row>
    <row r="17" spans="1:57" x14ac:dyDescent="0.2">
      <c r="A17" s="20" t="s">
        <v>97</v>
      </c>
      <c r="B17" s="2" t="str">
        <f t="shared" si="0"/>
        <v>Dulles Airport Area, VA</v>
      </c>
      <c r="C17" s="2"/>
      <c r="D17" s="23" t="s">
        <v>89</v>
      </c>
      <c r="E17" s="26" t="s">
        <v>90</v>
      </c>
      <c r="F17" s="2"/>
      <c r="G17" s="237">
        <v>126.20380781444101</v>
      </c>
      <c r="H17" s="232">
        <v>155.89752170230699</v>
      </c>
      <c r="I17" s="232">
        <v>165.38729705169601</v>
      </c>
      <c r="J17" s="232">
        <v>164.5381729634</v>
      </c>
      <c r="K17" s="232">
        <v>142.619997726756</v>
      </c>
      <c r="L17" s="238">
        <v>152.60311030622299</v>
      </c>
      <c r="M17" s="232"/>
      <c r="N17" s="239">
        <v>118.15225759238901</v>
      </c>
      <c r="O17" s="240">
        <v>118.353273553617</v>
      </c>
      <c r="P17" s="241">
        <v>118.252408812729</v>
      </c>
      <c r="Q17" s="232"/>
      <c r="R17" s="242">
        <v>143.53468050730999</v>
      </c>
      <c r="S17" s="215"/>
      <c r="T17" s="216">
        <v>5.9131508618583899</v>
      </c>
      <c r="U17" s="210">
        <v>6.5020873821960796</v>
      </c>
      <c r="V17" s="210">
        <v>3.72717451455763</v>
      </c>
      <c r="W17" s="210">
        <v>4.6092048318253598</v>
      </c>
      <c r="X17" s="210">
        <v>4.8840131022750803</v>
      </c>
      <c r="Y17" s="217">
        <v>5.0388289070188703</v>
      </c>
      <c r="Z17" s="210"/>
      <c r="AA17" s="218">
        <v>1.6119460043631499</v>
      </c>
      <c r="AB17" s="219">
        <v>6.30762581607335</v>
      </c>
      <c r="AC17" s="220">
        <v>3.8556478345085701</v>
      </c>
      <c r="AD17" s="210"/>
      <c r="AE17" s="221">
        <v>4.93937479711831</v>
      </c>
      <c r="AF17" s="29"/>
      <c r="AG17" s="237">
        <v>122.878570335834</v>
      </c>
      <c r="AH17" s="232">
        <v>151.16745578722299</v>
      </c>
      <c r="AI17" s="232">
        <v>161.58160929609301</v>
      </c>
      <c r="AJ17" s="232">
        <v>158.70485978156501</v>
      </c>
      <c r="AK17" s="232">
        <v>136.096967381897</v>
      </c>
      <c r="AL17" s="238">
        <v>147.80105534555801</v>
      </c>
      <c r="AM17" s="232"/>
      <c r="AN17" s="239">
        <v>119.214011042141</v>
      </c>
      <c r="AO17" s="240">
        <v>118.612710689412</v>
      </c>
      <c r="AP17" s="241">
        <v>118.91695285743501</v>
      </c>
      <c r="AQ17" s="232"/>
      <c r="AR17" s="242">
        <v>140.10181168016999</v>
      </c>
      <c r="AS17" s="215"/>
      <c r="AT17" s="216">
        <v>5.37702869671622</v>
      </c>
      <c r="AU17" s="210">
        <v>5.1965800006311103</v>
      </c>
      <c r="AV17" s="210">
        <v>2.52163946042148</v>
      </c>
      <c r="AW17" s="210">
        <v>3.71584588901012</v>
      </c>
      <c r="AX17" s="210">
        <v>3.0785061177526098</v>
      </c>
      <c r="AY17" s="217">
        <v>3.6574428862996302</v>
      </c>
      <c r="AZ17" s="210"/>
      <c r="BA17" s="218">
        <v>3.1379770847229098</v>
      </c>
      <c r="BB17" s="219">
        <v>5.5775989733906703</v>
      </c>
      <c r="BC17" s="220">
        <v>4.3411058481835099</v>
      </c>
      <c r="BD17" s="210"/>
      <c r="BE17" s="221">
        <v>3.82596440559883</v>
      </c>
    </row>
    <row r="18" spans="1:57" x14ac:dyDescent="0.2">
      <c r="A18" s="20" t="s">
        <v>45</v>
      </c>
      <c r="B18" s="2" t="str">
        <f t="shared" si="0"/>
        <v>Williamsburg, VA</v>
      </c>
      <c r="C18" s="2"/>
      <c r="D18" s="23" t="s">
        <v>89</v>
      </c>
      <c r="E18" s="26" t="s">
        <v>90</v>
      </c>
      <c r="F18" s="2"/>
      <c r="G18" s="237">
        <v>116.475462472749</v>
      </c>
      <c r="H18" s="232">
        <v>114.616942926533</v>
      </c>
      <c r="I18" s="232">
        <v>109.80065243902401</v>
      </c>
      <c r="J18" s="232">
        <v>114.338394405594</v>
      </c>
      <c r="K18" s="232">
        <v>131.18728554641501</v>
      </c>
      <c r="L18" s="238">
        <v>118.00503661652</v>
      </c>
      <c r="M18" s="232"/>
      <c r="N18" s="239">
        <v>163.43168394253499</v>
      </c>
      <c r="O18" s="240">
        <v>173.048153373123</v>
      </c>
      <c r="P18" s="241">
        <v>168.252998730504</v>
      </c>
      <c r="Q18" s="232"/>
      <c r="R18" s="242">
        <v>137.35128268686901</v>
      </c>
      <c r="S18" s="215"/>
      <c r="T18" s="216">
        <v>0.40518695780360298</v>
      </c>
      <c r="U18" s="210">
        <v>-0.49433226878570502</v>
      </c>
      <c r="V18" s="210">
        <v>-3.87953387883976</v>
      </c>
      <c r="W18" s="210">
        <v>-2.4600605632688999</v>
      </c>
      <c r="X18" s="210">
        <v>6.26631977296105</v>
      </c>
      <c r="Y18" s="217">
        <v>0.518113285360978</v>
      </c>
      <c r="Z18" s="210"/>
      <c r="AA18" s="218">
        <v>4.4839939430669</v>
      </c>
      <c r="AB18" s="219">
        <v>1.1404449118139699</v>
      </c>
      <c r="AC18" s="220">
        <v>2.6056343384229299</v>
      </c>
      <c r="AD18" s="210"/>
      <c r="AE18" s="221">
        <v>2.4975473805528798</v>
      </c>
      <c r="AF18" s="29"/>
      <c r="AG18" s="237">
        <v>107.228211847981</v>
      </c>
      <c r="AH18" s="232">
        <v>102.54878003554001</v>
      </c>
      <c r="AI18" s="232">
        <v>101.749736349337</v>
      </c>
      <c r="AJ18" s="232">
        <v>101.35065555305199</v>
      </c>
      <c r="AK18" s="232">
        <v>112.34754486574001</v>
      </c>
      <c r="AL18" s="238">
        <v>105.17539622926</v>
      </c>
      <c r="AM18" s="232"/>
      <c r="AN18" s="239">
        <v>146.660028961942</v>
      </c>
      <c r="AO18" s="240">
        <v>161.69199884737199</v>
      </c>
      <c r="AP18" s="241">
        <v>154.387744858405</v>
      </c>
      <c r="AQ18" s="232"/>
      <c r="AR18" s="242">
        <v>123.83824049886201</v>
      </c>
      <c r="AS18" s="215"/>
      <c r="AT18" s="216">
        <v>-0.188068216513082</v>
      </c>
      <c r="AU18" s="210">
        <v>-3.4879138477847902</v>
      </c>
      <c r="AV18" s="210">
        <v>-5.0252214063940102</v>
      </c>
      <c r="AW18" s="210">
        <v>-4.6578202423685298</v>
      </c>
      <c r="AX18" s="210">
        <v>0.92458443979388805</v>
      </c>
      <c r="AY18" s="217">
        <v>-2.37250822992445</v>
      </c>
      <c r="AZ18" s="210"/>
      <c r="BA18" s="218">
        <v>-0.61594833294335005</v>
      </c>
      <c r="BB18" s="219">
        <v>-0.60306216277124303</v>
      </c>
      <c r="BC18" s="220">
        <v>-0.64678522114865</v>
      </c>
      <c r="BD18" s="210"/>
      <c r="BE18" s="221">
        <v>-1.69369219866881</v>
      </c>
    </row>
    <row r="19" spans="1:57" x14ac:dyDescent="0.2">
      <c r="A19" s="20" t="s">
        <v>98</v>
      </c>
      <c r="B19" s="2" t="str">
        <f t="shared" si="0"/>
        <v>Virginia Beach, VA</v>
      </c>
      <c r="C19" s="2"/>
      <c r="D19" s="23" t="s">
        <v>89</v>
      </c>
      <c r="E19" s="26" t="s">
        <v>90</v>
      </c>
      <c r="F19" s="2"/>
      <c r="G19" s="237">
        <v>111.883603501742</v>
      </c>
      <c r="H19" s="232">
        <v>114.68349652257101</v>
      </c>
      <c r="I19" s="232">
        <v>118.847070634806</v>
      </c>
      <c r="J19" s="232">
        <v>118.677206476218</v>
      </c>
      <c r="K19" s="232">
        <v>120.29156445940799</v>
      </c>
      <c r="L19" s="238">
        <v>117.19459259677301</v>
      </c>
      <c r="M19" s="232"/>
      <c r="N19" s="239">
        <v>177.405682926607</v>
      </c>
      <c r="O19" s="240">
        <v>199.01973593155799</v>
      </c>
      <c r="P19" s="241">
        <v>188.49541518577601</v>
      </c>
      <c r="Q19" s="232"/>
      <c r="R19" s="242">
        <v>145.80117007026499</v>
      </c>
      <c r="S19" s="215"/>
      <c r="T19" s="216">
        <v>-6.4630771101398299</v>
      </c>
      <c r="U19" s="210">
        <v>1.5247542210653</v>
      </c>
      <c r="V19" s="210">
        <v>2.5254336022369102</v>
      </c>
      <c r="W19" s="210">
        <v>4.3402965794634296</v>
      </c>
      <c r="X19" s="210">
        <v>5.4827732063982699</v>
      </c>
      <c r="Y19" s="217">
        <v>1.7556323132201801</v>
      </c>
      <c r="Z19" s="210"/>
      <c r="AA19" s="218">
        <v>26.978728086342599</v>
      </c>
      <c r="AB19" s="219">
        <v>39.3170811708749</v>
      </c>
      <c r="AC19" s="220">
        <v>33.367998683941799</v>
      </c>
      <c r="AD19" s="210"/>
      <c r="AE19" s="221">
        <v>16.6361449848938</v>
      </c>
      <c r="AF19" s="29"/>
      <c r="AG19" s="237">
        <v>107.348548344801</v>
      </c>
      <c r="AH19" s="232">
        <v>112.45599763612501</v>
      </c>
      <c r="AI19" s="232">
        <v>116.263530377555</v>
      </c>
      <c r="AJ19" s="232">
        <v>116.07566977221801</v>
      </c>
      <c r="AK19" s="232">
        <v>117.382110259106</v>
      </c>
      <c r="AL19" s="238">
        <v>114.272781666919</v>
      </c>
      <c r="AM19" s="232"/>
      <c r="AN19" s="239">
        <v>160.191053169301</v>
      </c>
      <c r="AO19" s="240">
        <v>168.45421378705299</v>
      </c>
      <c r="AP19" s="241">
        <v>164.405232006028</v>
      </c>
      <c r="AQ19" s="232"/>
      <c r="AR19" s="242">
        <v>133.90787964575199</v>
      </c>
      <c r="AS19" s="215"/>
      <c r="AT19" s="216">
        <v>-1.0964329726070501</v>
      </c>
      <c r="AU19" s="210">
        <v>1.5071103653811799</v>
      </c>
      <c r="AV19" s="210">
        <v>0.94875880159110504</v>
      </c>
      <c r="AW19" s="210">
        <v>-1.4648082111274201</v>
      </c>
      <c r="AX19" s="210">
        <v>-1.36816064782408</v>
      </c>
      <c r="AY19" s="217">
        <v>-0.37398476803694503</v>
      </c>
      <c r="AZ19" s="210"/>
      <c r="BA19" s="218">
        <v>3.7115798017967601</v>
      </c>
      <c r="BB19" s="219">
        <v>6.3671240076990596</v>
      </c>
      <c r="BC19" s="220">
        <v>5.0891276797007201</v>
      </c>
      <c r="BD19" s="210"/>
      <c r="BE19" s="221">
        <v>2.20704360625394</v>
      </c>
    </row>
    <row r="20" spans="1:57" x14ac:dyDescent="0.2">
      <c r="A20" s="33" t="s">
        <v>99</v>
      </c>
      <c r="B20" s="2" t="str">
        <f t="shared" si="0"/>
        <v>Norfolk/Portsmouth, VA</v>
      </c>
      <c r="C20" s="2"/>
      <c r="D20" s="23" t="s">
        <v>89</v>
      </c>
      <c r="E20" s="26" t="s">
        <v>90</v>
      </c>
      <c r="F20" s="2"/>
      <c r="G20" s="237">
        <v>102.155288116883</v>
      </c>
      <c r="H20" s="232">
        <v>116.548468136219</v>
      </c>
      <c r="I20" s="232">
        <v>123.826613015494</v>
      </c>
      <c r="J20" s="232">
        <v>124.411884658559</v>
      </c>
      <c r="K20" s="232">
        <v>121.27646173407599</v>
      </c>
      <c r="L20" s="238">
        <v>118.569563160057</v>
      </c>
      <c r="M20" s="232"/>
      <c r="N20" s="239">
        <v>139.079084160853</v>
      </c>
      <c r="O20" s="240">
        <v>134.859140389294</v>
      </c>
      <c r="P20" s="241">
        <v>136.956632327146</v>
      </c>
      <c r="Q20" s="232"/>
      <c r="R20" s="242">
        <v>124.728735130149</v>
      </c>
      <c r="S20" s="215"/>
      <c r="T20" s="216">
        <v>-4.7479567673501402</v>
      </c>
      <c r="U20" s="210">
        <v>-1.1977052719386001</v>
      </c>
      <c r="V20" s="210">
        <v>4.58019654443883</v>
      </c>
      <c r="W20" s="210">
        <v>8.7241146333462805</v>
      </c>
      <c r="X20" s="210">
        <v>8.0459899544343099</v>
      </c>
      <c r="Y20" s="217">
        <v>3.8322742580643001</v>
      </c>
      <c r="Z20" s="210"/>
      <c r="AA20" s="218">
        <v>14.500319166088399</v>
      </c>
      <c r="AB20" s="219">
        <v>13.612936392319</v>
      </c>
      <c r="AC20" s="220">
        <v>14.000966799920199</v>
      </c>
      <c r="AD20" s="210"/>
      <c r="AE20" s="221">
        <v>7.5065461574408596</v>
      </c>
      <c r="AF20" s="29"/>
      <c r="AG20" s="237">
        <v>101.547690715233</v>
      </c>
      <c r="AH20" s="232">
        <v>111.107538163193</v>
      </c>
      <c r="AI20" s="232">
        <v>119.154579373335</v>
      </c>
      <c r="AJ20" s="232">
        <v>122.507986102977</v>
      </c>
      <c r="AK20" s="232">
        <v>124.478082959288</v>
      </c>
      <c r="AL20" s="238">
        <v>116.709425966673</v>
      </c>
      <c r="AM20" s="232"/>
      <c r="AN20" s="239">
        <v>135.06845529146901</v>
      </c>
      <c r="AO20" s="240">
        <v>133.714039218571</v>
      </c>
      <c r="AP20" s="241">
        <v>134.38878427629899</v>
      </c>
      <c r="AQ20" s="232"/>
      <c r="AR20" s="242">
        <v>122.509600497017</v>
      </c>
      <c r="AS20" s="215"/>
      <c r="AT20" s="216">
        <v>-2.95561255655441</v>
      </c>
      <c r="AU20" s="210">
        <v>-0.928504708001893</v>
      </c>
      <c r="AV20" s="210">
        <v>2.6358433988105001</v>
      </c>
      <c r="AW20" s="210">
        <v>2.9997791957122399</v>
      </c>
      <c r="AX20" s="210">
        <v>4.8059156501116496</v>
      </c>
      <c r="AY20" s="217">
        <v>1.9582854363090401</v>
      </c>
      <c r="AZ20" s="210"/>
      <c r="BA20" s="218">
        <v>5.2943814986601998</v>
      </c>
      <c r="BB20" s="219">
        <v>4.3306201866004299</v>
      </c>
      <c r="BC20" s="220">
        <v>4.8101168397657199</v>
      </c>
      <c r="BD20" s="210"/>
      <c r="BE20" s="221">
        <v>3.0761572286361898</v>
      </c>
    </row>
    <row r="21" spans="1:57" x14ac:dyDescent="0.2">
      <c r="A21" s="34" t="s">
        <v>42</v>
      </c>
      <c r="B21" s="2" t="str">
        <f t="shared" si="0"/>
        <v>Newport News/Hampton, VA</v>
      </c>
      <c r="C21" s="2"/>
      <c r="D21" s="23" t="s">
        <v>89</v>
      </c>
      <c r="E21" s="26" t="s">
        <v>90</v>
      </c>
      <c r="F21" s="2"/>
      <c r="G21" s="237">
        <v>77.728807213800295</v>
      </c>
      <c r="H21" s="232">
        <v>83.391516548964205</v>
      </c>
      <c r="I21" s="232">
        <v>86.364689901477803</v>
      </c>
      <c r="J21" s="232">
        <v>83.813280571814403</v>
      </c>
      <c r="K21" s="232">
        <v>84.023663640449399</v>
      </c>
      <c r="L21" s="238">
        <v>83.218840019596797</v>
      </c>
      <c r="M21" s="232"/>
      <c r="N21" s="239">
        <v>107.363859761863</v>
      </c>
      <c r="O21" s="240">
        <v>113.676037821508</v>
      </c>
      <c r="P21" s="241">
        <v>110.542445253824</v>
      </c>
      <c r="Q21" s="232"/>
      <c r="R21" s="242">
        <v>92.762523363492804</v>
      </c>
      <c r="S21" s="215"/>
      <c r="T21" s="216">
        <v>4.6247905979780501</v>
      </c>
      <c r="U21" s="210">
        <v>2.9490928215922101</v>
      </c>
      <c r="V21" s="210">
        <v>4.7166949625249401</v>
      </c>
      <c r="W21" s="210">
        <v>2.0296748886074898</v>
      </c>
      <c r="X21" s="210">
        <v>0.88880892739968897</v>
      </c>
      <c r="Y21" s="217">
        <v>2.91326636701349</v>
      </c>
      <c r="Z21" s="210"/>
      <c r="AA21" s="218">
        <v>8.1863551389360296</v>
      </c>
      <c r="AB21" s="219">
        <v>7.2826298975385901</v>
      </c>
      <c r="AC21" s="220">
        <v>7.53727521029702</v>
      </c>
      <c r="AD21" s="210"/>
      <c r="AE21" s="221">
        <v>5.2164115913783604</v>
      </c>
      <c r="AF21" s="29"/>
      <c r="AG21" s="237">
        <v>76.918549726996901</v>
      </c>
      <c r="AH21" s="232">
        <v>81.383589599012197</v>
      </c>
      <c r="AI21" s="232">
        <v>85.355586021505303</v>
      </c>
      <c r="AJ21" s="232">
        <v>87.295107488191903</v>
      </c>
      <c r="AK21" s="232">
        <v>88.059596350599307</v>
      </c>
      <c r="AL21" s="238">
        <v>84.148393612085599</v>
      </c>
      <c r="AM21" s="232"/>
      <c r="AN21" s="239">
        <v>102.79737858740199</v>
      </c>
      <c r="AO21" s="240">
        <v>105.719298065163</v>
      </c>
      <c r="AP21" s="241">
        <v>104.27349420904601</v>
      </c>
      <c r="AQ21" s="232"/>
      <c r="AR21" s="242">
        <v>90.818166879827601</v>
      </c>
      <c r="AS21" s="215"/>
      <c r="AT21" s="216">
        <v>0.80288920983641199</v>
      </c>
      <c r="AU21" s="210">
        <v>-1.4026103037357001</v>
      </c>
      <c r="AV21" s="210">
        <v>-1.2722331485604399</v>
      </c>
      <c r="AW21" s="210">
        <v>-2.0496403073558702</v>
      </c>
      <c r="AX21" s="210">
        <v>-1.7813093755868099</v>
      </c>
      <c r="AY21" s="217">
        <v>-1.31250467860506</v>
      </c>
      <c r="AZ21" s="210"/>
      <c r="BA21" s="218">
        <v>2.3085565805821302</v>
      </c>
      <c r="BB21" s="219">
        <v>3.2166877373665499</v>
      </c>
      <c r="BC21" s="220">
        <v>2.7668147658726299</v>
      </c>
      <c r="BD21" s="210"/>
      <c r="BE21" s="221">
        <v>0.29779507793464499</v>
      </c>
    </row>
    <row r="22" spans="1:57" x14ac:dyDescent="0.2">
      <c r="A22" s="35" t="s">
        <v>100</v>
      </c>
      <c r="B22" s="2" t="str">
        <f t="shared" si="0"/>
        <v>Chesapeake/Suffolk, VA</v>
      </c>
      <c r="C22" s="2"/>
      <c r="D22" s="24" t="s">
        <v>89</v>
      </c>
      <c r="E22" s="27" t="s">
        <v>90</v>
      </c>
      <c r="F22" s="2"/>
      <c r="G22" s="243">
        <v>88.394713434545906</v>
      </c>
      <c r="H22" s="244">
        <v>94.579557456563705</v>
      </c>
      <c r="I22" s="244">
        <v>95.734045396968995</v>
      </c>
      <c r="J22" s="244">
        <v>97.040855410279505</v>
      </c>
      <c r="K22" s="244">
        <v>92.587442059694595</v>
      </c>
      <c r="L22" s="245">
        <v>93.894131660360998</v>
      </c>
      <c r="M22" s="232"/>
      <c r="N22" s="246">
        <v>107.82827195047599</v>
      </c>
      <c r="O22" s="247">
        <v>110.17697347301799</v>
      </c>
      <c r="P22" s="248">
        <v>109.01814587422299</v>
      </c>
      <c r="Q22" s="232"/>
      <c r="R22" s="249">
        <v>98.787007739657199</v>
      </c>
      <c r="S22" s="215"/>
      <c r="T22" s="222">
        <v>0.48154772634517401</v>
      </c>
      <c r="U22" s="223">
        <v>-0.237488885854717</v>
      </c>
      <c r="V22" s="223">
        <v>-0.73148828429513801</v>
      </c>
      <c r="W22" s="223">
        <v>4.8680694555499402</v>
      </c>
      <c r="X22" s="223">
        <v>2.5574070231183899</v>
      </c>
      <c r="Y22" s="224">
        <v>1.3607551412507499</v>
      </c>
      <c r="Z22" s="210"/>
      <c r="AA22" s="225">
        <v>12.2836464292062</v>
      </c>
      <c r="AB22" s="226">
        <v>15.1232233080119</v>
      </c>
      <c r="AC22" s="227">
        <v>13.7165184052756</v>
      </c>
      <c r="AD22" s="210"/>
      <c r="AE22" s="228">
        <v>5.5290955522077896</v>
      </c>
      <c r="AF22" s="30"/>
      <c r="AG22" s="243">
        <v>87.213977273396097</v>
      </c>
      <c r="AH22" s="244">
        <v>93.265149474777004</v>
      </c>
      <c r="AI22" s="244">
        <v>94.296096859238801</v>
      </c>
      <c r="AJ22" s="244">
        <v>95.010865834615601</v>
      </c>
      <c r="AK22" s="244">
        <v>92.561025007313702</v>
      </c>
      <c r="AL22" s="245">
        <v>92.708652754350794</v>
      </c>
      <c r="AM22" s="232"/>
      <c r="AN22" s="246">
        <v>103.60105057156601</v>
      </c>
      <c r="AO22" s="247">
        <v>104.513264665271</v>
      </c>
      <c r="AP22" s="248">
        <v>104.063041233809</v>
      </c>
      <c r="AQ22" s="232"/>
      <c r="AR22" s="249">
        <v>96.286652239055101</v>
      </c>
      <c r="AS22" s="215"/>
      <c r="AT22" s="222">
        <v>3.7717734384157299E-2</v>
      </c>
      <c r="AU22" s="223">
        <v>0.61442476523100698</v>
      </c>
      <c r="AV22" s="223">
        <v>-0.216858953582101</v>
      </c>
      <c r="AW22" s="223">
        <v>0.76901490860049104</v>
      </c>
      <c r="AX22" s="223">
        <v>1.9058233905942901E-2</v>
      </c>
      <c r="AY22" s="224">
        <v>0.25826110637358002</v>
      </c>
      <c r="AZ22" s="210"/>
      <c r="BA22" s="225">
        <v>0.44311315607102297</v>
      </c>
      <c r="BB22" s="226">
        <v>0.74147619303152701</v>
      </c>
      <c r="BC22" s="227">
        <v>0.59788437023635499</v>
      </c>
      <c r="BD22" s="210"/>
      <c r="BE22" s="228">
        <v>0.39815358586655097</v>
      </c>
    </row>
    <row r="23" spans="1:57" x14ac:dyDescent="0.2">
      <c r="A23" s="34" t="s">
        <v>58</v>
      </c>
      <c r="B23" s="2" t="s">
        <v>58</v>
      </c>
      <c r="C23" s="8"/>
      <c r="D23" s="22" t="s">
        <v>89</v>
      </c>
      <c r="E23" s="25" t="s">
        <v>90</v>
      </c>
      <c r="F23" s="2"/>
      <c r="G23" s="229">
        <v>147.857935684647</v>
      </c>
      <c r="H23" s="230">
        <v>165.504577080491</v>
      </c>
      <c r="I23" s="230">
        <v>168.912227182539</v>
      </c>
      <c r="J23" s="230">
        <v>189.50881645862199</v>
      </c>
      <c r="K23" s="230">
        <v>208.97408336705701</v>
      </c>
      <c r="L23" s="231">
        <v>181.93549999999999</v>
      </c>
      <c r="M23" s="232"/>
      <c r="N23" s="233">
        <v>243.35788905435501</v>
      </c>
      <c r="O23" s="234">
        <v>249.55922645739901</v>
      </c>
      <c r="P23" s="235">
        <v>246.452775083923</v>
      </c>
      <c r="Q23" s="232"/>
      <c r="R23" s="236">
        <v>205.889358814568</v>
      </c>
      <c r="S23" s="215"/>
      <c r="T23" s="207">
        <v>-4.8593380492574099</v>
      </c>
      <c r="U23" s="208">
        <v>-6.5481559717099103</v>
      </c>
      <c r="V23" s="208">
        <v>-8.7511979704210905</v>
      </c>
      <c r="W23" s="208">
        <v>0.97894481949337198</v>
      </c>
      <c r="X23" s="208">
        <v>13.3609574791759</v>
      </c>
      <c r="Y23" s="209">
        <v>0.74548956569990898</v>
      </c>
      <c r="Z23" s="210"/>
      <c r="AA23" s="211">
        <v>15.6720459839242</v>
      </c>
      <c r="AB23" s="212">
        <v>17.865243168451499</v>
      </c>
      <c r="AC23" s="213">
        <v>16.7705574907406</v>
      </c>
      <c r="AD23" s="210"/>
      <c r="AE23" s="214">
        <v>7.7777297291140703</v>
      </c>
      <c r="AF23" s="28"/>
      <c r="AG23" s="229">
        <v>156.298331099195</v>
      </c>
      <c r="AH23" s="230">
        <v>170.48326692651901</v>
      </c>
      <c r="AI23" s="230">
        <v>184.14129572997999</v>
      </c>
      <c r="AJ23" s="230">
        <v>183.81654328358201</v>
      </c>
      <c r="AK23" s="230">
        <v>194.11187902769899</v>
      </c>
      <c r="AL23" s="231">
        <v>180.56967691979</v>
      </c>
      <c r="AM23" s="232"/>
      <c r="AN23" s="233">
        <v>221.17863893958301</v>
      </c>
      <c r="AO23" s="234">
        <v>220.24431837749901</v>
      </c>
      <c r="AP23" s="235">
        <v>220.71053824769899</v>
      </c>
      <c r="AQ23" s="232"/>
      <c r="AR23" s="236">
        <v>194.93106883188099</v>
      </c>
      <c r="AS23" s="215"/>
      <c r="AT23" s="207">
        <v>-2.4785497960336</v>
      </c>
      <c r="AU23" s="208">
        <v>-2.2387098162244401</v>
      </c>
      <c r="AV23" s="208">
        <v>-4.6379089223767798</v>
      </c>
      <c r="AW23" s="208">
        <v>-3.9238158955090001</v>
      </c>
      <c r="AX23" s="208">
        <v>1.3842077847837</v>
      </c>
      <c r="AY23" s="209">
        <v>-2.4064008899243601</v>
      </c>
      <c r="AZ23" s="210"/>
      <c r="BA23" s="211">
        <v>6.8696214758809298</v>
      </c>
      <c r="BB23" s="212">
        <v>4.34418242663891</v>
      </c>
      <c r="BC23" s="213">
        <v>5.5933215956173701</v>
      </c>
      <c r="BD23" s="210"/>
      <c r="BE23" s="214">
        <v>0.83663742666047403</v>
      </c>
    </row>
    <row r="24" spans="1:57" x14ac:dyDescent="0.2">
      <c r="A24" s="34" t="s">
        <v>101</v>
      </c>
      <c r="B24" s="2" t="str">
        <f t="shared" si="0"/>
        <v>Richmond North/Glen Allen, VA</v>
      </c>
      <c r="C24" s="9"/>
      <c r="D24" s="23" t="s">
        <v>89</v>
      </c>
      <c r="E24" s="26" t="s">
        <v>90</v>
      </c>
      <c r="F24" s="2"/>
      <c r="G24" s="237">
        <v>95.611735600101397</v>
      </c>
      <c r="H24" s="232">
        <v>107.487643226671</v>
      </c>
      <c r="I24" s="232">
        <v>116.24425358188201</v>
      </c>
      <c r="J24" s="232">
        <v>114.074704773869</v>
      </c>
      <c r="K24" s="232">
        <v>134.89934489147601</v>
      </c>
      <c r="L24" s="238">
        <v>116.248604564666</v>
      </c>
      <c r="M24" s="232"/>
      <c r="N24" s="239">
        <v>160.094915378059</v>
      </c>
      <c r="O24" s="240">
        <v>162.762694923487</v>
      </c>
      <c r="P24" s="241">
        <v>161.430508299385</v>
      </c>
      <c r="Q24" s="232"/>
      <c r="R24" s="242">
        <v>132.395377210899</v>
      </c>
      <c r="S24" s="215"/>
      <c r="T24" s="216">
        <v>-0.94112379596203</v>
      </c>
      <c r="U24" s="210">
        <v>-0.44941674142209898</v>
      </c>
      <c r="V24" s="210">
        <v>3.5306839091912199</v>
      </c>
      <c r="W24" s="210">
        <v>0.73038538836747102</v>
      </c>
      <c r="X24" s="210">
        <v>3.3413891841480998</v>
      </c>
      <c r="Y24" s="217">
        <v>1.9450262264018701</v>
      </c>
      <c r="Z24" s="210"/>
      <c r="AA24" s="218">
        <v>4.48716101119577</v>
      </c>
      <c r="AB24" s="219">
        <v>6.6484362988608199</v>
      </c>
      <c r="AC24" s="220">
        <v>5.5690823345023199</v>
      </c>
      <c r="AD24" s="210"/>
      <c r="AE24" s="221">
        <v>3.6404617082191599</v>
      </c>
      <c r="AF24" s="29"/>
      <c r="AG24" s="237">
        <v>93.561438364940997</v>
      </c>
      <c r="AH24" s="232">
        <v>106.220380554643</v>
      </c>
      <c r="AI24" s="232">
        <v>113.46157239502</v>
      </c>
      <c r="AJ24" s="232">
        <v>111.63874906367001</v>
      </c>
      <c r="AK24" s="232">
        <v>115.84722319932899</v>
      </c>
      <c r="AL24" s="238">
        <v>109.34763527911799</v>
      </c>
      <c r="AM24" s="232"/>
      <c r="AN24" s="239">
        <v>144.575864270914</v>
      </c>
      <c r="AO24" s="240">
        <v>144.90784559241999</v>
      </c>
      <c r="AP24" s="241">
        <v>144.743052773562</v>
      </c>
      <c r="AQ24" s="232"/>
      <c r="AR24" s="242">
        <v>121.760727826395</v>
      </c>
      <c r="AS24" s="215"/>
      <c r="AT24" s="216">
        <v>4.0314362724734001E-2</v>
      </c>
      <c r="AU24" s="210">
        <v>0.110149729720584</v>
      </c>
      <c r="AV24" s="210">
        <v>1.7053251540674399</v>
      </c>
      <c r="AW24" s="210">
        <v>0.58626651552152098</v>
      </c>
      <c r="AX24" s="210">
        <v>2.0393528888061501</v>
      </c>
      <c r="AY24" s="217">
        <v>1.0070383614998599</v>
      </c>
      <c r="AZ24" s="210"/>
      <c r="BA24" s="218">
        <v>3.72193769275178</v>
      </c>
      <c r="BB24" s="219">
        <v>3.0894860284630399</v>
      </c>
      <c r="BC24" s="220">
        <v>3.3988500852202801</v>
      </c>
      <c r="BD24" s="210"/>
      <c r="BE24" s="221">
        <v>1.9539808506787</v>
      </c>
    </row>
    <row r="25" spans="1:57" x14ac:dyDescent="0.2">
      <c r="A25" s="34" t="s">
        <v>61</v>
      </c>
      <c r="B25" s="2" t="str">
        <f t="shared" si="0"/>
        <v>Richmond West/Midlothian, VA</v>
      </c>
      <c r="C25" s="2"/>
      <c r="D25" s="23" t="s">
        <v>89</v>
      </c>
      <c r="E25" s="26" t="s">
        <v>90</v>
      </c>
      <c r="F25" s="2"/>
      <c r="G25" s="237">
        <v>84.214456040070701</v>
      </c>
      <c r="H25" s="232">
        <v>88.338946519779597</v>
      </c>
      <c r="I25" s="232">
        <v>100.26246927038601</v>
      </c>
      <c r="J25" s="232">
        <v>96.694709708333306</v>
      </c>
      <c r="K25" s="232">
        <v>119.76558137516599</v>
      </c>
      <c r="L25" s="238">
        <v>100.159487443082</v>
      </c>
      <c r="M25" s="232"/>
      <c r="N25" s="239">
        <v>134.306359393196</v>
      </c>
      <c r="O25" s="240">
        <v>139.62834175588799</v>
      </c>
      <c r="P25" s="241">
        <v>136.96979484078301</v>
      </c>
      <c r="Q25" s="232"/>
      <c r="R25" s="242">
        <v>113.55325570967</v>
      </c>
      <c r="S25" s="215"/>
      <c r="T25" s="216">
        <v>2.5542303868563798</v>
      </c>
      <c r="U25" s="210">
        <v>0.28671136763880001</v>
      </c>
      <c r="V25" s="210">
        <v>11.2991168794541</v>
      </c>
      <c r="W25" s="210">
        <v>4.5068088352909799</v>
      </c>
      <c r="X25" s="210">
        <v>3.1411749659141801</v>
      </c>
      <c r="Y25" s="217">
        <v>4.2985690282017597</v>
      </c>
      <c r="Z25" s="210"/>
      <c r="AA25" s="218">
        <v>1.03520211220327</v>
      </c>
      <c r="AB25" s="219">
        <v>5.89145401847661</v>
      </c>
      <c r="AC25" s="220">
        <v>3.4550924532896499</v>
      </c>
      <c r="AD25" s="210"/>
      <c r="AE25" s="221">
        <v>3.8383333200223899</v>
      </c>
      <c r="AF25" s="29"/>
      <c r="AG25" s="237">
        <v>84.999435204594405</v>
      </c>
      <c r="AH25" s="232">
        <v>90.853036436328907</v>
      </c>
      <c r="AI25" s="232">
        <v>92.807869487900902</v>
      </c>
      <c r="AJ25" s="232">
        <v>94.684848973283195</v>
      </c>
      <c r="AK25" s="232">
        <v>103.809275233691</v>
      </c>
      <c r="AL25" s="238">
        <v>94.095902030715095</v>
      </c>
      <c r="AM25" s="232"/>
      <c r="AN25" s="239">
        <v>125.241247098252</v>
      </c>
      <c r="AO25" s="240">
        <v>125.22168514468299</v>
      </c>
      <c r="AP25" s="241">
        <v>125.23142397989299</v>
      </c>
      <c r="AQ25" s="232"/>
      <c r="AR25" s="242">
        <v>105.112227641608</v>
      </c>
      <c r="AS25" s="215"/>
      <c r="AT25" s="216">
        <v>0.69919744204657497</v>
      </c>
      <c r="AU25" s="210">
        <v>1.79508359474768</v>
      </c>
      <c r="AV25" s="210">
        <v>1.9650791975308499</v>
      </c>
      <c r="AW25" s="210">
        <v>2.3009548790433598</v>
      </c>
      <c r="AX25" s="210">
        <v>5.09742200173591</v>
      </c>
      <c r="AY25" s="217">
        <v>2.6189507950406798</v>
      </c>
      <c r="AZ25" s="210"/>
      <c r="BA25" s="218">
        <v>0.77978911475896295</v>
      </c>
      <c r="BB25" s="219">
        <v>1.91058053908688</v>
      </c>
      <c r="BC25" s="220">
        <v>1.3482156898933599</v>
      </c>
      <c r="BD25" s="210"/>
      <c r="BE25" s="221">
        <v>2.1852961012735301</v>
      </c>
    </row>
    <row r="26" spans="1:57" x14ac:dyDescent="0.2">
      <c r="A26" s="34" t="s">
        <v>57</v>
      </c>
      <c r="B26" s="2" t="str">
        <f t="shared" si="0"/>
        <v>Petersburg/Chester, VA</v>
      </c>
      <c r="C26" s="2"/>
      <c r="D26" s="23" t="s">
        <v>89</v>
      </c>
      <c r="E26" s="26" t="s">
        <v>90</v>
      </c>
      <c r="F26" s="2"/>
      <c r="G26" s="237">
        <v>92.521162266987304</v>
      </c>
      <c r="H26" s="232">
        <v>97.554828080755101</v>
      </c>
      <c r="I26" s="232">
        <v>99.725489137459604</v>
      </c>
      <c r="J26" s="232">
        <v>100.326829883945</v>
      </c>
      <c r="K26" s="232">
        <v>113.12569639372001</v>
      </c>
      <c r="L26" s="238">
        <v>101.39516534252699</v>
      </c>
      <c r="M26" s="232"/>
      <c r="N26" s="239">
        <v>120.621132937512</v>
      </c>
      <c r="O26" s="240">
        <v>122.596929822161</v>
      </c>
      <c r="P26" s="241">
        <v>121.60710452506299</v>
      </c>
      <c r="Q26" s="232"/>
      <c r="R26" s="242">
        <v>108.24266342220901</v>
      </c>
      <c r="S26" s="215"/>
      <c r="T26" s="216">
        <v>3.16349537797434</v>
      </c>
      <c r="U26" s="210">
        <v>1.8628827405766499</v>
      </c>
      <c r="V26" s="210">
        <v>1.6074497180123599</v>
      </c>
      <c r="W26" s="210">
        <v>3.2572303539463801</v>
      </c>
      <c r="X26" s="210">
        <v>5.93143487011685</v>
      </c>
      <c r="Y26" s="217">
        <v>3.4041597783106301</v>
      </c>
      <c r="Z26" s="210"/>
      <c r="AA26" s="218">
        <v>9.1178058229232803</v>
      </c>
      <c r="AB26" s="219">
        <v>8.91282907582349</v>
      </c>
      <c r="AC26" s="220">
        <v>8.9972696806622192</v>
      </c>
      <c r="AD26" s="210"/>
      <c r="AE26" s="221">
        <v>5.6277622713767999</v>
      </c>
      <c r="AF26" s="29"/>
      <c r="AG26" s="237">
        <v>92.3457969556123</v>
      </c>
      <c r="AH26" s="232">
        <v>97.474027996285699</v>
      </c>
      <c r="AI26" s="232">
        <v>99.4846118280242</v>
      </c>
      <c r="AJ26" s="232">
        <v>99.680053459472902</v>
      </c>
      <c r="AK26" s="232">
        <v>101.79169338523801</v>
      </c>
      <c r="AL26" s="238">
        <v>98.402220569745097</v>
      </c>
      <c r="AM26" s="232"/>
      <c r="AN26" s="239">
        <v>112.03233782279599</v>
      </c>
      <c r="AO26" s="240">
        <v>113.956263641833</v>
      </c>
      <c r="AP26" s="241">
        <v>113.00263332137899</v>
      </c>
      <c r="AQ26" s="232"/>
      <c r="AR26" s="242">
        <v>103.115848176944</v>
      </c>
      <c r="AS26" s="215"/>
      <c r="AT26" s="216">
        <v>3.26094831133801</v>
      </c>
      <c r="AU26" s="210">
        <v>1.7150983459109399</v>
      </c>
      <c r="AV26" s="210">
        <v>2.3134941252393801</v>
      </c>
      <c r="AW26" s="210">
        <v>3.0387929799015798</v>
      </c>
      <c r="AX26" s="210">
        <v>4.3213267304590604</v>
      </c>
      <c r="AY26" s="217">
        <v>2.9334240388028601</v>
      </c>
      <c r="AZ26" s="210"/>
      <c r="BA26" s="218">
        <v>6.2659009337955602</v>
      </c>
      <c r="BB26" s="219">
        <v>6.5287807135276203</v>
      </c>
      <c r="BC26" s="220">
        <v>6.3927803584738001</v>
      </c>
      <c r="BD26" s="210"/>
      <c r="BE26" s="221">
        <v>4.2526553955392803</v>
      </c>
    </row>
    <row r="27" spans="1:57" x14ac:dyDescent="0.2">
      <c r="A27" s="34" t="s">
        <v>102</v>
      </c>
      <c r="B27" s="2" t="s">
        <v>48</v>
      </c>
      <c r="C27" s="2"/>
      <c r="D27" s="23" t="s">
        <v>89</v>
      </c>
      <c r="E27" s="26" t="s">
        <v>90</v>
      </c>
      <c r="F27" s="2"/>
      <c r="G27" s="237">
        <v>96.348644023169996</v>
      </c>
      <c r="H27" s="232">
        <v>99.566552865714797</v>
      </c>
      <c r="I27" s="232">
        <v>101.956585820895</v>
      </c>
      <c r="J27" s="232">
        <v>99.972787068004394</v>
      </c>
      <c r="K27" s="232">
        <v>102.659524346681</v>
      </c>
      <c r="L27" s="238">
        <v>100.34521909930299</v>
      </c>
      <c r="M27" s="232"/>
      <c r="N27" s="239">
        <v>126.927561927383</v>
      </c>
      <c r="O27" s="240">
        <v>123.59867904695101</v>
      </c>
      <c r="P27" s="241">
        <v>125.28980434407799</v>
      </c>
      <c r="Q27" s="232"/>
      <c r="R27" s="242">
        <v>108.319183887143</v>
      </c>
      <c r="S27" s="215"/>
      <c r="T27" s="216">
        <v>6.0581497249667198</v>
      </c>
      <c r="U27" s="210">
        <v>4.9528427622349298</v>
      </c>
      <c r="V27" s="210">
        <v>4.5818741393413198</v>
      </c>
      <c r="W27" s="210">
        <v>-14.083615616889601</v>
      </c>
      <c r="X27" s="210">
        <v>-16.111342594326398</v>
      </c>
      <c r="Y27" s="217">
        <v>-5.1773905448940702</v>
      </c>
      <c r="Z27" s="210"/>
      <c r="AA27" s="218">
        <v>-1.5526144759065601</v>
      </c>
      <c r="AB27" s="219">
        <v>1.6958142568200301</v>
      </c>
      <c r="AC27" s="220">
        <v>-5.8533993707818602E-2</v>
      </c>
      <c r="AD27" s="210"/>
      <c r="AE27" s="221">
        <v>-3.25275530249497</v>
      </c>
      <c r="AF27" s="29"/>
      <c r="AG27" s="237">
        <v>94.561659893497705</v>
      </c>
      <c r="AH27" s="232">
        <v>97.840916997744998</v>
      </c>
      <c r="AI27" s="232">
        <v>99.009015686075401</v>
      </c>
      <c r="AJ27" s="232">
        <v>98.856068127009607</v>
      </c>
      <c r="AK27" s="232">
        <v>104.137029575432</v>
      </c>
      <c r="AL27" s="238">
        <v>99.131425431676902</v>
      </c>
      <c r="AM27" s="232"/>
      <c r="AN27" s="239">
        <v>121.676951080232</v>
      </c>
      <c r="AO27" s="240">
        <v>122.370370813397</v>
      </c>
      <c r="AP27" s="241">
        <v>122.02271794627001</v>
      </c>
      <c r="AQ27" s="232"/>
      <c r="AR27" s="242">
        <v>106.301087107597</v>
      </c>
      <c r="AS27" s="215"/>
      <c r="AT27" s="216">
        <v>1.6683000281035101</v>
      </c>
      <c r="AU27" s="210">
        <v>2.3663443694703101</v>
      </c>
      <c r="AV27" s="210">
        <v>2.5778498123210101</v>
      </c>
      <c r="AW27" s="210">
        <v>-3.1335674456524001</v>
      </c>
      <c r="AX27" s="210">
        <v>0.33742678795178999</v>
      </c>
      <c r="AY27" s="217">
        <v>0.619737271926461</v>
      </c>
      <c r="AZ27" s="210"/>
      <c r="BA27" s="218">
        <v>1.2189238807978899</v>
      </c>
      <c r="BB27" s="219">
        <v>2.7984537512323202</v>
      </c>
      <c r="BC27" s="220">
        <v>2.0013286788349398</v>
      </c>
      <c r="BD27" s="210"/>
      <c r="BE27" s="221">
        <v>1.07492526095996</v>
      </c>
    </row>
    <row r="28" spans="1:57" x14ac:dyDescent="0.2">
      <c r="A28" s="34" t="s">
        <v>53</v>
      </c>
      <c r="B28" s="2" t="str">
        <f t="shared" si="0"/>
        <v>Roanoke, VA</v>
      </c>
      <c r="C28" s="2"/>
      <c r="D28" s="23" t="s">
        <v>89</v>
      </c>
      <c r="E28" s="26" t="s">
        <v>90</v>
      </c>
      <c r="F28" s="2"/>
      <c r="G28" s="237">
        <v>93.779951159951096</v>
      </c>
      <c r="H28" s="232">
        <v>104.387254226675</v>
      </c>
      <c r="I28" s="232">
        <v>111.74517927244101</v>
      </c>
      <c r="J28" s="232">
        <v>109.690222571353</v>
      </c>
      <c r="K28" s="232">
        <v>104.813841578805</v>
      </c>
      <c r="L28" s="238">
        <v>105.79293231312499</v>
      </c>
      <c r="M28" s="232"/>
      <c r="N28" s="239">
        <v>112.250455086966</v>
      </c>
      <c r="O28" s="240">
        <v>110.022623074981</v>
      </c>
      <c r="P28" s="241">
        <v>111.16876317724901</v>
      </c>
      <c r="Q28" s="232"/>
      <c r="R28" s="242">
        <v>107.536849451248</v>
      </c>
      <c r="S28" s="215"/>
      <c r="T28" s="216">
        <v>2.29181399675161</v>
      </c>
      <c r="U28" s="210">
        <v>-3.9660791762920899</v>
      </c>
      <c r="V28" s="210">
        <v>0.53753737659527401</v>
      </c>
      <c r="W28" s="210">
        <v>-3.9220004630739297E-2</v>
      </c>
      <c r="X28" s="210">
        <v>-0.32755819130623898</v>
      </c>
      <c r="Y28" s="217">
        <v>-0.42422551696673</v>
      </c>
      <c r="Z28" s="210"/>
      <c r="AA28" s="218">
        <v>-0.37037271862066301</v>
      </c>
      <c r="AB28" s="219">
        <v>1.8338642109965</v>
      </c>
      <c r="AC28" s="220">
        <v>0.65674655454033903</v>
      </c>
      <c r="AD28" s="210"/>
      <c r="AE28" s="221">
        <v>-4.22654891069182E-2</v>
      </c>
      <c r="AF28" s="29"/>
      <c r="AG28" s="237">
        <v>96.520094480357997</v>
      </c>
      <c r="AH28" s="232">
        <v>105.001955713843</v>
      </c>
      <c r="AI28" s="232">
        <v>109.64137414116099</v>
      </c>
      <c r="AJ28" s="232">
        <v>106.231091027402</v>
      </c>
      <c r="AK28" s="232">
        <v>102.360423481962</v>
      </c>
      <c r="AL28" s="238">
        <v>104.43224922600599</v>
      </c>
      <c r="AM28" s="232"/>
      <c r="AN28" s="239">
        <v>114.968380188262</v>
      </c>
      <c r="AO28" s="240">
        <v>114.529690922825</v>
      </c>
      <c r="AP28" s="241">
        <v>114.748641336906</v>
      </c>
      <c r="AQ28" s="232"/>
      <c r="AR28" s="242">
        <v>107.829273321912</v>
      </c>
      <c r="AS28" s="215"/>
      <c r="AT28" s="216">
        <v>-0.22953676011332499</v>
      </c>
      <c r="AU28" s="210">
        <v>-4.0203162475842502</v>
      </c>
      <c r="AV28" s="210">
        <v>-2.6871210447298499</v>
      </c>
      <c r="AW28" s="210">
        <v>-2.38967772132386</v>
      </c>
      <c r="AX28" s="210">
        <v>-1.4738001703765899</v>
      </c>
      <c r="AY28" s="217">
        <v>-2.3785503320641399</v>
      </c>
      <c r="AZ28" s="210"/>
      <c r="BA28" s="218">
        <v>-1.8671161795575399</v>
      </c>
      <c r="BB28" s="219">
        <v>-2.56292256217804</v>
      </c>
      <c r="BC28" s="220">
        <v>-2.2154569462558702</v>
      </c>
      <c r="BD28" s="210"/>
      <c r="BE28" s="221">
        <v>-2.27894169474063</v>
      </c>
    </row>
    <row r="29" spans="1:57" x14ac:dyDescent="0.2">
      <c r="A29" s="34" t="s">
        <v>54</v>
      </c>
      <c r="B29" s="2" t="str">
        <f t="shared" si="0"/>
        <v>Charlottesville, VA</v>
      </c>
      <c r="C29" s="2"/>
      <c r="D29" s="23" t="s">
        <v>89</v>
      </c>
      <c r="E29" s="26" t="s">
        <v>90</v>
      </c>
      <c r="F29" s="2"/>
      <c r="G29" s="237">
        <v>144.25380865102599</v>
      </c>
      <c r="H29" s="232">
        <v>139.00720246840999</v>
      </c>
      <c r="I29" s="232">
        <v>135.461740632474</v>
      </c>
      <c r="J29" s="232">
        <v>135.133080890336</v>
      </c>
      <c r="K29" s="232">
        <v>143.271980071538</v>
      </c>
      <c r="L29" s="238">
        <v>139.20107649210999</v>
      </c>
      <c r="M29" s="232"/>
      <c r="N29" s="239">
        <v>204.099973632168</v>
      </c>
      <c r="O29" s="240">
        <v>195.18874720912899</v>
      </c>
      <c r="P29" s="241">
        <v>199.91433465392601</v>
      </c>
      <c r="Q29" s="232"/>
      <c r="R29" s="242">
        <v>159.18424675922299</v>
      </c>
      <c r="S29" s="215"/>
      <c r="T29" s="216">
        <v>11.5458573538425</v>
      </c>
      <c r="U29" s="210">
        <v>5.43323066776387</v>
      </c>
      <c r="V29" s="210">
        <v>-2.77157100463493</v>
      </c>
      <c r="W29" s="210">
        <v>-7.3894555019460597</v>
      </c>
      <c r="X29" s="210">
        <v>-8.8636604639748207</v>
      </c>
      <c r="Y29" s="217">
        <v>-2.3133659915778901</v>
      </c>
      <c r="Z29" s="210"/>
      <c r="AA29" s="218">
        <v>1.01974460793655</v>
      </c>
      <c r="AB29" s="219">
        <v>4.4837727164261096</v>
      </c>
      <c r="AC29" s="220">
        <v>2.5262392079332301</v>
      </c>
      <c r="AD29" s="210"/>
      <c r="AE29" s="221">
        <v>-1.0545689012306301</v>
      </c>
      <c r="AF29" s="29"/>
      <c r="AG29" s="237">
        <v>131.786403191489</v>
      </c>
      <c r="AH29" s="232">
        <v>130.36566188197699</v>
      </c>
      <c r="AI29" s="232">
        <v>132.067355471805</v>
      </c>
      <c r="AJ29" s="232">
        <v>131.16246585348</v>
      </c>
      <c r="AK29" s="232">
        <v>138.41070804831901</v>
      </c>
      <c r="AL29" s="238">
        <v>132.86818336591199</v>
      </c>
      <c r="AM29" s="232"/>
      <c r="AN29" s="239">
        <v>175.552242632483</v>
      </c>
      <c r="AO29" s="240">
        <v>171.33805720338901</v>
      </c>
      <c r="AP29" s="241">
        <v>173.515208916501</v>
      </c>
      <c r="AQ29" s="232"/>
      <c r="AR29" s="242">
        <v>145.708838671411</v>
      </c>
      <c r="AS29" s="215"/>
      <c r="AT29" s="216">
        <v>1.7953780328031901</v>
      </c>
      <c r="AU29" s="210">
        <v>-4.0042844663968999E-2</v>
      </c>
      <c r="AV29" s="210">
        <v>-1.73217103602024</v>
      </c>
      <c r="AW29" s="210">
        <v>-4.0927460406659302</v>
      </c>
      <c r="AX29" s="210">
        <v>-3.40493889291831</v>
      </c>
      <c r="AY29" s="217">
        <v>-1.88900398715549</v>
      </c>
      <c r="AZ29" s="210"/>
      <c r="BA29" s="218">
        <v>-1.0811226081843299</v>
      </c>
      <c r="BB29" s="219">
        <v>-1.48901471836996</v>
      </c>
      <c r="BC29" s="220">
        <v>-1.27383800786749</v>
      </c>
      <c r="BD29" s="210"/>
      <c r="BE29" s="221">
        <v>-2.1048512246739901</v>
      </c>
    </row>
    <row r="30" spans="1:57" x14ac:dyDescent="0.2">
      <c r="A30" s="20" t="s">
        <v>103</v>
      </c>
      <c r="B30" t="s">
        <v>55</v>
      </c>
      <c r="C30" s="2"/>
      <c r="D30" s="23" t="s">
        <v>89</v>
      </c>
      <c r="E30" s="26" t="s">
        <v>90</v>
      </c>
      <c r="F30" s="2"/>
      <c r="G30" s="237">
        <v>95.282652722443501</v>
      </c>
      <c r="H30" s="232">
        <v>104.192025547445</v>
      </c>
      <c r="I30" s="232">
        <v>108.534692564346</v>
      </c>
      <c r="J30" s="232">
        <v>109.44445231350301</v>
      </c>
      <c r="K30" s="232">
        <v>103.557558801683</v>
      </c>
      <c r="L30" s="238">
        <v>104.765216108494</v>
      </c>
      <c r="M30" s="232"/>
      <c r="N30" s="239">
        <v>111.270437832607</v>
      </c>
      <c r="O30" s="240">
        <v>114.628101442531</v>
      </c>
      <c r="P30" s="241">
        <v>112.98192243833</v>
      </c>
      <c r="Q30" s="232"/>
      <c r="R30" s="242">
        <v>107.261820474937</v>
      </c>
      <c r="S30" s="215"/>
      <c r="T30" s="216">
        <v>-3.7815382621098901</v>
      </c>
      <c r="U30" s="210">
        <v>-2.31454591538367E-2</v>
      </c>
      <c r="V30" s="210">
        <v>0.47051833039385299</v>
      </c>
      <c r="W30" s="210">
        <v>-1.15429108231877</v>
      </c>
      <c r="X30" s="210">
        <v>-2.4151694897056202</v>
      </c>
      <c r="Y30" s="217">
        <v>-1.1695218513277099</v>
      </c>
      <c r="Z30" s="210"/>
      <c r="AA30" s="218">
        <v>-1.5848460633938</v>
      </c>
      <c r="AB30" s="219">
        <v>0.144432767992863</v>
      </c>
      <c r="AC30" s="220">
        <v>-0.67505071140898099</v>
      </c>
      <c r="AD30" s="210"/>
      <c r="AE30" s="221">
        <v>-1.10606348747825</v>
      </c>
      <c r="AF30" s="29"/>
      <c r="AG30" s="237">
        <v>97.449436534644903</v>
      </c>
      <c r="AH30" s="232">
        <v>103.49351570626099</v>
      </c>
      <c r="AI30" s="232">
        <v>108.38431341784801</v>
      </c>
      <c r="AJ30" s="232">
        <v>109.59218803523299</v>
      </c>
      <c r="AK30" s="232">
        <v>106.043272911008</v>
      </c>
      <c r="AL30" s="238">
        <v>105.48955669477201</v>
      </c>
      <c r="AM30" s="232"/>
      <c r="AN30" s="239">
        <v>115.523664735784</v>
      </c>
      <c r="AO30" s="240">
        <v>116.501817355472</v>
      </c>
      <c r="AP30" s="241">
        <v>116.00665320167499</v>
      </c>
      <c r="AQ30" s="232"/>
      <c r="AR30" s="242">
        <v>108.75778269561501</v>
      </c>
      <c r="AS30" s="215"/>
      <c r="AT30" s="216">
        <v>-1.7580493097991601</v>
      </c>
      <c r="AU30" s="210">
        <v>-2.54388846620007</v>
      </c>
      <c r="AV30" s="210">
        <v>-1.90902300806661</v>
      </c>
      <c r="AW30" s="210">
        <v>-1.44869958583645</v>
      </c>
      <c r="AX30" s="210">
        <v>-1.5224862775782</v>
      </c>
      <c r="AY30" s="217">
        <v>-1.7913172863154201</v>
      </c>
      <c r="AZ30" s="210"/>
      <c r="BA30" s="218">
        <v>-1.2224768229724401</v>
      </c>
      <c r="BB30" s="219">
        <v>6.7225840385317995E-2</v>
      </c>
      <c r="BC30" s="220">
        <v>-0.59045948570888596</v>
      </c>
      <c r="BD30" s="210"/>
      <c r="BE30" s="221">
        <v>-1.3819358024887201</v>
      </c>
    </row>
    <row r="31" spans="1:57" x14ac:dyDescent="0.2">
      <c r="A31" s="20" t="s">
        <v>51</v>
      </c>
      <c r="B31" s="2" t="str">
        <f t="shared" si="0"/>
        <v>Staunton &amp; Harrisonburg, VA</v>
      </c>
      <c r="C31" s="2"/>
      <c r="D31" s="23" t="s">
        <v>89</v>
      </c>
      <c r="E31" s="26" t="s">
        <v>90</v>
      </c>
      <c r="F31" s="2"/>
      <c r="G31" s="237">
        <v>89.443257978723395</v>
      </c>
      <c r="H31" s="232">
        <v>95.597425386551606</v>
      </c>
      <c r="I31" s="232">
        <v>95.089767589939498</v>
      </c>
      <c r="J31" s="232">
        <v>98.434257945078599</v>
      </c>
      <c r="K31" s="232">
        <v>95.938010769718005</v>
      </c>
      <c r="L31" s="238">
        <v>95.240060373216195</v>
      </c>
      <c r="M31" s="232"/>
      <c r="N31" s="239">
        <v>107.782004287245</v>
      </c>
      <c r="O31" s="240">
        <v>104.498771981242</v>
      </c>
      <c r="P31" s="241">
        <v>106.213920772676</v>
      </c>
      <c r="Q31" s="232"/>
      <c r="R31" s="242">
        <v>98.849510589318598</v>
      </c>
      <c r="S31" s="215"/>
      <c r="T31" s="216">
        <v>2.2805743345427398</v>
      </c>
      <c r="U31" s="210">
        <v>6.4359623751805497</v>
      </c>
      <c r="V31" s="210">
        <v>1.95602535326201</v>
      </c>
      <c r="W31" s="210">
        <v>2.21891162601101</v>
      </c>
      <c r="X31" s="210">
        <v>0.53434182629579896</v>
      </c>
      <c r="Y31" s="217">
        <v>2.4594637647874702</v>
      </c>
      <c r="Z31" s="210"/>
      <c r="AA31" s="218">
        <v>4.9334524984725103</v>
      </c>
      <c r="AB31" s="219">
        <v>0.98844990935292998</v>
      </c>
      <c r="AC31" s="220">
        <v>3.0210629400397502</v>
      </c>
      <c r="AD31" s="210"/>
      <c r="AE31" s="221">
        <v>2.82208409974203</v>
      </c>
      <c r="AF31" s="29"/>
      <c r="AG31" s="237">
        <v>90.306177073837702</v>
      </c>
      <c r="AH31" s="232">
        <v>93.810811503938396</v>
      </c>
      <c r="AI31" s="232">
        <v>94.350459594674803</v>
      </c>
      <c r="AJ31" s="232">
        <v>96.307243047158394</v>
      </c>
      <c r="AK31" s="232">
        <v>96.090769425675603</v>
      </c>
      <c r="AL31" s="238">
        <v>94.413164429771001</v>
      </c>
      <c r="AM31" s="232"/>
      <c r="AN31" s="239">
        <v>114.92363196434199</v>
      </c>
      <c r="AO31" s="240">
        <v>108.904852962272</v>
      </c>
      <c r="AP31" s="241">
        <v>112.093199986507</v>
      </c>
      <c r="AQ31" s="232"/>
      <c r="AR31" s="242">
        <v>100.552379156467</v>
      </c>
      <c r="AS31" s="215"/>
      <c r="AT31" s="216">
        <v>2.8708358988468801</v>
      </c>
      <c r="AU31" s="210">
        <v>3.0525235446059198</v>
      </c>
      <c r="AV31" s="210">
        <v>1.1168379448619401</v>
      </c>
      <c r="AW31" s="210">
        <v>2.7569455735785602</v>
      </c>
      <c r="AX31" s="210">
        <v>2.58314324452245</v>
      </c>
      <c r="AY31" s="217">
        <v>2.4130726034052898</v>
      </c>
      <c r="AZ31" s="210"/>
      <c r="BA31" s="218">
        <v>7.3838466134037697</v>
      </c>
      <c r="BB31" s="219">
        <v>2.7994478499655</v>
      </c>
      <c r="BC31" s="220">
        <v>5.2692817591865504</v>
      </c>
      <c r="BD31" s="210"/>
      <c r="BE31" s="221">
        <v>3.77884854078397</v>
      </c>
    </row>
    <row r="32" spans="1:57" x14ac:dyDescent="0.2">
      <c r="A32" s="20" t="s">
        <v>50</v>
      </c>
      <c r="B32" s="2" t="str">
        <f t="shared" si="0"/>
        <v>Blacksburg &amp; Wytheville, VA</v>
      </c>
      <c r="C32" s="2"/>
      <c r="D32" s="23" t="s">
        <v>89</v>
      </c>
      <c r="E32" s="26" t="s">
        <v>90</v>
      </c>
      <c r="F32" s="2"/>
      <c r="G32" s="237">
        <v>90.627741293532296</v>
      </c>
      <c r="H32" s="232">
        <v>95.842728448275807</v>
      </c>
      <c r="I32" s="232">
        <v>96.562971071149306</v>
      </c>
      <c r="J32" s="232">
        <v>98.090906065088703</v>
      </c>
      <c r="K32" s="232">
        <v>100.085032894736</v>
      </c>
      <c r="L32" s="238">
        <v>96.576527417261502</v>
      </c>
      <c r="M32" s="232"/>
      <c r="N32" s="239">
        <v>147.741145754119</v>
      </c>
      <c r="O32" s="240">
        <v>148.398591511219</v>
      </c>
      <c r="P32" s="241">
        <v>148.059289638932</v>
      </c>
      <c r="Q32" s="232"/>
      <c r="R32" s="242">
        <v>116.280825155217</v>
      </c>
      <c r="S32" s="215"/>
      <c r="T32" s="216">
        <v>-6.1153860578957397</v>
      </c>
      <c r="U32" s="210">
        <v>-0.39694278388290199</v>
      </c>
      <c r="V32" s="210">
        <v>3.0105326890608102</v>
      </c>
      <c r="W32" s="210">
        <v>0.74618307096858105</v>
      </c>
      <c r="X32" s="210">
        <v>-1.9803354381409</v>
      </c>
      <c r="Y32" s="217">
        <v>-0.75299008996854799</v>
      </c>
      <c r="Z32" s="210"/>
      <c r="AA32" s="218">
        <v>17.9126868557716</v>
      </c>
      <c r="AB32" s="219">
        <v>22.853330787505001</v>
      </c>
      <c r="AC32" s="220">
        <v>20.244780763241799</v>
      </c>
      <c r="AD32" s="210"/>
      <c r="AE32" s="221">
        <v>9.2659352692117896</v>
      </c>
      <c r="AF32" s="29"/>
      <c r="AG32" s="237">
        <v>92.013443988720795</v>
      </c>
      <c r="AH32" s="232">
        <v>94.44</v>
      </c>
      <c r="AI32" s="232">
        <v>94.831856068306493</v>
      </c>
      <c r="AJ32" s="232">
        <v>95.091820665924502</v>
      </c>
      <c r="AK32" s="232">
        <v>95.500134511536501</v>
      </c>
      <c r="AL32" s="238">
        <v>94.486021166499796</v>
      </c>
      <c r="AM32" s="232"/>
      <c r="AN32" s="239">
        <v>125.40241466899499</v>
      </c>
      <c r="AO32" s="240">
        <v>125.3891986145</v>
      </c>
      <c r="AP32" s="241">
        <v>125.395779218212</v>
      </c>
      <c r="AQ32" s="232"/>
      <c r="AR32" s="242">
        <v>105.308414519387</v>
      </c>
      <c r="AS32" s="215"/>
      <c r="AT32" s="216">
        <v>-1.0971083612366399</v>
      </c>
      <c r="AU32" s="210">
        <v>0.435668459790509</v>
      </c>
      <c r="AV32" s="210">
        <v>-1.3689798838082201</v>
      </c>
      <c r="AW32" s="210">
        <v>-1.7371575975044999</v>
      </c>
      <c r="AX32" s="210">
        <v>-2.7350769665216501</v>
      </c>
      <c r="AY32" s="217">
        <v>-1.36447865039879</v>
      </c>
      <c r="AZ32" s="210"/>
      <c r="BA32" s="218">
        <v>2.13768629924264</v>
      </c>
      <c r="BB32" s="219">
        <v>2.4677067218634998</v>
      </c>
      <c r="BC32" s="220">
        <v>2.3029874965058901</v>
      </c>
      <c r="BD32" s="210"/>
      <c r="BE32" s="221">
        <v>2.91615104797519E-2</v>
      </c>
    </row>
    <row r="33" spans="1:64" x14ac:dyDescent="0.2">
      <c r="A33" s="20" t="s">
        <v>49</v>
      </c>
      <c r="B33" s="2" t="str">
        <f t="shared" si="0"/>
        <v>Lynchburg, VA</v>
      </c>
      <c r="C33" s="2"/>
      <c r="D33" s="23" t="s">
        <v>89</v>
      </c>
      <c r="E33" s="26" t="s">
        <v>90</v>
      </c>
      <c r="F33" s="2"/>
      <c r="G33" s="237">
        <v>100.27227416798701</v>
      </c>
      <c r="H33" s="232">
        <v>107.920971751412</v>
      </c>
      <c r="I33" s="232">
        <v>111.159517543859</v>
      </c>
      <c r="J33" s="232">
        <v>113.05491276400301</v>
      </c>
      <c r="K33" s="232">
        <v>116.58537567083999</v>
      </c>
      <c r="L33" s="238">
        <v>110.82138976626599</v>
      </c>
      <c r="M33" s="232"/>
      <c r="N33" s="239">
        <v>132.62265429234299</v>
      </c>
      <c r="O33" s="240">
        <v>130.44606557377</v>
      </c>
      <c r="P33" s="241">
        <v>131.524104803493</v>
      </c>
      <c r="Q33" s="232"/>
      <c r="R33" s="242">
        <v>117.325650949527</v>
      </c>
      <c r="S33" s="215"/>
      <c r="T33" s="216">
        <v>4.0411415009059803</v>
      </c>
      <c r="U33" s="210">
        <v>3.80703888939312</v>
      </c>
      <c r="V33" s="210">
        <v>4.7726089216919396</v>
      </c>
      <c r="W33" s="210">
        <v>3.7607478588351801</v>
      </c>
      <c r="X33" s="210">
        <v>-1.6855931668317701</v>
      </c>
      <c r="Y33" s="217">
        <v>2.7895449574044102</v>
      </c>
      <c r="Z33" s="210"/>
      <c r="AA33" s="218">
        <v>-4.6531631491278302</v>
      </c>
      <c r="AB33" s="219">
        <v>-8.3755998279942592</v>
      </c>
      <c r="AC33" s="220">
        <v>-6.5520570408329304</v>
      </c>
      <c r="AD33" s="210"/>
      <c r="AE33" s="221">
        <v>-1.36523062613052</v>
      </c>
      <c r="AF33" s="29"/>
      <c r="AG33" s="237">
        <v>101.368326980942</v>
      </c>
      <c r="AH33" s="232">
        <v>111.571882650345</v>
      </c>
      <c r="AI33" s="232">
        <v>113.67639689578699</v>
      </c>
      <c r="AJ33" s="232">
        <v>116.319689203293</v>
      </c>
      <c r="AK33" s="232">
        <v>117.886002169458</v>
      </c>
      <c r="AL33" s="238">
        <v>113.15818775140499</v>
      </c>
      <c r="AM33" s="232"/>
      <c r="AN33" s="239">
        <v>140.464996815962</v>
      </c>
      <c r="AO33" s="240">
        <v>131.08714302544701</v>
      </c>
      <c r="AP33" s="241">
        <v>136.02059575656</v>
      </c>
      <c r="AQ33" s="232"/>
      <c r="AR33" s="242">
        <v>120.54273440458699</v>
      </c>
      <c r="AS33" s="215"/>
      <c r="AT33" s="216">
        <v>3.7724996137467901</v>
      </c>
      <c r="AU33" s="210">
        <v>3.82838876449018</v>
      </c>
      <c r="AV33" s="210">
        <v>2.8412902702901799</v>
      </c>
      <c r="AW33" s="210">
        <v>3.0226714817412601</v>
      </c>
      <c r="AX33" s="210">
        <v>0.371963215536182</v>
      </c>
      <c r="AY33" s="217">
        <v>2.6783945789843302</v>
      </c>
      <c r="AZ33" s="210"/>
      <c r="BA33" s="218">
        <v>1.96605033340013</v>
      </c>
      <c r="BB33" s="219">
        <v>9.0558491011565601E-2</v>
      </c>
      <c r="BC33" s="220">
        <v>1.0741843109723599</v>
      </c>
      <c r="BD33" s="210"/>
      <c r="BE33" s="221">
        <v>2.0979841860905299</v>
      </c>
    </row>
    <row r="34" spans="1:64" x14ac:dyDescent="0.2">
      <c r="A34" s="20" t="s">
        <v>23</v>
      </c>
      <c r="B34" s="2" t="str">
        <f t="shared" si="0"/>
        <v>Central Virginia</v>
      </c>
      <c r="C34" s="2"/>
      <c r="D34" s="23" t="s">
        <v>89</v>
      </c>
      <c r="E34" s="26" t="s">
        <v>90</v>
      </c>
      <c r="F34" s="2"/>
      <c r="G34" s="237">
        <v>106.665605389557</v>
      </c>
      <c r="H34" s="232">
        <v>113.288942019735</v>
      </c>
      <c r="I34" s="232">
        <v>118.48926606656801</v>
      </c>
      <c r="J34" s="232">
        <v>119.56093952214999</v>
      </c>
      <c r="K34" s="232">
        <v>134.55200451681</v>
      </c>
      <c r="L34" s="238">
        <v>120.021155964451</v>
      </c>
      <c r="M34" s="232"/>
      <c r="N34" s="239">
        <v>160.21796904378101</v>
      </c>
      <c r="O34" s="240">
        <v>160.74317903452001</v>
      </c>
      <c r="P34" s="241">
        <v>160.478104315998</v>
      </c>
      <c r="Q34" s="232"/>
      <c r="R34" s="242">
        <v>133.99458372107901</v>
      </c>
      <c r="S34" s="215"/>
      <c r="T34" s="216">
        <v>3.5334947179667</v>
      </c>
      <c r="U34" s="210">
        <v>-8.1315855369747198E-2</v>
      </c>
      <c r="V34" s="210">
        <v>0.309621177404662</v>
      </c>
      <c r="W34" s="210">
        <v>-1.22075156652578</v>
      </c>
      <c r="X34" s="210">
        <v>1.44108769256359</v>
      </c>
      <c r="Y34" s="217">
        <v>0.66729930962552397</v>
      </c>
      <c r="Z34" s="210"/>
      <c r="AA34" s="218">
        <v>4.2687615759303297</v>
      </c>
      <c r="AB34" s="219">
        <v>6.6127431396470904</v>
      </c>
      <c r="AC34" s="220">
        <v>5.4214442036048904</v>
      </c>
      <c r="AD34" s="210"/>
      <c r="AE34" s="221">
        <v>2.6317660779401102</v>
      </c>
      <c r="AF34" s="29"/>
      <c r="AG34" s="237">
        <v>104.309311900374</v>
      </c>
      <c r="AH34" s="232">
        <v>112.791692113032</v>
      </c>
      <c r="AI34" s="232">
        <v>118.106086648413</v>
      </c>
      <c r="AJ34" s="232">
        <v>117.764277498046</v>
      </c>
      <c r="AK34" s="232">
        <v>122.867669420954</v>
      </c>
      <c r="AL34" s="238">
        <v>115.989736103418</v>
      </c>
      <c r="AM34" s="232"/>
      <c r="AN34" s="239">
        <v>146.61933496437101</v>
      </c>
      <c r="AO34" s="240">
        <v>145.601451083634</v>
      </c>
      <c r="AP34" s="241">
        <v>146.11311321328199</v>
      </c>
      <c r="AQ34" s="232"/>
      <c r="AR34" s="242">
        <v>126.08453318039</v>
      </c>
      <c r="AS34" s="215"/>
      <c r="AT34" s="216">
        <v>1.3483681923178901</v>
      </c>
      <c r="AU34" s="210">
        <v>0.52977575639087704</v>
      </c>
      <c r="AV34" s="210">
        <v>5.0267835092555398E-2</v>
      </c>
      <c r="AW34" s="210">
        <v>-0.81944939801498096</v>
      </c>
      <c r="AX34" s="210">
        <v>0.92596377071914204</v>
      </c>
      <c r="AY34" s="217">
        <v>0.30833588012877799</v>
      </c>
      <c r="AZ34" s="210"/>
      <c r="BA34" s="218">
        <v>2.74423151737779</v>
      </c>
      <c r="BB34" s="219">
        <v>2.4589930589757101</v>
      </c>
      <c r="BC34" s="220">
        <v>2.6033693030124501</v>
      </c>
      <c r="BD34" s="210"/>
      <c r="BE34" s="221">
        <v>1.2126713404315399</v>
      </c>
    </row>
    <row r="35" spans="1:64" x14ac:dyDescent="0.2">
      <c r="A35" s="20" t="s">
        <v>24</v>
      </c>
      <c r="B35" s="2" t="str">
        <f t="shared" si="0"/>
        <v>Chesapeake Bay</v>
      </c>
      <c r="C35" s="2"/>
      <c r="D35" s="23" t="s">
        <v>89</v>
      </c>
      <c r="E35" s="26" t="s">
        <v>90</v>
      </c>
      <c r="F35" s="2"/>
      <c r="G35" s="237">
        <v>98.201669980119206</v>
      </c>
      <c r="H35" s="232">
        <v>102.61759894459099</v>
      </c>
      <c r="I35" s="232">
        <v>103.19278985507199</v>
      </c>
      <c r="J35" s="232">
        <v>103.433536737235</v>
      </c>
      <c r="K35" s="232">
        <v>104.409722222222</v>
      </c>
      <c r="L35" s="238">
        <v>102.707068403908</v>
      </c>
      <c r="M35" s="232"/>
      <c r="N35" s="239">
        <v>124.778514851485</v>
      </c>
      <c r="O35" s="240">
        <v>121.40229119638801</v>
      </c>
      <c r="P35" s="241">
        <v>123.112033426183</v>
      </c>
      <c r="Q35" s="232"/>
      <c r="R35" s="242">
        <v>109.392031392589</v>
      </c>
      <c r="S35" s="215"/>
      <c r="T35" s="216">
        <v>6.7287450284985502</v>
      </c>
      <c r="U35" s="210">
        <v>4.1942736610279399</v>
      </c>
      <c r="V35" s="210">
        <v>0.96507951318039897</v>
      </c>
      <c r="W35" s="210">
        <v>1.58995967817559</v>
      </c>
      <c r="X35" s="210">
        <v>0.161711032497695</v>
      </c>
      <c r="Y35" s="217">
        <v>2.40025153599208</v>
      </c>
      <c r="Z35" s="210"/>
      <c r="AA35" s="218">
        <v>2.9653940069604001</v>
      </c>
      <c r="AB35" s="219">
        <v>-0.66260479764742897</v>
      </c>
      <c r="AC35" s="220">
        <v>1.16368845083202</v>
      </c>
      <c r="AD35" s="210"/>
      <c r="AE35" s="221">
        <v>2.1285866600984602</v>
      </c>
      <c r="AF35" s="29"/>
      <c r="AG35" s="237">
        <v>93.189658778205796</v>
      </c>
      <c r="AH35" s="232">
        <v>99.4378579523989</v>
      </c>
      <c r="AI35" s="232">
        <v>100.595182969739</v>
      </c>
      <c r="AJ35" s="232">
        <v>100.49477815699601</v>
      </c>
      <c r="AK35" s="232">
        <v>99.472074211502701</v>
      </c>
      <c r="AL35" s="238">
        <v>99.060866908978397</v>
      </c>
      <c r="AM35" s="232"/>
      <c r="AN35" s="239">
        <v>112.74679755043201</v>
      </c>
      <c r="AO35" s="240">
        <v>113.300983256145</v>
      </c>
      <c r="AP35" s="241">
        <v>113.02542898083399</v>
      </c>
      <c r="AQ35" s="232"/>
      <c r="AR35" s="242">
        <v>103.27195851787801</v>
      </c>
      <c r="AS35" s="215"/>
      <c r="AT35" s="216">
        <v>1.1878414017775001</v>
      </c>
      <c r="AU35" s="210">
        <v>-8.5162552020234206E-2</v>
      </c>
      <c r="AV35" s="210">
        <v>-0.416092746337339</v>
      </c>
      <c r="AW35" s="210">
        <v>0.42641183967379598</v>
      </c>
      <c r="AX35" s="210">
        <v>-0.42145754645066402</v>
      </c>
      <c r="AY35" s="217">
        <v>9.0383218124252401E-2</v>
      </c>
      <c r="AZ35" s="210"/>
      <c r="BA35" s="218">
        <v>1.56715282896848</v>
      </c>
      <c r="BB35" s="219">
        <v>-0.371564209887565</v>
      </c>
      <c r="BC35" s="220">
        <v>0.58289800976936701</v>
      </c>
      <c r="BD35" s="210"/>
      <c r="BE35" s="221">
        <v>0.39738727907382698</v>
      </c>
    </row>
    <row r="36" spans="1:64" x14ac:dyDescent="0.2">
      <c r="A36" s="20" t="s">
        <v>25</v>
      </c>
      <c r="B36" s="2" t="str">
        <f t="shared" si="0"/>
        <v>Coastal Virginia - Eastern Shore</v>
      </c>
      <c r="C36" s="2"/>
      <c r="D36" s="23" t="s">
        <v>89</v>
      </c>
      <c r="E36" s="26" t="s">
        <v>90</v>
      </c>
      <c r="F36" s="2"/>
      <c r="G36" s="237">
        <v>96.749931972789099</v>
      </c>
      <c r="H36" s="232">
        <v>99.366075581395293</v>
      </c>
      <c r="I36" s="232">
        <v>100.551503759398</v>
      </c>
      <c r="J36" s="232">
        <v>100.562964285714</v>
      </c>
      <c r="K36" s="232">
        <v>101.56120145631</v>
      </c>
      <c r="L36" s="238">
        <v>99.960470840021401</v>
      </c>
      <c r="M36" s="232"/>
      <c r="N36" s="239">
        <v>107.732971985383</v>
      </c>
      <c r="O36" s="240">
        <v>108.474177215189</v>
      </c>
      <c r="P36" s="241">
        <v>108.096443202979</v>
      </c>
      <c r="Q36" s="232"/>
      <c r="R36" s="242">
        <v>102.41084501776</v>
      </c>
      <c r="S36" s="215"/>
      <c r="T36" s="216">
        <v>5.2029553523168799</v>
      </c>
      <c r="U36" s="210">
        <v>2.3048057995648001</v>
      </c>
      <c r="V36" s="210">
        <v>2.4383844465680302</v>
      </c>
      <c r="W36" s="210">
        <v>0.60755710587856704</v>
      </c>
      <c r="X36" s="210">
        <v>0.156390251979314</v>
      </c>
      <c r="Y36" s="217">
        <v>1.8629160051496301</v>
      </c>
      <c r="Z36" s="210"/>
      <c r="AA36" s="218">
        <v>-3.7249398297620901</v>
      </c>
      <c r="AB36" s="219">
        <v>-1.6338830995756399</v>
      </c>
      <c r="AC36" s="220">
        <v>-2.6967767711341</v>
      </c>
      <c r="AD36" s="210"/>
      <c r="AE36" s="221">
        <v>3.1738050275612599E-2</v>
      </c>
      <c r="AF36" s="29"/>
      <c r="AG36" s="237">
        <v>93.9180212868892</v>
      </c>
      <c r="AH36" s="232">
        <v>97.769042363830494</v>
      </c>
      <c r="AI36" s="232">
        <v>97.268526175391699</v>
      </c>
      <c r="AJ36" s="232">
        <v>97.767988734261095</v>
      </c>
      <c r="AK36" s="232">
        <v>97.431457891012002</v>
      </c>
      <c r="AL36" s="238">
        <v>97.009635541949095</v>
      </c>
      <c r="AM36" s="232"/>
      <c r="AN36" s="239">
        <v>103.23935377514</v>
      </c>
      <c r="AO36" s="240">
        <v>103.869924491135</v>
      </c>
      <c r="AP36" s="241">
        <v>103.55531337391</v>
      </c>
      <c r="AQ36" s="232"/>
      <c r="AR36" s="242">
        <v>99.019493888271498</v>
      </c>
      <c r="AS36" s="215"/>
      <c r="AT36" s="216">
        <v>1.3661377775119701</v>
      </c>
      <c r="AU36" s="210">
        <v>1.3267227711610601</v>
      </c>
      <c r="AV36" s="210">
        <v>-0.91240861426091802</v>
      </c>
      <c r="AW36" s="210">
        <v>-0.49490327374537002</v>
      </c>
      <c r="AX36" s="210">
        <v>-0.38667762838006298</v>
      </c>
      <c r="AY36" s="217">
        <v>5.8066699885138698E-2</v>
      </c>
      <c r="AZ36" s="210"/>
      <c r="BA36" s="218">
        <v>-5.0512087623617896</v>
      </c>
      <c r="BB36" s="219">
        <v>-3.4441995759522199</v>
      </c>
      <c r="BC36" s="220">
        <v>-4.2503798048083103</v>
      </c>
      <c r="BD36" s="210"/>
      <c r="BE36" s="221">
        <v>-1.5944478933402499</v>
      </c>
    </row>
    <row r="37" spans="1:64" x14ac:dyDescent="0.2">
      <c r="A37" s="20" t="s">
        <v>26</v>
      </c>
      <c r="B37" s="2" t="str">
        <f t="shared" si="0"/>
        <v>Coastal Virginia - Hampton Roads</v>
      </c>
      <c r="C37" s="2"/>
      <c r="D37" s="23" t="s">
        <v>89</v>
      </c>
      <c r="E37" s="26" t="s">
        <v>90</v>
      </c>
      <c r="F37" s="2"/>
      <c r="G37" s="237">
        <v>99.905670257176695</v>
      </c>
      <c r="H37" s="232">
        <v>104.706858765861</v>
      </c>
      <c r="I37" s="232">
        <v>107.533587286649</v>
      </c>
      <c r="J37" s="232">
        <v>108.045949534062</v>
      </c>
      <c r="K37" s="232">
        <v>110.92692921787901</v>
      </c>
      <c r="L37" s="238">
        <v>106.547753432146</v>
      </c>
      <c r="M37" s="232"/>
      <c r="N37" s="239">
        <v>145.75128544659501</v>
      </c>
      <c r="O37" s="240">
        <v>156.16577120627201</v>
      </c>
      <c r="P37" s="241">
        <v>151.02935061534399</v>
      </c>
      <c r="Q37" s="232"/>
      <c r="R37" s="242">
        <v>122.741223813475</v>
      </c>
      <c r="S37" s="215"/>
      <c r="T37" s="216">
        <v>-2.3613609651757099</v>
      </c>
      <c r="U37" s="210">
        <v>0.55778199655628802</v>
      </c>
      <c r="V37" s="210">
        <v>2.0046243591302102</v>
      </c>
      <c r="W37" s="210">
        <v>3.8427640962624201</v>
      </c>
      <c r="X37" s="210">
        <v>5.3511376024579702</v>
      </c>
      <c r="Y37" s="217">
        <v>2.1521056723107002</v>
      </c>
      <c r="Z37" s="210"/>
      <c r="AA37" s="218">
        <v>15.909044304600799</v>
      </c>
      <c r="AB37" s="219">
        <v>19.550307949631801</v>
      </c>
      <c r="AC37" s="220">
        <v>17.771160906730401</v>
      </c>
      <c r="AD37" s="210"/>
      <c r="AE37" s="221">
        <v>9.1505226246401001</v>
      </c>
      <c r="AF37" s="29"/>
      <c r="AG37" s="237">
        <v>96.369236428928204</v>
      </c>
      <c r="AH37" s="232">
        <v>100.74019070019401</v>
      </c>
      <c r="AI37" s="232">
        <v>104.156650128886</v>
      </c>
      <c r="AJ37" s="232">
        <v>105.044380925941</v>
      </c>
      <c r="AK37" s="232">
        <v>107.55335853031301</v>
      </c>
      <c r="AL37" s="238">
        <v>103.118199929732</v>
      </c>
      <c r="AM37" s="232"/>
      <c r="AN37" s="239">
        <v>134.82943699239499</v>
      </c>
      <c r="AO37" s="240">
        <v>140.94732003265801</v>
      </c>
      <c r="AP37" s="241">
        <v>137.93737061920399</v>
      </c>
      <c r="AQ37" s="232"/>
      <c r="AR37" s="242">
        <v>115.450426357265</v>
      </c>
      <c r="AS37" s="215"/>
      <c r="AT37" s="216">
        <v>-0.62286481051232601</v>
      </c>
      <c r="AU37" s="210">
        <v>-0.138804604626552</v>
      </c>
      <c r="AV37" s="210">
        <v>9.2177009879967197E-3</v>
      </c>
      <c r="AW37" s="210">
        <v>-0.63286376139821998</v>
      </c>
      <c r="AX37" s="210">
        <v>0.68389185762134197</v>
      </c>
      <c r="AY37" s="217">
        <v>-9.3499915967822297E-2</v>
      </c>
      <c r="AZ37" s="210"/>
      <c r="BA37" s="218">
        <v>2.6896855981408101</v>
      </c>
      <c r="BB37" s="219">
        <v>3.6621051440117802</v>
      </c>
      <c r="BC37" s="220">
        <v>3.1982610353462899</v>
      </c>
      <c r="BD37" s="210"/>
      <c r="BE37" s="221">
        <v>1.34137980922054</v>
      </c>
    </row>
    <row r="38" spans="1:64" x14ac:dyDescent="0.2">
      <c r="A38" s="19" t="s">
        <v>27</v>
      </c>
      <c r="B38" s="2" t="str">
        <f t="shared" si="0"/>
        <v>Northern Virginia</v>
      </c>
      <c r="C38" s="2"/>
      <c r="D38" s="23" t="s">
        <v>89</v>
      </c>
      <c r="E38" s="26" t="s">
        <v>90</v>
      </c>
      <c r="F38" s="2"/>
      <c r="G38" s="237">
        <v>151.18475277342401</v>
      </c>
      <c r="H38" s="232">
        <v>177.16286981451</v>
      </c>
      <c r="I38" s="232">
        <v>188.60675791350801</v>
      </c>
      <c r="J38" s="232">
        <v>184.54826101475999</v>
      </c>
      <c r="K38" s="232">
        <v>162.476928933376</v>
      </c>
      <c r="L38" s="238">
        <v>174.26614779270599</v>
      </c>
      <c r="M38" s="232"/>
      <c r="N38" s="239">
        <v>144.66838619495201</v>
      </c>
      <c r="O38" s="240">
        <v>145.51262682130499</v>
      </c>
      <c r="P38" s="241">
        <v>145.093729591711</v>
      </c>
      <c r="Q38" s="232"/>
      <c r="R38" s="242">
        <v>165.91755536585001</v>
      </c>
      <c r="S38" s="215"/>
      <c r="T38" s="216">
        <v>5.3132373437378497</v>
      </c>
      <c r="U38" s="210">
        <v>5.7893464096508298</v>
      </c>
      <c r="V38" s="210">
        <v>6.1002476558460303</v>
      </c>
      <c r="W38" s="210">
        <v>8.1645001052922499</v>
      </c>
      <c r="X38" s="210">
        <v>8.2595373396547505</v>
      </c>
      <c r="Y38" s="217">
        <v>6.8703666404409702</v>
      </c>
      <c r="Z38" s="210"/>
      <c r="AA38" s="218">
        <v>6.74198354699588</v>
      </c>
      <c r="AB38" s="219">
        <v>7.89213541478449</v>
      </c>
      <c r="AC38" s="220">
        <v>7.3187793110346604</v>
      </c>
      <c r="AD38" s="210"/>
      <c r="AE38" s="221">
        <v>7.0427918164097196</v>
      </c>
      <c r="AF38" s="29"/>
      <c r="AG38" s="237">
        <v>144.405927866958</v>
      </c>
      <c r="AH38" s="232">
        <v>170.173870184669</v>
      </c>
      <c r="AI38" s="232">
        <v>182.574479257158</v>
      </c>
      <c r="AJ38" s="232">
        <v>176.7483790407</v>
      </c>
      <c r="AK38" s="232">
        <v>153.855213741987</v>
      </c>
      <c r="AL38" s="238">
        <v>167.216251938661</v>
      </c>
      <c r="AM38" s="232"/>
      <c r="AN38" s="239">
        <v>139.73882167871699</v>
      </c>
      <c r="AO38" s="240">
        <v>141.00709555302399</v>
      </c>
      <c r="AP38" s="241">
        <v>140.38167591095299</v>
      </c>
      <c r="AQ38" s="232"/>
      <c r="AR38" s="242">
        <v>159.62677470736301</v>
      </c>
      <c r="AS38" s="215"/>
      <c r="AT38" s="216">
        <v>3.6036621288481401</v>
      </c>
      <c r="AU38" s="210">
        <v>2.8880685358348201</v>
      </c>
      <c r="AV38" s="210">
        <v>3.3919072372675201</v>
      </c>
      <c r="AW38" s="210">
        <v>4.9149522482436803</v>
      </c>
      <c r="AX38" s="210">
        <v>4.5014629143846001</v>
      </c>
      <c r="AY38" s="217">
        <v>3.8356134164886</v>
      </c>
      <c r="AZ38" s="210"/>
      <c r="BA38" s="218">
        <v>5.6154797746174703</v>
      </c>
      <c r="BB38" s="219">
        <v>6.1799675136737298</v>
      </c>
      <c r="BC38" s="220">
        <v>5.9011071249973801</v>
      </c>
      <c r="BD38" s="210"/>
      <c r="BE38" s="221">
        <v>4.2877231903895998</v>
      </c>
    </row>
    <row r="39" spans="1:64" x14ac:dyDescent="0.2">
      <c r="A39" s="21" t="s">
        <v>28</v>
      </c>
      <c r="B39" s="2" t="str">
        <f t="shared" si="0"/>
        <v>Shenandoah Valley</v>
      </c>
      <c r="C39" s="2"/>
      <c r="D39" s="24" t="s">
        <v>89</v>
      </c>
      <c r="E39" s="27" t="s">
        <v>90</v>
      </c>
      <c r="F39" s="2"/>
      <c r="G39" s="243">
        <v>88.0493574380165</v>
      </c>
      <c r="H39" s="244">
        <v>93.9221983868199</v>
      </c>
      <c r="I39" s="244">
        <v>93.609264009772403</v>
      </c>
      <c r="J39" s="244">
        <v>96.597400802496594</v>
      </c>
      <c r="K39" s="244">
        <v>95.433192347930003</v>
      </c>
      <c r="L39" s="245">
        <v>93.845084541062803</v>
      </c>
      <c r="M39" s="232"/>
      <c r="N39" s="246">
        <v>105.873996823716</v>
      </c>
      <c r="O39" s="247">
        <v>103.686241508387</v>
      </c>
      <c r="P39" s="248">
        <v>104.805523732141</v>
      </c>
      <c r="Q39" s="232"/>
      <c r="R39" s="249">
        <v>97.410214513819994</v>
      </c>
      <c r="S39" s="215"/>
      <c r="T39" s="222">
        <v>1.0990910506263201</v>
      </c>
      <c r="U39" s="223">
        <v>3.1384505280616302</v>
      </c>
      <c r="V39" s="223">
        <v>0.511222811575334</v>
      </c>
      <c r="W39" s="223">
        <v>2.0296698869973699</v>
      </c>
      <c r="X39" s="223">
        <v>0.76270725678878803</v>
      </c>
      <c r="Y39" s="224">
        <v>1.4466662565177499</v>
      </c>
      <c r="Z39" s="210"/>
      <c r="AA39" s="225">
        <v>1.6849262776126399</v>
      </c>
      <c r="AB39" s="226">
        <v>-0.22251554636236801</v>
      </c>
      <c r="AC39" s="227">
        <v>0.757150862724286</v>
      </c>
      <c r="AD39" s="210"/>
      <c r="AE39" s="228">
        <v>1.22578586770391</v>
      </c>
      <c r="AF39" s="30"/>
      <c r="AG39" s="243">
        <v>88.154814406265501</v>
      </c>
      <c r="AH39" s="244">
        <v>92.820782120454396</v>
      </c>
      <c r="AI39" s="244">
        <v>93.436894542470199</v>
      </c>
      <c r="AJ39" s="244">
        <v>94.606290714826699</v>
      </c>
      <c r="AK39" s="244">
        <v>94.587859127703197</v>
      </c>
      <c r="AL39" s="245">
        <v>92.986391608513003</v>
      </c>
      <c r="AM39" s="232"/>
      <c r="AN39" s="246">
        <v>109.80995953681099</v>
      </c>
      <c r="AO39" s="247">
        <v>105.488484623803</v>
      </c>
      <c r="AP39" s="248">
        <v>107.725575177534</v>
      </c>
      <c r="AQ39" s="232"/>
      <c r="AR39" s="249">
        <v>97.9624432971316</v>
      </c>
      <c r="AS39" s="215"/>
      <c r="AT39" s="222">
        <v>0.90764775815960497</v>
      </c>
      <c r="AU39" s="223">
        <v>1.4897863062961101</v>
      </c>
      <c r="AV39" s="223">
        <v>0.18447863423721</v>
      </c>
      <c r="AW39" s="223">
        <v>1.84859921317913</v>
      </c>
      <c r="AX39" s="223">
        <v>1.81337633206388</v>
      </c>
      <c r="AY39" s="224">
        <v>1.25092153557726</v>
      </c>
      <c r="AZ39" s="210"/>
      <c r="BA39" s="225">
        <v>4.9920050298272898</v>
      </c>
      <c r="BB39" s="226">
        <v>1.3095786759432</v>
      </c>
      <c r="BC39" s="227">
        <v>3.2255628774326199</v>
      </c>
      <c r="BD39" s="210"/>
      <c r="BE39" s="228">
        <v>2.1145708829318499</v>
      </c>
    </row>
    <row r="40" spans="1:64" x14ac:dyDescent="0.2">
      <c r="A40" s="18" t="s">
        <v>29</v>
      </c>
      <c r="B40" s="2" t="str">
        <f t="shared" si="0"/>
        <v>Southern Virginia</v>
      </c>
      <c r="C40" s="8"/>
      <c r="D40" s="22" t="s">
        <v>89</v>
      </c>
      <c r="E40" s="25" t="s">
        <v>90</v>
      </c>
      <c r="F40" s="2"/>
      <c r="G40" s="229">
        <v>96.114757471827502</v>
      </c>
      <c r="H40" s="230">
        <v>107.508286266924</v>
      </c>
      <c r="I40" s="230">
        <v>109.454174991388</v>
      </c>
      <c r="J40" s="230">
        <v>110.364935636856</v>
      </c>
      <c r="K40" s="230">
        <v>110.072503472222</v>
      </c>
      <c r="L40" s="231">
        <v>107.374501160092</v>
      </c>
      <c r="M40" s="232"/>
      <c r="N40" s="233">
        <v>120.905015586034</v>
      </c>
      <c r="O40" s="234">
        <v>112.663470366563</v>
      </c>
      <c r="P40" s="235">
        <v>116.97861269789399</v>
      </c>
      <c r="Q40" s="232"/>
      <c r="R40" s="236">
        <v>110.394020422824</v>
      </c>
      <c r="S40" s="215"/>
      <c r="T40" s="207">
        <v>0.32502061380464498</v>
      </c>
      <c r="U40" s="208">
        <v>3.2294501285374002</v>
      </c>
      <c r="V40" s="208">
        <v>-0.30902711606862199</v>
      </c>
      <c r="W40" s="208">
        <v>1.7327091661765801</v>
      </c>
      <c r="X40" s="208">
        <v>1.6347963997827</v>
      </c>
      <c r="Y40" s="209">
        <v>1.39751084237111</v>
      </c>
      <c r="Z40" s="210"/>
      <c r="AA40" s="211">
        <v>4.2196357063274004</v>
      </c>
      <c r="AB40" s="212">
        <v>-1.24993856147813</v>
      </c>
      <c r="AC40" s="213">
        <v>1.6731379370778701</v>
      </c>
      <c r="AD40" s="210"/>
      <c r="AE40" s="214">
        <v>1.5107524942274499</v>
      </c>
      <c r="AF40" s="28"/>
      <c r="AG40" s="229">
        <v>94.655420033346104</v>
      </c>
      <c r="AH40" s="230">
        <v>103.528440584287</v>
      </c>
      <c r="AI40" s="230">
        <v>106.612367621327</v>
      </c>
      <c r="AJ40" s="230">
        <v>106.492228063814</v>
      </c>
      <c r="AK40" s="230">
        <v>104.175101884626</v>
      </c>
      <c r="AL40" s="231">
        <v>103.603261591709</v>
      </c>
      <c r="AM40" s="232"/>
      <c r="AN40" s="233">
        <v>111.41713949061899</v>
      </c>
      <c r="AO40" s="234">
        <v>109.336334705075</v>
      </c>
      <c r="AP40" s="235">
        <v>110.38137836853601</v>
      </c>
      <c r="AQ40" s="232"/>
      <c r="AR40" s="236">
        <v>105.66444110685001</v>
      </c>
      <c r="AS40" s="215"/>
      <c r="AT40" s="207">
        <v>-1.5394855054168199</v>
      </c>
      <c r="AU40" s="208">
        <v>-2.9497324708878199</v>
      </c>
      <c r="AV40" s="208">
        <v>-3.7620226363534401</v>
      </c>
      <c r="AW40" s="208">
        <v>-1.9231077441089399</v>
      </c>
      <c r="AX40" s="208">
        <v>-1.9024517577975899</v>
      </c>
      <c r="AY40" s="209">
        <v>-2.5714386459613401</v>
      </c>
      <c r="AZ40" s="210"/>
      <c r="BA40" s="211">
        <v>1.16428669418782</v>
      </c>
      <c r="BB40" s="212">
        <v>4.0877557039110399E-3</v>
      </c>
      <c r="BC40" s="213">
        <v>0.58807116895034695</v>
      </c>
      <c r="BD40" s="210"/>
      <c r="BE40" s="214">
        <v>-1.5764003666144699</v>
      </c>
      <c r="BF40" s="39"/>
      <c r="BG40" s="39"/>
      <c r="BH40" s="39"/>
      <c r="BI40" s="39"/>
      <c r="BJ40" s="39"/>
      <c r="BK40" s="39"/>
      <c r="BL40" s="39"/>
    </row>
    <row r="41" spans="1:64" x14ac:dyDescent="0.2">
      <c r="A41" s="19" t="s">
        <v>30</v>
      </c>
      <c r="B41" s="2" t="str">
        <f t="shared" si="0"/>
        <v>Southwest Virginia - Blue Ridge Highlands</v>
      </c>
      <c r="C41" s="9"/>
      <c r="D41" s="23" t="s">
        <v>89</v>
      </c>
      <c r="E41" s="26" t="s">
        <v>90</v>
      </c>
      <c r="F41" s="2"/>
      <c r="G41" s="237">
        <v>100.602666666666</v>
      </c>
      <c r="H41" s="232">
        <v>105.370396580384</v>
      </c>
      <c r="I41" s="232">
        <v>106.435310344827</v>
      </c>
      <c r="J41" s="232">
        <v>107.583266776451</v>
      </c>
      <c r="K41" s="232">
        <v>107.83635500515901</v>
      </c>
      <c r="L41" s="238">
        <v>105.84322605398501</v>
      </c>
      <c r="M41" s="232"/>
      <c r="N41" s="239">
        <v>145.01857753658899</v>
      </c>
      <c r="O41" s="240">
        <v>146.990724149545</v>
      </c>
      <c r="P41" s="241">
        <v>145.992918712039</v>
      </c>
      <c r="Q41" s="232"/>
      <c r="R41" s="242">
        <v>119.96429110701401</v>
      </c>
      <c r="S41" s="215"/>
      <c r="T41" s="216">
        <v>-3.33369943648094</v>
      </c>
      <c r="U41" s="210">
        <v>3.2918816256248302</v>
      </c>
      <c r="V41" s="210">
        <v>5.9444022550626103</v>
      </c>
      <c r="W41" s="210">
        <v>3.5007793551463999</v>
      </c>
      <c r="X41" s="210">
        <v>0.68226449742545903</v>
      </c>
      <c r="Y41" s="217">
        <v>2.1880029338212599</v>
      </c>
      <c r="Z41" s="210"/>
      <c r="AA41" s="218">
        <v>12.3462313284125</v>
      </c>
      <c r="AB41" s="219">
        <v>14.897216001476</v>
      </c>
      <c r="AC41" s="220">
        <v>13.594095237910899</v>
      </c>
      <c r="AD41" s="210"/>
      <c r="AE41" s="221">
        <v>6.9111131942843498</v>
      </c>
      <c r="AF41" s="29"/>
      <c r="AG41" s="237">
        <v>100.049197884211</v>
      </c>
      <c r="AH41" s="232">
        <v>102.796421867381</v>
      </c>
      <c r="AI41" s="232">
        <v>103.077161268051</v>
      </c>
      <c r="AJ41" s="232">
        <v>103.00466052348899</v>
      </c>
      <c r="AK41" s="232">
        <v>103.74545848616199</v>
      </c>
      <c r="AL41" s="238">
        <v>102.64902225211</v>
      </c>
      <c r="AM41" s="232"/>
      <c r="AN41" s="239">
        <v>130.87280791684401</v>
      </c>
      <c r="AO41" s="240">
        <v>131.99962602700899</v>
      </c>
      <c r="AP41" s="241">
        <v>131.43767060382899</v>
      </c>
      <c r="AQ41" s="232"/>
      <c r="AR41" s="242">
        <v>112.338585882727</v>
      </c>
      <c r="AS41" s="215"/>
      <c r="AT41" s="216">
        <v>-1.4985768126890899</v>
      </c>
      <c r="AU41" s="210">
        <v>1.8247468402349001</v>
      </c>
      <c r="AV41" s="210">
        <v>1.04413345804743</v>
      </c>
      <c r="AW41" s="210">
        <v>4.9995014910245203E-2</v>
      </c>
      <c r="AX41" s="210">
        <v>0.269356494105297</v>
      </c>
      <c r="AY41" s="217">
        <v>0.39907576310672299</v>
      </c>
      <c r="AZ41" s="210"/>
      <c r="BA41" s="218">
        <v>2.2460242501946501</v>
      </c>
      <c r="BB41" s="219">
        <v>2.8846102175179702</v>
      </c>
      <c r="BC41" s="220">
        <v>2.5674326515000598</v>
      </c>
      <c r="BD41" s="210"/>
      <c r="BE41" s="221">
        <v>1.10718233349298</v>
      </c>
      <c r="BF41" s="39"/>
      <c r="BG41" s="39"/>
      <c r="BH41" s="39"/>
      <c r="BI41" s="39"/>
      <c r="BJ41" s="39"/>
      <c r="BK41" s="39"/>
      <c r="BL41" s="39"/>
    </row>
    <row r="42" spans="1:64" x14ac:dyDescent="0.2">
      <c r="A42" s="20" t="s">
        <v>31</v>
      </c>
      <c r="B42" s="2" t="str">
        <f t="shared" si="0"/>
        <v>Southwest Virginia - Heart of Appalachia</v>
      </c>
      <c r="C42" s="2"/>
      <c r="D42" s="23" t="s">
        <v>89</v>
      </c>
      <c r="E42" s="26" t="s">
        <v>90</v>
      </c>
      <c r="F42" s="2"/>
      <c r="G42" s="237">
        <v>84.908635578583699</v>
      </c>
      <c r="H42" s="232">
        <v>92.883994778067802</v>
      </c>
      <c r="I42" s="232">
        <v>95.478533834586401</v>
      </c>
      <c r="J42" s="232">
        <v>95.348814814814801</v>
      </c>
      <c r="K42" s="232">
        <v>91.361890812250294</v>
      </c>
      <c r="L42" s="238">
        <v>92.426681965442697</v>
      </c>
      <c r="M42" s="232"/>
      <c r="N42" s="239">
        <v>89.005034106411998</v>
      </c>
      <c r="O42" s="240">
        <v>87.033479532163696</v>
      </c>
      <c r="P42" s="241">
        <v>88.053345095271695</v>
      </c>
      <c r="Q42" s="232"/>
      <c r="R42" s="242">
        <v>91.216563171255601</v>
      </c>
      <c r="S42" s="215"/>
      <c r="T42" s="216">
        <v>2.2924269280562299</v>
      </c>
      <c r="U42" s="210">
        <v>3.2398906607441398</v>
      </c>
      <c r="V42" s="210">
        <v>4.92744038769791</v>
      </c>
      <c r="W42" s="210">
        <v>7.2283750946738303</v>
      </c>
      <c r="X42" s="210">
        <v>3.5254711039493101</v>
      </c>
      <c r="Y42" s="217">
        <v>4.3519157266657098</v>
      </c>
      <c r="Z42" s="210"/>
      <c r="AA42" s="218">
        <v>-0.899149191554515</v>
      </c>
      <c r="AB42" s="219">
        <v>-0.90417445444338496</v>
      </c>
      <c r="AC42" s="220">
        <v>-0.91012657426506305</v>
      </c>
      <c r="AD42" s="210"/>
      <c r="AE42" s="221">
        <v>2.89127142965468</v>
      </c>
      <c r="AF42" s="29"/>
      <c r="AG42" s="237">
        <v>85.2206749379652</v>
      </c>
      <c r="AH42" s="232">
        <v>92.364894142554604</v>
      </c>
      <c r="AI42" s="232">
        <v>94.344066777963207</v>
      </c>
      <c r="AJ42" s="232">
        <v>92.389766813112502</v>
      </c>
      <c r="AK42" s="232">
        <v>90.344051660516598</v>
      </c>
      <c r="AL42" s="238">
        <v>91.338411159624002</v>
      </c>
      <c r="AM42" s="232"/>
      <c r="AN42" s="239">
        <v>89.309829059828999</v>
      </c>
      <c r="AO42" s="240">
        <v>86.509923602734204</v>
      </c>
      <c r="AP42" s="241">
        <v>87.965030899961306</v>
      </c>
      <c r="AQ42" s="232"/>
      <c r="AR42" s="242">
        <v>90.403877802150703</v>
      </c>
      <c r="AS42" s="215"/>
      <c r="AT42" s="216">
        <v>8.8628326503172507E-3</v>
      </c>
      <c r="AU42" s="210">
        <v>2.9818481828603698</v>
      </c>
      <c r="AV42" s="210">
        <v>3.29989912437245</v>
      </c>
      <c r="AW42" s="210">
        <v>3.0453863179365501</v>
      </c>
      <c r="AX42" s="210">
        <v>3.0689059639585801</v>
      </c>
      <c r="AY42" s="217">
        <v>2.6511806037485401</v>
      </c>
      <c r="AZ42" s="210"/>
      <c r="BA42" s="218">
        <v>-1.1997797330741</v>
      </c>
      <c r="BB42" s="219">
        <v>-3.4524235491931301</v>
      </c>
      <c r="BC42" s="220">
        <v>-2.27003496846203</v>
      </c>
      <c r="BD42" s="210"/>
      <c r="BE42" s="221">
        <v>1.2696354501672</v>
      </c>
      <c r="BF42" s="39"/>
      <c r="BG42" s="39"/>
      <c r="BH42" s="39"/>
      <c r="BI42" s="39"/>
      <c r="BJ42" s="39"/>
      <c r="BK42" s="39"/>
      <c r="BL42" s="39"/>
    </row>
    <row r="43" spans="1:64" x14ac:dyDescent="0.2">
      <c r="A43" s="21" t="s">
        <v>32</v>
      </c>
      <c r="B43" s="2" t="str">
        <f t="shared" si="0"/>
        <v>Virginia Mountains</v>
      </c>
      <c r="C43" s="2"/>
      <c r="D43" s="24" t="s">
        <v>89</v>
      </c>
      <c r="E43" s="27" t="s">
        <v>90</v>
      </c>
      <c r="F43" s="2"/>
      <c r="G43" s="237">
        <v>101.970694121554</v>
      </c>
      <c r="H43" s="232">
        <v>108.349066117828</v>
      </c>
      <c r="I43" s="232">
        <v>114.300148374427</v>
      </c>
      <c r="J43" s="232">
        <v>111.90680813826199</v>
      </c>
      <c r="K43" s="232">
        <v>109.999284424379</v>
      </c>
      <c r="L43" s="238">
        <v>109.893907333268</v>
      </c>
      <c r="M43" s="232"/>
      <c r="N43" s="239">
        <v>133.02156614785901</v>
      </c>
      <c r="O43" s="240">
        <v>126.944460491025</v>
      </c>
      <c r="P43" s="241">
        <v>130.07215880644799</v>
      </c>
      <c r="Q43" s="232"/>
      <c r="R43" s="242">
        <v>116.507849289441</v>
      </c>
      <c r="S43" s="215"/>
      <c r="T43" s="216">
        <v>4.6263922318677704</v>
      </c>
      <c r="U43" s="210">
        <v>-1.49939720649626</v>
      </c>
      <c r="V43" s="210">
        <v>0.55759729965053095</v>
      </c>
      <c r="W43" s="210">
        <v>-14.2426000113383</v>
      </c>
      <c r="X43" s="210">
        <v>-16.397295295700101</v>
      </c>
      <c r="Y43" s="217">
        <v>-7.4323578125698804</v>
      </c>
      <c r="Z43" s="210"/>
      <c r="AA43" s="218">
        <v>-3.4034948026661</v>
      </c>
      <c r="AB43" s="219">
        <v>-0.88072804017379003</v>
      </c>
      <c r="AC43" s="220">
        <v>-2.2726432919014301</v>
      </c>
      <c r="AD43" s="210"/>
      <c r="AE43" s="221">
        <v>-5.5292421375868797</v>
      </c>
      <c r="AF43" s="30"/>
      <c r="AG43" s="237">
        <v>102.40835843124199</v>
      </c>
      <c r="AH43" s="232">
        <v>107.925676305065</v>
      </c>
      <c r="AI43" s="232">
        <v>112.33105444159401</v>
      </c>
      <c r="AJ43" s="232">
        <v>109.96489830406099</v>
      </c>
      <c r="AK43" s="232">
        <v>111.837459031485</v>
      </c>
      <c r="AL43" s="238">
        <v>109.297708185603</v>
      </c>
      <c r="AM43" s="232"/>
      <c r="AN43" s="239">
        <v>132.04709888299701</v>
      </c>
      <c r="AO43" s="240">
        <v>131.53165334433501</v>
      </c>
      <c r="AP43" s="241">
        <v>131.78961512700201</v>
      </c>
      <c r="AQ43" s="232"/>
      <c r="AR43" s="242">
        <v>116.79971318342299</v>
      </c>
      <c r="AS43" s="215"/>
      <c r="AT43" s="216">
        <v>-0.85937516440126904</v>
      </c>
      <c r="AU43" s="210">
        <v>-3.6354029326029602</v>
      </c>
      <c r="AV43" s="210">
        <v>-1.69096620501899</v>
      </c>
      <c r="AW43" s="210">
        <v>-6.2712606241853504</v>
      </c>
      <c r="AX43" s="210">
        <v>-2.8092025137831298</v>
      </c>
      <c r="AY43" s="217">
        <v>-3.2779687616544</v>
      </c>
      <c r="AZ43" s="210"/>
      <c r="BA43" s="218">
        <v>-1.5563024509291601</v>
      </c>
      <c r="BB43" s="219">
        <v>-1.2531492475908901</v>
      </c>
      <c r="BC43" s="220">
        <v>-1.4067895330058899</v>
      </c>
      <c r="BD43" s="210"/>
      <c r="BE43" s="221">
        <v>-2.5108380932564498</v>
      </c>
      <c r="BF43" s="39"/>
      <c r="BG43" s="39"/>
      <c r="BH43" s="39"/>
      <c r="BI43" s="39"/>
      <c r="BJ43" s="39"/>
      <c r="BK43" s="39"/>
      <c r="BL43" s="39"/>
    </row>
    <row r="44" spans="1:64" x14ac:dyDescent="0.2">
      <c r="A44" s="20" t="s">
        <v>104</v>
      </c>
      <c r="B44" s="2" t="s">
        <v>16</v>
      </c>
      <c r="D44" s="24" t="s">
        <v>89</v>
      </c>
      <c r="E44" s="27" t="s">
        <v>90</v>
      </c>
      <c r="G44" s="237">
        <v>274.10484227129302</v>
      </c>
      <c r="H44" s="232">
        <v>285.15218462823702</v>
      </c>
      <c r="I44" s="232">
        <v>285.19097852868703</v>
      </c>
      <c r="J44" s="232">
        <v>282.25181420397098</v>
      </c>
      <c r="K44" s="232">
        <v>270.634149565217</v>
      </c>
      <c r="L44" s="238">
        <v>279.66360856504599</v>
      </c>
      <c r="M44" s="232"/>
      <c r="N44" s="239">
        <v>331.80628435697298</v>
      </c>
      <c r="O44" s="240">
        <v>327.69177988242899</v>
      </c>
      <c r="P44" s="241">
        <v>329.70966050923602</v>
      </c>
      <c r="Q44" s="232"/>
      <c r="R44" s="242">
        <v>295.49799810446501</v>
      </c>
      <c r="S44" s="215"/>
      <c r="T44" s="216">
        <v>0.24731369667495201</v>
      </c>
      <c r="U44" s="210">
        <v>5.76866200934729</v>
      </c>
      <c r="V44" s="210">
        <v>2.9859923398457102</v>
      </c>
      <c r="W44" s="210">
        <v>0.15294376794432399</v>
      </c>
      <c r="X44" s="210">
        <v>-3.06690618572962</v>
      </c>
      <c r="Y44" s="217">
        <v>1.0635455263038001</v>
      </c>
      <c r="Z44" s="210"/>
      <c r="AA44" s="218">
        <v>2.30106173396684</v>
      </c>
      <c r="AB44" s="219">
        <v>2.13432457302833</v>
      </c>
      <c r="AC44" s="220">
        <v>2.2123121220967401</v>
      </c>
      <c r="AD44" s="210"/>
      <c r="AE44" s="221">
        <v>1.4004003244701999</v>
      </c>
      <c r="AG44" s="237">
        <v>260.019986486486</v>
      </c>
      <c r="AH44" s="232">
        <v>265.80171015083499</v>
      </c>
      <c r="AI44" s="232">
        <v>275.89868423341102</v>
      </c>
      <c r="AJ44" s="232">
        <v>274.765152039329</v>
      </c>
      <c r="AK44" s="232">
        <v>267.75132774081499</v>
      </c>
      <c r="AL44" s="238">
        <v>269.78080343023902</v>
      </c>
      <c r="AM44" s="232"/>
      <c r="AN44" s="239">
        <v>311.98466790483701</v>
      </c>
      <c r="AO44" s="240">
        <v>309.52460114439498</v>
      </c>
      <c r="AP44" s="241">
        <v>310.72403087404501</v>
      </c>
      <c r="AQ44" s="232"/>
      <c r="AR44" s="242">
        <v>282.874483362521</v>
      </c>
      <c r="AS44" s="215"/>
      <c r="AT44" s="216">
        <v>1.93624844093583</v>
      </c>
      <c r="AU44" s="210">
        <v>1.0715368869414701</v>
      </c>
      <c r="AV44" s="210">
        <v>2.6937843257368401</v>
      </c>
      <c r="AW44" s="210">
        <v>2.7703938573751601</v>
      </c>
      <c r="AX44" s="210">
        <v>2.4323914798214901</v>
      </c>
      <c r="AY44" s="217">
        <v>2.3036852744524601</v>
      </c>
      <c r="AZ44" s="210"/>
      <c r="BA44" s="218">
        <v>-1.15618708987131</v>
      </c>
      <c r="BB44" s="219">
        <v>-1.92945836061519</v>
      </c>
      <c r="BC44" s="220">
        <v>-1.5524323967068301</v>
      </c>
      <c r="BD44" s="210"/>
      <c r="BE44" s="221">
        <v>0.94891436411434804</v>
      </c>
    </row>
    <row r="45" spans="1:64" x14ac:dyDescent="0.2">
      <c r="A45" s="20" t="s">
        <v>105</v>
      </c>
      <c r="B45" s="2" t="s">
        <v>17</v>
      </c>
      <c r="D45" s="24" t="s">
        <v>89</v>
      </c>
      <c r="E45" s="27" t="s">
        <v>90</v>
      </c>
      <c r="G45" s="237">
        <v>182.82085869798701</v>
      </c>
      <c r="H45" s="232">
        <v>210.52723346547</v>
      </c>
      <c r="I45" s="232">
        <v>221.398025050429</v>
      </c>
      <c r="J45" s="232">
        <v>218.773441791473</v>
      </c>
      <c r="K45" s="232">
        <v>199.30627402583701</v>
      </c>
      <c r="L45" s="238">
        <v>208.445898530611</v>
      </c>
      <c r="M45" s="232"/>
      <c r="N45" s="239">
        <v>195.526398053527</v>
      </c>
      <c r="O45" s="240">
        <v>207.18883637750901</v>
      </c>
      <c r="P45" s="241">
        <v>201.41646451022399</v>
      </c>
      <c r="Q45" s="232"/>
      <c r="R45" s="242">
        <v>206.29851587792101</v>
      </c>
      <c r="S45" s="215"/>
      <c r="T45" s="216">
        <v>3.9297747072368598E-2</v>
      </c>
      <c r="U45" s="210">
        <v>3.6190503341784699</v>
      </c>
      <c r="V45" s="210">
        <v>4.4768418958809102</v>
      </c>
      <c r="W45" s="210">
        <v>5.2669196849576103</v>
      </c>
      <c r="X45" s="210">
        <v>4.6221082166420997</v>
      </c>
      <c r="Y45" s="217">
        <v>3.9809355372700499</v>
      </c>
      <c r="Z45" s="210"/>
      <c r="AA45" s="218">
        <v>5.3026680337001402</v>
      </c>
      <c r="AB45" s="219">
        <v>10.409366201519299</v>
      </c>
      <c r="AC45" s="220">
        <v>7.8954669773781196</v>
      </c>
      <c r="AD45" s="210"/>
      <c r="AE45" s="221">
        <v>5.0854467944497301</v>
      </c>
      <c r="AG45" s="237">
        <v>175.95994711501999</v>
      </c>
      <c r="AH45" s="232">
        <v>201.594154951409</v>
      </c>
      <c r="AI45" s="232">
        <v>214.21550609401501</v>
      </c>
      <c r="AJ45" s="232">
        <v>208.40649265341401</v>
      </c>
      <c r="AK45" s="232">
        <v>186.47988419231999</v>
      </c>
      <c r="AL45" s="238">
        <v>199.31828405240401</v>
      </c>
      <c r="AM45" s="232"/>
      <c r="AN45" s="239">
        <v>184.34091663784099</v>
      </c>
      <c r="AO45" s="240">
        <v>193.18829079620301</v>
      </c>
      <c r="AP45" s="241">
        <v>188.779880693243</v>
      </c>
      <c r="AQ45" s="232"/>
      <c r="AR45" s="242">
        <v>196.15037282443899</v>
      </c>
      <c r="AS45" s="215"/>
      <c r="AT45" s="216">
        <v>0.16091835210317501</v>
      </c>
      <c r="AU45" s="210">
        <v>1.1193609182956401</v>
      </c>
      <c r="AV45" s="210">
        <v>2.1118821314746099</v>
      </c>
      <c r="AW45" s="210">
        <v>2.5738607704795999</v>
      </c>
      <c r="AX45" s="210">
        <v>0.84123211030381495</v>
      </c>
      <c r="AY45" s="217">
        <v>1.5327111885587199</v>
      </c>
      <c r="AZ45" s="210"/>
      <c r="BA45" s="218">
        <v>1.70604290778372</v>
      </c>
      <c r="BB45" s="219">
        <v>3.9627281324444699</v>
      </c>
      <c r="BC45" s="220">
        <v>2.84014018473925</v>
      </c>
      <c r="BD45" s="210"/>
      <c r="BE45" s="221">
        <v>1.88414254472551</v>
      </c>
    </row>
    <row r="46" spans="1:64" x14ac:dyDescent="0.2">
      <c r="A46" s="20" t="s">
        <v>106</v>
      </c>
      <c r="B46" s="2" t="s">
        <v>18</v>
      </c>
      <c r="D46" s="24" t="s">
        <v>89</v>
      </c>
      <c r="E46" s="27" t="s">
        <v>90</v>
      </c>
      <c r="G46" s="237">
        <v>144.88684739063001</v>
      </c>
      <c r="H46" s="232">
        <v>157.89322003879499</v>
      </c>
      <c r="I46" s="232">
        <v>164.34494723682701</v>
      </c>
      <c r="J46" s="232">
        <v>163.269134245168</v>
      </c>
      <c r="K46" s="232">
        <v>155.651974196418</v>
      </c>
      <c r="L46" s="238">
        <v>158.03956601762999</v>
      </c>
      <c r="M46" s="232"/>
      <c r="N46" s="239">
        <v>167.35153265993199</v>
      </c>
      <c r="O46" s="240">
        <v>168.52614009547301</v>
      </c>
      <c r="P46" s="241">
        <v>167.937220318382</v>
      </c>
      <c r="Q46" s="232"/>
      <c r="R46" s="242">
        <v>161.24145418402799</v>
      </c>
      <c r="S46" s="215"/>
      <c r="T46" s="216">
        <v>6.32129636635654</v>
      </c>
      <c r="U46" s="210">
        <v>4.5082545866459602</v>
      </c>
      <c r="V46" s="210">
        <v>4.4701872898946799</v>
      </c>
      <c r="W46" s="210">
        <v>4.83397308281811</v>
      </c>
      <c r="X46" s="210">
        <v>5.3088171133837001</v>
      </c>
      <c r="Y46" s="217">
        <v>4.98572602821468</v>
      </c>
      <c r="Z46" s="210"/>
      <c r="AA46" s="218">
        <v>10.6759046391673</v>
      </c>
      <c r="AB46" s="219">
        <v>12.726645361392</v>
      </c>
      <c r="AC46" s="220">
        <v>11.695084140114799</v>
      </c>
      <c r="AD46" s="210"/>
      <c r="AE46" s="221">
        <v>7.1546919383359704</v>
      </c>
      <c r="AG46" s="237">
        <v>139.096214029409</v>
      </c>
      <c r="AH46" s="232">
        <v>151.889824933575</v>
      </c>
      <c r="AI46" s="232">
        <v>159.25007272077201</v>
      </c>
      <c r="AJ46" s="232">
        <v>157.52132325981299</v>
      </c>
      <c r="AK46" s="232">
        <v>148.25695866232201</v>
      </c>
      <c r="AL46" s="238">
        <v>152.12805303733299</v>
      </c>
      <c r="AM46" s="232"/>
      <c r="AN46" s="239">
        <v>156.70803776318701</v>
      </c>
      <c r="AO46" s="240">
        <v>156.965306557524</v>
      </c>
      <c r="AP46" s="241">
        <v>156.83710462781099</v>
      </c>
      <c r="AQ46" s="232"/>
      <c r="AR46" s="242">
        <v>153.62325405752301</v>
      </c>
      <c r="AS46" s="215"/>
      <c r="AT46" s="216">
        <v>3.9559187208058799</v>
      </c>
      <c r="AU46" s="210">
        <v>1.4788382212538</v>
      </c>
      <c r="AV46" s="210">
        <v>0.90508099321160496</v>
      </c>
      <c r="AW46" s="210">
        <v>1.84924761317836</v>
      </c>
      <c r="AX46" s="210">
        <v>3.4408458654473701</v>
      </c>
      <c r="AY46" s="217">
        <v>2.0699463563237201</v>
      </c>
      <c r="AZ46" s="210"/>
      <c r="BA46" s="218">
        <v>5.4592248176846496</v>
      </c>
      <c r="BB46" s="219">
        <v>5.5684228151148503</v>
      </c>
      <c r="BC46" s="220">
        <v>5.5139770052284502</v>
      </c>
      <c r="BD46" s="210"/>
      <c r="BE46" s="221">
        <v>3.1610707059851499</v>
      </c>
    </row>
    <row r="47" spans="1:64" x14ac:dyDescent="0.2">
      <c r="A47" s="20" t="s">
        <v>107</v>
      </c>
      <c r="B47" s="2" t="s">
        <v>19</v>
      </c>
      <c r="D47" s="24" t="s">
        <v>89</v>
      </c>
      <c r="E47" s="27" t="s">
        <v>90</v>
      </c>
      <c r="G47" s="237">
        <v>111.769543043043</v>
      </c>
      <c r="H47" s="232">
        <v>119.261755323328</v>
      </c>
      <c r="I47" s="232">
        <v>123.622686602952</v>
      </c>
      <c r="J47" s="232">
        <v>123.758377307366</v>
      </c>
      <c r="K47" s="232">
        <v>126.752907187902</v>
      </c>
      <c r="L47" s="238">
        <v>121.770413867999</v>
      </c>
      <c r="M47" s="232"/>
      <c r="N47" s="239">
        <v>148.23529874830299</v>
      </c>
      <c r="O47" s="240">
        <v>147.88333272249699</v>
      </c>
      <c r="P47" s="241">
        <v>148.06041868370301</v>
      </c>
      <c r="Q47" s="232"/>
      <c r="R47" s="242">
        <v>130.418048079226</v>
      </c>
      <c r="S47" s="215"/>
      <c r="T47" s="216">
        <v>2.4316203213802798</v>
      </c>
      <c r="U47" s="210">
        <v>3.2360559111914</v>
      </c>
      <c r="V47" s="210">
        <v>3.9099116331388699</v>
      </c>
      <c r="W47" s="210">
        <v>4.76705071914746</v>
      </c>
      <c r="X47" s="210">
        <v>5.26548966725111</v>
      </c>
      <c r="Y47" s="217">
        <v>4.11501294403425</v>
      </c>
      <c r="Z47" s="210"/>
      <c r="AA47" s="218">
        <v>9.6512570567414908</v>
      </c>
      <c r="AB47" s="219">
        <v>10.8719014584038</v>
      </c>
      <c r="AC47" s="220">
        <v>10.2570476301187</v>
      </c>
      <c r="AD47" s="210"/>
      <c r="AE47" s="221">
        <v>6.3546329896515603</v>
      </c>
      <c r="AG47" s="237">
        <v>108.900805507472</v>
      </c>
      <c r="AH47" s="232">
        <v>115.856502936784</v>
      </c>
      <c r="AI47" s="232">
        <v>119.558018276197</v>
      </c>
      <c r="AJ47" s="232">
        <v>119.165350515928</v>
      </c>
      <c r="AK47" s="232">
        <v>118.085072321146</v>
      </c>
      <c r="AL47" s="238">
        <v>116.82838180049499</v>
      </c>
      <c r="AM47" s="232"/>
      <c r="AN47" s="239">
        <v>136.218932519264</v>
      </c>
      <c r="AO47" s="240">
        <v>136.05497424397501</v>
      </c>
      <c r="AP47" s="241">
        <v>136.13654471594501</v>
      </c>
      <c r="AQ47" s="232"/>
      <c r="AR47" s="242">
        <v>123.128103108136</v>
      </c>
      <c r="AS47" s="215"/>
      <c r="AT47" s="216">
        <v>2.2239684057385198</v>
      </c>
      <c r="AU47" s="210">
        <v>2.1359716712568799</v>
      </c>
      <c r="AV47" s="210">
        <v>2.0371456157095098</v>
      </c>
      <c r="AW47" s="210">
        <v>2.0431911945121599</v>
      </c>
      <c r="AX47" s="210">
        <v>2.8420669963096499</v>
      </c>
      <c r="AY47" s="217">
        <v>2.24682358523531</v>
      </c>
      <c r="AZ47" s="210"/>
      <c r="BA47" s="218">
        <v>3.51392297818489</v>
      </c>
      <c r="BB47" s="219">
        <v>3.2138661938727702</v>
      </c>
      <c r="BC47" s="220">
        <v>3.3628002299139301</v>
      </c>
      <c r="BD47" s="210"/>
      <c r="BE47" s="221">
        <v>2.6465683953691901</v>
      </c>
    </row>
    <row r="48" spans="1:64" x14ac:dyDescent="0.2">
      <c r="A48" s="20" t="s">
        <v>108</v>
      </c>
      <c r="B48" s="2" t="s">
        <v>20</v>
      </c>
      <c r="D48" s="24" t="s">
        <v>89</v>
      </c>
      <c r="E48" s="27" t="s">
        <v>90</v>
      </c>
      <c r="G48" s="237">
        <v>80.979910227072594</v>
      </c>
      <c r="H48" s="232">
        <v>84.786360499884907</v>
      </c>
      <c r="I48" s="232">
        <v>86.083078392528606</v>
      </c>
      <c r="J48" s="232">
        <v>86.628560428983903</v>
      </c>
      <c r="K48" s="232">
        <v>88.9174650764364</v>
      </c>
      <c r="L48" s="238">
        <v>85.732276995649002</v>
      </c>
      <c r="M48" s="232"/>
      <c r="N48" s="239">
        <v>103.647205764611</v>
      </c>
      <c r="O48" s="240">
        <v>104.366243548854</v>
      </c>
      <c r="P48" s="241">
        <v>104.004229938671</v>
      </c>
      <c r="Q48" s="232"/>
      <c r="R48" s="242">
        <v>91.893951666148794</v>
      </c>
      <c r="S48" s="215"/>
      <c r="T48" s="216">
        <v>1.3289760705044</v>
      </c>
      <c r="U48" s="210">
        <v>3.3719716886936801</v>
      </c>
      <c r="V48" s="210">
        <v>2.2865524974256202</v>
      </c>
      <c r="W48" s="210">
        <v>2.7338632686613402</v>
      </c>
      <c r="X48" s="210">
        <v>2.4070165628368598</v>
      </c>
      <c r="Y48" s="217">
        <v>2.52139695643569</v>
      </c>
      <c r="Z48" s="210"/>
      <c r="AA48" s="218">
        <v>8.2648186263267505</v>
      </c>
      <c r="AB48" s="219">
        <v>9.3277806248062802</v>
      </c>
      <c r="AC48" s="220">
        <v>8.7923046205009694</v>
      </c>
      <c r="AD48" s="210"/>
      <c r="AE48" s="221">
        <v>5.0560394322724997</v>
      </c>
      <c r="AG48" s="237">
        <v>80.119732357865203</v>
      </c>
      <c r="AH48" s="232">
        <v>83.117368180644604</v>
      </c>
      <c r="AI48" s="232">
        <v>84.814211549606398</v>
      </c>
      <c r="AJ48" s="232">
        <v>85.307979633624598</v>
      </c>
      <c r="AK48" s="232">
        <v>85.508262147263807</v>
      </c>
      <c r="AL48" s="238">
        <v>83.938092483974202</v>
      </c>
      <c r="AM48" s="232"/>
      <c r="AN48" s="239">
        <v>97.768899639328794</v>
      </c>
      <c r="AO48" s="240">
        <v>97.551655671585706</v>
      </c>
      <c r="AP48" s="241">
        <v>97.660109286195095</v>
      </c>
      <c r="AQ48" s="232"/>
      <c r="AR48" s="242">
        <v>88.494797033293494</v>
      </c>
      <c r="AS48" s="215"/>
      <c r="AT48" s="216">
        <v>1.70192392690432</v>
      </c>
      <c r="AU48" s="210">
        <v>1.45457789549828</v>
      </c>
      <c r="AV48" s="210">
        <v>1.34866294962142</v>
      </c>
      <c r="AW48" s="210">
        <v>1.22678180145561</v>
      </c>
      <c r="AX48" s="210">
        <v>1.52695236489043</v>
      </c>
      <c r="AY48" s="217">
        <v>1.4433813488924201</v>
      </c>
      <c r="AZ48" s="210"/>
      <c r="BA48" s="218">
        <v>3.1407416498859799</v>
      </c>
      <c r="BB48" s="219">
        <v>2.6651803242011001</v>
      </c>
      <c r="BC48" s="220">
        <v>2.90238926918295</v>
      </c>
      <c r="BD48" s="210"/>
      <c r="BE48" s="221">
        <v>2.13319361503022</v>
      </c>
    </row>
    <row r="49" spans="1:57" x14ac:dyDescent="0.2">
      <c r="A49" s="21" t="s">
        <v>109</v>
      </c>
      <c r="B49" s="2" t="s">
        <v>21</v>
      </c>
      <c r="D49" s="24" t="s">
        <v>89</v>
      </c>
      <c r="E49" s="27" t="s">
        <v>90</v>
      </c>
      <c r="G49" s="237">
        <v>62.112217986963401</v>
      </c>
      <c r="H49" s="232">
        <v>62.528247464582797</v>
      </c>
      <c r="I49" s="232">
        <v>62.771775574305899</v>
      </c>
      <c r="J49" s="232">
        <v>63.148489875580701</v>
      </c>
      <c r="K49" s="232">
        <v>64.015469548143599</v>
      </c>
      <c r="L49" s="238">
        <v>62.945259501540598</v>
      </c>
      <c r="M49" s="232"/>
      <c r="N49" s="239">
        <v>70.702510922853406</v>
      </c>
      <c r="O49" s="240">
        <v>72.816114445610296</v>
      </c>
      <c r="P49" s="241">
        <v>71.762766209014103</v>
      </c>
      <c r="Q49" s="232"/>
      <c r="R49" s="242">
        <v>65.877311824208505</v>
      </c>
      <c r="S49" s="215"/>
      <c r="T49" s="216">
        <v>1.64787828278277</v>
      </c>
      <c r="U49" s="210">
        <v>1.9012784957093001</v>
      </c>
      <c r="V49" s="210">
        <v>2.2657099145323101</v>
      </c>
      <c r="W49" s="210">
        <v>2.80621491878233</v>
      </c>
      <c r="X49" s="210">
        <v>3.0233288611915898</v>
      </c>
      <c r="Y49" s="217">
        <v>2.3615527723946501</v>
      </c>
      <c r="Z49" s="210"/>
      <c r="AA49" s="218">
        <v>3.1928959519659901</v>
      </c>
      <c r="AB49" s="219">
        <v>6.2860710629764602</v>
      </c>
      <c r="AC49" s="220">
        <v>4.7444645942959998</v>
      </c>
      <c r="AD49" s="210"/>
      <c r="AE49" s="221">
        <v>3.3497669445218201</v>
      </c>
      <c r="AG49" s="237">
        <v>61.250547588399897</v>
      </c>
      <c r="AH49" s="232">
        <v>61.895654296381302</v>
      </c>
      <c r="AI49" s="232">
        <v>61.955852893861298</v>
      </c>
      <c r="AJ49" s="232">
        <v>62.1656074158862</v>
      </c>
      <c r="AK49" s="232">
        <v>62.397173639653197</v>
      </c>
      <c r="AL49" s="238">
        <v>61.948072155821002</v>
      </c>
      <c r="AM49" s="232"/>
      <c r="AN49" s="239">
        <v>68.049542891715703</v>
      </c>
      <c r="AO49" s="240">
        <v>68.997810200181505</v>
      </c>
      <c r="AP49" s="241">
        <v>68.527950697189496</v>
      </c>
      <c r="AQ49" s="232"/>
      <c r="AR49" s="242">
        <v>64.053267944629695</v>
      </c>
      <c r="AS49" s="215"/>
      <c r="AT49" s="216">
        <v>0.546778186026732</v>
      </c>
      <c r="AU49" s="210">
        <v>0.837538935720192</v>
      </c>
      <c r="AV49" s="210">
        <v>0.38159615777177103</v>
      </c>
      <c r="AW49" s="210">
        <v>0.86863127616231905</v>
      </c>
      <c r="AX49" s="210">
        <v>0.56396177997191899</v>
      </c>
      <c r="AY49" s="217">
        <v>0.63948818507806304</v>
      </c>
      <c r="AZ49" s="210"/>
      <c r="BA49" s="218">
        <v>-0.33939464622258098</v>
      </c>
      <c r="BB49" s="219">
        <v>0.25111692050516199</v>
      </c>
      <c r="BC49" s="220">
        <v>-3.9626775497481399E-2</v>
      </c>
      <c r="BD49" s="210"/>
      <c r="BE49" s="221">
        <v>0.382323076947305</v>
      </c>
    </row>
    <row r="50" spans="1:57" x14ac:dyDescent="0.2">
      <c r="A50" s="33" t="s">
        <v>47</v>
      </c>
      <c r="B50" t="s">
        <v>47</v>
      </c>
      <c r="D50" s="24" t="s">
        <v>89</v>
      </c>
      <c r="E50" s="27" t="s">
        <v>90</v>
      </c>
      <c r="G50" s="237">
        <v>112.40712540192899</v>
      </c>
      <c r="H50" s="232">
        <v>122.000009784735</v>
      </c>
      <c r="I50" s="232">
        <v>121.92889303482499</v>
      </c>
      <c r="J50" s="232">
        <v>125.113927542198</v>
      </c>
      <c r="K50" s="232">
        <v>126.353404344193</v>
      </c>
      <c r="L50" s="238">
        <v>122.26743308104101</v>
      </c>
      <c r="M50" s="232"/>
      <c r="N50" s="239">
        <v>142.85359427926201</v>
      </c>
      <c r="O50" s="240">
        <v>135.36866408934699</v>
      </c>
      <c r="P50" s="241">
        <v>139.35812437311901</v>
      </c>
      <c r="Q50" s="232"/>
      <c r="R50" s="242">
        <v>127.653177824135</v>
      </c>
      <c r="S50" s="215"/>
      <c r="T50" s="216">
        <v>-0.88771538101504199</v>
      </c>
      <c r="U50" s="210">
        <v>6.1054811104537103</v>
      </c>
      <c r="V50" s="210">
        <v>3.2388279758253802</v>
      </c>
      <c r="W50" s="210">
        <v>5.3444561944203501</v>
      </c>
      <c r="X50" s="210">
        <v>4.2869894885436501</v>
      </c>
      <c r="Y50" s="217">
        <v>3.99705287739899</v>
      </c>
      <c r="Z50" s="210"/>
      <c r="AA50" s="218">
        <v>5.9558535004147801</v>
      </c>
      <c r="AB50" s="219">
        <v>5.1390644180837802E-2</v>
      </c>
      <c r="AC50" s="220">
        <v>3.1836579514325298</v>
      </c>
      <c r="AD50" s="210"/>
      <c r="AE50" s="221">
        <v>3.7830754604931802</v>
      </c>
      <c r="AG50" s="237">
        <v>108.502641159615</v>
      </c>
      <c r="AH50" s="232">
        <v>115.86827949003499</v>
      </c>
      <c r="AI50" s="232">
        <v>117.322549943883</v>
      </c>
      <c r="AJ50" s="232">
        <v>117.693614296848</v>
      </c>
      <c r="AK50" s="232">
        <v>118.705926014035</v>
      </c>
      <c r="AL50" s="238">
        <v>116.104117836765</v>
      </c>
      <c r="AM50" s="232"/>
      <c r="AN50" s="239">
        <v>132.142094518384</v>
      </c>
      <c r="AO50" s="240">
        <v>129.56731653506699</v>
      </c>
      <c r="AP50" s="241">
        <v>130.87341457832699</v>
      </c>
      <c r="AQ50" s="232"/>
      <c r="AR50" s="242">
        <v>120.57109659444799</v>
      </c>
      <c r="AS50" s="215"/>
      <c r="AT50" s="216">
        <v>-3.6512240725104301</v>
      </c>
      <c r="AU50" s="210">
        <v>-1.72962776760086</v>
      </c>
      <c r="AV50" s="210">
        <v>-2.1138123368739099</v>
      </c>
      <c r="AW50" s="210">
        <v>-0.65320901032396494</v>
      </c>
      <c r="AX50" s="210">
        <v>0.686920280738886</v>
      </c>
      <c r="AY50" s="217">
        <v>-1.3566069004313399</v>
      </c>
      <c r="AZ50" s="210"/>
      <c r="BA50" s="218">
        <v>1.3841113855218501</v>
      </c>
      <c r="BB50" s="219">
        <v>-0.35701351332967501</v>
      </c>
      <c r="BC50" s="220">
        <v>0.52742477327708104</v>
      </c>
      <c r="BD50" s="210"/>
      <c r="BE50" s="221">
        <v>-0.66156267312609696</v>
      </c>
    </row>
    <row r="51" spans="1:57" x14ac:dyDescent="0.2">
      <c r="A51" s="109" t="s">
        <v>52</v>
      </c>
      <c r="B51" t="s">
        <v>52</v>
      </c>
      <c r="D51" s="24" t="s">
        <v>89</v>
      </c>
      <c r="E51" s="27" t="s">
        <v>90</v>
      </c>
      <c r="G51" s="237">
        <v>86.832391640866803</v>
      </c>
      <c r="H51" s="232">
        <v>92.392715036112904</v>
      </c>
      <c r="I51" s="232">
        <v>92.244750586854394</v>
      </c>
      <c r="J51" s="232">
        <v>94.890619266054998</v>
      </c>
      <c r="K51" s="232">
        <v>94.982226938313502</v>
      </c>
      <c r="L51" s="238">
        <v>92.579009339975002</v>
      </c>
      <c r="M51" s="232"/>
      <c r="N51" s="239">
        <v>104.011893305439</v>
      </c>
      <c r="O51" s="240">
        <v>102.956866614048</v>
      </c>
      <c r="P51" s="241">
        <v>103.48597114754</v>
      </c>
      <c r="Q51" s="232"/>
      <c r="R51" s="242">
        <v>96.090328055731405</v>
      </c>
      <c r="S51" s="215"/>
      <c r="T51" s="216">
        <v>6.8896317725860898E-2</v>
      </c>
      <c r="U51" s="210">
        <v>0.19077405085933699</v>
      </c>
      <c r="V51" s="210">
        <v>-0.81945067568460095</v>
      </c>
      <c r="W51" s="210">
        <v>2.07378148934488</v>
      </c>
      <c r="X51" s="210">
        <v>1.0533069408881699</v>
      </c>
      <c r="Y51" s="217">
        <v>0.54992366530645598</v>
      </c>
      <c r="Z51" s="210"/>
      <c r="AA51" s="218">
        <v>-1.2796664337979999</v>
      </c>
      <c r="AB51" s="219">
        <v>-1.30062391995871</v>
      </c>
      <c r="AC51" s="220">
        <v>-1.2874424317400299</v>
      </c>
      <c r="AD51" s="210"/>
      <c r="AE51" s="221">
        <v>-0.237974683818963</v>
      </c>
      <c r="AG51" s="237">
        <v>86.136603955104206</v>
      </c>
      <c r="AH51" s="232">
        <v>91.910845188988901</v>
      </c>
      <c r="AI51" s="232">
        <v>92.580277490657494</v>
      </c>
      <c r="AJ51" s="232">
        <v>92.941965609717599</v>
      </c>
      <c r="AK51" s="232">
        <v>93.218106381340903</v>
      </c>
      <c r="AL51" s="238">
        <v>91.649523705447194</v>
      </c>
      <c r="AM51" s="232"/>
      <c r="AN51" s="239">
        <v>104.34407609065499</v>
      </c>
      <c r="AO51" s="240">
        <v>102.176405674153</v>
      </c>
      <c r="AP51" s="241">
        <v>103.27187177546899</v>
      </c>
      <c r="AQ51" s="232"/>
      <c r="AR51" s="242">
        <v>95.465366555999694</v>
      </c>
      <c r="AS51" s="215"/>
      <c r="AT51" s="216">
        <v>-0.95201487484251501</v>
      </c>
      <c r="AU51" s="210">
        <v>6.0404179323528803E-2</v>
      </c>
      <c r="AV51" s="210">
        <v>-0.68943947669898098</v>
      </c>
      <c r="AW51" s="210">
        <v>0.94585527146273096</v>
      </c>
      <c r="AX51" s="210">
        <v>1.15044116065665</v>
      </c>
      <c r="AY51" s="217">
        <v>0.16184786997103301</v>
      </c>
      <c r="AZ51" s="210"/>
      <c r="BA51" s="218">
        <v>2.0454559924604001</v>
      </c>
      <c r="BB51" s="219">
        <v>-0.15385368068939501</v>
      </c>
      <c r="BC51" s="220">
        <v>0.95744074556704395</v>
      </c>
      <c r="BD51" s="210"/>
      <c r="BE51" s="221">
        <v>0.47689055436896199</v>
      </c>
    </row>
    <row r="52" spans="1:57" x14ac:dyDescent="0.2">
      <c r="A52" s="110" t="s">
        <v>59</v>
      </c>
      <c r="B52" t="s">
        <v>59</v>
      </c>
      <c r="D52" s="24" t="s">
        <v>89</v>
      </c>
      <c r="E52" s="27" t="s">
        <v>90</v>
      </c>
      <c r="G52" s="243">
        <v>105.981871455576</v>
      </c>
      <c r="H52" s="244">
        <v>110.35817805383</v>
      </c>
      <c r="I52" s="244">
        <v>114.398457755923</v>
      </c>
      <c r="J52" s="244">
        <v>114.703752692804</v>
      </c>
      <c r="K52" s="244">
        <v>131.31134971644599</v>
      </c>
      <c r="L52" s="245">
        <v>116.66298358515201</v>
      </c>
      <c r="M52" s="232"/>
      <c r="N52" s="246">
        <v>145.903878216745</v>
      </c>
      <c r="O52" s="247">
        <v>149.22780567685501</v>
      </c>
      <c r="P52" s="248">
        <v>147.56252224441599</v>
      </c>
      <c r="Q52" s="232"/>
      <c r="R52" s="249">
        <v>127.14814960872501</v>
      </c>
      <c r="S52" s="215"/>
      <c r="T52" s="222">
        <v>6.3493534029472798</v>
      </c>
      <c r="U52" s="223">
        <v>1.9994547491130099</v>
      </c>
      <c r="V52" s="223">
        <v>4.5313038445968301</v>
      </c>
      <c r="W52" s="223">
        <v>2.1106662840277699</v>
      </c>
      <c r="X52" s="223">
        <v>4.4555412451526397</v>
      </c>
      <c r="Y52" s="224">
        <v>3.9288060432120901</v>
      </c>
      <c r="Z52" s="210"/>
      <c r="AA52" s="225">
        <v>9.4858910151251195</v>
      </c>
      <c r="AB52" s="226">
        <v>11.2476808040349</v>
      </c>
      <c r="AC52" s="227">
        <v>10.3646837350807</v>
      </c>
      <c r="AD52" s="210"/>
      <c r="AE52" s="228">
        <v>6.5267336985575604</v>
      </c>
      <c r="AG52" s="243">
        <v>102.564530979032</v>
      </c>
      <c r="AH52" s="244">
        <v>109.37568721545399</v>
      </c>
      <c r="AI52" s="244">
        <v>111.726514395828</v>
      </c>
      <c r="AJ52" s="244">
        <v>114.10315039519</v>
      </c>
      <c r="AK52" s="244">
        <v>115.858224278229</v>
      </c>
      <c r="AL52" s="245">
        <v>111.270597633709</v>
      </c>
      <c r="AM52" s="232"/>
      <c r="AN52" s="246">
        <v>131.56482978504499</v>
      </c>
      <c r="AO52" s="247">
        <v>133.72615073605601</v>
      </c>
      <c r="AP52" s="248">
        <v>132.641194176261</v>
      </c>
      <c r="AQ52" s="232"/>
      <c r="AR52" s="249">
        <v>118.09938728037601</v>
      </c>
      <c r="AS52" s="215"/>
      <c r="AT52" s="222">
        <v>2.0047503273793899</v>
      </c>
      <c r="AU52" s="223">
        <v>0.44506950309036197</v>
      </c>
      <c r="AV52" s="223">
        <v>0.56912526891896498</v>
      </c>
      <c r="AW52" s="223">
        <v>0.32867597530645798</v>
      </c>
      <c r="AX52" s="223">
        <v>2.1201045816505499</v>
      </c>
      <c r="AY52" s="224">
        <v>1.0511945884724001</v>
      </c>
      <c r="AZ52" s="210"/>
      <c r="BA52" s="225">
        <v>5.4260394581881597</v>
      </c>
      <c r="BB52" s="226">
        <v>6.5149585759678201</v>
      </c>
      <c r="BC52" s="227">
        <v>5.9685635183015702</v>
      </c>
      <c r="BD52" s="210"/>
      <c r="BE52" s="228">
        <v>2.8312665427962398</v>
      </c>
    </row>
  </sheetData>
  <sheetProtection formatCells="0" formatColumns="0" formatRows="0"/>
  <mergeCells count="47">
    <mergeCell ref="BE3:BE4"/>
    <mergeCell ref="AW3:AW4"/>
    <mergeCell ref="AX3:AX4"/>
    <mergeCell ref="AY3:AY4"/>
    <mergeCell ref="BA3:BA4"/>
    <mergeCell ref="BB3:BB4"/>
    <mergeCell ref="BC3:BC4"/>
    <mergeCell ref="AV3:AV4"/>
    <mergeCell ref="AH3:AH4"/>
    <mergeCell ref="AI3:AI4"/>
    <mergeCell ref="AJ3:AJ4"/>
    <mergeCell ref="AK3:AK4"/>
    <mergeCell ref="AL3:AL4"/>
    <mergeCell ref="AN3:AN4"/>
    <mergeCell ref="AO3:AO4"/>
    <mergeCell ref="AP3:AP4"/>
    <mergeCell ref="AR3:AR4"/>
    <mergeCell ref="AT3:AT4"/>
    <mergeCell ref="AU3:AU4"/>
    <mergeCell ref="AG3:AG4"/>
    <mergeCell ref="R3:R4"/>
    <mergeCell ref="T3:T4"/>
    <mergeCell ref="U3:U4"/>
    <mergeCell ref="V3:V4"/>
    <mergeCell ref="W3:W4"/>
    <mergeCell ref="X3:X4"/>
    <mergeCell ref="Y3:Y4"/>
    <mergeCell ref="AA3:AA4"/>
    <mergeCell ref="AB3:AB4"/>
    <mergeCell ref="AC3:AC4"/>
    <mergeCell ref="AE3:AE4"/>
    <mergeCell ref="AT2:BE2"/>
    <mergeCell ref="D3:D4"/>
    <mergeCell ref="E3:E4"/>
    <mergeCell ref="G3:G4"/>
    <mergeCell ref="H3:H4"/>
    <mergeCell ref="I3:I4"/>
    <mergeCell ref="P3:P4"/>
    <mergeCell ref="D2:E2"/>
    <mergeCell ref="G2:R2"/>
    <mergeCell ref="T2:AE2"/>
    <mergeCell ref="AG2:AR2"/>
    <mergeCell ref="J3:J4"/>
    <mergeCell ref="K3:K4"/>
    <mergeCell ref="L3:L4"/>
    <mergeCell ref="N3:N4"/>
    <mergeCell ref="O3:O4"/>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C000"/>
  </sheetPr>
  <dimension ref="A1:BR52"/>
  <sheetViews>
    <sheetView zoomScale="85" zoomScaleNormal="85" workbookViewId="0">
      <pane xSplit="2" ySplit="5" topLeftCell="C6" activePane="bottomRight" state="frozen"/>
      <selection activeCell="J28" sqref="J28"/>
      <selection pane="topRight" activeCell="J28" sqref="J28"/>
      <selection pane="bottomLeft" activeCell="J28" sqref="J28"/>
      <selection pane="bottomRight" activeCell="J28" sqref="J28"/>
    </sheetView>
  </sheetViews>
  <sheetFormatPr defaultColWidth="9.140625" defaultRowHeight="12.75" x14ac:dyDescent="0.2"/>
  <cols>
    <col min="1" max="1" width="20.5703125" customWidth="1"/>
    <col min="2" max="2" width="25.42578125" customWidth="1"/>
    <col min="3" max="3" width="4.140625" customWidth="1"/>
    <col min="4" max="4" width="5.7109375" customWidth="1"/>
    <col min="6" max="6" width="3.5703125" customWidth="1"/>
    <col min="13" max="13" width="5.42578125" customWidth="1"/>
    <col min="17" max="17" width="5.42578125" customWidth="1"/>
    <col min="19" max="19" width="4.5703125" customWidth="1"/>
    <col min="26" max="26" width="3.85546875" customWidth="1"/>
    <col min="30" max="30" width="3.85546875" customWidth="1"/>
    <col min="32" max="32" width="4.5703125" customWidth="1"/>
  </cols>
  <sheetData>
    <row r="1" spans="1:57" x14ac:dyDescent="0.2">
      <c r="C1">
        <v>2</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c r="AE1">
        <v>30</v>
      </c>
      <c r="AF1">
        <v>31</v>
      </c>
      <c r="AG1">
        <v>32</v>
      </c>
      <c r="AH1">
        <v>33</v>
      </c>
      <c r="AI1">
        <v>34</v>
      </c>
      <c r="AJ1">
        <v>35</v>
      </c>
      <c r="AK1">
        <v>36</v>
      </c>
      <c r="AL1">
        <v>37</v>
      </c>
      <c r="AM1">
        <v>38</v>
      </c>
      <c r="AN1">
        <v>39</v>
      </c>
      <c r="AO1">
        <v>40</v>
      </c>
      <c r="AP1">
        <v>41</v>
      </c>
      <c r="AQ1">
        <v>42</v>
      </c>
      <c r="AR1">
        <v>43</v>
      </c>
      <c r="AS1">
        <v>44</v>
      </c>
      <c r="AT1">
        <v>45</v>
      </c>
      <c r="AU1">
        <v>46</v>
      </c>
      <c r="AV1">
        <v>47</v>
      </c>
      <c r="AW1">
        <v>48</v>
      </c>
      <c r="AX1">
        <v>49</v>
      </c>
      <c r="AY1">
        <v>50</v>
      </c>
      <c r="AZ1">
        <v>51</v>
      </c>
      <c r="BA1">
        <v>52</v>
      </c>
      <c r="BB1">
        <v>53</v>
      </c>
      <c r="BC1">
        <v>54</v>
      </c>
      <c r="BD1">
        <v>55</v>
      </c>
      <c r="BE1">
        <v>56</v>
      </c>
    </row>
    <row r="2" spans="1:57" ht="15" x14ac:dyDescent="0.25">
      <c r="C2" s="2"/>
      <c r="D2" s="266" t="s">
        <v>77</v>
      </c>
      <c r="E2" s="267"/>
      <c r="G2" s="268" t="s">
        <v>114</v>
      </c>
      <c r="H2" s="269"/>
      <c r="I2" s="269"/>
      <c r="J2" s="269"/>
      <c r="K2" s="269"/>
      <c r="L2" s="269"/>
      <c r="M2" s="269"/>
      <c r="N2" s="269"/>
      <c r="O2" s="269"/>
      <c r="P2" s="269"/>
      <c r="Q2" s="269"/>
      <c r="R2" s="269"/>
      <c r="T2" s="268" t="s">
        <v>115</v>
      </c>
      <c r="U2" s="269"/>
      <c r="V2" s="269"/>
      <c r="W2" s="269"/>
      <c r="X2" s="269"/>
      <c r="Y2" s="269"/>
      <c r="Z2" s="269"/>
      <c r="AA2" s="269"/>
      <c r="AB2" s="269"/>
      <c r="AC2" s="269"/>
      <c r="AD2" s="269"/>
      <c r="AE2" s="269"/>
      <c r="AF2" s="3"/>
      <c r="AG2" s="268" t="s">
        <v>116</v>
      </c>
      <c r="AH2" s="269"/>
      <c r="AI2" s="269"/>
      <c r="AJ2" s="269"/>
      <c r="AK2" s="269"/>
      <c r="AL2" s="269"/>
      <c r="AM2" s="269"/>
      <c r="AN2" s="269"/>
      <c r="AO2" s="269"/>
      <c r="AP2" s="269"/>
      <c r="AQ2" s="269"/>
      <c r="AR2" s="269"/>
      <c r="AT2" s="268" t="s">
        <v>117</v>
      </c>
      <c r="AU2" s="269"/>
      <c r="AV2" s="269"/>
      <c r="AW2" s="269"/>
      <c r="AX2" s="269"/>
      <c r="AY2" s="269"/>
      <c r="AZ2" s="269"/>
      <c r="BA2" s="269"/>
      <c r="BB2" s="269"/>
      <c r="BC2" s="269"/>
      <c r="BD2" s="269"/>
      <c r="BE2" s="269"/>
    </row>
    <row r="3" spans="1:57" x14ac:dyDescent="0.2">
      <c r="A3" s="31"/>
      <c r="B3" s="31"/>
      <c r="C3" s="2"/>
      <c r="D3" s="270" t="s">
        <v>82</v>
      </c>
      <c r="E3" s="272" t="s">
        <v>83</v>
      </c>
      <c r="F3" s="4"/>
      <c r="G3" s="274" t="s">
        <v>63</v>
      </c>
      <c r="H3" s="276" t="s">
        <v>64</v>
      </c>
      <c r="I3" s="276" t="s">
        <v>84</v>
      </c>
      <c r="J3" s="276" t="s">
        <v>66</v>
      </c>
      <c r="K3" s="276" t="s">
        <v>85</v>
      </c>
      <c r="L3" s="278" t="s">
        <v>86</v>
      </c>
      <c r="M3" s="4"/>
      <c r="N3" s="274" t="s">
        <v>68</v>
      </c>
      <c r="O3" s="276" t="s">
        <v>69</v>
      </c>
      <c r="P3" s="278" t="s">
        <v>87</v>
      </c>
      <c r="Q3" s="2"/>
      <c r="R3" s="280" t="s">
        <v>88</v>
      </c>
      <c r="S3" s="2"/>
      <c r="T3" s="274" t="s">
        <v>63</v>
      </c>
      <c r="U3" s="276" t="s">
        <v>64</v>
      </c>
      <c r="V3" s="276" t="s">
        <v>84</v>
      </c>
      <c r="W3" s="276" t="s">
        <v>66</v>
      </c>
      <c r="X3" s="276" t="s">
        <v>85</v>
      </c>
      <c r="Y3" s="278" t="s">
        <v>86</v>
      </c>
      <c r="Z3" s="2"/>
      <c r="AA3" s="274" t="s">
        <v>68</v>
      </c>
      <c r="AB3" s="276" t="s">
        <v>69</v>
      </c>
      <c r="AC3" s="278" t="s">
        <v>87</v>
      </c>
      <c r="AD3" s="1"/>
      <c r="AE3" s="282" t="s">
        <v>88</v>
      </c>
      <c r="AF3" s="36"/>
      <c r="AG3" s="274" t="s">
        <v>63</v>
      </c>
      <c r="AH3" s="276" t="s">
        <v>64</v>
      </c>
      <c r="AI3" s="276" t="s">
        <v>84</v>
      </c>
      <c r="AJ3" s="276" t="s">
        <v>66</v>
      </c>
      <c r="AK3" s="276" t="s">
        <v>85</v>
      </c>
      <c r="AL3" s="278" t="s">
        <v>86</v>
      </c>
      <c r="AM3" s="4"/>
      <c r="AN3" s="274" t="s">
        <v>68</v>
      </c>
      <c r="AO3" s="276" t="s">
        <v>69</v>
      </c>
      <c r="AP3" s="278" t="s">
        <v>87</v>
      </c>
      <c r="AQ3" s="2"/>
      <c r="AR3" s="280" t="s">
        <v>88</v>
      </c>
      <c r="AS3" s="2"/>
      <c r="AT3" s="274" t="s">
        <v>63</v>
      </c>
      <c r="AU3" s="276" t="s">
        <v>64</v>
      </c>
      <c r="AV3" s="276" t="s">
        <v>84</v>
      </c>
      <c r="AW3" s="276" t="s">
        <v>66</v>
      </c>
      <c r="AX3" s="276" t="s">
        <v>85</v>
      </c>
      <c r="AY3" s="278" t="s">
        <v>86</v>
      </c>
      <c r="AZ3" s="2"/>
      <c r="BA3" s="274" t="s">
        <v>68</v>
      </c>
      <c r="BB3" s="276" t="s">
        <v>69</v>
      </c>
      <c r="BC3" s="278" t="s">
        <v>87</v>
      </c>
      <c r="BD3" s="1"/>
      <c r="BE3" s="282" t="s">
        <v>88</v>
      </c>
    </row>
    <row r="4" spans="1:57" x14ac:dyDescent="0.2">
      <c r="A4" s="31"/>
      <c r="B4" s="31"/>
      <c r="C4" s="2"/>
      <c r="D4" s="271"/>
      <c r="E4" s="273"/>
      <c r="F4" s="4"/>
      <c r="G4" s="284"/>
      <c r="H4" s="285"/>
      <c r="I4" s="285"/>
      <c r="J4" s="285"/>
      <c r="K4" s="285"/>
      <c r="L4" s="286"/>
      <c r="M4" s="4"/>
      <c r="N4" s="284"/>
      <c r="O4" s="285"/>
      <c r="P4" s="286"/>
      <c r="Q4" s="2"/>
      <c r="R4" s="287"/>
      <c r="S4" s="2"/>
      <c r="T4" s="284"/>
      <c r="U4" s="285"/>
      <c r="V4" s="285"/>
      <c r="W4" s="285"/>
      <c r="X4" s="285"/>
      <c r="Y4" s="286"/>
      <c r="Z4" s="2"/>
      <c r="AA4" s="284"/>
      <c r="AB4" s="285"/>
      <c r="AC4" s="286"/>
      <c r="AD4" s="1"/>
      <c r="AE4" s="288"/>
      <c r="AF4" s="37"/>
      <c r="AG4" s="284"/>
      <c r="AH4" s="285"/>
      <c r="AI4" s="285"/>
      <c r="AJ4" s="285"/>
      <c r="AK4" s="285"/>
      <c r="AL4" s="286"/>
      <c r="AM4" s="4"/>
      <c r="AN4" s="284"/>
      <c r="AO4" s="285"/>
      <c r="AP4" s="286"/>
      <c r="AQ4" s="2"/>
      <c r="AR4" s="287"/>
      <c r="AS4" s="2"/>
      <c r="AT4" s="284"/>
      <c r="AU4" s="285"/>
      <c r="AV4" s="285"/>
      <c r="AW4" s="285"/>
      <c r="AX4" s="285"/>
      <c r="AY4" s="286"/>
      <c r="AZ4" s="2"/>
      <c r="BA4" s="284"/>
      <c r="BB4" s="285"/>
      <c r="BC4" s="286"/>
      <c r="BD4" s="1"/>
      <c r="BE4" s="288"/>
    </row>
    <row r="5" spans="1:57" ht="14.25" x14ac:dyDescent="0.2">
      <c r="A5" s="32"/>
      <c r="B5" s="32"/>
      <c r="C5" s="2"/>
      <c r="D5" s="2"/>
      <c r="E5" s="5"/>
      <c r="F5" s="6"/>
      <c r="G5" s="7"/>
      <c r="H5" s="7"/>
      <c r="I5" s="7"/>
      <c r="J5" s="7"/>
      <c r="K5" s="7"/>
      <c r="L5" s="7"/>
      <c r="M5" s="6"/>
      <c r="N5" s="7"/>
      <c r="O5" s="7"/>
      <c r="P5" s="7"/>
      <c r="Q5" s="6"/>
      <c r="R5" s="7"/>
      <c r="S5" s="6"/>
      <c r="T5" s="7"/>
      <c r="U5" s="7"/>
      <c r="V5" s="7"/>
      <c r="W5" s="7"/>
      <c r="X5" s="7"/>
      <c r="Y5" s="7"/>
      <c r="Z5" s="6"/>
      <c r="AA5" s="7"/>
      <c r="AB5" s="7"/>
      <c r="AC5" s="7"/>
      <c r="AD5" s="6"/>
      <c r="AE5" s="7"/>
      <c r="AF5" s="7"/>
      <c r="AG5" s="7"/>
      <c r="AH5" s="7"/>
      <c r="AI5" s="7"/>
      <c r="AJ5" s="7"/>
      <c r="AK5" s="7"/>
      <c r="AL5" s="7"/>
      <c r="AM5" s="6"/>
      <c r="AN5" s="7"/>
      <c r="AO5" s="7"/>
      <c r="AP5" s="7"/>
      <c r="AQ5" s="6"/>
      <c r="AR5" s="7"/>
      <c r="AS5" s="6"/>
      <c r="AT5" s="7"/>
      <c r="AU5" s="7"/>
      <c r="AV5" s="7"/>
      <c r="AW5" s="7"/>
      <c r="AX5" s="7"/>
      <c r="AY5" s="7"/>
      <c r="AZ5" s="6"/>
      <c r="BA5" s="7"/>
      <c r="BB5" s="7"/>
      <c r="BC5" s="7"/>
      <c r="BD5" s="6"/>
      <c r="BE5" s="7"/>
    </row>
    <row r="6" spans="1:57" x14ac:dyDescent="0.2">
      <c r="A6" s="18" t="s">
        <v>13</v>
      </c>
      <c r="B6" s="2" t="str">
        <f>TRIM(A6)</f>
        <v>United States</v>
      </c>
      <c r="C6" s="8"/>
      <c r="D6" s="22" t="s">
        <v>89</v>
      </c>
      <c r="E6" s="25" t="s">
        <v>90</v>
      </c>
      <c r="F6" s="2"/>
      <c r="G6" s="229">
        <v>89.717462598568005</v>
      </c>
      <c r="H6" s="230">
        <v>107.647291195142</v>
      </c>
      <c r="I6" s="230">
        <v>118.406582479653</v>
      </c>
      <c r="J6" s="230">
        <v>117.39906566329699</v>
      </c>
      <c r="K6" s="230">
        <v>111.571699463417</v>
      </c>
      <c r="L6" s="231">
        <v>108.94829241651701</v>
      </c>
      <c r="M6" s="232"/>
      <c r="N6" s="233">
        <v>128.297426719302</v>
      </c>
      <c r="O6" s="234">
        <v>128.012537838664</v>
      </c>
      <c r="P6" s="235">
        <v>128.15498206507701</v>
      </c>
      <c r="Q6" s="232"/>
      <c r="R6" s="236">
        <v>114.436357314357</v>
      </c>
      <c r="S6" s="215"/>
      <c r="T6" s="207">
        <v>8.1480734356016402</v>
      </c>
      <c r="U6" s="208">
        <v>4.33949692559358</v>
      </c>
      <c r="V6" s="208">
        <v>2.7272448043724999</v>
      </c>
      <c r="W6" s="208">
        <v>3.34928607800579</v>
      </c>
      <c r="X6" s="208">
        <v>4.3267745219307399</v>
      </c>
      <c r="Y6" s="209">
        <v>4.3706777793331302</v>
      </c>
      <c r="Z6" s="210"/>
      <c r="AA6" s="211">
        <v>6.3212502011104901</v>
      </c>
      <c r="AB6" s="212">
        <v>5.9695282145256297</v>
      </c>
      <c r="AC6" s="213">
        <v>6.14529293436079</v>
      </c>
      <c r="AD6" s="210"/>
      <c r="AE6" s="214">
        <v>4.9320577418614402</v>
      </c>
      <c r="AG6" s="229">
        <v>79.063373631641198</v>
      </c>
      <c r="AH6" s="230">
        <v>100.505777975008</v>
      </c>
      <c r="AI6" s="230">
        <v>112.389808426277</v>
      </c>
      <c r="AJ6" s="230">
        <v>111.415513204893</v>
      </c>
      <c r="AK6" s="230">
        <v>104.343671550164</v>
      </c>
      <c r="AL6" s="231">
        <v>101.54358612945001</v>
      </c>
      <c r="AM6" s="232"/>
      <c r="AN6" s="233">
        <v>120.697217976397</v>
      </c>
      <c r="AO6" s="234">
        <v>123.708977522662</v>
      </c>
      <c r="AP6" s="235">
        <v>122.203102074112</v>
      </c>
      <c r="AQ6" s="232"/>
      <c r="AR6" s="236">
        <v>107.446866805385</v>
      </c>
      <c r="AS6" s="215"/>
      <c r="AT6" s="207">
        <v>3.6159024224254201</v>
      </c>
      <c r="AU6" s="208">
        <v>2.5929237846756799</v>
      </c>
      <c r="AV6" s="208">
        <v>3.0721011818056998</v>
      </c>
      <c r="AW6" s="208">
        <v>4.6355798499964402</v>
      </c>
      <c r="AX6" s="208">
        <v>5.0804165768072798</v>
      </c>
      <c r="AY6" s="209">
        <v>3.80915072177805</v>
      </c>
      <c r="AZ6" s="210"/>
      <c r="BA6" s="211">
        <v>4.8893498666546096</v>
      </c>
      <c r="BB6" s="212">
        <v>3.2693995902767599</v>
      </c>
      <c r="BC6" s="213">
        <v>4.0625598160463898</v>
      </c>
      <c r="BD6" s="210"/>
      <c r="BE6" s="214">
        <v>3.89039899757547</v>
      </c>
    </row>
    <row r="7" spans="1:57" x14ac:dyDescent="0.2">
      <c r="A7" s="19" t="s">
        <v>91</v>
      </c>
      <c r="B7" s="2" t="str">
        <f>TRIM(A7)</f>
        <v>Virginia</v>
      </c>
      <c r="C7" s="9"/>
      <c r="D7" s="23" t="s">
        <v>89</v>
      </c>
      <c r="E7" s="26" t="s">
        <v>90</v>
      </c>
      <c r="F7" s="2"/>
      <c r="G7" s="237">
        <v>61.222931976900803</v>
      </c>
      <c r="H7" s="232">
        <v>84.000661105599605</v>
      </c>
      <c r="I7" s="232">
        <v>97.848028349132804</v>
      </c>
      <c r="J7" s="232">
        <v>97.735864686826304</v>
      </c>
      <c r="K7" s="232">
        <v>93.175926090657399</v>
      </c>
      <c r="L7" s="238">
        <v>86.796682441823407</v>
      </c>
      <c r="M7" s="232"/>
      <c r="N7" s="239">
        <v>112.066006795634</v>
      </c>
      <c r="O7" s="240">
        <v>114.105266874877</v>
      </c>
      <c r="P7" s="241">
        <v>113.085636835256</v>
      </c>
      <c r="Q7" s="232"/>
      <c r="R7" s="242">
        <v>94.307812268518504</v>
      </c>
      <c r="S7" s="215"/>
      <c r="T7" s="216">
        <v>8.2524225884643592</v>
      </c>
      <c r="U7" s="210">
        <v>8.5498238617016096</v>
      </c>
      <c r="V7" s="210">
        <v>11.6292183492298</v>
      </c>
      <c r="W7" s="210">
        <v>12.8116573170169</v>
      </c>
      <c r="X7" s="210">
        <v>10.823110342782901</v>
      </c>
      <c r="Y7" s="217">
        <v>10.623347193483699</v>
      </c>
      <c r="Z7" s="210"/>
      <c r="AA7" s="218">
        <v>16.594898183156801</v>
      </c>
      <c r="AB7" s="219">
        <v>18.763151053958399</v>
      </c>
      <c r="AC7" s="220">
        <v>17.678811971213101</v>
      </c>
      <c r="AD7" s="210"/>
      <c r="AE7" s="221">
        <v>12.943278149028099</v>
      </c>
      <c r="AG7" s="237">
        <v>56.176380682664401</v>
      </c>
      <c r="AH7" s="232">
        <v>79.929246962411298</v>
      </c>
      <c r="AI7" s="232">
        <v>92.504922175638598</v>
      </c>
      <c r="AJ7" s="232">
        <v>90.319263305135294</v>
      </c>
      <c r="AK7" s="232">
        <v>80.893905764289201</v>
      </c>
      <c r="AL7" s="238">
        <v>79.9645673290551</v>
      </c>
      <c r="AM7" s="232"/>
      <c r="AN7" s="239">
        <v>97.528228688294703</v>
      </c>
      <c r="AO7" s="240">
        <v>99.710204050324904</v>
      </c>
      <c r="AP7" s="241">
        <v>98.619216369309797</v>
      </c>
      <c r="AQ7" s="232"/>
      <c r="AR7" s="242">
        <v>85.294765739061802</v>
      </c>
      <c r="AS7" s="215"/>
      <c r="AT7" s="216">
        <v>5.9662151960077798</v>
      </c>
      <c r="AU7" s="210">
        <v>4.5558021056035898</v>
      </c>
      <c r="AV7" s="210">
        <v>5.1839478951419498</v>
      </c>
      <c r="AW7" s="210">
        <v>5.2144108956504196</v>
      </c>
      <c r="AX7" s="210">
        <v>5.83756978955057</v>
      </c>
      <c r="AY7" s="217">
        <v>5.3049371069291196</v>
      </c>
      <c r="AZ7" s="210"/>
      <c r="BA7" s="218">
        <v>7.7012537384099904</v>
      </c>
      <c r="BB7" s="219">
        <v>7.5610616952838496</v>
      </c>
      <c r="BC7" s="220">
        <v>7.63007542535565</v>
      </c>
      <c r="BD7" s="210"/>
      <c r="BE7" s="221">
        <v>6.0613468704528</v>
      </c>
    </row>
    <row r="8" spans="1:57" x14ac:dyDescent="0.2">
      <c r="A8" s="20" t="s">
        <v>40</v>
      </c>
      <c r="B8" s="2" t="str">
        <f t="shared" ref="B8:B43" si="0">TRIM(A8)</f>
        <v>Norfolk/Virginia Beach, VA</v>
      </c>
      <c r="C8" s="2"/>
      <c r="D8" s="23" t="s">
        <v>89</v>
      </c>
      <c r="E8" s="26" t="s">
        <v>90</v>
      </c>
      <c r="F8" s="2"/>
      <c r="G8" s="237">
        <v>49.829664835730199</v>
      </c>
      <c r="H8" s="232">
        <v>58.765841554966599</v>
      </c>
      <c r="I8" s="232">
        <v>64.683277190048599</v>
      </c>
      <c r="J8" s="232">
        <v>65.270333895906703</v>
      </c>
      <c r="K8" s="232">
        <v>72.1356878823741</v>
      </c>
      <c r="L8" s="238">
        <v>62.136961071805203</v>
      </c>
      <c r="M8" s="232"/>
      <c r="N8" s="239">
        <v>120.128544472458</v>
      </c>
      <c r="O8" s="240">
        <v>132.26158379428301</v>
      </c>
      <c r="P8" s="241">
        <v>126.19506413337101</v>
      </c>
      <c r="Q8" s="232"/>
      <c r="R8" s="242">
        <v>80.439276232252595</v>
      </c>
      <c r="S8" s="215"/>
      <c r="T8" s="216">
        <v>0.74579569130144996</v>
      </c>
      <c r="U8" s="210">
        <v>5.2468259234712002</v>
      </c>
      <c r="V8" s="210">
        <v>8.3738487757640492</v>
      </c>
      <c r="W8" s="210">
        <v>10.844534900844</v>
      </c>
      <c r="X8" s="210">
        <v>19.4594149608319</v>
      </c>
      <c r="Y8" s="217">
        <v>9.2990760528875303</v>
      </c>
      <c r="Z8" s="210"/>
      <c r="AA8" s="218">
        <v>38.886753950897102</v>
      </c>
      <c r="AB8" s="219">
        <v>40.976734704989099</v>
      </c>
      <c r="AC8" s="220">
        <v>39.974191088198403</v>
      </c>
      <c r="AD8" s="210"/>
      <c r="AE8" s="221">
        <v>21.2050558030353</v>
      </c>
      <c r="AG8" s="237">
        <v>46.001351982816402</v>
      </c>
      <c r="AH8" s="232">
        <v>56.2949626064296</v>
      </c>
      <c r="AI8" s="232">
        <v>62.273321893544498</v>
      </c>
      <c r="AJ8" s="232">
        <v>63.435071123380901</v>
      </c>
      <c r="AK8" s="232">
        <v>67.111270505540105</v>
      </c>
      <c r="AL8" s="238">
        <v>59.024332776236299</v>
      </c>
      <c r="AM8" s="232"/>
      <c r="AN8" s="239">
        <v>104.10378757775101</v>
      </c>
      <c r="AO8" s="240">
        <v>112.36440513017099</v>
      </c>
      <c r="AP8" s="241">
        <v>108.23409635396099</v>
      </c>
      <c r="AQ8" s="232"/>
      <c r="AR8" s="242">
        <v>73.089912249171107</v>
      </c>
      <c r="AS8" s="215"/>
      <c r="AT8" s="216">
        <v>3.0067836377142898</v>
      </c>
      <c r="AU8" s="210">
        <v>3.6966209149822902</v>
      </c>
      <c r="AV8" s="210">
        <v>4.0754182357715596</v>
      </c>
      <c r="AW8" s="210">
        <v>2.6007687466393201</v>
      </c>
      <c r="AX8" s="210">
        <v>5.8751640317277403</v>
      </c>
      <c r="AY8" s="217">
        <v>3.9176278296438301</v>
      </c>
      <c r="AZ8" s="210"/>
      <c r="BA8" s="218">
        <v>7.7139708115073002</v>
      </c>
      <c r="BB8" s="219">
        <v>9.5627352200785403</v>
      </c>
      <c r="BC8" s="220">
        <v>8.6647833723235905</v>
      </c>
      <c r="BD8" s="210"/>
      <c r="BE8" s="221">
        <v>5.8787808256099696</v>
      </c>
    </row>
    <row r="9" spans="1:57" x14ac:dyDescent="0.2">
      <c r="A9" s="20" t="s">
        <v>92</v>
      </c>
      <c r="B9" s="2" t="s">
        <v>56</v>
      </c>
      <c r="C9" s="2"/>
      <c r="D9" s="23" t="s">
        <v>89</v>
      </c>
      <c r="E9" s="26" t="s">
        <v>90</v>
      </c>
      <c r="F9" s="2"/>
      <c r="G9" s="237">
        <v>47.370518483372798</v>
      </c>
      <c r="H9" s="232">
        <v>65.147821638156998</v>
      </c>
      <c r="I9" s="232">
        <v>82.648064519082595</v>
      </c>
      <c r="J9" s="232">
        <v>85.303274303908097</v>
      </c>
      <c r="K9" s="232">
        <v>115.498611753444</v>
      </c>
      <c r="L9" s="238">
        <v>79.193658139592898</v>
      </c>
      <c r="M9" s="232"/>
      <c r="N9" s="239">
        <v>142.711950747076</v>
      </c>
      <c r="O9" s="240">
        <v>145.746870982644</v>
      </c>
      <c r="P9" s="241">
        <v>144.22941086486</v>
      </c>
      <c r="Q9" s="232"/>
      <c r="R9" s="242">
        <v>97.775301775383596</v>
      </c>
      <c r="S9" s="215"/>
      <c r="T9" s="216">
        <v>-2.2154803251456898</v>
      </c>
      <c r="U9" s="210">
        <v>-9.2367191406070805</v>
      </c>
      <c r="V9" s="210">
        <v>1.0358325618509601</v>
      </c>
      <c r="W9" s="210">
        <v>1.27157406826123</v>
      </c>
      <c r="X9" s="210">
        <v>7.4457869543794404</v>
      </c>
      <c r="Y9" s="217">
        <v>0.56357091881133003</v>
      </c>
      <c r="Z9" s="210"/>
      <c r="AA9" s="218">
        <v>10.4563422835738</v>
      </c>
      <c r="AB9" s="219">
        <v>10.998697156228401</v>
      </c>
      <c r="AC9" s="220">
        <v>10.7297087487906</v>
      </c>
      <c r="AD9" s="210"/>
      <c r="AE9" s="221">
        <v>4.6114514264437103</v>
      </c>
      <c r="AG9" s="237">
        <v>47.806405700878102</v>
      </c>
      <c r="AH9" s="232">
        <v>68.302012760644203</v>
      </c>
      <c r="AI9" s="232">
        <v>81.783835713988395</v>
      </c>
      <c r="AJ9" s="232">
        <v>80.129261123943806</v>
      </c>
      <c r="AK9" s="232">
        <v>85.214337064552296</v>
      </c>
      <c r="AL9" s="238">
        <v>72.647170472801406</v>
      </c>
      <c r="AM9" s="232"/>
      <c r="AN9" s="239">
        <v>117.86161458255199</v>
      </c>
      <c r="AO9" s="240">
        <v>119.577689213176</v>
      </c>
      <c r="AP9" s="241">
        <v>118.719651897864</v>
      </c>
      <c r="AQ9" s="232"/>
      <c r="AR9" s="242">
        <v>85.810736594248098</v>
      </c>
      <c r="AS9" s="215"/>
      <c r="AT9" s="216">
        <v>1.28531208341204</v>
      </c>
      <c r="AU9" s="210">
        <v>-0.38222904311026801</v>
      </c>
      <c r="AV9" s="210">
        <v>0.526883484286368</v>
      </c>
      <c r="AW9" s="210">
        <v>-2.9223313100128299</v>
      </c>
      <c r="AX9" s="210">
        <v>2.4832602117628801</v>
      </c>
      <c r="AY9" s="217">
        <v>0.117457610586803</v>
      </c>
      <c r="AZ9" s="210"/>
      <c r="BA9" s="218">
        <v>6.40171000375181</v>
      </c>
      <c r="BB9" s="219">
        <v>4.8569435663695204</v>
      </c>
      <c r="BC9" s="220">
        <v>5.6180972132613904</v>
      </c>
      <c r="BD9" s="210"/>
      <c r="BE9" s="221">
        <v>2.2219380561748601</v>
      </c>
    </row>
    <row r="10" spans="1:57" x14ac:dyDescent="0.2">
      <c r="A10" s="20" t="s">
        <v>93</v>
      </c>
      <c r="B10" s="2" t="str">
        <f t="shared" si="0"/>
        <v>Virginia Area</v>
      </c>
      <c r="C10" s="2"/>
      <c r="D10" s="23" t="s">
        <v>89</v>
      </c>
      <c r="E10" s="26" t="s">
        <v>90</v>
      </c>
      <c r="F10" s="2"/>
      <c r="G10" s="237">
        <v>42.451419568229497</v>
      </c>
      <c r="H10" s="232">
        <v>55.819234568452998</v>
      </c>
      <c r="I10" s="232">
        <v>64.038240960085801</v>
      </c>
      <c r="J10" s="232">
        <v>65.260980199347401</v>
      </c>
      <c r="K10" s="232">
        <v>66.376213069324606</v>
      </c>
      <c r="L10" s="238">
        <v>58.789217673087997</v>
      </c>
      <c r="M10" s="232"/>
      <c r="N10" s="239">
        <v>93.779818307781696</v>
      </c>
      <c r="O10" s="240">
        <v>85.516465605864198</v>
      </c>
      <c r="P10" s="241">
        <v>89.648141956822897</v>
      </c>
      <c r="Q10" s="232"/>
      <c r="R10" s="242">
        <v>67.606053182726598</v>
      </c>
      <c r="S10" s="215"/>
      <c r="T10" s="216">
        <v>8.0665387306317395</v>
      </c>
      <c r="U10" s="210">
        <v>4.4796462497590896</v>
      </c>
      <c r="V10" s="210">
        <v>7.0430896027668002</v>
      </c>
      <c r="W10" s="210">
        <v>-0.51909780605205402</v>
      </c>
      <c r="X10" s="210">
        <v>-4.9966169688133997</v>
      </c>
      <c r="Y10" s="217">
        <v>2.0637834922290001</v>
      </c>
      <c r="Z10" s="210"/>
      <c r="AA10" s="218">
        <v>5.6031654731635303</v>
      </c>
      <c r="AB10" s="219">
        <v>5.8526579629737396</v>
      </c>
      <c r="AC10" s="220">
        <v>5.7220155860284896</v>
      </c>
      <c r="AD10" s="210"/>
      <c r="AE10" s="221">
        <v>3.41942717272671</v>
      </c>
      <c r="AG10" s="237">
        <v>39.313909295960599</v>
      </c>
      <c r="AH10" s="232">
        <v>53.608221068008397</v>
      </c>
      <c r="AI10" s="232">
        <v>59.135307244121798</v>
      </c>
      <c r="AJ10" s="232">
        <v>59.3572562671756</v>
      </c>
      <c r="AK10" s="232">
        <v>59.277636355495297</v>
      </c>
      <c r="AL10" s="238">
        <v>54.138466046152303</v>
      </c>
      <c r="AM10" s="232"/>
      <c r="AN10" s="239">
        <v>80.855757630030894</v>
      </c>
      <c r="AO10" s="240">
        <v>76.1865631418992</v>
      </c>
      <c r="AP10" s="241">
        <v>78.521160385965104</v>
      </c>
      <c r="AQ10" s="232"/>
      <c r="AR10" s="242">
        <v>61.104950143241702</v>
      </c>
      <c r="AS10" s="215"/>
      <c r="AT10" s="216">
        <v>2.51328580224444</v>
      </c>
      <c r="AU10" s="210">
        <v>-1.40980310220599</v>
      </c>
      <c r="AV10" s="210">
        <v>-0.47200002902455601</v>
      </c>
      <c r="AW10" s="210">
        <v>-1.3867642109996099</v>
      </c>
      <c r="AX10" s="210">
        <v>-0.59150900932521999</v>
      </c>
      <c r="AY10" s="217">
        <v>-0.46721159451072602</v>
      </c>
      <c r="AZ10" s="210"/>
      <c r="BA10" s="218">
        <v>1.87285867799927</v>
      </c>
      <c r="BB10" s="219">
        <v>0.17892359794184101</v>
      </c>
      <c r="BC10" s="220">
        <v>1.0450233260473401</v>
      </c>
      <c r="BD10" s="210"/>
      <c r="BE10" s="221">
        <v>7.8897479824930603E-2</v>
      </c>
    </row>
    <row r="11" spans="1:57" x14ac:dyDescent="0.2">
      <c r="A11" s="33" t="s">
        <v>94</v>
      </c>
      <c r="B11" s="2" t="str">
        <f t="shared" si="0"/>
        <v>Washington, DC</v>
      </c>
      <c r="C11" s="2"/>
      <c r="D11" s="23" t="s">
        <v>89</v>
      </c>
      <c r="E11" s="26" t="s">
        <v>90</v>
      </c>
      <c r="F11" s="2"/>
      <c r="G11" s="237">
        <v>111.92839802979699</v>
      </c>
      <c r="H11" s="232">
        <v>162.75316597114599</v>
      </c>
      <c r="I11" s="232">
        <v>192.799345424004</v>
      </c>
      <c r="J11" s="232">
        <v>186.19451781667999</v>
      </c>
      <c r="K11" s="232">
        <v>149.182067924726</v>
      </c>
      <c r="L11" s="238">
        <v>160.57149903327101</v>
      </c>
      <c r="M11" s="232"/>
      <c r="N11" s="239">
        <v>134.40797126934501</v>
      </c>
      <c r="O11" s="240">
        <v>139.16470005161699</v>
      </c>
      <c r="P11" s="241">
        <v>136.786335660481</v>
      </c>
      <c r="Q11" s="232"/>
      <c r="R11" s="242">
        <v>153.77573806961601</v>
      </c>
      <c r="S11" s="215"/>
      <c r="T11" s="216">
        <v>11.5587635931349</v>
      </c>
      <c r="U11" s="210">
        <v>14.1994473792849</v>
      </c>
      <c r="V11" s="210">
        <v>18.617596158101101</v>
      </c>
      <c r="W11" s="210">
        <v>21.867214834948602</v>
      </c>
      <c r="X11" s="210">
        <v>15.293233679016801</v>
      </c>
      <c r="Y11" s="217">
        <v>16.768235518359401</v>
      </c>
      <c r="Z11" s="210"/>
      <c r="AA11" s="218">
        <v>10.0270762347002</v>
      </c>
      <c r="AB11" s="219">
        <v>11.710138233874</v>
      </c>
      <c r="AC11" s="220">
        <v>10.8768528826599</v>
      </c>
      <c r="AD11" s="210"/>
      <c r="AE11" s="221">
        <v>15.2124307690223</v>
      </c>
      <c r="AG11" s="237">
        <v>105.719385243034</v>
      </c>
      <c r="AH11" s="232">
        <v>158.60849122400401</v>
      </c>
      <c r="AI11" s="232">
        <v>181.97088947142799</v>
      </c>
      <c r="AJ11" s="232">
        <v>163.71018030980201</v>
      </c>
      <c r="AK11" s="232">
        <v>122.22408493759301</v>
      </c>
      <c r="AL11" s="238">
        <v>146.446788822809</v>
      </c>
      <c r="AM11" s="232"/>
      <c r="AN11" s="239">
        <v>110.75142076514599</v>
      </c>
      <c r="AO11" s="240">
        <v>120.21230587067301</v>
      </c>
      <c r="AP11" s="241">
        <v>115.48186331791</v>
      </c>
      <c r="AQ11" s="232"/>
      <c r="AR11" s="242">
        <v>137.600164675484</v>
      </c>
      <c r="AS11" s="215"/>
      <c r="AT11" s="216">
        <v>2.00149231769849</v>
      </c>
      <c r="AU11" s="210">
        <v>0.84584901444003002</v>
      </c>
      <c r="AV11" s="210">
        <v>1.63184405862564</v>
      </c>
      <c r="AW11" s="210">
        <v>3.52958371883786</v>
      </c>
      <c r="AX11" s="210">
        <v>4.3279751938940496</v>
      </c>
      <c r="AY11" s="217">
        <v>2.3738701303274201</v>
      </c>
      <c r="AZ11" s="210"/>
      <c r="BA11" s="218">
        <v>4.3473089750016403</v>
      </c>
      <c r="BB11" s="219">
        <v>5.2534392077776397</v>
      </c>
      <c r="BC11" s="220">
        <v>4.8168082576527702</v>
      </c>
      <c r="BD11" s="210"/>
      <c r="BE11" s="221">
        <v>2.9498342354984799</v>
      </c>
    </row>
    <row r="12" spans="1:57" x14ac:dyDescent="0.2">
      <c r="A12" s="20" t="s">
        <v>95</v>
      </c>
      <c r="B12" s="2" t="str">
        <f t="shared" si="0"/>
        <v>Arlington, VA</v>
      </c>
      <c r="C12" s="2"/>
      <c r="D12" s="23" t="s">
        <v>89</v>
      </c>
      <c r="E12" s="26" t="s">
        <v>90</v>
      </c>
      <c r="F12" s="2"/>
      <c r="G12" s="237">
        <v>154.59228842105199</v>
      </c>
      <c r="H12" s="232">
        <v>229.794005263157</v>
      </c>
      <c r="I12" s="232">
        <v>261.100297894736</v>
      </c>
      <c r="J12" s="232">
        <v>250.12394315789399</v>
      </c>
      <c r="K12" s="232">
        <v>187.702170526315</v>
      </c>
      <c r="L12" s="238">
        <v>216.66254105263101</v>
      </c>
      <c r="M12" s="232"/>
      <c r="N12" s="239">
        <v>146.71203368421001</v>
      </c>
      <c r="O12" s="240">
        <v>147.98040210526301</v>
      </c>
      <c r="P12" s="241">
        <v>147.34621789473599</v>
      </c>
      <c r="Q12" s="232"/>
      <c r="R12" s="242">
        <v>196.857877293233</v>
      </c>
      <c r="S12" s="215"/>
      <c r="T12" s="216">
        <v>16.934401179346001</v>
      </c>
      <c r="U12" s="210">
        <v>24.5204823027603</v>
      </c>
      <c r="V12" s="210">
        <v>26.4679034930707</v>
      </c>
      <c r="W12" s="210">
        <v>38.6405740168967</v>
      </c>
      <c r="X12" s="210">
        <v>27.905791325208298</v>
      </c>
      <c r="Y12" s="217">
        <v>27.393800535850801</v>
      </c>
      <c r="Z12" s="210"/>
      <c r="AA12" s="218">
        <v>30.5236497312378</v>
      </c>
      <c r="AB12" s="219">
        <v>24.098618449215898</v>
      </c>
      <c r="AC12" s="220">
        <v>27.216254325436399</v>
      </c>
      <c r="AD12" s="210"/>
      <c r="AE12" s="221">
        <v>27.355789855156701</v>
      </c>
      <c r="AG12" s="237">
        <v>132.973659736842</v>
      </c>
      <c r="AH12" s="232">
        <v>208.05723947368401</v>
      </c>
      <c r="AI12" s="232">
        <v>241.164506842105</v>
      </c>
      <c r="AJ12" s="232">
        <v>223.467892894736</v>
      </c>
      <c r="AK12" s="232">
        <v>165.84892552631501</v>
      </c>
      <c r="AL12" s="238">
        <v>194.302444894736</v>
      </c>
      <c r="AM12" s="232"/>
      <c r="AN12" s="239">
        <v>132.750267894736</v>
      </c>
      <c r="AO12" s="240">
        <v>132.56780368420999</v>
      </c>
      <c r="AP12" s="241">
        <v>132.65903578947299</v>
      </c>
      <c r="AQ12" s="232"/>
      <c r="AR12" s="242">
        <v>176.69004229323301</v>
      </c>
      <c r="AS12" s="215"/>
      <c r="AT12" s="216">
        <v>10.2938491111356</v>
      </c>
      <c r="AU12" s="210">
        <v>8.3682239477349007</v>
      </c>
      <c r="AV12" s="210">
        <v>9.3125424413015505</v>
      </c>
      <c r="AW12" s="210">
        <v>17.359944443919499</v>
      </c>
      <c r="AX12" s="210">
        <v>21.212164982037301</v>
      </c>
      <c r="AY12" s="217">
        <v>12.912569981591</v>
      </c>
      <c r="AZ12" s="210"/>
      <c r="BA12" s="218">
        <v>29.274530791169099</v>
      </c>
      <c r="BB12" s="219">
        <v>19.711860965738602</v>
      </c>
      <c r="BC12" s="220">
        <v>24.312845489054698</v>
      </c>
      <c r="BD12" s="210"/>
      <c r="BE12" s="221">
        <v>15.178398785993901</v>
      </c>
    </row>
    <row r="13" spans="1:57" x14ac:dyDescent="0.2">
      <c r="A13" s="20" t="s">
        <v>37</v>
      </c>
      <c r="B13" s="2" t="str">
        <f t="shared" si="0"/>
        <v>Suburban Virginia Area</v>
      </c>
      <c r="C13" s="2"/>
      <c r="D13" s="23" t="s">
        <v>89</v>
      </c>
      <c r="E13" s="26" t="s">
        <v>90</v>
      </c>
      <c r="F13" s="2"/>
      <c r="G13" s="237">
        <v>74.269179800578897</v>
      </c>
      <c r="H13" s="232">
        <v>105.817997748472</v>
      </c>
      <c r="I13" s="232">
        <v>124.670160823415</v>
      </c>
      <c r="J13" s="232">
        <v>124.30829044708901</v>
      </c>
      <c r="K13" s="232">
        <v>104.24297362495901</v>
      </c>
      <c r="L13" s="238">
        <v>106.661720488903</v>
      </c>
      <c r="M13" s="232"/>
      <c r="N13" s="239">
        <v>111.019289160501</v>
      </c>
      <c r="O13" s="240">
        <v>117.482870697973</v>
      </c>
      <c r="P13" s="241">
        <v>114.25107992923699</v>
      </c>
      <c r="Q13" s="232"/>
      <c r="R13" s="242">
        <v>108.83010890042701</v>
      </c>
      <c r="S13" s="215"/>
      <c r="T13" s="216">
        <v>0.4641245913514</v>
      </c>
      <c r="U13" s="210">
        <v>10.5567216551814</v>
      </c>
      <c r="V13" s="210">
        <v>18.643191581892999</v>
      </c>
      <c r="W13" s="210">
        <v>24.720779718716098</v>
      </c>
      <c r="X13" s="210">
        <v>21.4675192861786</v>
      </c>
      <c r="Y13" s="217">
        <v>15.8840910161869</v>
      </c>
      <c r="Z13" s="210"/>
      <c r="AA13" s="218">
        <v>23.570981232705599</v>
      </c>
      <c r="AB13" s="219">
        <v>19.544506526132398</v>
      </c>
      <c r="AC13" s="220">
        <v>21.467495031029699</v>
      </c>
      <c r="AD13" s="210"/>
      <c r="AE13" s="221">
        <v>17.504167260840799</v>
      </c>
      <c r="AG13" s="237">
        <v>71.9349119718309</v>
      </c>
      <c r="AH13" s="232">
        <v>103.156808578745</v>
      </c>
      <c r="AI13" s="232">
        <v>117.293491117157</v>
      </c>
      <c r="AJ13" s="232">
        <v>108.56486483234301</v>
      </c>
      <c r="AK13" s="232">
        <v>91.254133643510301</v>
      </c>
      <c r="AL13" s="238">
        <v>98.439430310797803</v>
      </c>
      <c r="AM13" s="232"/>
      <c r="AN13" s="239">
        <v>95.953040269533105</v>
      </c>
      <c r="AO13" s="240">
        <v>103.022835312048</v>
      </c>
      <c r="AP13" s="241">
        <v>99.487937790790895</v>
      </c>
      <c r="AQ13" s="232"/>
      <c r="AR13" s="242">
        <v>98.738695221632</v>
      </c>
      <c r="AS13" s="215"/>
      <c r="AT13" s="216">
        <v>4.6226576812436502</v>
      </c>
      <c r="AU13" s="210">
        <v>9.4831916525655195</v>
      </c>
      <c r="AV13" s="210">
        <v>13.852178541810201</v>
      </c>
      <c r="AW13" s="210">
        <v>7.3047473083051599</v>
      </c>
      <c r="AX13" s="210">
        <v>6.4343548501270504</v>
      </c>
      <c r="AY13" s="217">
        <v>8.6737702595216106</v>
      </c>
      <c r="AZ13" s="210"/>
      <c r="BA13" s="218">
        <v>18.1880017449691</v>
      </c>
      <c r="BB13" s="219">
        <v>12.311554321671901</v>
      </c>
      <c r="BC13" s="220">
        <v>15.070634285299599</v>
      </c>
      <c r="BD13" s="210"/>
      <c r="BE13" s="221">
        <v>10.440876326497399</v>
      </c>
    </row>
    <row r="14" spans="1:57" x14ac:dyDescent="0.2">
      <c r="A14" s="20" t="s">
        <v>96</v>
      </c>
      <c r="B14" s="2" t="str">
        <f t="shared" si="0"/>
        <v>Alexandria, VA</v>
      </c>
      <c r="C14" s="2"/>
      <c r="D14" s="23" t="s">
        <v>89</v>
      </c>
      <c r="E14" s="26" t="s">
        <v>90</v>
      </c>
      <c r="F14" s="2"/>
      <c r="G14" s="237">
        <v>97.431540690934298</v>
      </c>
      <c r="H14" s="232">
        <v>134.421373753767</v>
      </c>
      <c r="I14" s="232">
        <v>149.957311616044</v>
      </c>
      <c r="J14" s="232">
        <v>147.944230234175</v>
      </c>
      <c r="K14" s="232">
        <v>122.654043589149</v>
      </c>
      <c r="L14" s="238">
        <v>130.48169997681401</v>
      </c>
      <c r="M14" s="232"/>
      <c r="N14" s="239">
        <v>117.254769302109</v>
      </c>
      <c r="O14" s="240">
        <v>118.38811500115899</v>
      </c>
      <c r="P14" s="241">
        <v>117.821442151634</v>
      </c>
      <c r="Q14" s="232"/>
      <c r="R14" s="242">
        <v>126.864483455334</v>
      </c>
      <c r="S14" s="215"/>
      <c r="T14" s="216">
        <v>27.515942477984101</v>
      </c>
      <c r="U14" s="210">
        <v>13.326885567783799</v>
      </c>
      <c r="V14" s="210">
        <v>15.1240155652222</v>
      </c>
      <c r="W14" s="210">
        <v>29.429726129057901</v>
      </c>
      <c r="X14" s="210">
        <v>24.9676250975598</v>
      </c>
      <c r="Y14" s="217">
        <v>21.3260235441895</v>
      </c>
      <c r="Z14" s="210"/>
      <c r="AA14" s="218">
        <v>24.909672885256601</v>
      </c>
      <c r="AB14" s="219">
        <v>21.569147563306299</v>
      </c>
      <c r="AC14" s="220">
        <v>23.208741889108001</v>
      </c>
      <c r="AD14" s="210"/>
      <c r="AE14" s="221">
        <v>21.819968493039699</v>
      </c>
      <c r="AG14" s="237">
        <v>82.525917284952399</v>
      </c>
      <c r="AH14" s="232">
        <v>118.241871667053</v>
      </c>
      <c r="AI14" s="232">
        <v>140.360185775562</v>
      </c>
      <c r="AJ14" s="232">
        <v>134.04061934848099</v>
      </c>
      <c r="AK14" s="232">
        <v>106.346216960352</v>
      </c>
      <c r="AL14" s="238">
        <v>116.30296220728</v>
      </c>
      <c r="AM14" s="232"/>
      <c r="AN14" s="239">
        <v>96.6948072687224</v>
      </c>
      <c r="AO14" s="240">
        <v>103.990168096452</v>
      </c>
      <c r="AP14" s="241">
        <v>100.34248768258701</v>
      </c>
      <c r="AQ14" s="232"/>
      <c r="AR14" s="242">
        <v>111.742826628796</v>
      </c>
      <c r="AS14" s="215"/>
      <c r="AT14" s="216">
        <v>13.3967175245304</v>
      </c>
      <c r="AU14" s="210">
        <v>3.6618385808329101</v>
      </c>
      <c r="AV14" s="210">
        <v>7.0303082592297699</v>
      </c>
      <c r="AW14" s="210">
        <v>9.7336102813873406</v>
      </c>
      <c r="AX14" s="210">
        <v>10.3517392723641</v>
      </c>
      <c r="AY14" s="217">
        <v>8.3898476922925092</v>
      </c>
      <c r="AZ14" s="210"/>
      <c r="BA14" s="218">
        <v>13.167555952826</v>
      </c>
      <c r="BB14" s="219">
        <v>14.015867469823499</v>
      </c>
      <c r="BC14" s="220">
        <v>13.605548814120899</v>
      </c>
      <c r="BD14" s="210"/>
      <c r="BE14" s="221">
        <v>9.6817952025266401</v>
      </c>
    </row>
    <row r="15" spans="1:57" x14ac:dyDescent="0.2">
      <c r="A15" s="20" t="s">
        <v>36</v>
      </c>
      <c r="B15" s="2" t="str">
        <f t="shared" si="0"/>
        <v>Fairfax/Tysons Corner, VA</v>
      </c>
      <c r="C15" s="2"/>
      <c r="D15" s="23" t="s">
        <v>89</v>
      </c>
      <c r="E15" s="26" t="s">
        <v>90</v>
      </c>
      <c r="F15" s="2"/>
      <c r="G15" s="237">
        <v>88.561599767306504</v>
      </c>
      <c r="H15" s="232">
        <v>138.478307155322</v>
      </c>
      <c r="I15" s="232">
        <v>180.65038278068599</v>
      </c>
      <c r="J15" s="232">
        <v>173.50060965677699</v>
      </c>
      <c r="K15" s="232">
        <v>121.33828853984799</v>
      </c>
      <c r="L15" s="238">
        <v>140.505837579988</v>
      </c>
      <c r="M15" s="232"/>
      <c r="N15" s="239">
        <v>90.945328679464794</v>
      </c>
      <c r="O15" s="240">
        <v>98.951590459569502</v>
      </c>
      <c r="P15" s="241">
        <v>94.948459569517098</v>
      </c>
      <c r="Q15" s="232"/>
      <c r="R15" s="242">
        <v>127.48944386271</v>
      </c>
      <c r="S15" s="215"/>
      <c r="T15" s="216">
        <v>11.531621676980899</v>
      </c>
      <c r="U15" s="210">
        <v>8.3081442106865797</v>
      </c>
      <c r="V15" s="210">
        <v>10.263155317581299</v>
      </c>
      <c r="W15" s="210">
        <v>12.9817707404933</v>
      </c>
      <c r="X15" s="210">
        <v>19.267624497250999</v>
      </c>
      <c r="Y15" s="217">
        <v>12.1538508665086</v>
      </c>
      <c r="Z15" s="210"/>
      <c r="AA15" s="218">
        <v>9.6079743333616392</v>
      </c>
      <c r="AB15" s="219">
        <v>18.748710424918599</v>
      </c>
      <c r="AC15" s="220">
        <v>14.1881063846864</v>
      </c>
      <c r="AD15" s="210"/>
      <c r="AE15" s="221">
        <v>12.580620906452699</v>
      </c>
      <c r="AG15" s="237">
        <v>76.847794066317604</v>
      </c>
      <c r="AH15" s="232">
        <v>132.11893164630499</v>
      </c>
      <c r="AI15" s="232">
        <v>173.92107940663101</v>
      </c>
      <c r="AJ15" s="232">
        <v>167.31282373472899</v>
      </c>
      <c r="AK15" s="232">
        <v>111.46272774869099</v>
      </c>
      <c r="AL15" s="238">
        <v>132.33267132053501</v>
      </c>
      <c r="AM15" s="232"/>
      <c r="AN15" s="239">
        <v>88.708518324607297</v>
      </c>
      <c r="AO15" s="240">
        <v>95.712836242001103</v>
      </c>
      <c r="AP15" s="241">
        <v>92.210677283304193</v>
      </c>
      <c r="AQ15" s="232"/>
      <c r="AR15" s="242">
        <v>120.869244452754</v>
      </c>
      <c r="AS15" s="215"/>
      <c r="AT15" s="216">
        <v>6.0112517442540296</v>
      </c>
      <c r="AU15" s="210">
        <v>6.5494214652180096</v>
      </c>
      <c r="AV15" s="210">
        <v>9.2378065372700497</v>
      </c>
      <c r="AW15" s="210">
        <v>12.1680451870177</v>
      </c>
      <c r="AX15" s="210">
        <v>7.9544323294638701</v>
      </c>
      <c r="AY15" s="217">
        <v>8.8058585977208299</v>
      </c>
      <c r="AZ15" s="210"/>
      <c r="BA15" s="218">
        <v>5.34632893888711</v>
      </c>
      <c r="BB15" s="219">
        <v>15.6167227071799</v>
      </c>
      <c r="BC15" s="220">
        <v>10.4377985909735</v>
      </c>
      <c r="BD15" s="210"/>
      <c r="BE15" s="221">
        <v>9.1574491390978103</v>
      </c>
    </row>
    <row r="16" spans="1:57" x14ac:dyDescent="0.2">
      <c r="A16" s="20" t="s">
        <v>38</v>
      </c>
      <c r="B16" s="2" t="str">
        <f t="shared" si="0"/>
        <v>I-95 Fredericksburg, VA</v>
      </c>
      <c r="C16" s="2"/>
      <c r="D16" s="23" t="s">
        <v>89</v>
      </c>
      <c r="E16" s="26" t="s">
        <v>90</v>
      </c>
      <c r="F16" s="2"/>
      <c r="G16" s="237">
        <v>51.434799454607401</v>
      </c>
      <c r="H16" s="232">
        <v>62.466798091126002</v>
      </c>
      <c r="I16" s="232">
        <v>79.646111805476593</v>
      </c>
      <c r="J16" s="232">
        <v>78.404165435745895</v>
      </c>
      <c r="K16" s="232">
        <v>81.651189637541094</v>
      </c>
      <c r="L16" s="238">
        <v>70.720612884899396</v>
      </c>
      <c r="M16" s="232"/>
      <c r="N16" s="239">
        <v>111.196117486649</v>
      </c>
      <c r="O16" s="240">
        <v>112.335361890694</v>
      </c>
      <c r="P16" s="241">
        <v>111.765739688671</v>
      </c>
      <c r="Q16" s="232"/>
      <c r="R16" s="242">
        <v>82.447791971691501</v>
      </c>
      <c r="S16" s="215"/>
      <c r="T16" s="216">
        <v>9.6245450637069005</v>
      </c>
      <c r="U16" s="210">
        <v>6.9733813530953999</v>
      </c>
      <c r="V16" s="210">
        <v>19.7965362898805</v>
      </c>
      <c r="W16" s="210">
        <v>10.5175392734509</v>
      </c>
      <c r="X16" s="210">
        <v>2.6399856012552001</v>
      </c>
      <c r="Y16" s="217">
        <v>9.7151090748419495</v>
      </c>
      <c r="Z16" s="210"/>
      <c r="AA16" s="218">
        <v>2.2921696059673899</v>
      </c>
      <c r="AB16" s="219">
        <v>11.309198643744001</v>
      </c>
      <c r="AC16" s="220">
        <v>6.6333023674887102</v>
      </c>
      <c r="AD16" s="210"/>
      <c r="AE16" s="221">
        <v>8.5005846913875498</v>
      </c>
      <c r="AG16" s="237">
        <v>49.202240063547897</v>
      </c>
      <c r="AH16" s="232">
        <v>61.817337796816901</v>
      </c>
      <c r="AI16" s="232">
        <v>70.740723708473894</v>
      </c>
      <c r="AJ16" s="232">
        <v>70.479483105903697</v>
      </c>
      <c r="AK16" s="232">
        <v>67.145845272206302</v>
      </c>
      <c r="AL16" s="238">
        <v>63.877125989389697</v>
      </c>
      <c r="AM16" s="232"/>
      <c r="AN16" s="239">
        <v>93.702618230304395</v>
      </c>
      <c r="AO16" s="240">
        <v>100.513038667763</v>
      </c>
      <c r="AP16" s="241">
        <v>97.107828449034002</v>
      </c>
      <c r="AQ16" s="232"/>
      <c r="AR16" s="242">
        <v>73.371612406430899</v>
      </c>
      <c r="AS16" s="215"/>
      <c r="AT16" s="216">
        <v>5.7888230166842396</v>
      </c>
      <c r="AU16" s="210">
        <v>4.9557364690659202</v>
      </c>
      <c r="AV16" s="210">
        <v>6.1387485282251104</v>
      </c>
      <c r="AW16" s="210">
        <v>1.4033478384906899</v>
      </c>
      <c r="AX16" s="210">
        <v>-7.3518764936475703E-2</v>
      </c>
      <c r="AY16" s="217">
        <v>3.44239757908489</v>
      </c>
      <c r="AZ16" s="210"/>
      <c r="BA16" s="218">
        <v>3.9377493452256398</v>
      </c>
      <c r="BB16" s="219">
        <v>5.9890714954186404</v>
      </c>
      <c r="BC16" s="220">
        <v>4.9893630748985496</v>
      </c>
      <c r="BD16" s="210"/>
      <c r="BE16" s="221">
        <v>4.0219845258744096</v>
      </c>
    </row>
    <row r="17" spans="1:70" x14ac:dyDescent="0.2">
      <c r="A17" s="20" t="s">
        <v>97</v>
      </c>
      <c r="B17" s="2" t="str">
        <f t="shared" si="0"/>
        <v>Dulles Airport Area, VA</v>
      </c>
      <c r="C17" s="2"/>
      <c r="D17" s="23" t="s">
        <v>89</v>
      </c>
      <c r="E17" s="26" t="s">
        <v>90</v>
      </c>
      <c r="F17" s="2"/>
      <c r="G17" s="237">
        <v>80.857512605042004</v>
      </c>
      <c r="H17" s="232">
        <v>130.26165325077301</v>
      </c>
      <c r="I17" s="232">
        <v>144.89126846528001</v>
      </c>
      <c r="J17" s="232">
        <v>147.93153383458599</v>
      </c>
      <c r="K17" s="232">
        <v>110.99254666076899</v>
      </c>
      <c r="L17" s="238">
        <v>122.98690296329001</v>
      </c>
      <c r="M17" s="232"/>
      <c r="N17" s="239">
        <v>85.690434321096802</v>
      </c>
      <c r="O17" s="240">
        <v>85.229013710747395</v>
      </c>
      <c r="P17" s="241">
        <v>85.459724015922106</v>
      </c>
      <c r="Q17" s="232"/>
      <c r="R17" s="242">
        <v>112.26485183547101</v>
      </c>
      <c r="S17" s="215"/>
      <c r="T17" s="216">
        <v>16.593666630962201</v>
      </c>
      <c r="U17" s="210">
        <v>20.002274621797401</v>
      </c>
      <c r="V17" s="210">
        <v>11.6643449919194</v>
      </c>
      <c r="W17" s="210">
        <v>12.7008094221916</v>
      </c>
      <c r="X17" s="210">
        <v>6.1654047603144102</v>
      </c>
      <c r="Y17" s="217">
        <v>13.1512449670496</v>
      </c>
      <c r="Z17" s="210"/>
      <c r="AA17" s="218">
        <v>3.75195485009999</v>
      </c>
      <c r="AB17" s="219">
        <v>12.9411001491605</v>
      </c>
      <c r="AC17" s="220">
        <v>8.1393088284772492</v>
      </c>
      <c r="AD17" s="210"/>
      <c r="AE17" s="221">
        <v>12.022034154962199</v>
      </c>
      <c r="AG17" s="237">
        <v>74.602128925254306</v>
      </c>
      <c r="AH17" s="232">
        <v>120.40912406015001</v>
      </c>
      <c r="AI17" s="232">
        <v>138.684330384785</v>
      </c>
      <c r="AJ17" s="232">
        <v>135.28518863334801</v>
      </c>
      <c r="AK17" s="232">
        <v>100.850802299867</v>
      </c>
      <c r="AL17" s="238">
        <v>113.966314860681</v>
      </c>
      <c r="AM17" s="232"/>
      <c r="AN17" s="239">
        <v>84.517513931888502</v>
      </c>
      <c r="AO17" s="240">
        <v>82.105596417514306</v>
      </c>
      <c r="AP17" s="241">
        <v>83.311555174701397</v>
      </c>
      <c r="AQ17" s="232"/>
      <c r="AR17" s="242">
        <v>105.207812093258</v>
      </c>
      <c r="AS17" s="215"/>
      <c r="AT17" s="216">
        <v>18.7995200891691</v>
      </c>
      <c r="AU17" s="210">
        <v>16.149070838761101</v>
      </c>
      <c r="AV17" s="210">
        <v>8.3483641416632999</v>
      </c>
      <c r="AW17" s="210">
        <v>9.4134746134802505</v>
      </c>
      <c r="AX17" s="210">
        <v>8.2991491606761496</v>
      </c>
      <c r="AY17" s="217">
        <v>11.462596569571501</v>
      </c>
      <c r="AZ17" s="210"/>
      <c r="BA17" s="218">
        <v>11.660946227588401</v>
      </c>
      <c r="BB17" s="219">
        <v>11.9788474412535</v>
      </c>
      <c r="BC17" s="220">
        <v>11.8173700842655</v>
      </c>
      <c r="BD17" s="210"/>
      <c r="BE17" s="221">
        <v>11.542666997457999</v>
      </c>
    </row>
    <row r="18" spans="1:70" x14ac:dyDescent="0.2">
      <c r="A18" s="20" t="s">
        <v>45</v>
      </c>
      <c r="B18" s="2" t="str">
        <f t="shared" si="0"/>
        <v>Williamsburg, VA</v>
      </c>
      <c r="C18" s="2"/>
      <c r="D18" s="23" t="s">
        <v>89</v>
      </c>
      <c r="E18" s="26" t="s">
        <v>90</v>
      </c>
      <c r="F18" s="2"/>
      <c r="G18" s="237">
        <v>50.262425749227198</v>
      </c>
      <c r="H18" s="232">
        <v>50.738907404918599</v>
      </c>
      <c r="I18" s="232">
        <v>48.400233839537599</v>
      </c>
      <c r="J18" s="232">
        <v>54.9334444295121</v>
      </c>
      <c r="K18" s="232">
        <v>75.017054159387101</v>
      </c>
      <c r="L18" s="238">
        <v>55.870413116516502</v>
      </c>
      <c r="M18" s="232"/>
      <c r="N18" s="239">
        <v>120.778232764413</v>
      </c>
      <c r="O18" s="240">
        <v>128.58261523988699</v>
      </c>
      <c r="P18" s="241">
        <v>124.68042400215</v>
      </c>
      <c r="Q18" s="232"/>
      <c r="R18" s="242">
        <v>75.530416226697596</v>
      </c>
      <c r="S18" s="215"/>
      <c r="T18" s="216">
        <v>2.6153521357560701</v>
      </c>
      <c r="U18" s="210">
        <v>-8.5109563906413097</v>
      </c>
      <c r="V18" s="210">
        <v>-13.223847978223899</v>
      </c>
      <c r="W18" s="210">
        <v>-8.4234209840788292</v>
      </c>
      <c r="X18" s="210">
        <v>11.9578505728383</v>
      </c>
      <c r="Y18" s="217">
        <v>-2.73508282976873</v>
      </c>
      <c r="Z18" s="210"/>
      <c r="AA18" s="218">
        <v>17.502533622798399</v>
      </c>
      <c r="AB18" s="219">
        <v>7.6220916783323798</v>
      </c>
      <c r="AC18" s="220">
        <v>12.1913851690526</v>
      </c>
      <c r="AD18" s="210"/>
      <c r="AE18" s="221">
        <v>3.7767934357387598</v>
      </c>
      <c r="AG18" s="237">
        <v>42.752223827442499</v>
      </c>
      <c r="AH18" s="232">
        <v>44.593766294852799</v>
      </c>
      <c r="AI18" s="232">
        <v>45.641067396855199</v>
      </c>
      <c r="AJ18" s="232">
        <v>45.346280069883001</v>
      </c>
      <c r="AK18" s="232">
        <v>55.947295726380801</v>
      </c>
      <c r="AL18" s="238">
        <v>46.856126663082897</v>
      </c>
      <c r="AM18" s="232"/>
      <c r="AN18" s="239">
        <v>96.976751444698195</v>
      </c>
      <c r="AO18" s="240">
        <v>113.114863593603</v>
      </c>
      <c r="AP18" s="241">
        <v>105.04580751915</v>
      </c>
      <c r="AQ18" s="232"/>
      <c r="AR18" s="242">
        <v>63.481749764816499</v>
      </c>
      <c r="AS18" s="215"/>
      <c r="AT18" s="216">
        <v>10.6466226975763</v>
      </c>
      <c r="AU18" s="210">
        <v>-1.32978464526079</v>
      </c>
      <c r="AV18" s="210">
        <v>-3.6317565344686198</v>
      </c>
      <c r="AW18" s="210">
        <v>-1.0441686249825399</v>
      </c>
      <c r="AX18" s="210">
        <v>11.5052167798827</v>
      </c>
      <c r="AY18" s="217">
        <v>3.1193081823547701</v>
      </c>
      <c r="AZ18" s="210"/>
      <c r="BA18" s="218">
        <v>4.2768639590550901</v>
      </c>
      <c r="BB18" s="219">
        <v>2.6702630821074198</v>
      </c>
      <c r="BC18" s="220">
        <v>3.4056624828427902</v>
      </c>
      <c r="BD18" s="210"/>
      <c r="BE18" s="221">
        <v>3.2544936913919198</v>
      </c>
    </row>
    <row r="19" spans="1:70" x14ac:dyDescent="0.2">
      <c r="A19" s="20" t="s">
        <v>98</v>
      </c>
      <c r="B19" s="2" t="str">
        <f t="shared" si="0"/>
        <v>Virginia Beach, VA</v>
      </c>
      <c r="C19" s="2"/>
      <c r="D19" s="23" t="s">
        <v>89</v>
      </c>
      <c r="E19" s="26" t="s">
        <v>90</v>
      </c>
      <c r="F19" s="2"/>
      <c r="G19" s="237">
        <v>50.409096083202499</v>
      </c>
      <c r="H19" s="232">
        <v>56.432561985871203</v>
      </c>
      <c r="I19" s="232">
        <v>64.806169521192999</v>
      </c>
      <c r="J19" s="232">
        <v>62.282245094191502</v>
      </c>
      <c r="K19" s="232">
        <v>75.715702935635704</v>
      </c>
      <c r="L19" s="238">
        <v>61.929155124018799</v>
      </c>
      <c r="M19" s="232"/>
      <c r="N19" s="239">
        <v>152.925369693877</v>
      </c>
      <c r="O19" s="240">
        <v>180.77365653061199</v>
      </c>
      <c r="P19" s="241">
        <v>166.84951311224401</v>
      </c>
      <c r="Q19" s="232"/>
      <c r="R19" s="242">
        <v>91.906400263511898</v>
      </c>
      <c r="S19" s="215"/>
      <c r="T19" s="216">
        <v>-2.25303143457106</v>
      </c>
      <c r="U19" s="210">
        <v>11.502191536864499</v>
      </c>
      <c r="V19" s="210">
        <v>16.315029684309501</v>
      </c>
      <c r="W19" s="210">
        <v>12.754267675261101</v>
      </c>
      <c r="X19" s="210">
        <v>28.035718347373798</v>
      </c>
      <c r="Y19" s="217">
        <v>13.7267186127334</v>
      </c>
      <c r="Z19" s="210"/>
      <c r="AA19" s="218">
        <v>59.001287468556399</v>
      </c>
      <c r="AB19" s="219">
        <v>72.158460695402496</v>
      </c>
      <c r="AC19" s="220">
        <v>65.868464598111004</v>
      </c>
      <c r="AD19" s="210"/>
      <c r="AE19" s="221">
        <v>35.8830696490975</v>
      </c>
      <c r="AG19" s="237">
        <v>45.517951616591702</v>
      </c>
      <c r="AH19" s="232">
        <v>57.491698815156496</v>
      </c>
      <c r="AI19" s="232">
        <v>63.561705719186101</v>
      </c>
      <c r="AJ19" s="232">
        <v>62.388040868228003</v>
      </c>
      <c r="AK19" s="232">
        <v>68.086888757524406</v>
      </c>
      <c r="AL19" s="238">
        <v>59.413019183777998</v>
      </c>
      <c r="AM19" s="232"/>
      <c r="AN19" s="239">
        <v>131.14905871660599</v>
      </c>
      <c r="AO19" s="240">
        <v>143.540990762088</v>
      </c>
      <c r="AP19" s="241">
        <v>137.345024739347</v>
      </c>
      <c r="AQ19" s="232"/>
      <c r="AR19" s="242">
        <v>81.706873231419394</v>
      </c>
      <c r="AS19" s="215"/>
      <c r="AT19" s="216">
        <v>5.3830050149798696</v>
      </c>
      <c r="AU19" s="210">
        <v>10.195024475916201</v>
      </c>
      <c r="AV19" s="210">
        <v>8.4855353430830505</v>
      </c>
      <c r="AW19" s="210">
        <v>-0.31816437351495402</v>
      </c>
      <c r="AX19" s="210">
        <v>2.2336921059149901</v>
      </c>
      <c r="AY19" s="217">
        <v>4.9173458396461402</v>
      </c>
      <c r="AZ19" s="210"/>
      <c r="BA19" s="218">
        <v>8.8462692351713894</v>
      </c>
      <c r="BB19" s="219">
        <v>12.9820652058756</v>
      </c>
      <c r="BC19" s="220">
        <v>10.9661461039285</v>
      </c>
      <c r="BD19" s="210"/>
      <c r="BE19" s="221">
        <v>7.75666275956109</v>
      </c>
    </row>
    <row r="20" spans="1:70" x14ac:dyDescent="0.2">
      <c r="A20" s="33" t="s">
        <v>99</v>
      </c>
      <c r="B20" s="2" t="str">
        <f t="shared" si="0"/>
        <v>Norfolk/Portsmouth, VA</v>
      </c>
      <c r="C20" s="2"/>
      <c r="D20" s="23" t="s">
        <v>89</v>
      </c>
      <c r="E20" s="26" t="s">
        <v>90</v>
      </c>
      <c r="F20" s="2"/>
      <c r="G20" s="237">
        <v>54.191919979331701</v>
      </c>
      <c r="H20" s="232">
        <v>76.039544832931398</v>
      </c>
      <c r="I20" s="232">
        <v>89.468246916982395</v>
      </c>
      <c r="J20" s="232">
        <v>91.626803100241105</v>
      </c>
      <c r="K20" s="232">
        <v>86.247073802962404</v>
      </c>
      <c r="L20" s="238">
        <v>79.514717726489806</v>
      </c>
      <c r="M20" s="232"/>
      <c r="N20" s="239">
        <v>116.75360940406399</v>
      </c>
      <c r="O20" s="240">
        <v>114.558263933861</v>
      </c>
      <c r="P20" s="241">
        <v>115.65593666896299</v>
      </c>
      <c r="Q20" s="232"/>
      <c r="R20" s="242">
        <v>89.840780281482196</v>
      </c>
      <c r="S20" s="215"/>
      <c r="T20" s="216">
        <v>-8.5099873997036592</v>
      </c>
      <c r="U20" s="210">
        <v>9.6094471604432403</v>
      </c>
      <c r="V20" s="210">
        <v>19.531707602989901</v>
      </c>
      <c r="W20" s="210">
        <v>29.5446965686249</v>
      </c>
      <c r="X20" s="210">
        <v>26.137533817655001</v>
      </c>
      <c r="Y20" s="217">
        <v>16.0595346529606</v>
      </c>
      <c r="Z20" s="210"/>
      <c r="AA20" s="218">
        <v>39.114442842370003</v>
      </c>
      <c r="AB20" s="219">
        <v>50.827176675142802</v>
      </c>
      <c r="AC20" s="220">
        <v>44.678760959884499</v>
      </c>
      <c r="AD20" s="210"/>
      <c r="AE20" s="221">
        <v>25.166362118151</v>
      </c>
      <c r="AG20" s="237">
        <v>52.690953136436001</v>
      </c>
      <c r="AH20" s="232">
        <v>67.711163848107802</v>
      </c>
      <c r="AI20" s="232">
        <v>80.879627089163407</v>
      </c>
      <c r="AJ20" s="232">
        <v>86.457610031428899</v>
      </c>
      <c r="AK20" s="232">
        <v>88.596710126582195</v>
      </c>
      <c r="AL20" s="238">
        <v>75.267098069471402</v>
      </c>
      <c r="AM20" s="232"/>
      <c r="AN20" s="239">
        <v>105.94493750538101</v>
      </c>
      <c r="AO20" s="240">
        <v>105.64825340997101</v>
      </c>
      <c r="AP20" s="241">
        <v>105.79659545767601</v>
      </c>
      <c r="AQ20" s="232"/>
      <c r="AR20" s="242">
        <v>83.989597009582596</v>
      </c>
      <c r="AS20" s="215"/>
      <c r="AT20" s="216">
        <v>-10.1835307659873</v>
      </c>
      <c r="AU20" s="210">
        <v>-1.6724982321723501</v>
      </c>
      <c r="AV20" s="210">
        <v>4.01228466631449</v>
      </c>
      <c r="AW20" s="210">
        <v>8.49719697386824</v>
      </c>
      <c r="AX20" s="210">
        <v>12.698681113727501</v>
      </c>
      <c r="AY20" s="217">
        <v>3.5060250915685698</v>
      </c>
      <c r="AZ20" s="210"/>
      <c r="BA20" s="218">
        <v>9.4805543422789693</v>
      </c>
      <c r="BB20" s="219">
        <v>12.5094687582808</v>
      </c>
      <c r="BC20" s="220">
        <v>10.9722246820798</v>
      </c>
      <c r="BD20" s="210"/>
      <c r="BE20" s="221">
        <v>6.0742169101175802</v>
      </c>
    </row>
    <row r="21" spans="1:70" x14ac:dyDescent="0.2">
      <c r="A21" s="34" t="s">
        <v>42</v>
      </c>
      <c r="B21" s="2" t="str">
        <f t="shared" si="0"/>
        <v>Newport News/Hampton, VA</v>
      </c>
      <c r="C21" s="2"/>
      <c r="D21" s="23" t="s">
        <v>89</v>
      </c>
      <c r="E21" s="26" t="s">
        <v>90</v>
      </c>
      <c r="F21" s="2"/>
      <c r="G21" s="237">
        <v>42.673327077055497</v>
      </c>
      <c r="H21" s="232">
        <v>50.831849949777499</v>
      </c>
      <c r="I21" s="232">
        <v>55.345774874443897</v>
      </c>
      <c r="J21" s="232">
        <v>53.422096757067003</v>
      </c>
      <c r="K21" s="232">
        <v>53.652647897833198</v>
      </c>
      <c r="L21" s="238">
        <v>51.185139311235403</v>
      </c>
      <c r="M21" s="232"/>
      <c r="N21" s="239">
        <v>87.983211809441798</v>
      </c>
      <c r="O21" s="240">
        <v>94.493512282967401</v>
      </c>
      <c r="P21" s="241">
        <v>91.2383620462046</v>
      </c>
      <c r="Q21" s="232"/>
      <c r="R21" s="242">
        <v>62.628917235512297</v>
      </c>
      <c r="S21" s="215"/>
      <c r="T21" s="216">
        <v>14.441482062055499</v>
      </c>
      <c r="U21" s="210">
        <v>9.6128184546880693</v>
      </c>
      <c r="V21" s="210">
        <v>11.329594791414801</v>
      </c>
      <c r="W21" s="210">
        <v>6.4657544910019897</v>
      </c>
      <c r="X21" s="210">
        <v>6.6005091458286103</v>
      </c>
      <c r="Y21" s="217">
        <v>9.4241605977384708</v>
      </c>
      <c r="Z21" s="210"/>
      <c r="AA21" s="218">
        <v>30.4303845470236</v>
      </c>
      <c r="AB21" s="219">
        <v>16.806776444491302</v>
      </c>
      <c r="AC21" s="220">
        <v>23.001412594900302</v>
      </c>
      <c r="AD21" s="210"/>
      <c r="AE21" s="221">
        <v>14.693740937068201</v>
      </c>
      <c r="AG21" s="237">
        <v>41.065486925540696</v>
      </c>
      <c r="AH21" s="232">
        <v>49.8136571742181</v>
      </c>
      <c r="AI21" s="232">
        <v>55.706753247921597</v>
      </c>
      <c r="AJ21" s="232">
        <v>59.196808234066197</v>
      </c>
      <c r="AK21" s="232">
        <v>59.224016144240103</v>
      </c>
      <c r="AL21" s="238">
        <v>53.001344345197303</v>
      </c>
      <c r="AM21" s="232"/>
      <c r="AN21" s="239">
        <v>79.405582970453807</v>
      </c>
      <c r="AO21" s="240">
        <v>83.374696721488405</v>
      </c>
      <c r="AP21" s="241">
        <v>81.390139845971106</v>
      </c>
      <c r="AQ21" s="232"/>
      <c r="AR21" s="242">
        <v>61.112428773989798</v>
      </c>
      <c r="AS21" s="215"/>
      <c r="AT21" s="216">
        <v>7.27721798819573</v>
      </c>
      <c r="AU21" s="210">
        <v>3.94441953740525</v>
      </c>
      <c r="AV21" s="210">
        <v>4.0987479454760303</v>
      </c>
      <c r="AW21" s="210">
        <v>2.4357333356988402</v>
      </c>
      <c r="AX21" s="210">
        <v>1.94370155927636</v>
      </c>
      <c r="AY21" s="217">
        <v>3.6800237172851999</v>
      </c>
      <c r="AZ21" s="210"/>
      <c r="BA21" s="218">
        <v>10.700264902456301</v>
      </c>
      <c r="BB21" s="219">
        <v>10.584010764731699</v>
      </c>
      <c r="BC21" s="220">
        <v>10.6406899870573</v>
      </c>
      <c r="BD21" s="210"/>
      <c r="BE21" s="221">
        <v>6.2229183891508999</v>
      </c>
    </row>
    <row r="22" spans="1:70" x14ac:dyDescent="0.2">
      <c r="A22" s="35" t="s">
        <v>100</v>
      </c>
      <c r="B22" s="2" t="str">
        <f t="shared" si="0"/>
        <v>Chesapeake/Suffolk, VA</v>
      </c>
      <c r="C22" s="2"/>
      <c r="D22" s="24" t="s">
        <v>89</v>
      </c>
      <c r="E22" s="27" t="s">
        <v>90</v>
      </c>
      <c r="F22" s="2"/>
      <c r="G22" s="243">
        <v>52.187712599357297</v>
      </c>
      <c r="H22" s="244">
        <v>66.284066649754706</v>
      </c>
      <c r="I22" s="244">
        <v>71.577915558937903</v>
      </c>
      <c r="J22" s="244">
        <v>72.801155859969498</v>
      </c>
      <c r="K22" s="244">
        <v>68.724214983933706</v>
      </c>
      <c r="L22" s="245">
        <v>66.315013130390597</v>
      </c>
      <c r="M22" s="232"/>
      <c r="N22" s="246">
        <v>89.847775393201402</v>
      </c>
      <c r="O22" s="247">
        <v>94.264385049889995</v>
      </c>
      <c r="P22" s="248">
        <v>92.056080221545699</v>
      </c>
      <c r="Q22" s="232"/>
      <c r="R22" s="249">
        <v>73.669603727863503</v>
      </c>
      <c r="S22" s="215"/>
      <c r="T22" s="222">
        <v>2.89897817653444</v>
      </c>
      <c r="U22" s="223">
        <v>0.97724676705874003</v>
      </c>
      <c r="V22" s="223">
        <v>1.5220115728499699</v>
      </c>
      <c r="W22" s="223">
        <v>13.487071533123199</v>
      </c>
      <c r="X22" s="223">
        <v>17.1690226359059</v>
      </c>
      <c r="Y22" s="224">
        <v>7.0743605921727699</v>
      </c>
      <c r="Z22" s="210"/>
      <c r="AA22" s="225">
        <v>28.801654769219201</v>
      </c>
      <c r="AB22" s="226">
        <v>36.541240962988702</v>
      </c>
      <c r="AC22" s="227">
        <v>32.651390033507099</v>
      </c>
      <c r="AD22" s="210"/>
      <c r="AE22" s="228">
        <v>14.9901658037377</v>
      </c>
      <c r="AG22" s="243">
        <v>50.378766642583898</v>
      </c>
      <c r="AH22" s="244">
        <v>64.901128665533307</v>
      </c>
      <c r="AI22" s="244">
        <v>69.922579600509906</v>
      </c>
      <c r="AJ22" s="244">
        <v>70.852344360390902</v>
      </c>
      <c r="AK22" s="244">
        <v>67.231639541011404</v>
      </c>
      <c r="AL22" s="245">
        <v>64.657291762005897</v>
      </c>
      <c r="AM22" s="232"/>
      <c r="AN22" s="246">
        <v>82.039879953251102</v>
      </c>
      <c r="AO22" s="247">
        <v>84.925355733106599</v>
      </c>
      <c r="AP22" s="248">
        <v>83.4826178431789</v>
      </c>
      <c r="AQ22" s="232"/>
      <c r="AR22" s="249">
        <v>70.035956356626698</v>
      </c>
      <c r="AS22" s="215"/>
      <c r="AT22" s="222">
        <v>1.17268912133123</v>
      </c>
      <c r="AU22" s="223">
        <v>1.0162515771221901</v>
      </c>
      <c r="AV22" s="223">
        <v>1.1505748496474499</v>
      </c>
      <c r="AW22" s="223">
        <v>2.88853684299752</v>
      </c>
      <c r="AX22" s="223">
        <v>2.47012201605965</v>
      </c>
      <c r="AY22" s="224">
        <v>1.77621009408152</v>
      </c>
      <c r="AZ22" s="210"/>
      <c r="BA22" s="225">
        <v>1.83468475326986</v>
      </c>
      <c r="BB22" s="226">
        <v>4.4260961012490103</v>
      </c>
      <c r="BC22" s="227">
        <v>3.1365050675211599</v>
      </c>
      <c r="BD22" s="210"/>
      <c r="BE22" s="228">
        <v>2.23543887633739</v>
      </c>
    </row>
    <row r="23" spans="1:70" x14ac:dyDescent="0.2">
      <c r="A23" s="34" t="s">
        <v>58</v>
      </c>
      <c r="B23" s="2" t="s">
        <v>58</v>
      </c>
      <c r="C23" s="8"/>
      <c r="D23" s="22" t="s">
        <v>89</v>
      </c>
      <c r="E23" s="25" t="s">
        <v>90</v>
      </c>
      <c r="F23" s="2"/>
      <c r="G23" s="229">
        <v>47.575116822429898</v>
      </c>
      <c r="H23" s="230">
        <v>80.984549399198897</v>
      </c>
      <c r="I23" s="230">
        <v>113.66056408544701</v>
      </c>
      <c r="J23" s="230">
        <v>136.81828104138799</v>
      </c>
      <c r="K23" s="230">
        <v>172.35479305740901</v>
      </c>
      <c r="L23" s="231">
        <v>110.27866088117401</v>
      </c>
      <c r="M23" s="232"/>
      <c r="N23" s="233">
        <v>218.177333110814</v>
      </c>
      <c r="O23" s="234">
        <v>222.904035380507</v>
      </c>
      <c r="P23" s="235">
        <v>220.54068424566</v>
      </c>
      <c r="Q23" s="232"/>
      <c r="R23" s="236">
        <v>141.78209612817</v>
      </c>
      <c r="S23" s="215"/>
      <c r="T23" s="207">
        <v>-23.3147172905385</v>
      </c>
      <c r="U23" s="208">
        <v>-32.578541660692203</v>
      </c>
      <c r="V23" s="208">
        <v>-21.0821171636074</v>
      </c>
      <c r="W23" s="208">
        <v>-9.5579885529755</v>
      </c>
      <c r="X23" s="208">
        <v>10.0648039021783</v>
      </c>
      <c r="Y23" s="209">
        <v>-13.0365010688701</v>
      </c>
      <c r="Z23" s="210"/>
      <c r="AA23" s="211">
        <v>12.938973287103</v>
      </c>
      <c r="AB23" s="212">
        <v>15.364810065389999</v>
      </c>
      <c r="AC23" s="213">
        <v>14.1520016892163</v>
      </c>
      <c r="AD23" s="210"/>
      <c r="AE23" s="214">
        <v>-2.7414413429226698</v>
      </c>
      <c r="AF23" s="38"/>
      <c r="AG23" s="229">
        <v>58.377113651535304</v>
      </c>
      <c r="AH23" s="230">
        <v>98.542856308411203</v>
      </c>
      <c r="AI23" s="230">
        <v>135.66284212283</v>
      </c>
      <c r="AJ23" s="230">
        <v>128.459909045393</v>
      </c>
      <c r="AK23" s="230">
        <v>143.267654372496</v>
      </c>
      <c r="AL23" s="231">
        <v>112.862075100133</v>
      </c>
      <c r="AM23" s="232"/>
      <c r="AN23" s="233">
        <v>192.14709696261599</v>
      </c>
      <c r="AO23" s="234">
        <v>192.107298064085</v>
      </c>
      <c r="AP23" s="235">
        <v>192.12719751335101</v>
      </c>
      <c r="AQ23" s="232"/>
      <c r="AR23" s="236">
        <v>135.50925293248099</v>
      </c>
      <c r="AS23" s="215"/>
      <c r="AT23" s="207">
        <v>-4.0856930096784003</v>
      </c>
      <c r="AU23" s="208">
        <v>-6.2579655173015896</v>
      </c>
      <c r="AV23" s="208">
        <v>-6.79155295866983</v>
      </c>
      <c r="AW23" s="208">
        <v>-11.830151010835801</v>
      </c>
      <c r="AX23" s="208">
        <v>-2.1556663550014301</v>
      </c>
      <c r="AY23" s="209">
        <v>-6.51741799354068</v>
      </c>
      <c r="AZ23" s="210"/>
      <c r="BA23" s="211">
        <v>7.8746974195652797</v>
      </c>
      <c r="BB23" s="212">
        <v>5.6070622488048496</v>
      </c>
      <c r="BC23" s="213">
        <v>6.7289536755624804</v>
      </c>
      <c r="BD23" s="210"/>
      <c r="BE23" s="214">
        <v>-1.5686153868677699</v>
      </c>
      <c r="BF23" s="38"/>
      <c r="BG23" s="39"/>
      <c r="BH23" s="39"/>
      <c r="BI23" s="39"/>
      <c r="BJ23" s="39"/>
      <c r="BK23" s="39"/>
      <c r="BL23" s="39"/>
      <c r="BM23" s="39"/>
      <c r="BN23" s="39"/>
      <c r="BO23" s="39"/>
      <c r="BP23" s="39"/>
      <c r="BQ23" s="39"/>
      <c r="BR23" s="39"/>
    </row>
    <row r="24" spans="1:70" x14ac:dyDescent="0.2">
      <c r="A24" s="34" t="s">
        <v>101</v>
      </c>
      <c r="B24" s="2" t="str">
        <f t="shared" si="0"/>
        <v>Richmond North/Glen Allen, VA</v>
      </c>
      <c r="C24" s="9"/>
      <c r="D24" s="23" t="s">
        <v>89</v>
      </c>
      <c r="E24" s="26" t="s">
        <v>90</v>
      </c>
      <c r="F24" s="2"/>
      <c r="G24" s="237">
        <v>42.7411354355716</v>
      </c>
      <c r="H24" s="232">
        <v>63.631806941923699</v>
      </c>
      <c r="I24" s="232">
        <v>85.587732531760395</v>
      </c>
      <c r="J24" s="232">
        <v>82.398788566243098</v>
      </c>
      <c r="K24" s="232">
        <v>115.619266107078</v>
      </c>
      <c r="L24" s="238">
        <v>77.995745916515403</v>
      </c>
      <c r="M24" s="232"/>
      <c r="N24" s="239">
        <v>149.144684664246</v>
      </c>
      <c r="O24" s="240">
        <v>152.017698502722</v>
      </c>
      <c r="P24" s="241">
        <v>150.58119158348401</v>
      </c>
      <c r="Q24" s="232"/>
      <c r="R24" s="242">
        <v>98.734444678506605</v>
      </c>
      <c r="S24" s="215"/>
      <c r="T24" s="216">
        <v>-4.20763186180886</v>
      </c>
      <c r="U24" s="210">
        <v>-5.1338911795337996</v>
      </c>
      <c r="V24" s="210">
        <v>8.2545948211377596</v>
      </c>
      <c r="W24" s="210">
        <v>3.2801218342241598</v>
      </c>
      <c r="X24" s="210">
        <v>7.1697093425962599</v>
      </c>
      <c r="Y24" s="217">
        <v>3.0540488752272901</v>
      </c>
      <c r="Z24" s="210"/>
      <c r="AA24" s="218">
        <v>8.8687153127140697</v>
      </c>
      <c r="AB24" s="219">
        <v>8.9692126719156597</v>
      </c>
      <c r="AC24" s="220">
        <v>8.9194201724346698</v>
      </c>
      <c r="AD24" s="210"/>
      <c r="AE24" s="221">
        <v>5.5303389628870798</v>
      </c>
      <c r="AF24" s="38"/>
      <c r="AG24" s="237">
        <v>41.410700147459103</v>
      </c>
      <c r="AH24" s="232">
        <v>64.191882089382901</v>
      </c>
      <c r="AI24" s="232">
        <v>80.376121256805803</v>
      </c>
      <c r="AJ24" s="232">
        <v>76.074158915607896</v>
      </c>
      <c r="AK24" s="232">
        <v>78.449174512250394</v>
      </c>
      <c r="AL24" s="238">
        <v>68.100407384301207</v>
      </c>
      <c r="AM24" s="232"/>
      <c r="AN24" s="239">
        <v>120.70264348911</v>
      </c>
      <c r="AO24" s="240">
        <v>122.738556034482</v>
      </c>
      <c r="AP24" s="241">
        <v>121.720599761796</v>
      </c>
      <c r="AQ24" s="232"/>
      <c r="AR24" s="242">
        <v>83.420462349299896</v>
      </c>
      <c r="AS24" s="215"/>
      <c r="AT24" s="216">
        <v>3.1540854669612002</v>
      </c>
      <c r="AU24" s="210">
        <v>4.0669269069041896</v>
      </c>
      <c r="AV24" s="210">
        <v>6.8192203205274398</v>
      </c>
      <c r="AW24" s="210">
        <v>0.47306403680471598</v>
      </c>
      <c r="AX24" s="210">
        <v>4.5214484462151301</v>
      </c>
      <c r="AY24" s="217">
        <v>3.8610695658696899</v>
      </c>
      <c r="AZ24" s="210"/>
      <c r="BA24" s="218">
        <v>6.8249430606962296</v>
      </c>
      <c r="BB24" s="219">
        <v>4.5977394398509901</v>
      </c>
      <c r="BC24" s="220">
        <v>5.6902989015715599</v>
      </c>
      <c r="BD24" s="210"/>
      <c r="BE24" s="221">
        <v>4.6161371181092896</v>
      </c>
      <c r="BF24" s="38"/>
      <c r="BG24" s="39"/>
      <c r="BH24" s="39"/>
      <c r="BI24" s="39"/>
      <c r="BJ24" s="39"/>
      <c r="BK24" s="39"/>
      <c r="BL24" s="39"/>
      <c r="BM24" s="39"/>
      <c r="BN24" s="39"/>
      <c r="BO24" s="39"/>
      <c r="BP24" s="39"/>
      <c r="BQ24" s="39"/>
      <c r="BR24" s="39"/>
    </row>
    <row r="25" spans="1:70" x14ac:dyDescent="0.2">
      <c r="A25" s="34" t="s">
        <v>61</v>
      </c>
      <c r="B25" s="2" t="str">
        <f t="shared" si="0"/>
        <v>Richmond West/Midlothian, VA</v>
      </c>
      <c r="C25" s="2"/>
      <c r="D25" s="23" t="s">
        <v>89</v>
      </c>
      <c r="E25" s="26" t="s">
        <v>90</v>
      </c>
      <c r="F25" s="2"/>
      <c r="G25" s="237">
        <v>40.808661307824103</v>
      </c>
      <c r="H25" s="232">
        <v>50.374893260993701</v>
      </c>
      <c r="I25" s="232">
        <v>66.708039234723003</v>
      </c>
      <c r="J25" s="232">
        <v>66.267076898914894</v>
      </c>
      <c r="K25" s="232">
        <v>102.460788635065</v>
      </c>
      <c r="L25" s="238">
        <v>65.323891867504202</v>
      </c>
      <c r="M25" s="232"/>
      <c r="N25" s="239">
        <v>125.140391404911</v>
      </c>
      <c r="O25" s="240">
        <v>130.33839211878899</v>
      </c>
      <c r="P25" s="241">
        <v>127.73939176185</v>
      </c>
      <c r="Q25" s="232"/>
      <c r="R25" s="242">
        <v>83.156891837317403</v>
      </c>
      <c r="S25" s="215"/>
      <c r="T25" s="216">
        <v>12.8922939858302</v>
      </c>
      <c r="U25" s="210">
        <v>-0.52281172163624601</v>
      </c>
      <c r="V25" s="210">
        <v>21.6405300752768</v>
      </c>
      <c r="W25" s="210">
        <v>11.346857043038</v>
      </c>
      <c r="X25" s="210">
        <v>6.9704330120892104</v>
      </c>
      <c r="Y25" s="217">
        <v>10.000076258026301</v>
      </c>
      <c r="Z25" s="210"/>
      <c r="AA25" s="218">
        <v>5.2257362525881303</v>
      </c>
      <c r="AB25" s="219">
        <v>10.6270313995787</v>
      </c>
      <c r="AC25" s="220">
        <v>7.9137466322231997</v>
      </c>
      <c r="AD25" s="210"/>
      <c r="AE25" s="221">
        <v>9.0745512875687702</v>
      </c>
      <c r="AF25" s="38"/>
      <c r="AG25" s="237">
        <v>42.263068689320299</v>
      </c>
      <c r="AH25" s="232">
        <v>54.344488313820598</v>
      </c>
      <c r="AI25" s="232">
        <v>58.866213620788102</v>
      </c>
      <c r="AJ25" s="232">
        <v>61.226110936607597</v>
      </c>
      <c r="AK25" s="232">
        <v>73.729188984865701</v>
      </c>
      <c r="AL25" s="238">
        <v>58.085814109080502</v>
      </c>
      <c r="AM25" s="232"/>
      <c r="AN25" s="239">
        <v>105.375024150485</v>
      </c>
      <c r="AO25" s="240">
        <v>106.270373572244</v>
      </c>
      <c r="AP25" s="241">
        <v>105.822698861364</v>
      </c>
      <c r="AQ25" s="232"/>
      <c r="AR25" s="242">
        <v>71.724924038304593</v>
      </c>
      <c r="AS25" s="215"/>
      <c r="AT25" s="216">
        <v>4.6374114509351001</v>
      </c>
      <c r="AU25" s="210">
        <v>2.0370497411663799</v>
      </c>
      <c r="AV25" s="210">
        <v>4.3107585263482804</v>
      </c>
      <c r="AW25" s="210">
        <v>2.6157338765103799</v>
      </c>
      <c r="AX25" s="210">
        <v>9.9161440917077108</v>
      </c>
      <c r="AY25" s="217">
        <v>4.9138757042427201</v>
      </c>
      <c r="AZ25" s="210"/>
      <c r="BA25" s="218">
        <v>5.2560169459207096</v>
      </c>
      <c r="BB25" s="219">
        <v>5.0378205463126102</v>
      </c>
      <c r="BC25" s="220">
        <v>5.1463440192113401</v>
      </c>
      <c r="BD25" s="210"/>
      <c r="BE25" s="221">
        <v>5.0117453823543396</v>
      </c>
      <c r="BF25" s="38"/>
      <c r="BG25" s="39"/>
      <c r="BH25" s="39"/>
      <c r="BI25" s="39"/>
      <c r="BJ25" s="39"/>
      <c r="BK25" s="39"/>
      <c r="BL25" s="39"/>
      <c r="BM25" s="39"/>
      <c r="BN25" s="39"/>
      <c r="BO25" s="39"/>
      <c r="BP25" s="39"/>
      <c r="BQ25" s="39"/>
      <c r="BR25" s="39"/>
    </row>
    <row r="26" spans="1:70" x14ac:dyDescent="0.2">
      <c r="A26" s="20" t="s">
        <v>57</v>
      </c>
      <c r="B26" s="2" t="str">
        <f t="shared" si="0"/>
        <v>Petersburg/Chester, VA</v>
      </c>
      <c r="C26" s="2"/>
      <c r="D26" s="23" t="s">
        <v>89</v>
      </c>
      <c r="E26" s="26" t="s">
        <v>90</v>
      </c>
      <c r="F26" s="2"/>
      <c r="G26" s="237">
        <v>53.193670821089</v>
      </c>
      <c r="H26" s="232">
        <v>64.317046551426102</v>
      </c>
      <c r="I26" s="232">
        <v>69.351018634399296</v>
      </c>
      <c r="J26" s="232">
        <v>71.728914157303294</v>
      </c>
      <c r="K26" s="232">
        <v>92.182287433016398</v>
      </c>
      <c r="L26" s="238">
        <v>70.154587519446807</v>
      </c>
      <c r="M26" s="232"/>
      <c r="N26" s="239">
        <v>107.10989799481401</v>
      </c>
      <c r="O26" s="240">
        <v>108.44053412273099</v>
      </c>
      <c r="P26" s="241">
        <v>107.775216058772</v>
      </c>
      <c r="Q26" s="232"/>
      <c r="R26" s="242">
        <v>80.903338530682802</v>
      </c>
      <c r="S26" s="215"/>
      <c r="T26" s="216">
        <v>4.10889103741642</v>
      </c>
      <c r="U26" s="210">
        <v>1.7241414464521101</v>
      </c>
      <c r="V26" s="210">
        <v>2.0252456531254102</v>
      </c>
      <c r="W26" s="210">
        <v>6.7408589249155897</v>
      </c>
      <c r="X26" s="210">
        <v>10.289516293915799</v>
      </c>
      <c r="Y26" s="217">
        <v>5.3129397401880603</v>
      </c>
      <c r="Z26" s="210"/>
      <c r="AA26" s="218">
        <v>19.272986781712898</v>
      </c>
      <c r="AB26" s="219">
        <v>14.9470208415255</v>
      </c>
      <c r="AC26" s="220">
        <v>17.056707780960998</v>
      </c>
      <c r="AD26" s="210"/>
      <c r="AE26" s="221">
        <v>9.4939946773481605</v>
      </c>
      <c r="AF26" s="38"/>
      <c r="AG26" s="237">
        <v>51.516503582540999</v>
      </c>
      <c r="AH26" s="232">
        <v>63.509763184961102</v>
      </c>
      <c r="AI26" s="232">
        <v>68.697692843560901</v>
      </c>
      <c r="AJ26" s="232">
        <v>68.983421611927298</v>
      </c>
      <c r="AK26" s="232">
        <v>70.625135579083803</v>
      </c>
      <c r="AL26" s="238">
        <v>64.666503360414794</v>
      </c>
      <c r="AM26" s="232"/>
      <c r="AN26" s="239">
        <v>86.992093604148593</v>
      </c>
      <c r="AO26" s="240">
        <v>90.032342778738098</v>
      </c>
      <c r="AP26" s="241">
        <v>88.512218191443296</v>
      </c>
      <c r="AQ26" s="232"/>
      <c r="AR26" s="242">
        <v>71.479564740708696</v>
      </c>
      <c r="AS26" s="215"/>
      <c r="AT26" s="216">
        <v>2.4057744009090798</v>
      </c>
      <c r="AU26" s="210">
        <v>-0.30557336002825902</v>
      </c>
      <c r="AV26" s="210">
        <v>0.64947346150710406</v>
      </c>
      <c r="AW26" s="210">
        <v>1.1458608887097299</v>
      </c>
      <c r="AX26" s="210">
        <v>5.1747283045640398</v>
      </c>
      <c r="AY26" s="217">
        <v>1.7994075808299499</v>
      </c>
      <c r="AZ26" s="210"/>
      <c r="BA26" s="218">
        <v>11.463055546050001</v>
      </c>
      <c r="BB26" s="219">
        <v>9.8339435591367099</v>
      </c>
      <c r="BC26" s="220">
        <v>10.6285162699278</v>
      </c>
      <c r="BD26" s="210"/>
      <c r="BE26" s="221">
        <v>4.7573348933950097</v>
      </c>
      <c r="BF26" s="38"/>
      <c r="BG26" s="39"/>
      <c r="BH26" s="39"/>
      <c r="BI26" s="39"/>
      <c r="BJ26" s="39"/>
      <c r="BK26" s="39"/>
      <c r="BL26" s="39"/>
      <c r="BM26" s="39"/>
      <c r="BN26" s="39"/>
      <c r="BO26" s="39"/>
      <c r="BP26" s="39"/>
      <c r="BQ26" s="39"/>
      <c r="BR26" s="39"/>
    </row>
    <row r="27" spans="1:70" x14ac:dyDescent="0.2">
      <c r="A27" s="20" t="s">
        <v>102</v>
      </c>
      <c r="B27" s="41" t="s">
        <v>48</v>
      </c>
      <c r="C27" s="2"/>
      <c r="D27" s="23" t="s">
        <v>89</v>
      </c>
      <c r="E27" s="26" t="s">
        <v>90</v>
      </c>
      <c r="F27" s="2"/>
      <c r="G27" s="237">
        <v>38.070344361215099</v>
      </c>
      <c r="H27" s="232">
        <v>50.062957761131898</v>
      </c>
      <c r="I27" s="232">
        <v>56.8546920516021</v>
      </c>
      <c r="J27" s="232">
        <v>55.977272159800201</v>
      </c>
      <c r="K27" s="232">
        <v>56.808781731169297</v>
      </c>
      <c r="L27" s="238">
        <v>51.554809612983703</v>
      </c>
      <c r="M27" s="232"/>
      <c r="N27" s="239">
        <v>77.830945692883802</v>
      </c>
      <c r="O27" s="240">
        <v>73.397967124427694</v>
      </c>
      <c r="P27" s="241">
        <v>75.614456408655798</v>
      </c>
      <c r="Q27" s="232"/>
      <c r="R27" s="242">
        <v>58.428994411747198</v>
      </c>
      <c r="S27" s="215"/>
      <c r="T27" s="216">
        <v>7.9385409244866896</v>
      </c>
      <c r="U27" s="210">
        <v>8.0944616037692807</v>
      </c>
      <c r="V27" s="210">
        <v>12.5067819685237</v>
      </c>
      <c r="W27" s="210">
        <v>-15.4394330953179</v>
      </c>
      <c r="X27" s="210">
        <v>-19.038085735939902</v>
      </c>
      <c r="Y27" s="217">
        <v>-3.9890696821432301</v>
      </c>
      <c r="Z27" s="210"/>
      <c r="AA27" s="218">
        <v>0.40304301685989802</v>
      </c>
      <c r="AB27" s="219">
        <v>7.7492820968281704</v>
      </c>
      <c r="AC27" s="220">
        <v>3.83910353718078</v>
      </c>
      <c r="AD27" s="210"/>
      <c r="AE27" s="221">
        <v>-1.23606950003826</v>
      </c>
      <c r="AF27" s="38"/>
      <c r="AG27" s="237">
        <v>35.247303664237698</v>
      </c>
      <c r="AH27" s="232">
        <v>47.595521429130997</v>
      </c>
      <c r="AI27" s="232">
        <v>50.938353051790301</v>
      </c>
      <c r="AJ27" s="232">
        <v>51.388941471440802</v>
      </c>
      <c r="AK27" s="232">
        <v>52.785172503852202</v>
      </c>
      <c r="AL27" s="238">
        <v>47.591058424090399</v>
      </c>
      <c r="AM27" s="232"/>
      <c r="AN27" s="239">
        <v>66.7794784402831</v>
      </c>
      <c r="AO27" s="240">
        <v>66.795705032776993</v>
      </c>
      <c r="AP27" s="241">
        <v>66.787591736530004</v>
      </c>
      <c r="AQ27" s="232"/>
      <c r="AR27" s="242">
        <v>53.075782227644602</v>
      </c>
      <c r="AS27" s="215"/>
      <c r="AT27" s="216">
        <v>0.36009879839760101</v>
      </c>
      <c r="AU27" s="210">
        <v>0.61391608472011605</v>
      </c>
      <c r="AV27" s="210">
        <v>1.97444700718051</v>
      </c>
      <c r="AW27" s="210">
        <v>-5.0536336382915303</v>
      </c>
      <c r="AX27" s="210">
        <v>-0.73655974748675701</v>
      </c>
      <c r="AY27" s="217">
        <v>-0.71919360098587404</v>
      </c>
      <c r="AZ27" s="210"/>
      <c r="BA27" s="218">
        <v>-1.23848880908517</v>
      </c>
      <c r="BB27" s="219">
        <v>1.0764321952070399</v>
      </c>
      <c r="BC27" s="220">
        <v>-9.2969161314505E-2</v>
      </c>
      <c r="BD27" s="210"/>
      <c r="BE27" s="221">
        <v>-0.50330248271377698</v>
      </c>
      <c r="BF27" s="38"/>
      <c r="BG27" s="39"/>
      <c r="BH27" s="39"/>
      <c r="BI27" s="39"/>
      <c r="BJ27" s="39"/>
      <c r="BK27" s="39"/>
      <c r="BL27" s="39"/>
      <c r="BM27" s="39"/>
      <c r="BN27" s="39"/>
      <c r="BO27" s="39"/>
      <c r="BP27" s="39"/>
      <c r="BQ27" s="39"/>
      <c r="BR27" s="39"/>
    </row>
    <row r="28" spans="1:70" x14ac:dyDescent="0.2">
      <c r="A28" s="20" t="s">
        <v>53</v>
      </c>
      <c r="B28" s="2" t="str">
        <f t="shared" si="0"/>
        <v>Roanoke, VA</v>
      </c>
      <c r="C28" s="2"/>
      <c r="D28" s="23" t="s">
        <v>89</v>
      </c>
      <c r="E28" s="26" t="s">
        <v>90</v>
      </c>
      <c r="F28" s="2"/>
      <c r="G28" s="237">
        <v>39.455023972602703</v>
      </c>
      <c r="H28" s="232">
        <v>57.091248287671199</v>
      </c>
      <c r="I28" s="232">
        <v>73.112727739725997</v>
      </c>
      <c r="J28" s="232">
        <v>71.730643835616405</v>
      </c>
      <c r="K28" s="232">
        <v>66.388082191780796</v>
      </c>
      <c r="L28" s="238">
        <v>61.555545205479397</v>
      </c>
      <c r="M28" s="232"/>
      <c r="N28" s="239">
        <v>80.670404109589001</v>
      </c>
      <c r="O28" s="240">
        <v>74.623220890410906</v>
      </c>
      <c r="P28" s="241">
        <v>77.646812499999996</v>
      </c>
      <c r="Q28" s="232"/>
      <c r="R28" s="242">
        <v>66.153050146770994</v>
      </c>
      <c r="S28" s="215"/>
      <c r="T28" s="216">
        <v>6.8639318184966003</v>
      </c>
      <c r="U28" s="210">
        <v>-3.4442211332677402</v>
      </c>
      <c r="V28" s="210">
        <v>7.5878396131737604</v>
      </c>
      <c r="W28" s="210">
        <v>3.1611640255572202</v>
      </c>
      <c r="X28" s="210">
        <v>0.86804122080245005</v>
      </c>
      <c r="Y28" s="217">
        <v>2.81389083451417</v>
      </c>
      <c r="Z28" s="210"/>
      <c r="AA28" s="218">
        <v>4.6025017067864002</v>
      </c>
      <c r="AB28" s="219">
        <v>8.9715216495394507</v>
      </c>
      <c r="AC28" s="220">
        <v>6.6573615747634003</v>
      </c>
      <c r="AD28" s="210"/>
      <c r="AE28" s="221">
        <v>4.0715720441633696</v>
      </c>
      <c r="AF28" s="38"/>
      <c r="AG28" s="237">
        <v>41.545785530821902</v>
      </c>
      <c r="AH28" s="232">
        <v>58.056732020547898</v>
      </c>
      <c r="AI28" s="232">
        <v>67.629390410958905</v>
      </c>
      <c r="AJ28" s="232">
        <v>62.897355308219097</v>
      </c>
      <c r="AK28" s="232">
        <v>58.668823202054703</v>
      </c>
      <c r="AL28" s="238">
        <v>57.759617294520503</v>
      </c>
      <c r="AM28" s="232"/>
      <c r="AN28" s="239">
        <v>77.903873715753406</v>
      </c>
      <c r="AO28" s="240">
        <v>77.886073202054703</v>
      </c>
      <c r="AP28" s="241">
        <v>77.894973458904104</v>
      </c>
      <c r="AQ28" s="232"/>
      <c r="AR28" s="242">
        <v>63.5125761986301</v>
      </c>
      <c r="AS28" s="215"/>
      <c r="AT28" s="216">
        <v>4.4395474536309303</v>
      </c>
      <c r="AU28" s="210">
        <v>-5.9516920224434102</v>
      </c>
      <c r="AV28" s="210">
        <v>-2.4304954043569502</v>
      </c>
      <c r="AW28" s="210">
        <v>-3.20381619865802</v>
      </c>
      <c r="AX28" s="210">
        <v>-1.48521113533659</v>
      </c>
      <c r="AY28" s="217">
        <v>-2.22069004785391</v>
      </c>
      <c r="AZ28" s="210"/>
      <c r="BA28" s="218">
        <v>-9.0704396152969699E-2</v>
      </c>
      <c r="BB28" s="219">
        <v>0.14253957136707299</v>
      </c>
      <c r="BC28" s="220">
        <v>2.5768290802844301E-2</v>
      </c>
      <c r="BD28" s="210"/>
      <c r="BE28" s="221">
        <v>-1.44507457006563</v>
      </c>
      <c r="BF28" s="38"/>
      <c r="BG28" s="39"/>
      <c r="BH28" s="39"/>
      <c r="BI28" s="39"/>
      <c r="BJ28" s="39"/>
      <c r="BK28" s="39"/>
      <c r="BL28" s="39"/>
      <c r="BM28" s="39"/>
      <c r="BN28" s="39"/>
      <c r="BO28" s="39"/>
      <c r="BP28" s="39"/>
      <c r="BQ28" s="39"/>
      <c r="BR28" s="39"/>
    </row>
    <row r="29" spans="1:70" x14ac:dyDescent="0.2">
      <c r="A29" s="20" t="s">
        <v>54</v>
      </c>
      <c r="B29" s="2" t="str">
        <f t="shared" si="0"/>
        <v>Charlottesville, VA</v>
      </c>
      <c r="C29" s="2"/>
      <c r="D29" s="23" t="s">
        <v>89</v>
      </c>
      <c r="E29" s="26" t="s">
        <v>90</v>
      </c>
      <c r="F29" s="2"/>
      <c r="G29" s="237">
        <v>76.650640825866702</v>
      </c>
      <c r="H29" s="232">
        <v>92.138977405531705</v>
      </c>
      <c r="I29" s="232">
        <v>99.287598363848801</v>
      </c>
      <c r="J29" s="232">
        <v>96.967329567588607</v>
      </c>
      <c r="K29" s="232">
        <v>109.22604791585501</v>
      </c>
      <c r="L29" s="238">
        <v>94.854118815738204</v>
      </c>
      <c r="M29" s="232"/>
      <c r="N29" s="239">
        <v>180.923058044409</v>
      </c>
      <c r="O29" s="240">
        <v>153.25396182313901</v>
      </c>
      <c r="P29" s="241">
        <v>167.08850993377399</v>
      </c>
      <c r="Q29" s="232"/>
      <c r="R29" s="242">
        <v>115.492516278034</v>
      </c>
      <c r="S29" s="215"/>
      <c r="T29" s="216">
        <v>42.902563560874903</v>
      </c>
      <c r="U29" s="210">
        <v>30.088738317453899</v>
      </c>
      <c r="V29" s="210">
        <v>12.0088821153817</v>
      </c>
      <c r="W29" s="210">
        <v>3.0985441309275799</v>
      </c>
      <c r="X29" s="210">
        <v>-7.1333998234669496</v>
      </c>
      <c r="Y29" s="217">
        <v>11.6514228457971</v>
      </c>
      <c r="Z29" s="210"/>
      <c r="AA29" s="218">
        <v>3.8034900688381099</v>
      </c>
      <c r="AB29" s="219">
        <v>10.2642423137038</v>
      </c>
      <c r="AC29" s="220">
        <v>6.6698125518426199</v>
      </c>
      <c r="AD29" s="210"/>
      <c r="AE29" s="221">
        <v>9.5368953167273904</v>
      </c>
      <c r="AF29" s="38"/>
      <c r="AG29" s="237">
        <v>60.322954324113702</v>
      </c>
      <c r="AH29" s="232">
        <v>79.6058336579664</v>
      </c>
      <c r="AI29" s="232">
        <v>90.439385469419506</v>
      </c>
      <c r="AJ29" s="232">
        <v>87.443772886638001</v>
      </c>
      <c r="AK29" s="232">
        <v>92.619787202960595</v>
      </c>
      <c r="AL29" s="238">
        <v>82.086346708219693</v>
      </c>
      <c r="AM29" s="232"/>
      <c r="AN29" s="239">
        <v>129.37318075574601</v>
      </c>
      <c r="AO29" s="240">
        <v>118.141161375146</v>
      </c>
      <c r="AP29" s="241">
        <v>123.757171065446</v>
      </c>
      <c r="AQ29" s="232"/>
      <c r="AR29" s="242">
        <v>93.992296524569994</v>
      </c>
      <c r="AS29" s="215"/>
      <c r="AT29" s="216">
        <v>13.5360763154937</v>
      </c>
      <c r="AU29" s="210">
        <v>12.018849584587601</v>
      </c>
      <c r="AV29" s="210">
        <v>10.8325647332377</v>
      </c>
      <c r="AW29" s="210">
        <v>3.3827304718471298</v>
      </c>
      <c r="AX29" s="210">
        <v>2.0959820960501299</v>
      </c>
      <c r="AY29" s="217">
        <v>7.6975309653808903</v>
      </c>
      <c r="AZ29" s="210"/>
      <c r="BA29" s="218">
        <v>0.82597671187516997</v>
      </c>
      <c r="BB29" s="219">
        <v>-7.2702127450654602E-2</v>
      </c>
      <c r="BC29" s="220">
        <v>0.39502023684304299</v>
      </c>
      <c r="BD29" s="210"/>
      <c r="BE29" s="221">
        <v>4.8290514275569496</v>
      </c>
      <c r="BF29" s="38"/>
      <c r="BG29" s="39"/>
      <c r="BH29" s="39"/>
      <c r="BI29" s="39"/>
      <c r="BJ29" s="39"/>
      <c r="BK29" s="39"/>
      <c r="BL29" s="39"/>
      <c r="BM29" s="39"/>
      <c r="BN29" s="39"/>
      <c r="BO29" s="39"/>
      <c r="BP29" s="39"/>
      <c r="BQ29" s="39"/>
      <c r="BR29" s="39"/>
    </row>
    <row r="30" spans="1:70" x14ac:dyDescent="0.2">
      <c r="A30" s="20" t="s">
        <v>103</v>
      </c>
      <c r="B30" t="s">
        <v>55</v>
      </c>
      <c r="C30" s="2"/>
      <c r="D30" s="23" t="s">
        <v>89</v>
      </c>
      <c r="E30" s="26" t="s">
        <v>90</v>
      </c>
      <c r="F30" s="2"/>
      <c r="G30" s="237">
        <v>39.579554544200697</v>
      </c>
      <c r="H30" s="232">
        <v>55.120757136946601</v>
      </c>
      <c r="I30" s="232">
        <v>62.806725968831799</v>
      </c>
      <c r="J30" s="232">
        <v>63.936932836849998</v>
      </c>
      <c r="K30" s="232">
        <v>57.684316645979798</v>
      </c>
      <c r="L30" s="238">
        <v>55.825657426561797</v>
      </c>
      <c r="M30" s="232"/>
      <c r="N30" s="239">
        <v>63.438420907461001</v>
      </c>
      <c r="O30" s="240">
        <v>67.945328920148896</v>
      </c>
      <c r="P30" s="241">
        <v>65.691874913804895</v>
      </c>
      <c r="Q30" s="232"/>
      <c r="R30" s="242">
        <v>58.644576708631298</v>
      </c>
      <c r="S30" s="215"/>
      <c r="T30" s="216">
        <v>-18.027057188467399</v>
      </c>
      <c r="U30" s="210">
        <v>-12.156882793655701</v>
      </c>
      <c r="V30" s="210">
        <v>-11.8619925860667</v>
      </c>
      <c r="W30" s="210">
        <v>-11.2713978517372</v>
      </c>
      <c r="X30" s="210">
        <v>-16.799977533483201</v>
      </c>
      <c r="Y30" s="217">
        <v>-13.765022891906399</v>
      </c>
      <c r="Z30" s="210"/>
      <c r="AA30" s="218">
        <v>-22.297671607930699</v>
      </c>
      <c r="AB30" s="219">
        <v>-14.746747127596899</v>
      </c>
      <c r="AC30" s="220">
        <v>-18.5677153389084</v>
      </c>
      <c r="AD30" s="210"/>
      <c r="AE30" s="221">
        <v>-15.3626158809867</v>
      </c>
      <c r="AF30" s="38"/>
      <c r="AG30" s="237">
        <v>38.937440353054697</v>
      </c>
      <c r="AH30" s="232">
        <v>51.4577296235002</v>
      </c>
      <c r="AI30" s="232">
        <v>59.543361260515702</v>
      </c>
      <c r="AJ30" s="232">
        <v>61.771241552889201</v>
      </c>
      <c r="AK30" s="232">
        <v>57.887985795062697</v>
      </c>
      <c r="AL30" s="238">
        <v>53.919551717004502</v>
      </c>
      <c r="AM30" s="232"/>
      <c r="AN30" s="239">
        <v>67.384821403944201</v>
      </c>
      <c r="AO30" s="240">
        <v>66.284408702247902</v>
      </c>
      <c r="AP30" s="241">
        <v>66.834615053096101</v>
      </c>
      <c r="AQ30" s="232"/>
      <c r="AR30" s="242">
        <v>57.609569813030703</v>
      </c>
      <c r="AS30" s="215"/>
      <c r="AT30" s="216">
        <v>-19.490540344608402</v>
      </c>
      <c r="AU30" s="210">
        <v>-21.844276241201499</v>
      </c>
      <c r="AV30" s="210">
        <v>-19.172963707008201</v>
      </c>
      <c r="AW30" s="210">
        <v>-16.916282481291901</v>
      </c>
      <c r="AX30" s="210">
        <v>-18.0664227612336</v>
      </c>
      <c r="AY30" s="217">
        <v>-19.008571870008399</v>
      </c>
      <c r="AZ30" s="210"/>
      <c r="BA30" s="218">
        <v>-19.052591325898501</v>
      </c>
      <c r="BB30" s="219">
        <v>-15.2371780366088</v>
      </c>
      <c r="BC30" s="220">
        <v>-17.200046009075599</v>
      </c>
      <c r="BD30" s="210"/>
      <c r="BE30" s="221">
        <v>-18.423674656297401</v>
      </c>
      <c r="BF30" s="38"/>
      <c r="BG30" s="39"/>
      <c r="BH30" s="39"/>
      <c r="BI30" s="39"/>
      <c r="BJ30" s="39"/>
      <c r="BK30" s="39"/>
      <c r="BL30" s="39"/>
      <c r="BM30" s="39"/>
      <c r="BN30" s="39"/>
      <c r="BO30" s="39"/>
      <c r="BP30" s="39"/>
      <c r="BQ30" s="39"/>
      <c r="BR30" s="39"/>
    </row>
    <row r="31" spans="1:70" x14ac:dyDescent="0.2">
      <c r="A31" s="20" t="s">
        <v>51</v>
      </c>
      <c r="B31" s="2" t="str">
        <f t="shared" si="0"/>
        <v>Staunton &amp; Harrisonburg, VA</v>
      </c>
      <c r="C31" s="2"/>
      <c r="D31" s="23" t="s">
        <v>89</v>
      </c>
      <c r="E31" s="26" t="s">
        <v>90</v>
      </c>
      <c r="F31" s="2"/>
      <c r="G31" s="237">
        <v>35.650881625441599</v>
      </c>
      <c r="H31" s="232">
        <v>46.971102473498199</v>
      </c>
      <c r="I31" s="232">
        <v>52.769780918727903</v>
      </c>
      <c r="J31" s="232">
        <v>56.364916961130703</v>
      </c>
      <c r="K31" s="232">
        <v>53.511713780918697</v>
      </c>
      <c r="L31" s="238">
        <v>49.053679151943399</v>
      </c>
      <c r="M31" s="232"/>
      <c r="N31" s="239">
        <v>71.0675689045936</v>
      </c>
      <c r="O31" s="240">
        <v>62.994666077738501</v>
      </c>
      <c r="P31" s="241">
        <v>67.031117491166</v>
      </c>
      <c r="Q31" s="232"/>
      <c r="R31" s="242">
        <v>54.190090106006998</v>
      </c>
      <c r="S31" s="215"/>
      <c r="T31" s="216">
        <v>9.7244840967499098</v>
      </c>
      <c r="U31" s="210">
        <v>7.1725567668038401</v>
      </c>
      <c r="V31" s="210">
        <v>4.6006216026638498</v>
      </c>
      <c r="W31" s="210">
        <v>-2.2315791474886901</v>
      </c>
      <c r="X31" s="210">
        <v>-1.30935978485037</v>
      </c>
      <c r="Y31" s="217">
        <v>2.77724096699004</v>
      </c>
      <c r="Z31" s="210"/>
      <c r="AA31" s="218">
        <v>19.153511993119199</v>
      </c>
      <c r="AB31" s="219">
        <v>2.6970782129070701</v>
      </c>
      <c r="AC31" s="220">
        <v>10.8099102774994</v>
      </c>
      <c r="AD31" s="210"/>
      <c r="AE31" s="221">
        <v>5.4795696851688103</v>
      </c>
      <c r="AF31" s="38"/>
      <c r="AG31" s="237">
        <v>35.005609982332103</v>
      </c>
      <c r="AH31" s="232">
        <v>45.239683745583001</v>
      </c>
      <c r="AI31" s="232">
        <v>49.1464209363957</v>
      </c>
      <c r="AJ31" s="232">
        <v>52.769052561837398</v>
      </c>
      <c r="AK31" s="232">
        <v>50.252416519434597</v>
      </c>
      <c r="AL31" s="238">
        <v>46.482636749116601</v>
      </c>
      <c r="AM31" s="232"/>
      <c r="AN31" s="239">
        <v>79.720655477031798</v>
      </c>
      <c r="AO31" s="240">
        <v>67.0649938162544</v>
      </c>
      <c r="AP31" s="241">
        <v>73.392824646643106</v>
      </c>
      <c r="AQ31" s="232"/>
      <c r="AR31" s="242">
        <v>54.171261862695602</v>
      </c>
      <c r="AS31" s="215"/>
      <c r="AT31" s="216">
        <v>6.4184293429756698</v>
      </c>
      <c r="AU31" s="210">
        <v>0.503819888708539</v>
      </c>
      <c r="AV31" s="210">
        <v>-0.60341567660470097</v>
      </c>
      <c r="AW31" s="210">
        <v>3.5591160790119298</v>
      </c>
      <c r="AX31" s="210">
        <v>0.194812354768687</v>
      </c>
      <c r="AY31" s="217">
        <v>1.7293877551383301</v>
      </c>
      <c r="AZ31" s="210"/>
      <c r="BA31" s="218">
        <v>22.141874118321301</v>
      </c>
      <c r="BB31" s="219">
        <v>4.61189066487864</v>
      </c>
      <c r="BC31" s="220">
        <v>13.455504284929299</v>
      </c>
      <c r="BD31" s="210"/>
      <c r="BE31" s="221">
        <v>5.9689790474647797</v>
      </c>
      <c r="BF31" s="38"/>
      <c r="BG31" s="39"/>
      <c r="BH31" s="39"/>
      <c r="BI31" s="39"/>
      <c r="BJ31" s="39"/>
      <c r="BK31" s="39"/>
      <c r="BL31" s="39"/>
      <c r="BM31" s="39"/>
      <c r="BN31" s="39"/>
      <c r="BO31" s="39"/>
      <c r="BP31" s="39"/>
      <c r="BQ31" s="39"/>
      <c r="BR31" s="39"/>
    </row>
    <row r="32" spans="1:70" x14ac:dyDescent="0.2">
      <c r="A32" s="20" t="s">
        <v>50</v>
      </c>
      <c r="B32" s="2" t="str">
        <f t="shared" si="0"/>
        <v>Blacksburg &amp; Wytheville, VA</v>
      </c>
      <c r="C32" s="2"/>
      <c r="D32" s="23" t="s">
        <v>89</v>
      </c>
      <c r="E32" s="26" t="s">
        <v>90</v>
      </c>
      <c r="F32" s="2"/>
      <c r="G32" s="237">
        <v>35.8656743453435</v>
      </c>
      <c r="H32" s="232">
        <v>43.779312856861502</v>
      </c>
      <c r="I32" s="232">
        <v>48.633211262059397</v>
      </c>
      <c r="J32" s="232">
        <v>52.222447332151901</v>
      </c>
      <c r="K32" s="232">
        <v>53.914678086237402</v>
      </c>
      <c r="L32" s="238">
        <v>46.883064776530802</v>
      </c>
      <c r="M32" s="232"/>
      <c r="N32" s="239">
        <v>114.754640677298</v>
      </c>
      <c r="O32" s="240">
        <v>108.077651112423</v>
      </c>
      <c r="P32" s="241">
        <v>111.416145894861</v>
      </c>
      <c r="Q32" s="232"/>
      <c r="R32" s="242">
        <v>65.321087953196596</v>
      </c>
      <c r="S32" s="215"/>
      <c r="T32" s="216">
        <v>-16.521560725226799</v>
      </c>
      <c r="U32" s="210">
        <v>-13.5898438166411</v>
      </c>
      <c r="V32" s="210">
        <v>-2.8486341201185499</v>
      </c>
      <c r="W32" s="210">
        <v>-4.5654068987062599</v>
      </c>
      <c r="X32" s="210">
        <v>-9.2648642692252601</v>
      </c>
      <c r="Y32" s="217">
        <v>-9.08083059226486</v>
      </c>
      <c r="Z32" s="210"/>
      <c r="AA32" s="218">
        <v>22.122761305113801</v>
      </c>
      <c r="AB32" s="219">
        <v>28.8241581046885</v>
      </c>
      <c r="AC32" s="220">
        <v>25.2837320282486</v>
      </c>
      <c r="AD32" s="210"/>
      <c r="AE32" s="221">
        <v>4.9478326577302703</v>
      </c>
      <c r="AF32" s="38"/>
      <c r="AG32" s="237">
        <v>35.336133589289197</v>
      </c>
      <c r="AH32" s="232">
        <v>43.022356763142298</v>
      </c>
      <c r="AI32" s="232">
        <v>45.9222189407363</v>
      </c>
      <c r="AJ32" s="232">
        <v>46.249373892498497</v>
      </c>
      <c r="AK32" s="232">
        <v>47.876987103760499</v>
      </c>
      <c r="AL32" s="238">
        <v>43.681414057885398</v>
      </c>
      <c r="AM32" s="232"/>
      <c r="AN32" s="239">
        <v>77.7623360897814</v>
      </c>
      <c r="AO32" s="240">
        <v>78.4021948218153</v>
      </c>
      <c r="AP32" s="241">
        <v>78.082265455798293</v>
      </c>
      <c r="AQ32" s="232"/>
      <c r="AR32" s="242">
        <v>53.510228743003402</v>
      </c>
      <c r="AS32" s="215"/>
      <c r="AT32" s="216">
        <v>-0.77595635829175302</v>
      </c>
      <c r="AU32" s="210">
        <v>-5.4049328560774299</v>
      </c>
      <c r="AV32" s="210">
        <v>-7.4423205137598396</v>
      </c>
      <c r="AW32" s="210">
        <v>-5.8875002480646401</v>
      </c>
      <c r="AX32" s="210">
        <v>-4.9949782881206604</v>
      </c>
      <c r="AY32" s="217">
        <v>-5.1412584863334798</v>
      </c>
      <c r="AZ32" s="210"/>
      <c r="BA32" s="218">
        <v>-3.5654869707836498</v>
      </c>
      <c r="BB32" s="219">
        <v>-2.8120672552286301</v>
      </c>
      <c r="BC32" s="220">
        <v>-3.1887309867416702</v>
      </c>
      <c r="BD32" s="210"/>
      <c r="BE32" s="221">
        <v>-4.3559767936398304</v>
      </c>
      <c r="BF32" s="38"/>
      <c r="BG32" s="39"/>
      <c r="BH32" s="39"/>
      <c r="BI32" s="39"/>
      <c r="BJ32" s="39"/>
      <c r="BK32" s="39"/>
      <c r="BL32" s="39"/>
      <c r="BM32" s="39"/>
      <c r="BN32" s="39"/>
      <c r="BO32" s="39"/>
      <c r="BP32" s="39"/>
      <c r="BQ32" s="39"/>
      <c r="BR32" s="39"/>
    </row>
    <row r="33" spans="1:70" x14ac:dyDescent="0.2">
      <c r="A33" s="20" t="s">
        <v>49</v>
      </c>
      <c r="B33" s="2" t="str">
        <f t="shared" si="0"/>
        <v>Lynchburg, VA</v>
      </c>
      <c r="C33" s="2"/>
      <c r="D33" s="23" t="s">
        <v>89</v>
      </c>
      <c r="E33" s="26" t="s">
        <v>90</v>
      </c>
      <c r="F33" s="2"/>
      <c r="G33" s="237">
        <v>37.932736810551503</v>
      </c>
      <c r="H33" s="232">
        <v>57.2602278177458</v>
      </c>
      <c r="I33" s="232">
        <v>68.375098920863294</v>
      </c>
      <c r="J33" s="232">
        <v>73.811031175059895</v>
      </c>
      <c r="K33" s="232">
        <v>78.142955635491603</v>
      </c>
      <c r="L33" s="238">
        <v>63.104410071942397</v>
      </c>
      <c r="M33" s="232"/>
      <c r="N33" s="239">
        <v>85.672008393285296</v>
      </c>
      <c r="O33" s="240">
        <v>85.869172661870493</v>
      </c>
      <c r="P33" s="241">
        <v>85.770590527577895</v>
      </c>
      <c r="Q33" s="232"/>
      <c r="R33" s="242">
        <v>69.580461630695396</v>
      </c>
      <c r="S33" s="215"/>
      <c r="T33" s="216">
        <v>-1.8940308946195801</v>
      </c>
      <c r="U33" s="210">
        <v>3.3084726768557302</v>
      </c>
      <c r="V33" s="210">
        <v>9.9591306341167503</v>
      </c>
      <c r="W33" s="210">
        <v>18.515323124654799</v>
      </c>
      <c r="X33" s="210">
        <v>1.5017585815508601</v>
      </c>
      <c r="Y33" s="217">
        <v>6.7591649843716004</v>
      </c>
      <c r="Z33" s="210"/>
      <c r="AA33" s="218">
        <v>-11.3100111003852</v>
      </c>
      <c r="AB33" s="219">
        <v>-14.534237868947899</v>
      </c>
      <c r="AC33" s="220">
        <v>-12.9538225328703</v>
      </c>
      <c r="AD33" s="210"/>
      <c r="AE33" s="221">
        <v>-1.12963560474338</v>
      </c>
      <c r="AF33" s="38"/>
      <c r="AG33" s="237">
        <v>38.002640445213203</v>
      </c>
      <c r="AH33" s="232">
        <v>63.064922162893801</v>
      </c>
      <c r="AI33" s="232">
        <v>69.400991953072094</v>
      </c>
      <c r="AJ33" s="232">
        <v>75.432404301722102</v>
      </c>
      <c r="AK33" s="232">
        <v>73.557957434007605</v>
      </c>
      <c r="AL33" s="238">
        <v>63.891783259381803</v>
      </c>
      <c r="AM33" s="232"/>
      <c r="AN33" s="239">
        <v>99.530811461231806</v>
      </c>
      <c r="AO33" s="240">
        <v>83.678098067233194</v>
      </c>
      <c r="AP33" s="241">
        <v>91.6044547642325</v>
      </c>
      <c r="AQ33" s="232"/>
      <c r="AR33" s="242">
        <v>71.809689403624802</v>
      </c>
      <c r="AS33" s="215"/>
      <c r="AT33" s="216">
        <v>4.2786464890361398</v>
      </c>
      <c r="AU33" s="210">
        <v>3.4635012608161402</v>
      </c>
      <c r="AV33" s="210">
        <v>3.9895718449477799</v>
      </c>
      <c r="AW33" s="210">
        <v>8.5522161739645295</v>
      </c>
      <c r="AX33" s="210">
        <v>3.8018160981569902</v>
      </c>
      <c r="AY33" s="217">
        <v>4.9161814377242203</v>
      </c>
      <c r="AZ33" s="210"/>
      <c r="BA33" s="218">
        <v>3.3984328631403602</v>
      </c>
      <c r="BB33" s="219">
        <v>3.6449206352271402</v>
      </c>
      <c r="BC33" s="220">
        <v>3.5108670836584999</v>
      </c>
      <c r="BD33" s="210"/>
      <c r="BE33" s="221">
        <v>4.3990786793196301</v>
      </c>
      <c r="BF33" s="38"/>
      <c r="BG33" s="39"/>
      <c r="BH33" s="39"/>
      <c r="BI33" s="39"/>
      <c r="BJ33" s="39"/>
      <c r="BK33" s="39"/>
      <c r="BL33" s="39"/>
      <c r="BM33" s="39"/>
      <c r="BN33" s="39"/>
      <c r="BO33" s="39"/>
      <c r="BP33" s="39"/>
      <c r="BQ33" s="39"/>
      <c r="BR33" s="39"/>
    </row>
    <row r="34" spans="1:70" x14ac:dyDescent="0.2">
      <c r="A34" s="20" t="s">
        <v>23</v>
      </c>
      <c r="B34" s="2" t="str">
        <f t="shared" si="0"/>
        <v>Central Virginia</v>
      </c>
      <c r="C34" s="2"/>
      <c r="D34" s="23" t="s">
        <v>89</v>
      </c>
      <c r="E34" s="26" t="s">
        <v>90</v>
      </c>
      <c r="F34" s="2"/>
      <c r="G34" s="237">
        <v>50.450118605062798</v>
      </c>
      <c r="H34" s="232">
        <v>68.082329025786194</v>
      </c>
      <c r="I34" s="232">
        <v>83.499029916799401</v>
      </c>
      <c r="J34" s="232">
        <v>85.0408665250486</v>
      </c>
      <c r="K34" s="232">
        <v>108.982598099958</v>
      </c>
      <c r="L34" s="238">
        <v>79.210988434531103</v>
      </c>
      <c r="M34" s="232"/>
      <c r="N34" s="239">
        <v>140.789874019</v>
      </c>
      <c r="O34" s="240">
        <v>138.61929486044701</v>
      </c>
      <c r="P34" s="241">
        <v>139.70458443972299</v>
      </c>
      <c r="Q34" s="232"/>
      <c r="R34" s="242">
        <v>96.494873007443303</v>
      </c>
      <c r="S34" s="215"/>
      <c r="T34" s="216">
        <v>5.1970182804183196</v>
      </c>
      <c r="U34" s="210">
        <v>-1.7266350141079101</v>
      </c>
      <c r="V34" s="210">
        <v>4.4051642520173697</v>
      </c>
      <c r="W34" s="210">
        <v>2.1620891044741999</v>
      </c>
      <c r="X34" s="210">
        <v>3.87319274247485</v>
      </c>
      <c r="Y34" s="217">
        <v>2.7718255807524099</v>
      </c>
      <c r="Z34" s="210"/>
      <c r="AA34" s="218">
        <v>7.6815766357626298</v>
      </c>
      <c r="AB34" s="219">
        <v>9.4822150275540498</v>
      </c>
      <c r="AC34" s="220">
        <v>8.5674375691501101</v>
      </c>
      <c r="AD34" s="210"/>
      <c r="AE34" s="221">
        <v>5.0921827834671198</v>
      </c>
      <c r="AF34" s="38"/>
      <c r="AG34" s="237">
        <v>48.477780041635199</v>
      </c>
      <c r="AH34" s="232">
        <v>69.097005580900898</v>
      </c>
      <c r="AI34" s="232">
        <v>81.202184967001799</v>
      </c>
      <c r="AJ34" s="232">
        <v>80.112605010999303</v>
      </c>
      <c r="AK34" s="232">
        <v>84.414266657808</v>
      </c>
      <c r="AL34" s="238">
        <v>72.660768451669099</v>
      </c>
      <c r="AM34" s="232"/>
      <c r="AN34" s="239">
        <v>116.352078590305</v>
      </c>
      <c r="AO34" s="240">
        <v>114.31576626655399</v>
      </c>
      <c r="AP34" s="241">
        <v>115.33392242843</v>
      </c>
      <c r="AQ34" s="232"/>
      <c r="AR34" s="242">
        <v>84.853098159315095</v>
      </c>
      <c r="AS34" s="215"/>
      <c r="AT34" s="216">
        <v>3.4820619652526199</v>
      </c>
      <c r="AU34" s="210">
        <v>1.9511295840076901</v>
      </c>
      <c r="AV34" s="210">
        <v>2.7307343157483901</v>
      </c>
      <c r="AW34" s="210">
        <v>-0.92220335180417901</v>
      </c>
      <c r="AX34" s="210">
        <v>2.4973627983862801</v>
      </c>
      <c r="AY34" s="217">
        <v>1.79982616689666</v>
      </c>
      <c r="AZ34" s="210"/>
      <c r="BA34" s="218">
        <v>5.1589133063443997</v>
      </c>
      <c r="BB34" s="219">
        <v>4.2423543372822401</v>
      </c>
      <c r="BC34" s="220">
        <v>4.7027923176552102</v>
      </c>
      <c r="BD34" s="210"/>
      <c r="BE34" s="221">
        <v>2.90533073983267</v>
      </c>
      <c r="BF34" s="38"/>
      <c r="BG34" s="39"/>
      <c r="BH34" s="39"/>
      <c r="BI34" s="39"/>
      <c r="BJ34" s="39"/>
      <c r="BK34" s="39"/>
      <c r="BL34" s="39"/>
      <c r="BM34" s="39"/>
      <c r="BN34" s="39"/>
      <c r="BO34" s="39"/>
      <c r="BP34" s="39"/>
      <c r="BQ34" s="39"/>
      <c r="BR34" s="39"/>
    </row>
    <row r="35" spans="1:70" x14ac:dyDescent="0.2">
      <c r="A35" s="20" t="s">
        <v>24</v>
      </c>
      <c r="B35" s="2" t="str">
        <f t="shared" si="0"/>
        <v>Chesapeake Bay</v>
      </c>
      <c r="C35" s="2"/>
      <c r="D35" s="23" t="s">
        <v>89</v>
      </c>
      <c r="E35" s="26" t="s">
        <v>90</v>
      </c>
      <c r="F35" s="2"/>
      <c r="G35" s="237">
        <v>38.620359655981197</v>
      </c>
      <c r="H35" s="232">
        <v>60.816372165754402</v>
      </c>
      <c r="I35" s="232">
        <v>66.805027365129007</v>
      </c>
      <c r="J35" s="232">
        <v>64.939116497263399</v>
      </c>
      <c r="K35" s="232">
        <v>64.654026583268106</v>
      </c>
      <c r="L35" s="238">
        <v>59.166980453479198</v>
      </c>
      <c r="M35" s="232"/>
      <c r="N35" s="239">
        <v>88.681524628616103</v>
      </c>
      <c r="O35" s="240">
        <v>84.098850664581704</v>
      </c>
      <c r="P35" s="241">
        <v>86.390187646598903</v>
      </c>
      <c r="Q35" s="232"/>
      <c r="R35" s="242">
        <v>66.945039651513397</v>
      </c>
      <c r="S35" s="215"/>
      <c r="T35" s="216">
        <v>6.7287450284985502</v>
      </c>
      <c r="U35" s="210">
        <v>20.029269658144599</v>
      </c>
      <c r="V35" s="210">
        <v>16.1098414401574</v>
      </c>
      <c r="W35" s="210">
        <v>7.3378126599671001</v>
      </c>
      <c r="X35" s="210">
        <v>10.177882135747399</v>
      </c>
      <c r="Y35" s="217">
        <v>12.2411563994629</v>
      </c>
      <c r="Z35" s="210"/>
      <c r="AA35" s="218">
        <v>18.625529977600699</v>
      </c>
      <c r="AB35" s="219">
        <v>12.692614787816099</v>
      </c>
      <c r="AC35" s="220">
        <v>15.6616692797729</v>
      </c>
      <c r="AD35" s="210"/>
      <c r="AE35" s="221">
        <v>13.4785086819467</v>
      </c>
      <c r="AF35" s="38"/>
      <c r="AG35" s="237">
        <v>33.556403091557598</v>
      </c>
      <c r="AH35" s="232">
        <v>52.162506936187</v>
      </c>
      <c r="AI35" s="232">
        <v>56.657057074910803</v>
      </c>
      <c r="AJ35" s="232">
        <v>58.353091557669401</v>
      </c>
      <c r="AK35" s="232">
        <v>53.126682520808501</v>
      </c>
      <c r="AL35" s="238">
        <v>50.771148236226701</v>
      </c>
      <c r="AM35" s="232"/>
      <c r="AN35" s="239">
        <v>62.026379310344801</v>
      </c>
      <c r="AO35" s="240">
        <v>63.027320650019803</v>
      </c>
      <c r="AP35" s="241">
        <v>62.526849980182298</v>
      </c>
      <c r="AQ35" s="232"/>
      <c r="AR35" s="242">
        <v>54.129920163071098</v>
      </c>
      <c r="AS35" s="215"/>
      <c r="AT35" s="216">
        <v>-6.4212554893489804</v>
      </c>
      <c r="AU35" s="210">
        <v>-7.4090245232747298</v>
      </c>
      <c r="AV35" s="210">
        <v>-6.3194291301174497</v>
      </c>
      <c r="AW35" s="210">
        <v>-1.3780746188101201</v>
      </c>
      <c r="AX35" s="210">
        <v>-0.55298972382401401</v>
      </c>
      <c r="AY35" s="217">
        <v>-4.3010993516376699</v>
      </c>
      <c r="AZ35" s="210"/>
      <c r="BA35" s="218">
        <v>2.2395343066573998</v>
      </c>
      <c r="BB35" s="219">
        <v>0.65194393677690299</v>
      </c>
      <c r="BC35" s="220">
        <v>1.4331749901611599</v>
      </c>
      <c r="BD35" s="210"/>
      <c r="BE35" s="221">
        <v>-2.4816246405596498</v>
      </c>
      <c r="BF35" s="38"/>
      <c r="BG35" s="39"/>
      <c r="BH35" s="39"/>
      <c r="BI35" s="39"/>
      <c r="BJ35" s="39"/>
      <c r="BK35" s="39"/>
      <c r="BL35" s="39"/>
      <c r="BM35" s="39"/>
      <c r="BN35" s="39"/>
      <c r="BO35" s="39"/>
      <c r="BP35" s="39"/>
      <c r="BQ35" s="39"/>
      <c r="BR35" s="39"/>
    </row>
    <row r="36" spans="1:70" x14ac:dyDescent="0.2">
      <c r="A36" s="20" t="s">
        <v>25</v>
      </c>
      <c r="B36" s="2" t="str">
        <f t="shared" si="0"/>
        <v>Coastal Virginia - Eastern Shore</v>
      </c>
      <c r="C36" s="2"/>
      <c r="D36" s="23" t="s">
        <v>89</v>
      </c>
      <c r="E36" s="26" t="s">
        <v>90</v>
      </c>
      <c r="F36" s="2"/>
      <c r="G36" s="237">
        <v>40.490362989323799</v>
      </c>
      <c r="H36" s="232">
        <v>48.6575516014234</v>
      </c>
      <c r="I36" s="232">
        <v>57.110391459074698</v>
      </c>
      <c r="J36" s="232">
        <v>60.123053380782899</v>
      </c>
      <c r="K36" s="232">
        <v>59.563295373665397</v>
      </c>
      <c r="L36" s="238">
        <v>53.188930960854002</v>
      </c>
      <c r="M36" s="232"/>
      <c r="N36" s="239">
        <v>62.952861209964396</v>
      </c>
      <c r="O36" s="240">
        <v>60.992597864768598</v>
      </c>
      <c r="P36" s="241">
        <v>61.972729537366497</v>
      </c>
      <c r="Q36" s="232"/>
      <c r="R36" s="242">
        <v>55.698587697000498</v>
      </c>
      <c r="S36" s="215"/>
      <c r="T36" s="216">
        <v>33.605481095382899</v>
      </c>
      <c r="U36" s="210">
        <v>13.1602996625411</v>
      </c>
      <c r="V36" s="210">
        <v>24.6125469334775</v>
      </c>
      <c r="W36" s="210">
        <v>24.279923483732301</v>
      </c>
      <c r="X36" s="210">
        <v>21.3659787759278</v>
      </c>
      <c r="Y36" s="217">
        <v>22.7873524757334</v>
      </c>
      <c r="Z36" s="210"/>
      <c r="AA36" s="218">
        <v>4.1394260866473198</v>
      </c>
      <c r="AB36" s="219">
        <v>3.3367451480521702</v>
      </c>
      <c r="AC36" s="220">
        <v>3.7428806232316001</v>
      </c>
      <c r="AD36" s="210"/>
      <c r="AE36" s="221">
        <v>16.016861845386799</v>
      </c>
      <c r="AF36" s="38"/>
      <c r="AG36" s="237">
        <v>34.678197570560897</v>
      </c>
      <c r="AH36" s="232">
        <v>49.059171132547299</v>
      </c>
      <c r="AI36" s="232">
        <v>52.109380135762699</v>
      </c>
      <c r="AJ36" s="232">
        <v>52.708787066809499</v>
      </c>
      <c r="AK36" s="232">
        <v>49.185655591282597</v>
      </c>
      <c r="AL36" s="238">
        <v>47.548238299392601</v>
      </c>
      <c r="AM36" s="232"/>
      <c r="AN36" s="239">
        <v>55.935148267238198</v>
      </c>
      <c r="AO36" s="240">
        <v>56.518004644515798</v>
      </c>
      <c r="AP36" s="241">
        <v>56.226576455877002</v>
      </c>
      <c r="AQ36" s="232"/>
      <c r="AR36" s="242">
        <v>50.0277634869596</v>
      </c>
      <c r="AS36" s="215"/>
      <c r="AT36" s="216">
        <v>22.242594390966801</v>
      </c>
      <c r="AU36" s="210">
        <v>21.1177720273154</v>
      </c>
      <c r="AV36" s="210">
        <v>18.770458259724801</v>
      </c>
      <c r="AW36" s="210">
        <v>17.261375212743602</v>
      </c>
      <c r="AX36" s="210">
        <v>14.666903878695599</v>
      </c>
      <c r="AY36" s="217">
        <v>18.519825337223601</v>
      </c>
      <c r="AZ36" s="210"/>
      <c r="BA36" s="218">
        <v>2.19293251375325</v>
      </c>
      <c r="BB36" s="219">
        <v>4.3707348819012299</v>
      </c>
      <c r="BC36" s="220">
        <v>3.2770826284024901</v>
      </c>
      <c r="BD36" s="210"/>
      <c r="BE36" s="221">
        <v>13.1421967255732</v>
      </c>
      <c r="BF36" s="38"/>
      <c r="BG36" s="39"/>
      <c r="BH36" s="39"/>
      <c r="BI36" s="39"/>
      <c r="BJ36" s="39"/>
      <c r="BK36" s="39"/>
      <c r="BL36" s="39"/>
      <c r="BM36" s="39"/>
      <c r="BN36" s="39"/>
      <c r="BO36" s="39"/>
      <c r="BP36" s="39"/>
      <c r="BQ36" s="39"/>
      <c r="BR36" s="39"/>
    </row>
    <row r="37" spans="1:70" x14ac:dyDescent="0.2">
      <c r="A37" s="20" t="s">
        <v>26</v>
      </c>
      <c r="B37" s="2" t="str">
        <f t="shared" si="0"/>
        <v>Coastal Virginia - Hampton Roads</v>
      </c>
      <c r="C37" s="2"/>
      <c r="D37" s="23" t="s">
        <v>89</v>
      </c>
      <c r="E37" s="26" t="s">
        <v>90</v>
      </c>
      <c r="F37" s="2"/>
      <c r="G37" s="237">
        <v>49.747721603449101</v>
      </c>
      <c r="H37" s="232">
        <v>58.657445465277398</v>
      </c>
      <c r="I37" s="232">
        <v>64.512977210901795</v>
      </c>
      <c r="J37" s="232">
        <v>65.164190833033899</v>
      </c>
      <c r="K37" s="232">
        <v>72.031619617101995</v>
      </c>
      <c r="L37" s="238">
        <v>62.022790945952799</v>
      </c>
      <c r="M37" s="232"/>
      <c r="N37" s="239">
        <v>119.769957398757</v>
      </c>
      <c r="O37" s="240">
        <v>131.86681645537101</v>
      </c>
      <c r="P37" s="241">
        <v>125.818386927064</v>
      </c>
      <c r="Q37" s="232"/>
      <c r="R37" s="242">
        <v>80.250104083413305</v>
      </c>
      <c r="S37" s="215"/>
      <c r="T37" s="216">
        <v>0.60886766338175302</v>
      </c>
      <c r="U37" s="210">
        <v>5.20070234988557</v>
      </c>
      <c r="V37" s="210">
        <v>8.4455783807281097</v>
      </c>
      <c r="W37" s="210">
        <v>11.145986319602301</v>
      </c>
      <c r="X37" s="210">
        <v>19.685559954769801</v>
      </c>
      <c r="Y37" s="217">
        <v>9.3851158785910709</v>
      </c>
      <c r="Z37" s="210"/>
      <c r="AA37" s="218">
        <v>38.793316674972502</v>
      </c>
      <c r="AB37" s="219">
        <v>40.881492351354403</v>
      </c>
      <c r="AC37" s="220">
        <v>39.879816236120398</v>
      </c>
      <c r="AD37" s="210"/>
      <c r="AE37" s="221">
        <v>21.223323971408099</v>
      </c>
      <c r="AF37" s="38"/>
      <c r="AG37" s="237">
        <v>45.9294714322481</v>
      </c>
      <c r="AH37" s="232">
        <v>56.218626688971803</v>
      </c>
      <c r="AI37" s="232">
        <v>62.135453159181502</v>
      </c>
      <c r="AJ37" s="232">
        <v>63.299681765538502</v>
      </c>
      <c r="AK37" s="232">
        <v>66.965932912832898</v>
      </c>
      <c r="AL37" s="238">
        <v>58.910963022816198</v>
      </c>
      <c r="AM37" s="232"/>
      <c r="AN37" s="239">
        <v>103.85825820265001</v>
      </c>
      <c r="AO37" s="240">
        <v>112.105178648354</v>
      </c>
      <c r="AP37" s="241">
        <v>107.981718425502</v>
      </c>
      <c r="AQ37" s="232"/>
      <c r="AR37" s="242">
        <v>72.936795869028401</v>
      </c>
      <c r="AS37" s="215"/>
      <c r="AT37" s="216">
        <v>2.9041382491490002</v>
      </c>
      <c r="AU37" s="210">
        <v>3.82688877692219</v>
      </c>
      <c r="AV37" s="210">
        <v>4.1342493838977701</v>
      </c>
      <c r="AW37" s="210">
        <v>2.73617914859945</v>
      </c>
      <c r="AX37" s="210">
        <v>5.9312526319952203</v>
      </c>
      <c r="AY37" s="217">
        <v>3.9806133143467699</v>
      </c>
      <c r="AZ37" s="210"/>
      <c r="BA37" s="218">
        <v>7.6279209900645304</v>
      </c>
      <c r="BB37" s="219">
        <v>9.4504021121094901</v>
      </c>
      <c r="BC37" s="220">
        <v>8.5653275901603205</v>
      </c>
      <c r="BD37" s="210"/>
      <c r="BE37" s="221">
        <v>5.8760058203620096</v>
      </c>
      <c r="BF37" s="38"/>
      <c r="BG37" s="39"/>
      <c r="BH37" s="39"/>
      <c r="BI37" s="39"/>
      <c r="BJ37" s="39"/>
      <c r="BK37" s="39"/>
      <c r="BL37" s="39"/>
      <c r="BM37" s="39"/>
      <c r="BN37" s="39"/>
      <c r="BO37" s="39"/>
      <c r="BP37" s="39"/>
      <c r="BQ37" s="39"/>
      <c r="BR37" s="39"/>
    </row>
    <row r="38" spans="1:70" x14ac:dyDescent="0.2">
      <c r="A38" s="19" t="s">
        <v>27</v>
      </c>
      <c r="B38" s="2" t="str">
        <f t="shared" si="0"/>
        <v>Northern Virginia</v>
      </c>
      <c r="C38" s="2"/>
      <c r="D38" s="23" t="s">
        <v>89</v>
      </c>
      <c r="E38" s="26" t="s">
        <v>90</v>
      </c>
      <c r="F38" s="2"/>
      <c r="G38" s="237">
        <v>91.927855447801605</v>
      </c>
      <c r="H38" s="232">
        <v>135.10088158902701</v>
      </c>
      <c r="I38" s="232">
        <v>158.09741128987</v>
      </c>
      <c r="J38" s="232">
        <v>154.891982734458</v>
      </c>
      <c r="K38" s="232">
        <v>121.624684679634</v>
      </c>
      <c r="L38" s="238">
        <v>132.328563148158</v>
      </c>
      <c r="M38" s="232"/>
      <c r="N38" s="239">
        <v>109.26427434273199</v>
      </c>
      <c r="O38" s="240">
        <v>111.59312424089499</v>
      </c>
      <c r="P38" s="241">
        <v>110.428699291813</v>
      </c>
      <c r="Q38" s="232"/>
      <c r="R38" s="242">
        <v>126.071459189202</v>
      </c>
      <c r="S38" s="215"/>
      <c r="T38" s="216">
        <v>15.3269314931372</v>
      </c>
      <c r="U38" s="210">
        <v>16.183905879414102</v>
      </c>
      <c r="V38" s="210">
        <v>17.3464636760548</v>
      </c>
      <c r="W38" s="210">
        <v>22.6870761033347</v>
      </c>
      <c r="X38" s="210">
        <v>17.433205377100499</v>
      </c>
      <c r="Y38" s="217">
        <v>18.036998646065399</v>
      </c>
      <c r="Z38" s="210"/>
      <c r="AA38" s="218">
        <v>15.538549904612401</v>
      </c>
      <c r="AB38" s="219">
        <v>17.910832160701201</v>
      </c>
      <c r="AC38" s="220">
        <v>16.7251450369235</v>
      </c>
      <c r="AD38" s="210"/>
      <c r="AE38" s="221">
        <v>17.705931234951901</v>
      </c>
      <c r="AF38" s="38"/>
      <c r="AG38" s="237">
        <v>81.672497934491801</v>
      </c>
      <c r="AH38" s="232">
        <v>124.998952355612</v>
      </c>
      <c r="AI38" s="232">
        <v>148.13270322499301</v>
      </c>
      <c r="AJ38" s="232">
        <v>141.102104840479</v>
      </c>
      <c r="AK38" s="232">
        <v>107.582920396128</v>
      </c>
      <c r="AL38" s="238">
        <v>120.69742740034199</v>
      </c>
      <c r="AM38" s="232"/>
      <c r="AN38" s="239">
        <v>98.091142160776499</v>
      </c>
      <c r="AO38" s="240">
        <v>101.740688555513</v>
      </c>
      <c r="AP38" s="241">
        <v>99.915915358145</v>
      </c>
      <c r="AQ38" s="232"/>
      <c r="AR38" s="242">
        <v>114.760565329523</v>
      </c>
      <c r="AS38" s="215"/>
      <c r="AT38" s="216">
        <v>10.4959555919243</v>
      </c>
      <c r="AU38" s="210">
        <v>8.5294350416815696</v>
      </c>
      <c r="AV38" s="210">
        <v>8.8405616975414407</v>
      </c>
      <c r="AW38" s="210">
        <v>11.131987074507199</v>
      </c>
      <c r="AX38" s="210">
        <v>10.5357044189901</v>
      </c>
      <c r="AY38" s="217">
        <v>9.8273786864700501</v>
      </c>
      <c r="AZ38" s="210"/>
      <c r="BA38" s="218">
        <v>13.877932123696599</v>
      </c>
      <c r="BB38" s="219">
        <v>13.3027832692808</v>
      </c>
      <c r="BC38" s="220">
        <v>13.5843779293761</v>
      </c>
      <c r="BD38" s="210"/>
      <c r="BE38" s="221">
        <v>10.739233470755</v>
      </c>
      <c r="BF38" s="38"/>
      <c r="BG38" s="39"/>
      <c r="BH38" s="39"/>
      <c r="BI38" s="39"/>
      <c r="BJ38" s="39"/>
      <c r="BK38" s="39"/>
      <c r="BL38" s="39"/>
      <c r="BM38" s="39"/>
      <c r="BN38" s="39"/>
      <c r="BO38" s="39"/>
      <c r="BP38" s="39"/>
      <c r="BQ38" s="39"/>
      <c r="BR38" s="39"/>
    </row>
    <row r="39" spans="1:70" x14ac:dyDescent="0.2">
      <c r="A39" s="21" t="s">
        <v>28</v>
      </c>
      <c r="B39" s="2" t="str">
        <f t="shared" si="0"/>
        <v>Shenandoah Valley</v>
      </c>
      <c r="C39" s="2"/>
      <c r="D39" s="24" t="s">
        <v>89</v>
      </c>
      <c r="E39" s="27" t="s">
        <v>90</v>
      </c>
      <c r="F39" s="2"/>
      <c r="G39" s="243">
        <v>35.097915499917598</v>
      </c>
      <c r="H39" s="244">
        <v>45.073682259924198</v>
      </c>
      <c r="I39" s="244">
        <v>50.4897932795256</v>
      </c>
      <c r="J39" s="244">
        <v>53.533512600889402</v>
      </c>
      <c r="K39" s="244">
        <v>52.589646680942103</v>
      </c>
      <c r="L39" s="245">
        <v>47.356910064239798</v>
      </c>
      <c r="M39" s="232"/>
      <c r="N39" s="246">
        <v>65.885679459726504</v>
      </c>
      <c r="O39" s="247">
        <v>61.595195190248702</v>
      </c>
      <c r="P39" s="248">
        <v>63.740437324987603</v>
      </c>
      <c r="Q39" s="232"/>
      <c r="R39" s="249">
        <v>52.037917853024901</v>
      </c>
      <c r="S39" s="215"/>
      <c r="T39" s="222">
        <v>9.68001236153939</v>
      </c>
      <c r="U39" s="223">
        <v>4.2650845136134796</v>
      </c>
      <c r="V39" s="223">
        <v>4.7346134032743104</v>
      </c>
      <c r="W39" s="223">
        <v>3.8413823082132899</v>
      </c>
      <c r="X39" s="223">
        <v>4.6790417692533399</v>
      </c>
      <c r="Y39" s="224">
        <v>5.1302795509371597</v>
      </c>
      <c r="Z39" s="210"/>
      <c r="AA39" s="225">
        <v>9.3668451014476002</v>
      </c>
      <c r="AB39" s="226">
        <v>1.20531492104112</v>
      </c>
      <c r="AC39" s="227">
        <v>5.2652289828781402</v>
      </c>
      <c r="AD39" s="210"/>
      <c r="AE39" s="228">
        <v>5.1774680230950496</v>
      </c>
      <c r="AF39" s="38"/>
      <c r="AG39" s="243">
        <v>32.983242328566398</v>
      </c>
      <c r="AH39" s="244">
        <v>43.666509213974699</v>
      </c>
      <c r="AI39" s="244">
        <v>46.9893542995109</v>
      </c>
      <c r="AJ39" s="244">
        <v>48.9694296209166</v>
      </c>
      <c r="AK39" s="244">
        <v>48.468006562248398</v>
      </c>
      <c r="AL39" s="245">
        <v>44.215308405043402</v>
      </c>
      <c r="AM39" s="232"/>
      <c r="AN39" s="246">
        <v>68.883038238510906</v>
      </c>
      <c r="AO39" s="247">
        <v>61.6552209083967</v>
      </c>
      <c r="AP39" s="248">
        <v>65.269129573453796</v>
      </c>
      <c r="AQ39" s="232"/>
      <c r="AR39" s="249">
        <v>50.2306858817321</v>
      </c>
      <c r="AS39" s="215"/>
      <c r="AT39" s="222">
        <v>4.2730088730706903</v>
      </c>
      <c r="AU39" s="223">
        <v>-0.36104670913800901</v>
      </c>
      <c r="AV39" s="223">
        <v>-0.27954547532858498</v>
      </c>
      <c r="AW39" s="223">
        <v>2.7123231441870099</v>
      </c>
      <c r="AX39" s="223">
        <v>2.6704063199931798</v>
      </c>
      <c r="AY39" s="224">
        <v>1.6625654672146899</v>
      </c>
      <c r="AZ39" s="210"/>
      <c r="BA39" s="225">
        <v>13.1935528316674</v>
      </c>
      <c r="BB39" s="226">
        <v>4.0393997312549699</v>
      </c>
      <c r="BC39" s="227">
        <v>8.6774556763726398</v>
      </c>
      <c r="BD39" s="210"/>
      <c r="BE39" s="228">
        <v>4.1571351392723903</v>
      </c>
      <c r="BF39" s="38"/>
      <c r="BG39" s="39"/>
      <c r="BH39" s="39"/>
      <c r="BI39" s="39"/>
      <c r="BJ39" s="39"/>
      <c r="BK39" s="39"/>
      <c r="BL39" s="39"/>
      <c r="BM39" s="39"/>
      <c r="BN39" s="39"/>
      <c r="BO39" s="39"/>
      <c r="BP39" s="39"/>
      <c r="BQ39" s="39"/>
      <c r="BR39" s="39"/>
    </row>
    <row r="40" spans="1:70" x14ac:dyDescent="0.2">
      <c r="A40" s="18" t="s">
        <v>29</v>
      </c>
      <c r="B40" s="2" t="str">
        <f t="shared" si="0"/>
        <v>Southern Virginia</v>
      </c>
      <c r="C40" s="8"/>
      <c r="D40" s="22" t="s">
        <v>89</v>
      </c>
      <c r="E40" s="25" t="s">
        <v>90</v>
      </c>
      <c r="F40" s="2"/>
      <c r="G40" s="229">
        <v>43.256939360529202</v>
      </c>
      <c r="H40" s="230">
        <v>61.280908489525899</v>
      </c>
      <c r="I40" s="230">
        <v>70.065153252480698</v>
      </c>
      <c r="J40" s="230">
        <v>71.840637265711095</v>
      </c>
      <c r="K40" s="230">
        <v>69.902714443219395</v>
      </c>
      <c r="L40" s="231">
        <v>63.269270562293201</v>
      </c>
      <c r="M40" s="232"/>
      <c r="N40" s="233">
        <v>85.526635060639407</v>
      </c>
      <c r="O40" s="234">
        <v>72.517016538037396</v>
      </c>
      <c r="P40" s="235">
        <v>79.021825799338401</v>
      </c>
      <c r="Q40" s="232"/>
      <c r="R40" s="236">
        <v>67.770000630020405</v>
      </c>
      <c r="S40" s="215"/>
      <c r="T40" s="207">
        <v>-2.0077652497069698</v>
      </c>
      <c r="U40" s="208">
        <v>-3.06487759336096</v>
      </c>
      <c r="V40" s="208">
        <v>-1.0663199713268099</v>
      </c>
      <c r="W40" s="208">
        <v>1.44057876982461</v>
      </c>
      <c r="X40" s="208">
        <v>3.19282882543907</v>
      </c>
      <c r="Y40" s="209">
        <v>-0.12501957519676399</v>
      </c>
      <c r="Z40" s="210"/>
      <c r="AA40" s="211">
        <v>8.3221885131174709</v>
      </c>
      <c r="AB40" s="212">
        <v>-5.8402320954922402</v>
      </c>
      <c r="AC40" s="213">
        <v>1.32909786450802</v>
      </c>
      <c r="AD40" s="210"/>
      <c r="AE40" s="214">
        <v>0.35476338991502998</v>
      </c>
      <c r="AF40" s="38"/>
      <c r="AG40" s="229">
        <v>40.685132855567801</v>
      </c>
      <c r="AH40" s="230">
        <v>57.825256890848898</v>
      </c>
      <c r="AI40" s="230">
        <v>63.820490628445398</v>
      </c>
      <c r="AJ40" s="230">
        <v>64.764181918412305</v>
      </c>
      <c r="AK40" s="230">
        <v>60.029897464167497</v>
      </c>
      <c r="AL40" s="231">
        <v>57.424991951488401</v>
      </c>
      <c r="AM40" s="232"/>
      <c r="AN40" s="233">
        <v>67.765452039691198</v>
      </c>
      <c r="AO40" s="234">
        <v>65.909196251378106</v>
      </c>
      <c r="AP40" s="235">
        <v>66.837324145534694</v>
      </c>
      <c r="AQ40" s="232"/>
      <c r="AR40" s="236">
        <v>60.114229721215899</v>
      </c>
      <c r="AS40" s="215"/>
      <c r="AT40" s="207">
        <v>-5.9169292658860604</v>
      </c>
      <c r="AU40" s="208">
        <v>-14.4066407074622</v>
      </c>
      <c r="AV40" s="208">
        <v>-14.218737878955301</v>
      </c>
      <c r="AW40" s="208">
        <v>-9.6544731045920802</v>
      </c>
      <c r="AX40" s="208">
        <v>-9.1314271103848093</v>
      </c>
      <c r="AY40" s="209">
        <v>-11.092614074181601</v>
      </c>
      <c r="AZ40" s="210"/>
      <c r="BA40" s="211">
        <v>-6.0348503425254796</v>
      </c>
      <c r="BB40" s="212">
        <v>-6.6944302351569096</v>
      </c>
      <c r="BC40" s="213">
        <v>-6.3612220781039897</v>
      </c>
      <c r="BD40" s="210"/>
      <c r="BE40" s="214">
        <v>-9.6422659805144892</v>
      </c>
      <c r="BF40" s="38"/>
    </row>
    <row r="41" spans="1:70" x14ac:dyDescent="0.2">
      <c r="A41" s="19" t="s">
        <v>30</v>
      </c>
      <c r="B41" s="2" t="str">
        <f t="shared" si="0"/>
        <v>Southwest Virginia - Blue Ridge Highlands</v>
      </c>
      <c r="C41" s="9"/>
      <c r="D41" s="23" t="s">
        <v>89</v>
      </c>
      <c r="E41" s="26" t="s">
        <v>90</v>
      </c>
      <c r="F41" s="2"/>
      <c r="G41" s="237">
        <v>40.8354493178486</v>
      </c>
      <c r="H41" s="232">
        <v>50.029850039463199</v>
      </c>
      <c r="I41" s="232">
        <v>55.683824557447203</v>
      </c>
      <c r="J41" s="232">
        <v>58.928798060660696</v>
      </c>
      <c r="K41" s="232">
        <v>58.909362949599704</v>
      </c>
      <c r="L41" s="238">
        <v>52.877456985003903</v>
      </c>
      <c r="M41" s="232"/>
      <c r="N41" s="239">
        <v>99.431499605366994</v>
      </c>
      <c r="O41" s="240">
        <v>98.413679107001897</v>
      </c>
      <c r="P41" s="241">
        <v>98.922589356184403</v>
      </c>
      <c r="Q41" s="232"/>
      <c r="R41" s="242">
        <v>66.033209091055497</v>
      </c>
      <c r="S41" s="215"/>
      <c r="T41" s="216">
        <v>-13.776219714367601</v>
      </c>
      <c r="U41" s="210">
        <v>-8.5848895442636302</v>
      </c>
      <c r="V41" s="210">
        <v>0.222301653059504</v>
      </c>
      <c r="W41" s="210">
        <v>-1.2300559442710599</v>
      </c>
      <c r="X41" s="210">
        <v>-8.6741614432344107</v>
      </c>
      <c r="Y41" s="217">
        <v>-6.1843118097897696</v>
      </c>
      <c r="Z41" s="210"/>
      <c r="AA41" s="218">
        <v>4.3675252788197296</v>
      </c>
      <c r="AB41" s="219">
        <v>9.6126216794139498</v>
      </c>
      <c r="AC41" s="220">
        <v>6.9123074214224296</v>
      </c>
      <c r="AD41" s="210"/>
      <c r="AE41" s="221">
        <v>-0.99318528107848703</v>
      </c>
      <c r="AF41" s="38"/>
      <c r="AG41" s="237">
        <v>38.921495659036999</v>
      </c>
      <c r="AH41" s="232">
        <v>47.544359285150499</v>
      </c>
      <c r="AI41" s="232">
        <v>50.501300597587097</v>
      </c>
      <c r="AJ41" s="232">
        <v>51.360058631187201</v>
      </c>
      <c r="AK41" s="232">
        <v>52.621371631525498</v>
      </c>
      <c r="AL41" s="238">
        <v>48.189717160897501</v>
      </c>
      <c r="AM41" s="232"/>
      <c r="AN41" s="239">
        <v>77.724636092005795</v>
      </c>
      <c r="AO41" s="240">
        <v>78.799415943172804</v>
      </c>
      <c r="AP41" s="241">
        <v>78.262026017589307</v>
      </c>
      <c r="AQ41" s="232"/>
      <c r="AR41" s="242">
        <v>56.781805405666603</v>
      </c>
      <c r="AS41" s="215"/>
      <c r="AT41" s="216">
        <v>-6.7308468516844799</v>
      </c>
      <c r="AU41" s="210">
        <v>-7.2952172354763496</v>
      </c>
      <c r="AV41" s="210">
        <v>-7.8266040682902203</v>
      </c>
      <c r="AW41" s="210">
        <v>-6.9794043817714799</v>
      </c>
      <c r="AX41" s="210">
        <v>-6.9348866627054404</v>
      </c>
      <c r="AY41" s="217">
        <v>-7.1709765197484403</v>
      </c>
      <c r="AZ41" s="210"/>
      <c r="BA41" s="218">
        <v>-8.5383594744151399</v>
      </c>
      <c r="BB41" s="219">
        <v>-6.3854832400244801</v>
      </c>
      <c r="BC41" s="220">
        <v>-7.46665420504221</v>
      </c>
      <c r="BD41" s="210"/>
      <c r="BE41" s="221">
        <v>-7.29674363239375</v>
      </c>
      <c r="BF41" s="38"/>
    </row>
    <row r="42" spans="1:70" x14ac:dyDescent="0.2">
      <c r="A42" s="20" t="s">
        <v>31</v>
      </c>
      <c r="B42" s="2" t="str">
        <f t="shared" si="0"/>
        <v>Southwest Virginia - Heart of Appalachia</v>
      </c>
      <c r="C42" s="2"/>
      <c r="D42" s="23" t="s">
        <v>89</v>
      </c>
      <c r="E42" s="26" t="s">
        <v>90</v>
      </c>
      <c r="F42" s="2"/>
      <c r="G42" s="237">
        <v>34.694495412843999</v>
      </c>
      <c r="H42" s="232">
        <v>50.211107974594199</v>
      </c>
      <c r="I42" s="232">
        <v>53.769844742413497</v>
      </c>
      <c r="J42" s="232">
        <v>54.504262526464302</v>
      </c>
      <c r="K42" s="232">
        <v>48.421157374735301</v>
      </c>
      <c r="L42" s="238">
        <v>48.320173606210297</v>
      </c>
      <c r="M42" s="232"/>
      <c r="N42" s="239">
        <v>46.041418489767103</v>
      </c>
      <c r="O42" s="240">
        <v>42.011926605504499</v>
      </c>
      <c r="P42" s="241">
        <v>44.026672547635798</v>
      </c>
      <c r="Q42" s="232"/>
      <c r="R42" s="242">
        <v>47.093459018046097</v>
      </c>
      <c r="S42" s="215"/>
      <c r="T42" s="216">
        <v>6.1421419199723202</v>
      </c>
      <c r="U42" s="210">
        <v>3.7818323440026398</v>
      </c>
      <c r="V42" s="210">
        <v>1.3705780016742499</v>
      </c>
      <c r="W42" s="210">
        <v>7.7605258395605503</v>
      </c>
      <c r="X42" s="210">
        <v>3.6635050654212402</v>
      </c>
      <c r="Y42" s="217">
        <v>4.4082916941031298</v>
      </c>
      <c r="Z42" s="210"/>
      <c r="AA42" s="218">
        <v>-3.2744026064040699</v>
      </c>
      <c r="AB42" s="219">
        <v>-1.7658772852743101</v>
      </c>
      <c r="AC42" s="220">
        <v>-2.56047838704621</v>
      </c>
      <c r="AD42" s="210"/>
      <c r="AE42" s="221">
        <v>2.45113766114362</v>
      </c>
      <c r="AF42" s="38"/>
      <c r="AG42" s="237">
        <v>30.2963408609738</v>
      </c>
      <c r="AH42" s="232">
        <v>46.182447071277302</v>
      </c>
      <c r="AI42" s="232">
        <v>49.851884262526397</v>
      </c>
      <c r="AJ42" s="232">
        <v>48.232413549752899</v>
      </c>
      <c r="AK42" s="232">
        <v>43.195550458715502</v>
      </c>
      <c r="AL42" s="238">
        <v>43.5517272406492</v>
      </c>
      <c r="AM42" s="232"/>
      <c r="AN42" s="239">
        <v>42.401684897671103</v>
      </c>
      <c r="AO42" s="240">
        <v>37.958747353563801</v>
      </c>
      <c r="AP42" s="241">
        <v>40.180216125617498</v>
      </c>
      <c r="AQ42" s="232"/>
      <c r="AR42" s="242">
        <v>42.588438350640097</v>
      </c>
      <c r="AS42" s="215"/>
      <c r="AT42" s="216">
        <v>-4.9444063170800003</v>
      </c>
      <c r="AU42" s="210">
        <v>-2.5540708680379498</v>
      </c>
      <c r="AV42" s="210">
        <v>-1.7831117849220599</v>
      </c>
      <c r="AW42" s="210">
        <v>-1.8315202463701601</v>
      </c>
      <c r="AX42" s="210">
        <v>1.0918332111211499</v>
      </c>
      <c r="AY42" s="217">
        <v>-1.8589639522814401</v>
      </c>
      <c r="AZ42" s="210"/>
      <c r="BA42" s="218">
        <v>-6.8425393348641901</v>
      </c>
      <c r="BB42" s="219">
        <v>-11.7877212956808</v>
      </c>
      <c r="BC42" s="220">
        <v>-9.24573907221958</v>
      </c>
      <c r="BD42" s="210"/>
      <c r="BE42" s="221">
        <v>-3.9659687367287999</v>
      </c>
      <c r="BF42" s="38"/>
    </row>
    <row r="43" spans="1:70" x14ac:dyDescent="0.2">
      <c r="A43" s="21" t="s">
        <v>32</v>
      </c>
      <c r="B43" s="2" t="str">
        <f t="shared" si="0"/>
        <v>Virginia Mountains</v>
      </c>
      <c r="C43" s="2"/>
      <c r="D43" s="24" t="s">
        <v>89</v>
      </c>
      <c r="E43" s="27" t="s">
        <v>90</v>
      </c>
      <c r="F43" s="2"/>
      <c r="G43" s="237">
        <v>41.052782457547799</v>
      </c>
      <c r="H43" s="232">
        <v>56.311381200695202</v>
      </c>
      <c r="I43" s="232">
        <v>70.041125818959699</v>
      </c>
      <c r="J43" s="232">
        <v>68.394975264072698</v>
      </c>
      <c r="K43" s="232">
        <v>65.155345634443094</v>
      </c>
      <c r="L43" s="238">
        <v>60.191122075143703</v>
      </c>
      <c r="M43" s="232"/>
      <c r="N43" s="239">
        <v>91.420089584169006</v>
      </c>
      <c r="O43" s="240">
        <v>82.270330258055793</v>
      </c>
      <c r="P43" s="241">
        <v>86.845209921112399</v>
      </c>
      <c r="Q43" s="232"/>
      <c r="R43" s="242">
        <v>67.806575745420503</v>
      </c>
      <c r="S43" s="215"/>
      <c r="T43" s="216">
        <v>8.2587294534292894</v>
      </c>
      <c r="U43" s="210">
        <v>-0.75532978303462195</v>
      </c>
      <c r="V43" s="210">
        <v>7.1841714798622398</v>
      </c>
      <c r="W43" s="210">
        <v>-17.538627731172198</v>
      </c>
      <c r="X43" s="210">
        <v>-22.2404661963078</v>
      </c>
      <c r="Y43" s="217">
        <v>-7.8914408770983702</v>
      </c>
      <c r="Z43" s="210"/>
      <c r="AA43" s="218">
        <v>-1.95155747353814</v>
      </c>
      <c r="AB43" s="219">
        <v>3.3720629256218202</v>
      </c>
      <c r="AC43" s="220">
        <v>0.49997254879903402</v>
      </c>
      <c r="AD43" s="210"/>
      <c r="AE43" s="221">
        <v>-4.98840918566186</v>
      </c>
      <c r="AF43" s="38"/>
      <c r="AG43" s="237">
        <v>41.372757721620502</v>
      </c>
      <c r="AH43" s="232">
        <v>55.770257721620503</v>
      </c>
      <c r="AI43" s="232">
        <v>64.418758189597497</v>
      </c>
      <c r="AJ43" s="232">
        <v>60.904144939162897</v>
      </c>
      <c r="AK43" s="232">
        <v>60.909470517448803</v>
      </c>
      <c r="AL43" s="238">
        <v>56.675077817889999</v>
      </c>
      <c r="AM43" s="232"/>
      <c r="AN43" s="239">
        <v>85.749397981013502</v>
      </c>
      <c r="AO43" s="240">
        <v>85.256394237197398</v>
      </c>
      <c r="AP43" s="241">
        <v>85.502896109105393</v>
      </c>
      <c r="AQ43" s="232"/>
      <c r="AR43" s="242">
        <v>64.911597329665895</v>
      </c>
      <c r="AS43" s="215"/>
      <c r="AT43" s="216">
        <v>1.7803988525371299</v>
      </c>
      <c r="AU43" s="210">
        <v>-5.8597055316633497</v>
      </c>
      <c r="AV43" s="210">
        <v>-1.8415211431559599</v>
      </c>
      <c r="AW43" s="210">
        <v>-9.5201469331740096</v>
      </c>
      <c r="AX43" s="210">
        <v>-4.5990980052179298</v>
      </c>
      <c r="AY43" s="217">
        <v>-4.4832654121369604</v>
      </c>
      <c r="AZ43" s="210"/>
      <c r="BA43" s="218">
        <v>-1.30247429498991</v>
      </c>
      <c r="BB43" s="219">
        <v>-0.193975804699446</v>
      </c>
      <c r="BC43" s="220">
        <v>-0.75291793598956103</v>
      </c>
      <c r="BD43" s="210"/>
      <c r="BE43" s="221">
        <v>-3.1127348573429798</v>
      </c>
      <c r="BF43" s="38"/>
    </row>
    <row r="44" spans="1:70" x14ac:dyDescent="0.2">
      <c r="A44" s="20" t="s">
        <v>104</v>
      </c>
      <c r="B44" s="2" t="s">
        <v>16</v>
      </c>
      <c r="D44" s="24" t="s">
        <v>89</v>
      </c>
      <c r="E44" s="27" t="s">
        <v>90</v>
      </c>
      <c r="G44" s="237">
        <v>113.04150260190799</v>
      </c>
      <c r="H44" s="232">
        <v>148.01698395490001</v>
      </c>
      <c r="I44" s="232">
        <v>175.67813746747601</v>
      </c>
      <c r="J44" s="232">
        <v>181.82353425845599</v>
      </c>
      <c r="K44" s="232">
        <v>168.70624024284399</v>
      </c>
      <c r="L44" s="238">
        <v>157.45327970511701</v>
      </c>
      <c r="M44" s="232"/>
      <c r="N44" s="239">
        <v>212.019323503902</v>
      </c>
      <c r="O44" s="240">
        <v>217.56119470945299</v>
      </c>
      <c r="P44" s="241">
        <v>214.79025910667801</v>
      </c>
      <c r="Q44" s="232"/>
      <c r="R44" s="242">
        <v>173.835273819848</v>
      </c>
      <c r="S44" s="215"/>
      <c r="T44" s="216">
        <v>8.5485771666083394</v>
      </c>
      <c r="U44" s="210">
        <v>2.2977161452397201</v>
      </c>
      <c r="V44" s="210">
        <v>4.58296399753175</v>
      </c>
      <c r="W44" s="210">
        <v>-1.9717495510295799</v>
      </c>
      <c r="X44" s="210">
        <v>-6.2707399576585603</v>
      </c>
      <c r="Y44" s="217">
        <v>0.63677063110285304</v>
      </c>
      <c r="Z44" s="210"/>
      <c r="AA44" s="218">
        <v>-0.81805684373169996</v>
      </c>
      <c r="AB44" s="219">
        <v>0.54605199084572398</v>
      </c>
      <c r="AC44" s="220">
        <v>-0.13186142874179199</v>
      </c>
      <c r="AD44" s="210"/>
      <c r="AE44" s="221">
        <v>0.36407482616824099</v>
      </c>
      <c r="AF44" s="38"/>
      <c r="AG44" s="237">
        <v>94.444432264397904</v>
      </c>
      <c r="AH44" s="232">
        <v>142.23638634380401</v>
      </c>
      <c r="AI44" s="232">
        <v>173.023504035776</v>
      </c>
      <c r="AJ44" s="232">
        <v>164.59535503926699</v>
      </c>
      <c r="AK44" s="232">
        <v>151.442464005235</v>
      </c>
      <c r="AL44" s="238">
        <v>145.148428337696</v>
      </c>
      <c r="AM44" s="232"/>
      <c r="AN44" s="239">
        <v>192.387142233856</v>
      </c>
      <c r="AO44" s="240">
        <v>200.61029450261699</v>
      </c>
      <c r="AP44" s="241">
        <v>196.49871836823701</v>
      </c>
      <c r="AQ44" s="232"/>
      <c r="AR44" s="242">
        <v>159.819939774993</v>
      </c>
      <c r="AS44" s="215"/>
      <c r="AT44" s="216">
        <v>-5.6710967883722798</v>
      </c>
      <c r="AU44" s="210">
        <v>3.59434666220521</v>
      </c>
      <c r="AV44" s="210">
        <v>10.079879901875501</v>
      </c>
      <c r="AW44" s="210">
        <v>3.5713343608153898</v>
      </c>
      <c r="AX44" s="210">
        <v>2.4387065506218102</v>
      </c>
      <c r="AY44" s="217">
        <v>3.4763090136958499</v>
      </c>
      <c r="AZ44" s="210"/>
      <c r="BA44" s="218">
        <v>0.74046279945825799</v>
      </c>
      <c r="BB44" s="219">
        <v>0.21874088026367</v>
      </c>
      <c r="BC44" s="220">
        <v>0.47195654902898398</v>
      </c>
      <c r="BD44" s="210"/>
      <c r="BE44" s="221">
        <v>2.3959284804796801</v>
      </c>
    </row>
    <row r="45" spans="1:70" x14ac:dyDescent="0.2">
      <c r="A45" s="20" t="s">
        <v>105</v>
      </c>
      <c r="B45" s="2" t="s">
        <v>17</v>
      </c>
      <c r="D45" s="24" t="s">
        <v>89</v>
      </c>
      <c r="E45" s="27" t="s">
        <v>90</v>
      </c>
      <c r="G45" s="237">
        <v>99.042742686428099</v>
      </c>
      <c r="H45" s="232">
        <v>156.60076511212799</v>
      </c>
      <c r="I45" s="232">
        <v>183.11250484984799</v>
      </c>
      <c r="J45" s="232">
        <v>177.393736323426</v>
      </c>
      <c r="K45" s="232">
        <v>147.24878055404599</v>
      </c>
      <c r="L45" s="238">
        <v>152.67970590517501</v>
      </c>
      <c r="M45" s="232"/>
      <c r="N45" s="239">
        <v>155.89615426398601</v>
      </c>
      <c r="O45" s="240">
        <v>168.56299798246201</v>
      </c>
      <c r="P45" s="241">
        <v>162.22957612322401</v>
      </c>
      <c r="Q45" s="232"/>
      <c r="R45" s="242">
        <v>155.40824025318901</v>
      </c>
      <c r="S45" s="215"/>
      <c r="T45" s="216">
        <v>3.3000240345660199</v>
      </c>
      <c r="U45" s="210">
        <v>9.7173138115178102</v>
      </c>
      <c r="V45" s="210">
        <v>11.8188295093478</v>
      </c>
      <c r="W45" s="210">
        <v>16.5738161894215</v>
      </c>
      <c r="X45" s="210">
        <v>12.549366019746699</v>
      </c>
      <c r="Y45" s="217">
        <v>11.384659779672599</v>
      </c>
      <c r="Z45" s="210"/>
      <c r="AA45" s="218">
        <v>15.1734612852031</v>
      </c>
      <c r="AB45" s="219">
        <v>20.8343452644752</v>
      </c>
      <c r="AC45" s="220">
        <v>18.046552314015699</v>
      </c>
      <c r="AD45" s="210"/>
      <c r="AE45" s="221">
        <v>13.291568259690999</v>
      </c>
      <c r="AF45" s="38"/>
      <c r="AG45" s="237">
        <v>90.151042235192406</v>
      </c>
      <c r="AH45" s="232">
        <v>145.24936098513101</v>
      </c>
      <c r="AI45" s="232">
        <v>175.29635712967701</v>
      </c>
      <c r="AJ45" s="232">
        <v>163.91840265705801</v>
      </c>
      <c r="AK45" s="232">
        <v>130.88960610268899</v>
      </c>
      <c r="AL45" s="238">
        <v>141.10095382194899</v>
      </c>
      <c r="AM45" s="232"/>
      <c r="AN45" s="239">
        <v>139.739333695894</v>
      </c>
      <c r="AO45" s="240">
        <v>147.46106457157799</v>
      </c>
      <c r="AP45" s="241">
        <v>143.600199133736</v>
      </c>
      <c r="AQ45" s="232"/>
      <c r="AR45" s="242">
        <v>141.81502391103101</v>
      </c>
      <c r="AS45" s="215"/>
      <c r="AT45" s="216">
        <v>3.6522452217566599</v>
      </c>
      <c r="AU45" s="210">
        <v>5.4605411714403598</v>
      </c>
      <c r="AV45" s="210">
        <v>6.90113594030099</v>
      </c>
      <c r="AW45" s="210">
        <v>7.51971468032907</v>
      </c>
      <c r="AX45" s="210">
        <v>6.2968393380446397</v>
      </c>
      <c r="AY45" s="217">
        <v>6.2070126818688998</v>
      </c>
      <c r="AZ45" s="210"/>
      <c r="BA45" s="218">
        <v>9.2071650980609903</v>
      </c>
      <c r="BB45" s="219">
        <v>9.65910728527572</v>
      </c>
      <c r="BC45" s="220">
        <v>9.4370745311824091</v>
      </c>
      <c r="BD45" s="210"/>
      <c r="BE45" s="221">
        <v>7.1219002081332698</v>
      </c>
    </row>
    <row r="46" spans="1:70" x14ac:dyDescent="0.2">
      <c r="A46" s="20" t="s">
        <v>106</v>
      </c>
      <c r="B46" s="2" t="s">
        <v>18</v>
      </c>
      <c r="D46" s="24" t="s">
        <v>89</v>
      </c>
      <c r="E46" s="27" t="s">
        <v>90</v>
      </c>
      <c r="G46" s="237">
        <v>77.081663872232795</v>
      </c>
      <c r="H46" s="232">
        <v>106.404837307113</v>
      </c>
      <c r="I46" s="232">
        <v>127.01950978999101</v>
      </c>
      <c r="J46" s="232">
        <v>126.531375145642</v>
      </c>
      <c r="K46" s="232">
        <v>119.310031543948</v>
      </c>
      <c r="L46" s="238">
        <v>111.269483531785</v>
      </c>
      <c r="M46" s="232"/>
      <c r="N46" s="239">
        <v>141.24699536787</v>
      </c>
      <c r="O46" s="240">
        <v>141.45774531813899</v>
      </c>
      <c r="P46" s="241">
        <v>141.352370343004</v>
      </c>
      <c r="Q46" s="232"/>
      <c r="R46" s="242">
        <v>119.86459404927599</v>
      </c>
      <c r="S46" s="215"/>
      <c r="T46" s="216">
        <v>17.378930780371999</v>
      </c>
      <c r="U46" s="210">
        <v>12.095618042181</v>
      </c>
      <c r="V46" s="210">
        <v>13.976838183738</v>
      </c>
      <c r="W46" s="210">
        <v>14.643036365554501</v>
      </c>
      <c r="X46" s="210">
        <v>12.218786995681199</v>
      </c>
      <c r="Y46" s="217">
        <v>13.836584254962901</v>
      </c>
      <c r="Z46" s="210"/>
      <c r="AA46" s="218">
        <v>19.3795976532247</v>
      </c>
      <c r="AB46" s="219">
        <v>20.653766114398799</v>
      </c>
      <c r="AC46" s="220">
        <v>20.013774971590699</v>
      </c>
      <c r="AD46" s="210"/>
      <c r="AE46" s="221">
        <v>15.8456011713174</v>
      </c>
      <c r="AF46" s="38"/>
      <c r="AG46" s="237">
        <v>70.281930876100205</v>
      </c>
      <c r="AH46" s="232">
        <v>102.833361915731</v>
      </c>
      <c r="AI46" s="232">
        <v>120.357528689049</v>
      </c>
      <c r="AJ46" s="232">
        <v>118.51898717346999</v>
      </c>
      <c r="AK46" s="232">
        <v>103.118193966864</v>
      </c>
      <c r="AL46" s="238">
        <v>103.022015568572</v>
      </c>
      <c r="AM46" s="232"/>
      <c r="AN46" s="239">
        <v>122.939590994344</v>
      </c>
      <c r="AO46" s="240">
        <v>123.97221525192499</v>
      </c>
      <c r="AP46" s="241">
        <v>123.455903123135</v>
      </c>
      <c r="AQ46" s="232"/>
      <c r="AR46" s="242">
        <v>108.86287749834401</v>
      </c>
      <c r="AS46" s="215"/>
      <c r="AT46" s="216">
        <v>11.9331261139373</v>
      </c>
      <c r="AU46" s="210">
        <v>5.1405073262149097</v>
      </c>
      <c r="AV46" s="210">
        <v>3.1113804878457301</v>
      </c>
      <c r="AW46" s="210">
        <v>4.8536897075508296</v>
      </c>
      <c r="AX46" s="210">
        <v>6.5369936618743099</v>
      </c>
      <c r="AY46" s="217">
        <v>5.7407542329486301</v>
      </c>
      <c r="AZ46" s="210"/>
      <c r="BA46" s="218">
        <v>10.068840021638399</v>
      </c>
      <c r="BB46" s="219">
        <v>9.9466713106096503</v>
      </c>
      <c r="BC46" s="220">
        <v>10.0072601043108</v>
      </c>
      <c r="BD46" s="210"/>
      <c r="BE46" s="221">
        <v>7.0877979496798202</v>
      </c>
    </row>
    <row r="47" spans="1:70" x14ac:dyDescent="0.2">
      <c r="A47" s="20" t="s">
        <v>107</v>
      </c>
      <c r="B47" s="2" t="s">
        <v>19</v>
      </c>
      <c r="D47" s="24" t="s">
        <v>89</v>
      </c>
      <c r="E47" s="27" t="s">
        <v>90</v>
      </c>
      <c r="G47" s="237">
        <v>55.254242626682498</v>
      </c>
      <c r="H47" s="232">
        <v>75.111062945368104</v>
      </c>
      <c r="I47" s="232">
        <v>89.294266874505098</v>
      </c>
      <c r="J47" s="232">
        <v>90.408899693190804</v>
      </c>
      <c r="K47" s="232">
        <v>94.986275237529597</v>
      </c>
      <c r="L47" s="238">
        <v>81.010949475455206</v>
      </c>
      <c r="M47" s="232"/>
      <c r="N47" s="239">
        <v>121.60385317695901</v>
      </c>
      <c r="O47" s="240">
        <v>119.80394101346</v>
      </c>
      <c r="P47" s="241">
        <v>120.703897095209</v>
      </c>
      <c r="Q47" s="232"/>
      <c r="R47" s="242">
        <v>92.351791652527893</v>
      </c>
      <c r="S47" s="215"/>
      <c r="T47" s="216">
        <v>7.0891802386415801</v>
      </c>
      <c r="U47" s="210">
        <v>5.82997083282583</v>
      </c>
      <c r="V47" s="210">
        <v>12.599942533457201</v>
      </c>
      <c r="W47" s="210">
        <v>12.328423102219899</v>
      </c>
      <c r="X47" s="210">
        <v>11.2431396740221</v>
      </c>
      <c r="Y47" s="217">
        <v>10.1457132540147</v>
      </c>
      <c r="Z47" s="210"/>
      <c r="AA47" s="218">
        <v>17.514289266665202</v>
      </c>
      <c r="AB47" s="219">
        <v>17.738492944848801</v>
      </c>
      <c r="AC47" s="220">
        <v>17.625448455691899</v>
      </c>
      <c r="AD47" s="210"/>
      <c r="AE47" s="221">
        <v>12.8248672966381</v>
      </c>
      <c r="AF47" s="38"/>
      <c r="AG47" s="237">
        <v>50.992779774905401</v>
      </c>
      <c r="AH47" s="232">
        <v>72.006643443611907</v>
      </c>
      <c r="AI47" s="232">
        <v>82.084852463479294</v>
      </c>
      <c r="AJ47" s="232">
        <v>81.846380747828903</v>
      </c>
      <c r="AK47" s="232">
        <v>78.728741520178204</v>
      </c>
      <c r="AL47" s="238">
        <v>73.130809917028003</v>
      </c>
      <c r="AM47" s="232"/>
      <c r="AN47" s="239">
        <v>102.743441817281</v>
      </c>
      <c r="AO47" s="240">
        <v>103.64802005446801</v>
      </c>
      <c r="AP47" s="241">
        <v>103.19573093587501</v>
      </c>
      <c r="AQ47" s="232"/>
      <c r="AR47" s="242">
        <v>81.719389994200299</v>
      </c>
      <c r="AS47" s="215"/>
      <c r="AT47" s="216">
        <v>5.77446818995179</v>
      </c>
      <c r="AU47" s="210">
        <v>3.3979444098513198</v>
      </c>
      <c r="AV47" s="210">
        <v>4.8836651475136899</v>
      </c>
      <c r="AW47" s="210">
        <v>3.8954943608344799</v>
      </c>
      <c r="AX47" s="210">
        <v>5.73700114186079</v>
      </c>
      <c r="AY47" s="217">
        <v>4.6679340604909596</v>
      </c>
      <c r="AZ47" s="210"/>
      <c r="BA47" s="218">
        <v>6.2541440604443901</v>
      </c>
      <c r="BB47" s="219">
        <v>5.4186882629973896</v>
      </c>
      <c r="BC47" s="220">
        <v>5.8329366537429896</v>
      </c>
      <c r="BD47" s="210"/>
      <c r="BE47" s="221">
        <v>5.0834955597542502</v>
      </c>
    </row>
    <row r="48" spans="1:70" x14ac:dyDescent="0.2">
      <c r="A48" s="20" t="s">
        <v>108</v>
      </c>
      <c r="B48" s="2" t="s">
        <v>20</v>
      </c>
      <c r="D48" s="24" t="s">
        <v>89</v>
      </c>
      <c r="E48" s="27" t="s">
        <v>90</v>
      </c>
      <c r="G48" s="237">
        <v>39.504260873298598</v>
      </c>
      <c r="H48" s="232">
        <v>47.4805074921643</v>
      </c>
      <c r="I48" s="232">
        <v>52.238986303722399</v>
      </c>
      <c r="J48" s="232">
        <v>54.102401786097602</v>
      </c>
      <c r="K48" s="232">
        <v>57.9370336181357</v>
      </c>
      <c r="L48" s="238">
        <v>50.252638014683697</v>
      </c>
      <c r="M48" s="232"/>
      <c r="N48" s="239">
        <v>77.814393542570002</v>
      </c>
      <c r="O48" s="240">
        <v>77.274306384440294</v>
      </c>
      <c r="P48" s="241">
        <v>77.544349963505198</v>
      </c>
      <c r="Q48" s="232"/>
      <c r="R48" s="242">
        <v>58.050270000061303</v>
      </c>
      <c r="S48" s="215"/>
      <c r="T48" s="216">
        <v>2.3259328397317298</v>
      </c>
      <c r="U48" s="210">
        <v>4.4956369594015104</v>
      </c>
      <c r="V48" s="210">
        <v>5.0927780474865099</v>
      </c>
      <c r="W48" s="210">
        <v>7.7005068362514102</v>
      </c>
      <c r="X48" s="210">
        <v>9.8748026766512602</v>
      </c>
      <c r="Y48" s="217">
        <v>6.1454236444169599</v>
      </c>
      <c r="Z48" s="210"/>
      <c r="AA48" s="218">
        <v>20.8263005143797</v>
      </c>
      <c r="AB48" s="219">
        <v>21.3046910091028</v>
      </c>
      <c r="AC48" s="220">
        <v>21.0641901973293</v>
      </c>
      <c r="AD48" s="210"/>
      <c r="AE48" s="221">
        <v>11.3838025113587</v>
      </c>
      <c r="AF48" s="38"/>
      <c r="AG48" s="237">
        <v>37.554805693215599</v>
      </c>
      <c r="AH48" s="232">
        <v>44.991118755576501</v>
      </c>
      <c r="AI48" s="232">
        <v>48.7707017619298</v>
      </c>
      <c r="AJ48" s="232">
        <v>50.161528546703501</v>
      </c>
      <c r="AK48" s="232">
        <v>50.360186728013502</v>
      </c>
      <c r="AL48" s="238">
        <v>46.367668297087803</v>
      </c>
      <c r="AM48" s="232"/>
      <c r="AN48" s="239">
        <v>67.023453661997493</v>
      </c>
      <c r="AO48" s="240">
        <v>67.082165808455898</v>
      </c>
      <c r="AP48" s="241">
        <v>67.052809735226703</v>
      </c>
      <c r="AQ48" s="232"/>
      <c r="AR48" s="242">
        <v>52.277708707984601</v>
      </c>
      <c r="AS48" s="215"/>
      <c r="AT48" s="216">
        <v>2.4682112657086401</v>
      </c>
      <c r="AU48" s="210">
        <v>0.70413471345279</v>
      </c>
      <c r="AV48" s="210">
        <v>1.39292556153304</v>
      </c>
      <c r="AW48" s="210">
        <v>1.9115437411706999</v>
      </c>
      <c r="AX48" s="210">
        <v>3.3297653099372102</v>
      </c>
      <c r="AY48" s="217">
        <v>1.95829230415272</v>
      </c>
      <c r="AZ48" s="210"/>
      <c r="BA48" s="218">
        <v>8.9981763535452099</v>
      </c>
      <c r="BB48" s="219">
        <v>8.5193798934381899</v>
      </c>
      <c r="BC48" s="220">
        <v>8.7583053515527993</v>
      </c>
      <c r="BD48" s="210"/>
      <c r="BE48" s="221">
        <v>4.3529813776959001</v>
      </c>
    </row>
    <row r="49" spans="1:57" x14ac:dyDescent="0.2">
      <c r="A49" s="21" t="s">
        <v>109</v>
      </c>
      <c r="B49" s="2" t="s">
        <v>21</v>
      </c>
      <c r="D49" s="24" t="s">
        <v>89</v>
      </c>
      <c r="E49" s="27" t="s">
        <v>90</v>
      </c>
      <c r="G49" s="237">
        <v>31.0962827100605</v>
      </c>
      <c r="H49" s="232">
        <v>32.6998431792791</v>
      </c>
      <c r="I49" s="232">
        <v>33.901261753983597</v>
      </c>
      <c r="J49" s="232">
        <v>34.767500732051502</v>
      </c>
      <c r="K49" s="232">
        <v>36.902902537190499</v>
      </c>
      <c r="L49" s="238">
        <v>33.873558182513001</v>
      </c>
      <c r="M49" s="232"/>
      <c r="N49" s="239">
        <v>47.232702878226597</v>
      </c>
      <c r="O49" s="240">
        <v>48.963667007702703</v>
      </c>
      <c r="P49" s="241">
        <v>48.0981849429646</v>
      </c>
      <c r="Q49" s="232"/>
      <c r="R49" s="242">
        <v>37.937737256927797</v>
      </c>
      <c r="S49" s="215"/>
      <c r="T49" s="216">
        <v>4.39231618324356</v>
      </c>
      <c r="U49" s="210">
        <v>4.8305136463660396</v>
      </c>
      <c r="V49" s="210">
        <v>6.8466788369136102</v>
      </c>
      <c r="W49" s="210">
        <v>6.4296568446844002</v>
      </c>
      <c r="X49" s="210">
        <v>9.2133478927019095</v>
      </c>
      <c r="Y49" s="217">
        <v>6.4090592966792403</v>
      </c>
      <c r="Z49" s="210"/>
      <c r="AA49" s="218">
        <v>12.997601618164801</v>
      </c>
      <c r="AB49" s="219">
        <v>17.108402573435001</v>
      </c>
      <c r="AC49" s="220">
        <v>15.053267852367901</v>
      </c>
      <c r="AD49" s="210"/>
      <c r="AE49" s="221">
        <v>9.3860497087562802</v>
      </c>
      <c r="AG49" s="237">
        <v>29.6017514850029</v>
      </c>
      <c r="AH49" s="232">
        <v>31.695847324494601</v>
      </c>
      <c r="AI49" s="232">
        <v>32.454237296037199</v>
      </c>
      <c r="AJ49" s="232">
        <v>32.947182240997599</v>
      </c>
      <c r="AK49" s="232">
        <v>33.9815981271094</v>
      </c>
      <c r="AL49" s="238">
        <v>32.136123294728399</v>
      </c>
      <c r="AM49" s="232"/>
      <c r="AN49" s="239">
        <v>41.146072319163402</v>
      </c>
      <c r="AO49" s="240">
        <v>42.478455958762503</v>
      </c>
      <c r="AP49" s="241">
        <v>41.812264138963002</v>
      </c>
      <c r="AQ49" s="232"/>
      <c r="AR49" s="242">
        <v>34.900734964509702</v>
      </c>
      <c r="AS49" s="215"/>
      <c r="AT49" s="216">
        <v>4.1402133001520296</v>
      </c>
      <c r="AU49" s="210">
        <v>3.4974559955148998</v>
      </c>
      <c r="AV49" s="210">
        <v>3.6368650604799702</v>
      </c>
      <c r="AW49" s="210">
        <v>2.5995977907842098</v>
      </c>
      <c r="AX49" s="210">
        <v>3.8888302911450299</v>
      </c>
      <c r="AY49" s="217">
        <v>3.5400327581835498</v>
      </c>
      <c r="AZ49" s="210"/>
      <c r="BA49" s="218">
        <v>1.35124118769659</v>
      </c>
      <c r="BB49" s="219">
        <v>2.3861971113128901</v>
      </c>
      <c r="BC49" s="220">
        <v>1.87388140530939</v>
      </c>
      <c r="BD49" s="210"/>
      <c r="BE49" s="221">
        <v>2.9610936538587702</v>
      </c>
    </row>
    <row r="50" spans="1:57" x14ac:dyDescent="0.2">
      <c r="A50" s="33" t="s">
        <v>47</v>
      </c>
      <c r="B50" t="s">
        <v>47</v>
      </c>
      <c r="D50" s="24" t="s">
        <v>89</v>
      </c>
      <c r="E50" s="27" t="s">
        <v>90</v>
      </c>
      <c r="G50" s="237">
        <v>48.513205661948298</v>
      </c>
      <c r="H50" s="232">
        <v>69.211218429086799</v>
      </c>
      <c r="I50" s="232">
        <v>81.624338051623596</v>
      </c>
      <c r="J50" s="232">
        <v>84.346858173744096</v>
      </c>
      <c r="K50" s="232">
        <v>83.955051346100404</v>
      </c>
      <c r="L50" s="238">
        <v>73.530134332500594</v>
      </c>
      <c r="M50" s="232"/>
      <c r="N50" s="239">
        <v>105.346100471829</v>
      </c>
      <c r="O50" s="240">
        <v>87.465514848737101</v>
      </c>
      <c r="P50" s="241">
        <v>96.405807660283003</v>
      </c>
      <c r="Q50" s="232"/>
      <c r="R50" s="242">
        <v>80.066040997581297</v>
      </c>
      <c r="S50" s="215"/>
      <c r="T50" s="216">
        <v>-9.0738461443293499</v>
      </c>
      <c r="U50" s="210">
        <v>-7.9504040691385596</v>
      </c>
      <c r="V50" s="210">
        <v>-0.30686165741035698</v>
      </c>
      <c r="W50" s="210">
        <v>1.1817083928251899</v>
      </c>
      <c r="X50" s="210">
        <v>2.2151666276054001</v>
      </c>
      <c r="Y50" s="217">
        <v>-2.19885278477128</v>
      </c>
      <c r="Z50" s="210"/>
      <c r="AA50" s="218">
        <v>7.1087108075562098</v>
      </c>
      <c r="AB50" s="219">
        <v>-9.05427424458132</v>
      </c>
      <c r="AC50" s="220">
        <v>-0.88217127289172603</v>
      </c>
      <c r="AD50" s="210"/>
      <c r="AE50" s="221">
        <v>-1.7498500585688599</v>
      </c>
      <c r="AG50" s="237">
        <v>44.667372328615002</v>
      </c>
      <c r="AH50" s="232">
        <v>64.9528053011379</v>
      </c>
      <c r="AI50" s="232">
        <v>72.532883708021004</v>
      </c>
      <c r="AJ50" s="232">
        <v>73.342100333055697</v>
      </c>
      <c r="AK50" s="232">
        <v>69.245123508187604</v>
      </c>
      <c r="AL50" s="238">
        <v>64.948057035803402</v>
      </c>
      <c r="AM50" s="232"/>
      <c r="AN50" s="239">
        <v>81.291410630030498</v>
      </c>
      <c r="AO50" s="240">
        <v>77.423933527615802</v>
      </c>
      <c r="AP50" s="241">
        <v>79.3576720788232</v>
      </c>
      <c r="AQ50" s="232"/>
      <c r="AR50" s="242">
        <v>69.065089905237599</v>
      </c>
      <c r="AS50" s="215"/>
      <c r="AT50" s="216">
        <v>-14.264596609266199</v>
      </c>
      <c r="AU50" s="210">
        <v>-18.663884475687201</v>
      </c>
      <c r="AV50" s="210">
        <v>-15.641321670626599</v>
      </c>
      <c r="AW50" s="210">
        <v>-11.937354913054101</v>
      </c>
      <c r="AX50" s="210">
        <v>-10.460088819672301</v>
      </c>
      <c r="AY50" s="217">
        <v>-14.2161146558828</v>
      </c>
      <c r="AZ50" s="210"/>
      <c r="BA50" s="218">
        <v>-8.1299656291274296</v>
      </c>
      <c r="BB50" s="219">
        <v>-10.011957131779001</v>
      </c>
      <c r="BC50" s="220">
        <v>-9.0577665183239908</v>
      </c>
      <c r="BD50" s="210"/>
      <c r="BE50" s="221">
        <v>-12.5884071687291</v>
      </c>
    </row>
    <row r="51" spans="1:57" x14ac:dyDescent="0.2">
      <c r="A51" s="109" t="s">
        <v>52</v>
      </c>
      <c r="B51" t="s">
        <v>52</v>
      </c>
      <c r="D51" s="24" t="s">
        <v>89</v>
      </c>
      <c r="E51" s="27" t="s">
        <v>90</v>
      </c>
      <c r="G51" s="237">
        <v>34.615072508485</v>
      </c>
      <c r="H51" s="232">
        <v>43.416879049675998</v>
      </c>
      <c r="I51" s="232">
        <v>48.498937056464001</v>
      </c>
      <c r="J51" s="232">
        <v>51.061166306695398</v>
      </c>
      <c r="K51" s="232">
        <v>51.784509410675703</v>
      </c>
      <c r="L51" s="238">
        <v>45.875312866399199</v>
      </c>
      <c r="M51" s="232"/>
      <c r="N51" s="239">
        <v>61.360919469299503</v>
      </c>
      <c r="O51" s="240">
        <v>60.373195001542697</v>
      </c>
      <c r="P51" s="241">
        <v>60.8670572354211</v>
      </c>
      <c r="Q51" s="232"/>
      <c r="R51" s="242">
        <v>50.158668400405503</v>
      </c>
      <c r="S51" s="215"/>
      <c r="T51" s="216">
        <v>9.6464724986785697</v>
      </c>
      <c r="U51" s="210">
        <v>1.6651264294785499</v>
      </c>
      <c r="V51" s="210">
        <v>4.8813826083512799</v>
      </c>
      <c r="W51" s="210">
        <v>10.509491599773799</v>
      </c>
      <c r="X51" s="210">
        <v>10.777825175111399</v>
      </c>
      <c r="Y51" s="217">
        <v>7.4520855964162296</v>
      </c>
      <c r="Z51" s="210"/>
      <c r="AA51" s="218">
        <v>0.97532760795696805</v>
      </c>
      <c r="AB51" s="219">
        <v>-0.113616262778114</v>
      </c>
      <c r="AC51" s="220">
        <v>0.432321686481344</v>
      </c>
      <c r="AD51" s="210"/>
      <c r="AE51" s="221">
        <v>4.90974862804386</v>
      </c>
      <c r="AG51" s="237">
        <v>31.209881482629001</v>
      </c>
      <c r="AH51" s="232">
        <v>42.287033967233398</v>
      </c>
      <c r="AI51" s="232">
        <v>45.097879468608298</v>
      </c>
      <c r="AJ51" s="232">
        <v>45.637640497308098</v>
      </c>
      <c r="AK51" s="232">
        <v>46.903304543165802</v>
      </c>
      <c r="AL51" s="238">
        <v>42.227147991788897</v>
      </c>
      <c r="AM51" s="232"/>
      <c r="AN51" s="239">
        <v>59.3798175762035</v>
      </c>
      <c r="AO51" s="240">
        <v>56.911533754212002</v>
      </c>
      <c r="AP51" s="241">
        <v>58.145675665207698</v>
      </c>
      <c r="AQ51" s="232"/>
      <c r="AR51" s="242">
        <v>46.775298755622899</v>
      </c>
      <c r="AS51" s="215"/>
      <c r="AT51" s="216">
        <v>2.2487833301821798</v>
      </c>
      <c r="AU51" s="210">
        <v>-1.1569447421699199</v>
      </c>
      <c r="AV51" s="210">
        <v>3.5697435990488198E-2</v>
      </c>
      <c r="AW51" s="210">
        <v>1.8732475896355201</v>
      </c>
      <c r="AX51" s="210">
        <v>5.11538013477628</v>
      </c>
      <c r="AY51" s="217">
        <v>1.6020886882716601</v>
      </c>
      <c r="AZ51" s="210"/>
      <c r="BA51" s="218">
        <v>4.2119659257880802</v>
      </c>
      <c r="BB51" s="219">
        <v>3.4551178072172801</v>
      </c>
      <c r="BC51" s="220">
        <v>3.8408734412734802</v>
      </c>
      <c r="BD51" s="210"/>
      <c r="BE51" s="221">
        <v>2.3836389588340201</v>
      </c>
    </row>
    <row r="52" spans="1:57" x14ac:dyDescent="0.2">
      <c r="A52" s="110" t="s">
        <v>59</v>
      </c>
      <c r="B52" t="s">
        <v>59</v>
      </c>
      <c r="D52" s="24" t="s">
        <v>89</v>
      </c>
      <c r="E52" s="27" t="s">
        <v>90</v>
      </c>
      <c r="G52" s="243">
        <v>57.443043032786797</v>
      </c>
      <c r="H52" s="244">
        <v>72.818306010928893</v>
      </c>
      <c r="I52" s="244">
        <v>87.400734289617404</v>
      </c>
      <c r="J52" s="244">
        <v>90.924661885245897</v>
      </c>
      <c r="K52" s="244">
        <v>118.61971311475401</v>
      </c>
      <c r="L52" s="245">
        <v>85.441291666666601</v>
      </c>
      <c r="M52" s="232"/>
      <c r="N52" s="246">
        <v>137.48251366120201</v>
      </c>
      <c r="O52" s="247">
        <v>140.05396516393401</v>
      </c>
      <c r="P52" s="248">
        <v>138.76823941256799</v>
      </c>
      <c r="Q52" s="232"/>
      <c r="R52" s="249">
        <v>100.677562451209</v>
      </c>
      <c r="S52" s="215"/>
      <c r="T52" s="222">
        <v>1.2861652353559401</v>
      </c>
      <c r="U52" s="223">
        <v>-6.1030064197310097</v>
      </c>
      <c r="V52" s="223">
        <v>4.5691992069558696</v>
      </c>
      <c r="W52" s="223">
        <v>1.50448041243213</v>
      </c>
      <c r="X52" s="223">
        <v>4.4003777166799001</v>
      </c>
      <c r="Y52" s="224">
        <v>1.46371185668646</v>
      </c>
      <c r="Z52" s="210"/>
      <c r="AA52" s="225">
        <v>11.848432594871101</v>
      </c>
      <c r="AB52" s="226">
        <v>11.636977543292399</v>
      </c>
      <c r="AC52" s="227">
        <v>11.7416254479102</v>
      </c>
      <c r="AD52" s="210"/>
      <c r="AE52" s="228">
        <v>5.2771202328073104</v>
      </c>
      <c r="AG52" s="243">
        <v>55.547030396174797</v>
      </c>
      <c r="AH52" s="244">
        <v>75.896192793715798</v>
      </c>
      <c r="AI52" s="244">
        <v>84.157386441256804</v>
      </c>
      <c r="AJ52" s="244">
        <v>87.516103142076503</v>
      </c>
      <c r="AK52" s="244">
        <v>88.743522028688503</v>
      </c>
      <c r="AL52" s="245">
        <v>78.372046960382505</v>
      </c>
      <c r="AM52" s="232"/>
      <c r="AN52" s="246">
        <v>109.22172472677499</v>
      </c>
      <c r="AO52" s="247">
        <v>110.13682120901601</v>
      </c>
      <c r="AP52" s="248">
        <v>109.679272967896</v>
      </c>
      <c r="AQ52" s="232"/>
      <c r="AR52" s="249">
        <v>87.316968676814895</v>
      </c>
      <c r="AS52" s="215"/>
      <c r="AT52" s="222">
        <v>-3.9664018708077302</v>
      </c>
      <c r="AU52" s="223">
        <v>-4.8827808546168097</v>
      </c>
      <c r="AV52" s="223">
        <v>-4.2182868040526298</v>
      </c>
      <c r="AW52" s="223">
        <v>-5.21076089312833</v>
      </c>
      <c r="AX52" s="223">
        <v>-2.7284014258046301</v>
      </c>
      <c r="AY52" s="224">
        <v>-4.2040053280760903</v>
      </c>
      <c r="AZ52" s="210"/>
      <c r="BA52" s="225">
        <v>2.7770290492964902</v>
      </c>
      <c r="BB52" s="226">
        <v>2.9247220576987698</v>
      </c>
      <c r="BC52" s="227">
        <v>2.8511305977113999</v>
      </c>
      <c r="BD52" s="210"/>
      <c r="BE52" s="228">
        <v>-1.7861693599160899</v>
      </c>
    </row>
  </sheetData>
  <sheetProtection formatCells="0" formatColumns="0" formatRows="0"/>
  <mergeCells count="47">
    <mergeCell ref="BE3:BE4"/>
    <mergeCell ref="AW3:AW4"/>
    <mergeCell ref="AX3:AX4"/>
    <mergeCell ref="AY3:AY4"/>
    <mergeCell ref="BA3:BA4"/>
    <mergeCell ref="BB3:BB4"/>
    <mergeCell ref="BC3:BC4"/>
    <mergeCell ref="AV3:AV4"/>
    <mergeCell ref="AH3:AH4"/>
    <mergeCell ref="AI3:AI4"/>
    <mergeCell ref="AJ3:AJ4"/>
    <mergeCell ref="AK3:AK4"/>
    <mergeCell ref="AL3:AL4"/>
    <mergeCell ref="AN3:AN4"/>
    <mergeCell ref="AO3:AO4"/>
    <mergeCell ref="AP3:AP4"/>
    <mergeCell ref="AR3:AR4"/>
    <mergeCell ref="AT3:AT4"/>
    <mergeCell ref="AU3:AU4"/>
    <mergeCell ref="AG3:AG4"/>
    <mergeCell ref="R3:R4"/>
    <mergeCell ref="T3:T4"/>
    <mergeCell ref="U3:U4"/>
    <mergeCell ref="V3:V4"/>
    <mergeCell ref="W3:W4"/>
    <mergeCell ref="X3:X4"/>
    <mergeCell ref="Y3:Y4"/>
    <mergeCell ref="AA3:AA4"/>
    <mergeCell ref="AB3:AB4"/>
    <mergeCell ref="AC3:AC4"/>
    <mergeCell ref="AE3:AE4"/>
    <mergeCell ref="AT2:BE2"/>
    <mergeCell ref="D3:D4"/>
    <mergeCell ref="E3:E4"/>
    <mergeCell ref="G3:G4"/>
    <mergeCell ref="H3:H4"/>
    <mergeCell ref="I3:I4"/>
    <mergeCell ref="P3:P4"/>
    <mergeCell ref="D2:E2"/>
    <mergeCell ref="G2:R2"/>
    <mergeCell ref="T2:AE2"/>
    <mergeCell ref="AG2:AR2"/>
    <mergeCell ref="J3:J4"/>
    <mergeCell ref="K3:K4"/>
    <mergeCell ref="L3:L4"/>
    <mergeCell ref="N3:N4"/>
    <mergeCell ref="O3:O4"/>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6">
    <tabColor theme="5" tint="-0.249977111117893"/>
    <outlinePr summaryBelow="0" summaryRight="0"/>
    <pageSetUpPr autoPageBreaks="0" fitToPage="1"/>
  </sheetPr>
  <dimension ref="A1:AX58"/>
  <sheetViews>
    <sheetView showGridLines="0" zoomScaleNormal="100" zoomScaleSheetLayoutView="100" workbookViewId="0">
      <selection activeCell="P13" sqref="P13"/>
    </sheetView>
  </sheetViews>
  <sheetFormatPr defaultRowHeight="12.75" x14ac:dyDescent="0.2"/>
  <cols>
    <col min="1" max="1" width="1.7109375" customWidth="1"/>
    <col min="2" max="3" width="8.7109375" customWidth="1"/>
    <col min="4" max="4" width="5.7109375" customWidth="1"/>
    <col min="5" max="5" width="6" customWidth="1"/>
    <col min="6" max="6" width="5.42578125" customWidth="1"/>
    <col min="7" max="7" width="6.140625" customWidth="1"/>
    <col min="8" max="8" width="5.5703125" customWidth="1"/>
    <col min="9" max="9" width="4.140625" customWidth="1"/>
    <col min="10" max="10" width="4.85546875" customWidth="1"/>
    <col min="11" max="12" width="4.7109375" customWidth="1"/>
    <col min="13" max="13" width="6.7109375" customWidth="1"/>
    <col min="14" max="14" width="4.7109375" customWidth="1"/>
    <col min="16" max="16" width="5.7109375" customWidth="1"/>
    <col min="17" max="17" width="6" customWidth="1"/>
    <col min="18" max="18" width="5.42578125" customWidth="1"/>
    <col min="19" max="19" width="6.140625" customWidth="1"/>
    <col min="20" max="20" width="5.5703125" customWidth="1"/>
    <col min="21" max="21" width="4.140625" customWidth="1"/>
    <col min="22" max="22" width="4.85546875" customWidth="1"/>
    <col min="23" max="23" width="8.7109375" customWidth="1"/>
    <col min="24" max="24" width="4.7109375" customWidth="1"/>
    <col min="257" max="257" width="1.7109375" customWidth="1"/>
    <col min="258" max="259" width="8.7109375" customWidth="1"/>
    <col min="260" max="260" width="5.7109375" customWidth="1"/>
    <col min="261" max="261" width="6" customWidth="1"/>
    <col min="262" max="262" width="5.42578125" customWidth="1"/>
    <col min="263" max="263" width="6.140625" customWidth="1"/>
    <col min="264" max="264" width="5.5703125" customWidth="1"/>
    <col min="265" max="265" width="4.140625" customWidth="1"/>
    <col min="266" max="266" width="4.85546875" customWidth="1"/>
    <col min="267" max="268" width="4.7109375" customWidth="1"/>
    <col min="269" max="269" width="6.7109375" customWidth="1"/>
    <col min="270" max="270" width="4.7109375" customWidth="1"/>
    <col min="272" max="272" width="5.7109375" customWidth="1"/>
    <col min="273" max="273" width="6" customWidth="1"/>
    <col min="274" max="274" width="5.42578125" customWidth="1"/>
    <col min="275" max="275" width="6.140625" customWidth="1"/>
    <col min="276" max="276" width="5.5703125" customWidth="1"/>
    <col min="277" max="277" width="4.140625" customWidth="1"/>
    <col min="278" max="278" width="4.85546875" customWidth="1"/>
    <col min="279" max="279" width="8.7109375" customWidth="1"/>
    <col min="280" max="280" width="4.7109375" customWidth="1"/>
    <col min="513" max="513" width="1.7109375" customWidth="1"/>
    <col min="514" max="515" width="8.7109375" customWidth="1"/>
    <col min="516" max="516" width="5.7109375" customWidth="1"/>
    <col min="517" max="517" width="6" customWidth="1"/>
    <col min="518" max="518" width="5.42578125" customWidth="1"/>
    <col min="519" max="519" width="6.140625" customWidth="1"/>
    <col min="520" max="520" width="5.5703125" customWidth="1"/>
    <col min="521" max="521" width="4.140625" customWidth="1"/>
    <col min="522" max="522" width="4.85546875" customWidth="1"/>
    <col min="523" max="524" width="4.7109375" customWidth="1"/>
    <col min="525" max="525" width="6.7109375" customWidth="1"/>
    <col min="526" max="526" width="4.7109375" customWidth="1"/>
    <col min="528" max="528" width="5.7109375" customWidth="1"/>
    <col min="529" max="529" width="6" customWidth="1"/>
    <col min="530" max="530" width="5.42578125" customWidth="1"/>
    <col min="531" max="531" width="6.140625" customWidth="1"/>
    <col min="532" max="532" width="5.5703125" customWidth="1"/>
    <col min="533" max="533" width="4.140625" customWidth="1"/>
    <col min="534" max="534" width="4.85546875" customWidth="1"/>
    <col min="535" max="535" width="8.7109375" customWidth="1"/>
    <col min="536" max="536" width="4.7109375" customWidth="1"/>
    <col min="769" max="769" width="1.7109375" customWidth="1"/>
    <col min="770" max="771" width="8.7109375" customWidth="1"/>
    <col min="772" max="772" width="5.7109375" customWidth="1"/>
    <col min="773" max="773" width="6" customWidth="1"/>
    <col min="774" max="774" width="5.42578125" customWidth="1"/>
    <col min="775" max="775" width="6.140625" customWidth="1"/>
    <col min="776" max="776" width="5.5703125" customWidth="1"/>
    <col min="777" max="777" width="4.140625" customWidth="1"/>
    <col min="778" max="778" width="4.85546875" customWidth="1"/>
    <col min="779" max="780" width="4.7109375" customWidth="1"/>
    <col min="781" max="781" width="6.7109375" customWidth="1"/>
    <col min="782" max="782" width="4.7109375" customWidth="1"/>
    <col min="784" max="784" width="5.7109375" customWidth="1"/>
    <col min="785" max="785" width="6" customWidth="1"/>
    <col min="786" max="786" width="5.42578125" customWidth="1"/>
    <col min="787" max="787" width="6.140625" customWidth="1"/>
    <col min="788" max="788" width="5.5703125" customWidth="1"/>
    <col min="789" max="789" width="4.140625" customWidth="1"/>
    <col min="790" max="790" width="4.85546875" customWidth="1"/>
    <col min="791" max="791" width="8.7109375" customWidth="1"/>
    <col min="792" max="792" width="4.7109375" customWidth="1"/>
    <col min="1025" max="1025" width="1.7109375" customWidth="1"/>
    <col min="1026" max="1027" width="8.7109375" customWidth="1"/>
    <col min="1028" max="1028" width="5.7109375" customWidth="1"/>
    <col min="1029" max="1029" width="6" customWidth="1"/>
    <col min="1030" max="1030" width="5.42578125" customWidth="1"/>
    <col min="1031" max="1031" width="6.140625" customWidth="1"/>
    <col min="1032" max="1032" width="5.5703125" customWidth="1"/>
    <col min="1033" max="1033" width="4.140625" customWidth="1"/>
    <col min="1034" max="1034" width="4.85546875" customWidth="1"/>
    <col min="1035" max="1036" width="4.7109375" customWidth="1"/>
    <col min="1037" max="1037" width="6.7109375" customWidth="1"/>
    <col min="1038" max="1038" width="4.7109375" customWidth="1"/>
    <col min="1040" max="1040" width="5.7109375" customWidth="1"/>
    <col min="1041" max="1041" width="6" customWidth="1"/>
    <col min="1042" max="1042" width="5.42578125" customWidth="1"/>
    <col min="1043" max="1043" width="6.140625" customWidth="1"/>
    <col min="1044" max="1044" width="5.5703125" customWidth="1"/>
    <col min="1045" max="1045" width="4.140625" customWidth="1"/>
    <col min="1046" max="1046" width="4.85546875" customWidth="1"/>
    <col min="1047" max="1047" width="8.7109375" customWidth="1"/>
    <col min="1048" max="1048" width="4.7109375" customWidth="1"/>
    <col min="1281" max="1281" width="1.7109375" customWidth="1"/>
    <col min="1282" max="1283" width="8.7109375" customWidth="1"/>
    <col min="1284" max="1284" width="5.7109375" customWidth="1"/>
    <col min="1285" max="1285" width="6" customWidth="1"/>
    <col min="1286" max="1286" width="5.42578125" customWidth="1"/>
    <col min="1287" max="1287" width="6.140625" customWidth="1"/>
    <col min="1288" max="1288" width="5.5703125" customWidth="1"/>
    <col min="1289" max="1289" width="4.140625" customWidth="1"/>
    <col min="1290" max="1290" width="4.85546875" customWidth="1"/>
    <col min="1291" max="1292" width="4.7109375" customWidth="1"/>
    <col min="1293" max="1293" width="6.7109375" customWidth="1"/>
    <col min="1294" max="1294" width="4.7109375" customWidth="1"/>
    <col min="1296" max="1296" width="5.7109375" customWidth="1"/>
    <col min="1297" max="1297" width="6" customWidth="1"/>
    <col min="1298" max="1298" width="5.42578125" customWidth="1"/>
    <col min="1299" max="1299" width="6.140625" customWidth="1"/>
    <col min="1300" max="1300" width="5.5703125" customWidth="1"/>
    <col min="1301" max="1301" width="4.140625" customWidth="1"/>
    <col min="1302" max="1302" width="4.85546875" customWidth="1"/>
    <col min="1303" max="1303" width="8.7109375" customWidth="1"/>
    <col min="1304" max="1304" width="4.7109375" customWidth="1"/>
    <col min="1537" max="1537" width="1.7109375" customWidth="1"/>
    <col min="1538" max="1539" width="8.7109375" customWidth="1"/>
    <col min="1540" max="1540" width="5.7109375" customWidth="1"/>
    <col min="1541" max="1541" width="6" customWidth="1"/>
    <col min="1542" max="1542" width="5.42578125" customWidth="1"/>
    <col min="1543" max="1543" width="6.140625" customWidth="1"/>
    <col min="1544" max="1544" width="5.5703125" customWidth="1"/>
    <col min="1545" max="1545" width="4.140625" customWidth="1"/>
    <col min="1546" max="1546" width="4.85546875" customWidth="1"/>
    <col min="1547" max="1548" width="4.7109375" customWidth="1"/>
    <col min="1549" max="1549" width="6.7109375" customWidth="1"/>
    <col min="1550" max="1550" width="4.7109375" customWidth="1"/>
    <col min="1552" max="1552" width="5.7109375" customWidth="1"/>
    <col min="1553" max="1553" width="6" customWidth="1"/>
    <col min="1554" max="1554" width="5.42578125" customWidth="1"/>
    <col min="1555" max="1555" width="6.140625" customWidth="1"/>
    <col min="1556" max="1556" width="5.5703125" customWidth="1"/>
    <col min="1557" max="1557" width="4.140625" customWidth="1"/>
    <col min="1558" max="1558" width="4.85546875" customWidth="1"/>
    <col min="1559" max="1559" width="8.7109375" customWidth="1"/>
    <col min="1560" max="1560" width="4.7109375" customWidth="1"/>
    <col min="1793" max="1793" width="1.7109375" customWidth="1"/>
    <col min="1794" max="1795" width="8.7109375" customWidth="1"/>
    <col min="1796" max="1796" width="5.7109375" customWidth="1"/>
    <col min="1797" max="1797" width="6" customWidth="1"/>
    <col min="1798" max="1798" width="5.42578125" customWidth="1"/>
    <col min="1799" max="1799" width="6.140625" customWidth="1"/>
    <col min="1800" max="1800" width="5.5703125" customWidth="1"/>
    <col min="1801" max="1801" width="4.140625" customWidth="1"/>
    <col min="1802" max="1802" width="4.85546875" customWidth="1"/>
    <col min="1803" max="1804" width="4.7109375" customWidth="1"/>
    <col min="1805" max="1805" width="6.7109375" customWidth="1"/>
    <col min="1806" max="1806" width="4.7109375" customWidth="1"/>
    <col min="1808" max="1808" width="5.7109375" customWidth="1"/>
    <col min="1809" max="1809" width="6" customWidth="1"/>
    <col min="1810" max="1810" width="5.42578125" customWidth="1"/>
    <col min="1811" max="1811" width="6.140625" customWidth="1"/>
    <col min="1812" max="1812" width="5.5703125" customWidth="1"/>
    <col min="1813" max="1813" width="4.140625" customWidth="1"/>
    <col min="1814" max="1814" width="4.85546875" customWidth="1"/>
    <col min="1815" max="1815" width="8.7109375" customWidth="1"/>
    <col min="1816" max="1816" width="4.7109375" customWidth="1"/>
    <col min="2049" max="2049" width="1.7109375" customWidth="1"/>
    <col min="2050" max="2051" width="8.7109375" customWidth="1"/>
    <col min="2052" max="2052" width="5.7109375" customWidth="1"/>
    <col min="2053" max="2053" width="6" customWidth="1"/>
    <col min="2054" max="2054" width="5.42578125" customWidth="1"/>
    <col min="2055" max="2055" width="6.140625" customWidth="1"/>
    <col min="2056" max="2056" width="5.5703125" customWidth="1"/>
    <col min="2057" max="2057" width="4.140625" customWidth="1"/>
    <col min="2058" max="2058" width="4.85546875" customWidth="1"/>
    <col min="2059" max="2060" width="4.7109375" customWidth="1"/>
    <col min="2061" max="2061" width="6.7109375" customWidth="1"/>
    <col min="2062" max="2062" width="4.7109375" customWidth="1"/>
    <col min="2064" max="2064" width="5.7109375" customWidth="1"/>
    <col min="2065" max="2065" width="6" customWidth="1"/>
    <col min="2066" max="2066" width="5.42578125" customWidth="1"/>
    <col min="2067" max="2067" width="6.140625" customWidth="1"/>
    <col min="2068" max="2068" width="5.5703125" customWidth="1"/>
    <col min="2069" max="2069" width="4.140625" customWidth="1"/>
    <col min="2070" max="2070" width="4.85546875" customWidth="1"/>
    <col min="2071" max="2071" width="8.7109375" customWidth="1"/>
    <col min="2072" max="2072" width="4.7109375" customWidth="1"/>
    <col min="2305" max="2305" width="1.7109375" customWidth="1"/>
    <col min="2306" max="2307" width="8.7109375" customWidth="1"/>
    <col min="2308" max="2308" width="5.7109375" customWidth="1"/>
    <col min="2309" max="2309" width="6" customWidth="1"/>
    <col min="2310" max="2310" width="5.42578125" customWidth="1"/>
    <col min="2311" max="2311" width="6.140625" customWidth="1"/>
    <col min="2312" max="2312" width="5.5703125" customWidth="1"/>
    <col min="2313" max="2313" width="4.140625" customWidth="1"/>
    <col min="2314" max="2314" width="4.85546875" customWidth="1"/>
    <col min="2315" max="2316" width="4.7109375" customWidth="1"/>
    <col min="2317" max="2317" width="6.7109375" customWidth="1"/>
    <col min="2318" max="2318" width="4.7109375" customWidth="1"/>
    <col min="2320" max="2320" width="5.7109375" customWidth="1"/>
    <col min="2321" max="2321" width="6" customWidth="1"/>
    <col min="2322" max="2322" width="5.42578125" customWidth="1"/>
    <col min="2323" max="2323" width="6.140625" customWidth="1"/>
    <col min="2324" max="2324" width="5.5703125" customWidth="1"/>
    <col min="2325" max="2325" width="4.140625" customWidth="1"/>
    <col min="2326" max="2326" width="4.85546875" customWidth="1"/>
    <col min="2327" max="2327" width="8.7109375" customWidth="1"/>
    <col min="2328" max="2328" width="4.7109375" customWidth="1"/>
    <col min="2561" max="2561" width="1.7109375" customWidth="1"/>
    <col min="2562" max="2563" width="8.7109375" customWidth="1"/>
    <col min="2564" max="2564" width="5.7109375" customWidth="1"/>
    <col min="2565" max="2565" width="6" customWidth="1"/>
    <col min="2566" max="2566" width="5.42578125" customWidth="1"/>
    <col min="2567" max="2567" width="6.140625" customWidth="1"/>
    <col min="2568" max="2568" width="5.5703125" customWidth="1"/>
    <col min="2569" max="2569" width="4.140625" customWidth="1"/>
    <col min="2570" max="2570" width="4.85546875" customWidth="1"/>
    <col min="2571" max="2572" width="4.7109375" customWidth="1"/>
    <col min="2573" max="2573" width="6.7109375" customWidth="1"/>
    <col min="2574" max="2574" width="4.7109375" customWidth="1"/>
    <col min="2576" max="2576" width="5.7109375" customWidth="1"/>
    <col min="2577" max="2577" width="6" customWidth="1"/>
    <col min="2578" max="2578" width="5.42578125" customWidth="1"/>
    <col min="2579" max="2579" width="6.140625" customWidth="1"/>
    <col min="2580" max="2580" width="5.5703125" customWidth="1"/>
    <col min="2581" max="2581" width="4.140625" customWidth="1"/>
    <col min="2582" max="2582" width="4.85546875" customWidth="1"/>
    <col min="2583" max="2583" width="8.7109375" customWidth="1"/>
    <col min="2584" max="2584" width="4.7109375" customWidth="1"/>
    <col min="2817" max="2817" width="1.7109375" customWidth="1"/>
    <col min="2818" max="2819" width="8.7109375" customWidth="1"/>
    <col min="2820" max="2820" width="5.7109375" customWidth="1"/>
    <col min="2821" max="2821" width="6" customWidth="1"/>
    <col min="2822" max="2822" width="5.42578125" customWidth="1"/>
    <col min="2823" max="2823" width="6.140625" customWidth="1"/>
    <col min="2824" max="2824" width="5.5703125" customWidth="1"/>
    <col min="2825" max="2825" width="4.140625" customWidth="1"/>
    <col min="2826" max="2826" width="4.85546875" customWidth="1"/>
    <col min="2827" max="2828" width="4.7109375" customWidth="1"/>
    <col min="2829" max="2829" width="6.7109375" customWidth="1"/>
    <col min="2830" max="2830" width="4.7109375" customWidth="1"/>
    <col min="2832" max="2832" width="5.7109375" customWidth="1"/>
    <col min="2833" max="2833" width="6" customWidth="1"/>
    <col min="2834" max="2834" width="5.42578125" customWidth="1"/>
    <col min="2835" max="2835" width="6.140625" customWidth="1"/>
    <col min="2836" max="2836" width="5.5703125" customWidth="1"/>
    <col min="2837" max="2837" width="4.140625" customWidth="1"/>
    <col min="2838" max="2838" width="4.85546875" customWidth="1"/>
    <col min="2839" max="2839" width="8.7109375" customWidth="1"/>
    <col min="2840" max="2840" width="4.7109375" customWidth="1"/>
    <col min="3073" max="3073" width="1.7109375" customWidth="1"/>
    <col min="3074" max="3075" width="8.7109375" customWidth="1"/>
    <col min="3076" max="3076" width="5.7109375" customWidth="1"/>
    <col min="3077" max="3077" width="6" customWidth="1"/>
    <col min="3078" max="3078" width="5.42578125" customWidth="1"/>
    <col min="3079" max="3079" width="6.140625" customWidth="1"/>
    <col min="3080" max="3080" width="5.5703125" customWidth="1"/>
    <col min="3081" max="3081" width="4.140625" customWidth="1"/>
    <col min="3082" max="3082" width="4.85546875" customWidth="1"/>
    <col min="3083" max="3084" width="4.7109375" customWidth="1"/>
    <col min="3085" max="3085" width="6.7109375" customWidth="1"/>
    <col min="3086" max="3086" width="4.7109375" customWidth="1"/>
    <col min="3088" max="3088" width="5.7109375" customWidth="1"/>
    <col min="3089" max="3089" width="6" customWidth="1"/>
    <col min="3090" max="3090" width="5.42578125" customWidth="1"/>
    <col min="3091" max="3091" width="6.140625" customWidth="1"/>
    <col min="3092" max="3092" width="5.5703125" customWidth="1"/>
    <col min="3093" max="3093" width="4.140625" customWidth="1"/>
    <col min="3094" max="3094" width="4.85546875" customWidth="1"/>
    <col min="3095" max="3095" width="8.7109375" customWidth="1"/>
    <col min="3096" max="3096" width="4.7109375" customWidth="1"/>
    <col min="3329" max="3329" width="1.7109375" customWidth="1"/>
    <col min="3330" max="3331" width="8.7109375" customWidth="1"/>
    <col min="3332" max="3332" width="5.7109375" customWidth="1"/>
    <col min="3333" max="3333" width="6" customWidth="1"/>
    <col min="3334" max="3334" width="5.42578125" customWidth="1"/>
    <col min="3335" max="3335" width="6.140625" customWidth="1"/>
    <col min="3336" max="3336" width="5.5703125" customWidth="1"/>
    <col min="3337" max="3337" width="4.140625" customWidth="1"/>
    <col min="3338" max="3338" width="4.85546875" customWidth="1"/>
    <col min="3339" max="3340" width="4.7109375" customWidth="1"/>
    <col min="3341" max="3341" width="6.7109375" customWidth="1"/>
    <col min="3342" max="3342" width="4.7109375" customWidth="1"/>
    <col min="3344" max="3344" width="5.7109375" customWidth="1"/>
    <col min="3345" max="3345" width="6" customWidth="1"/>
    <col min="3346" max="3346" width="5.42578125" customWidth="1"/>
    <col min="3347" max="3347" width="6.140625" customWidth="1"/>
    <col min="3348" max="3348" width="5.5703125" customWidth="1"/>
    <col min="3349" max="3349" width="4.140625" customWidth="1"/>
    <col min="3350" max="3350" width="4.85546875" customWidth="1"/>
    <col min="3351" max="3351" width="8.7109375" customWidth="1"/>
    <col min="3352" max="3352" width="4.7109375" customWidth="1"/>
    <col min="3585" max="3585" width="1.7109375" customWidth="1"/>
    <col min="3586" max="3587" width="8.7109375" customWidth="1"/>
    <col min="3588" max="3588" width="5.7109375" customWidth="1"/>
    <col min="3589" max="3589" width="6" customWidth="1"/>
    <col min="3590" max="3590" width="5.42578125" customWidth="1"/>
    <col min="3591" max="3591" width="6.140625" customWidth="1"/>
    <col min="3592" max="3592" width="5.5703125" customWidth="1"/>
    <col min="3593" max="3593" width="4.140625" customWidth="1"/>
    <col min="3594" max="3594" width="4.85546875" customWidth="1"/>
    <col min="3595" max="3596" width="4.7109375" customWidth="1"/>
    <col min="3597" max="3597" width="6.7109375" customWidth="1"/>
    <col min="3598" max="3598" width="4.7109375" customWidth="1"/>
    <col min="3600" max="3600" width="5.7109375" customWidth="1"/>
    <col min="3601" max="3601" width="6" customWidth="1"/>
    <col min="3602" max="3602" width="5.42578125" customWidth="1"/>
    <col min="3603" max="3603" width="6.140625" customWidth="1"/>
    <col min="3604" max="3604" width="5.5703125" customWidth="1"/>
    <col min="3605" max="3605" width="4.140625" customWidth="1"/>
    <col min="3606" max="3606" width="4.85546875" customWidth="1"/>
    <col min="3607" max="3607" width="8.7109375" customWidth="1"/>
    <col min="3608" max="3608" width="4.7109375" customWidth="1"/>
    <col min="3841" max="3841" width="1.7109375" customWidth="1"/>
    <col min="3842" max="3843" width="8.7109375" customWidth="1"/>
    <col min="3844" max="3844" width="5.7109375" customWidth="1"/>
    <col min="3845" max="3845" width="6" customWidth="1"/>
    <col min="3846" max="3846" width="5.42578125" customWidth="1"/>
    <col min="3847" max="3847" width="6.140625" customWidth="1"/>
    <col min="3848" max="3848" width="5.5703125" customWidth="1"/>
    <col min="3849" max="3849" width="4.140625" customWidth="1"/>
    <col min="3850" max="3850" width="4.85546875" customWidth="1"/>
    <col min="3851" max="3852" width="4.7109375" customWidth="1"/>
    <col min="3853" max="3853" width="6.7109375" customWidth="1"/>
    <col min="3854" max="3854" width="4.7109375" customWidth="1"/>
    <col min="3856" max="3856" width="5.7109375" customWidth="1"/>
    <col min="3857" max="3857" width="6" customWidth="1"/>
    <col min="3858" max="3858" width="5.42578125" customWidth="1"/>
    <col min="3859" max="3859" width="6.140625" customWidth="1"/>
    <col min="3860" max="3860" width="5.5703125" customWidth="1"/>
    <col min="3861" max="3861" width="4.140625" customWidth="1"/>
    <col min="3862" max="3862" width="4.85546875" customWidth="1"/>
    <col min="3863" max="3863" width="8.7109375" customWidth="1"/>
    <col min="3864" max="3864" width="4.7109375" customWidth="1"/>
    <col min="4097" max="4097" width="1.7109375" customWidth="1"/>
    <col min="4098" max="4099" width="8.7109375" customWidth="1"/>
    <col min="4100" max="4100" width="5.7109375" customWidth="1"/>
    <col min="4101" max="4101" width="6" customWidth="1"/>
    <col min="4102" max="4102" width="5.42578125" customWidth="1"/>
    <col min="4103" max="4103" width="6.140625" customWidth="1"/>
    <col min="4104" max="4104" width="5.5703125" customWidth="1"/>
    <col min="4105" max="4105" width="4.140625" customWidth="1"/>
    <col min="4106" max="4106" width="4.85546875" customWidth="1"/>
    <col min="4107" max="4108" width="4.7109375" customWidth="1"/>
    <col min="4109" max="4109" width="6.7109375" customWidth="1"/>
    <col min="4110" max="4110" width="4.7109375" customWidth="1"/>
    <col min="4112" max="4112" width="5.7109375" customWidth="1"/>
    <col min="4113" max="4113" width="6" customWidth="1"/>
    <col min="4114" max="4114" width="5.42578125" customWidth="1"/>
    <col min="4115" max="4115" width="6.140625" customWidth="1"/>
    <col min="4116" max="4116" width="5.5703125" customWidth="1"/>
    <col min="4117" max="4117" width="4.140625" customWidth="1"/>
    <col min="4118" max="4118" width="4.85546875" customWidth="1"/>
    <col min="4119" max="4119" width="8.7109375" customWidth="1"/>
    <col min="4120" max="4120" width="4.7109375" customWidth="1"/>
    <col min="4353" max="4353" width="1.7109375" customWidth="1"/>
    <col min="4354" max="4355" width="8.7109375" customWidth="1"/>
    <col min="4356" max="4356" width="5.7109375" customWidth="1"/>
    <col min="4357" max="4357" width="6" customWidth="1"/>
    <col min="4358" max="4358" width="5.42578125" customWidth="1"/>
    <col min="4359" max="4359" width="6.140625" customWidth="1"/>
    <col min="4360" max="4360" width="5.5703125" customWidth="1"/>
    <col min="4361" max="4361" width="4.140625" customWidth="1"/>
    <col min="4362" max="4362" width="4.85546875" customWidth="1"/>
    <col min="4363" max="4364" width="4.7109375" customWidth="1"/>
    <col min="4365" max="4365" width="6.7109375" customWidth="1"/>
    <col min="4366" max="4366" width="4.7109375" customWidth="1"/>
    <col min="4368" max="4368" width="5.7109375" customWidth="1"/>
    <col min="4369" max="4369" width="6" customWidth="1"/>
    <col min="4370" max="4370" width="5.42578125" customWidth="1"/>
    <col min="4371" max="4371" width="6.140625" customWidth="1"/>
    <col min="4372" max="4372" width="5.5703125" customWidth="1"/>
    <col min="4373" max="4373" width="4.140625" customWidth="1"/>
    <col min="4374" max="4374" width="4.85546875" customWidth="1"/>
    <col min="4375" max="4375" width="8.7109375" customWidth="1"/>
    <col min="4376" max="4376" width="4.7109375" customWidth="1"/>
    <col min="4609" max="4609" width="1.7109375" customWidth="1"/>
    <col min="4610" max="4611" width="8.7109375" customWidth="1"/>
    <col min="4612" max="4612" width="5.7109375" customWidth="1"/>
    <col min="4613" max="4613" width="6" customWidth="1"/>
    <col min="4614" max="4614" width="5.42578125" customWidth="1"/>
    <col min="4615" max="4615" width="6.140625" customWidth="1"/>
    <col min="4616" max="4616" width="5.5703125" customWidth="1"/>
    <col min="4617" max="4617" width="4.140625" customWidth="1"/>
    <col min="4618" max="4618" width="4.85546875" customWidth="1"/>
    <col min="4619" max="4620" width="4.7109375" customWidth="1"/>
    <col min="4621" max="4621" width="6.7109375" customWidth="1"/>
    <col min="4622" max="4622" width="4.7109375" customWidth="1"/>
    <col min="4624" max="4624" width="5.7109375" customWidth="1"/>
    <col min="4625" max="4625" width="6" customWidth="1"/>
    <col min="4626" max="4626" width="5.42578125" customWidth="1"/>
    <col min="4627" max="4627" width="6.140625" customWidth="1"/>
    <col min="4628" max="4628" width="5.5703125" customWidth="1"/>
    <col min="4629" max="4629" width="4.140625" customWidth="1"/>
    <col min="4630" max="4630" width="4.85546875" customWidth="1"/>
    <col min="4631" max="4631" width="8.7109375" customWidth="1"/>
    <col min="4632" max="4632" width="4.7109375" customWidth="1"/>
    <col min="4865" max="4865" width="1.7109375" customWidth="1"/>
    <col min="4866" max="4867" width="8.7109375" customWidth="1"/>
    <col min="4868" max="4868" width="5.7109375" customWidth="1"/>
    <col min="4869" max="4869" width="6" customWidth="1"/>
    <col min="4870" max="4870" width="5.42578125" customWidth="1"/>
    <col min="4871" max="4871" width="6.140625" customWidth="1"/>
    <col min="4872" max="4872" width="5.5703125" customWidth="1"/>
    <col min="4873" max="4873" width="4.140625" customWidth="1"/>
    <col min="4874" max="4874" width="4.85546875" customWidth="1"/>
    <col min="4875" max="4876" width="4.7109375" customWidth="1"/>
    <col min="4877" max="4877" width="6.7109375" customWidth="1"/>
    <col min="4878" max="4878" width="4.7109375" customWidth="1"/>
    <col min="4880" max="4880" width="5.7109375" customWidth="1"/>
    <col min="4881" max="4881" width="6" customWidth="1"/>
    <col min="4882" max="4882" width="5.42578125" customWidth="1"/>
    <col min="4883" max="4883" width="6.140625" customWidth="1"/>
    <col min="4884" max="4884" width="5.5703125" customWidth="1"/>
    <col min="4885" max="4885" width="4.140625" customWidth="1"/>
    <col min="4886" max="4886" width="4.85546875" customWidth="1"/>
    <col min="4887" max="4887" width="8.7109375" customWidth="1"/>
    <col min="4888" max="4888" width="4.7109375" customWidth="1"/>
    <col min="5121" max="5121" width="1.7109375" customWidth="1"/>
    <col min="5122" max="5123" width="8.7109375" customWidth="1"/>
    <col min="5124" max="5124" width="5.7109375" customWidth="1"/>
    <col min="5125" max="5125" width="6" customWidth="1"/>
    <col min="5126" max="5126" width="5.42578125" customWidth="1"/>
    <col min="5127" max="5127" width="6.140625" customWidth="1"/>
    <col min="5128" max="5128" width="5.5703125" customWidth="1"/>
    <col min="5129" max="5129" width="4.140625" customWidth="1"/>
    <col min="5130" max="5130" width="4.85546875" customWidth="1"/>
    <col min="5131" max="5132" width="4.7109375" customWidth="1"/>
    <col min="5133" max="5133" width="6.7109375" customWidth="1"/>
    <col min="5134" max="5134" width="4.7109375" customWidth="1"/>
    <col min="5136" max="5136" width="5.7109375" customWidth="1"/>
    <col min="5137" max="5137" width="6" customWidth="1"/>
    <col min="5138" max="5138" width="5.42578125" customWidth="1"/>
    <col min="5139" max="5139" width="6.140625" customWidth="1"/>
    <col min="5140" max="5140" width="5.5703125" customWidth="1"/>
    <col min="5141" max="5141" width="4.140625" customWidth="1"/>
    <col min="5142" max="5142" width="4.85546875" customWidth="1"/>
    <col min="5143" max="5143" width="8.7109375" customWidth="1"/>
    <col min="5144" max="5144" width="4.7109375" customWidth="1"/>
    <col min="5377" max="5377" width="1.7109375" customWidth="1"/>
    <col min="5378" max="5379" width="8.7109375" customWidth="1"/>
    <col min="5380" max="5380" width="5.7109375" customWidth="1"/>
    <col min="5381" max="5381" width="6" customWidth="1"/>
    <col min="5382" max="5382" width="5.42578125" customWidth="1"/>
    <col min="5383" max="5383" width="6.140625" customWidth="1"/>
    <col min="5384" max="5384" width="5.5703125" customWidth="1"/>
    <col min="5385" max="5385" width="4.140625" customWidth="1"/>
    <col min="5386" max="5386" width="4.85546875" customWidth="1"/>
    <col min="5387" max="5388" width="4.7109375" customWidth="1"/>
    <col min="5389" max="5389" width="6.7109375" customWidth="1"/>
    <col min="5390" max="5390" width="4.7109375" customWidth="1"/>
    <col min="5392" max="5392" width="5.7109375" customWidth="1"/>
    <col min="5393" max="5393" width="6" customWidth="1"/>
    <col min="5394" max="5394" width="5.42578125" customWidth="1"/>
    <col min="5395" max="5395" width="6.140625" customWidth="1"/>
    <col min="5396" max="5396" width="5.5703125" customWidth="1"/>
    <col min="5397" max="5397" width="4.140625" customWidth="1"/>
    <col min="5398" max="5398" width="4.85546875" customWidth="1"/>
    <col min="5399" max="5399" width="8.7109375" customWidth="1"/>
    <col min="5400" max="5400" width="4.7109375" customWidth="1"/>
    <col min="5633" max="5633" width="1.7109375" customWidth="1"/>
    <col min="5634" max="5635" width="8.7109375" customWidth="1"/>
    <col min="5636" max="5636" width="5.7109375" customWidth="1"/>
    <col min="5637" max="5637" width="6" customWidth="1"/>
    <col min="5638" max="5638" width="5.42578125" customWidth="1"/>
    <col min="5639" max="5639" width="6.140625" customWidth="1"/>
    <col min="5640" max="5640" width="5.5703125" customWidth="1"/>
    <col min="5641" max="5641" width="4.140625" customWidth="1"/>
    <col min="5642" max="5642" width="4.85546875" customWidth="1"/>
    <col min="5643" max="5644" width="4.7109375" customWidth="1"/>
    <col min="5645" max="5645" width="6.7109375" customWidth="1"/>
    <col min="5646" max="5646" width="4.7109375" customWidth="1"/>
    <col min="5648" max="5648" width="5.7109375" customWidth="1"/>
    <col min="5649" max="5649" width="6" customWidth="1"/>
    <col min="5650" max="5650" width="5.42578125" customWidth="1"/>
    <col min="5651" max="5651" width="6.140625" customWidth="1"/>
    <col min="5652" max="5652" width="5.5703125" customWidth="1"/>
    <col min="5653" max="5653" width="4.140625" customWidth="1"/>
    <col min="5654" max="5654" width="4.85546875" customWidth="1"/>
    <col min="5655" max="5655" width="8.7109375" customWidth="1"/>
    <col min="5656" max="5656" width="4.7109375" customWidth="1"/>
    <col min="5889" max="5889" width="1.7109375" customWidth="1"/>
    <col min="5890" max="5891" width="8.7109375" customWidth="1"/>
    <col min="5892" max="5892" width="5.7109375" customWidth="1"/>
    <col min="5893" max="5893" width="6" customWidth="1"/>
    <col min="5894" max="5894" width="5.42578125" customWidth="1"/>
    <col min="5895" max="5895" width="6.140625" customWidth="1"/>
    <col min="5896" max="5896" width="5.5703125" customWidth="1"/>
    <col min="5897" max="5897" width="4.140625" customWidth="1"/>
    <col min="5898" max="5898" width="4.85546875" customWidth="1"/>
    <col min="5899" max="5900" width="4.7109375" customWidth="1"/>
    <col min="5901" max="5901" width="6.7109375" customWidth="1"/>
    <col min="5902" max="5902" width="4.7109375" customWidth="1"/>
    <col min="5904" max="5904" width="5.7109375" customWidth="1"/>
    <col min="5905" max="5905" width="6" customWidth="1"/>
    <col min="5906" max="5906" width="5.42578125" customWidth="1"/>
    <col min="5907" max="5907" width="6.140625" customWidth="1"/>
    <col min="5908" max="5908" width="5.5703125" customWidth="1"/>
    <col min="5909" max="5909" width="4.140625" customWidth="1"/>
    <col min="5910" max="5910" width="4.85546875" customWidth="1"/>
    <col min="5911" max="5911" width="8.7109375" customWidth="1"/>
    <col min="5912" max="5912" width="4.7109375" customWidth="1"/>
    <col min="6145" max="6145" width="1.7109375" customWidth="1"/>
    <col min="6146" max="6147" width="8.7109375" customWidth="1"/>
    <col min="6148" max="6148" width="5.7109375" customWidth="1"/>
    <col min="6149" max="6149" width="6" customWidth="1"/>
    <col min="6150" max="6150" width="5.42578125" customWidth="1"/>
    <col min="6151" max="6151" width="6.140625" customWidth="1"/>
    <col min="6152" max="6152" width="5.5703125" customWidth="1"/>
    <col min="6153" max="6153" width="4.140625" customWidth="1"/>
    <col min="6154" max="6154" width="4.85546875" customWidth="1"/>
    <col min="6155" max="6156" width="4.7109375" customWidth="1"/>
    <col min="6157" max="6157" width="6.7109375" customWidth="1"/>
    <col min="6158" max="6158" width="4.7109375" customWidth="1"/>
    <col min="6160" max="6160" width="5.7109375" customWidth="1"/>
    <col min="6161" max="6161" width="6" customWidth="1"/>
    <col min="6162" max="6162" width="5.42578125" customWidth="1"/>
    <col min="6163" max="6163" width="6.140625" customWidth="1"/>
    <col min="6164" max="6164" width="5.5703125" customWidth="1"/>
    <col min="6165" max="6165" width="4.140625" customWidth="1"/>
    <col min="6166" max="6166" width="4.85546875" customWidth="1"/>
    <col min="6167" max="6167" width="8.7109375" customWidth="1"/>
    <col min="6168" max="6168" width="4.7109375" customWidth="1"/>
    <col min="6401" max="6401" width="1.7109375" customWidth="1"/>
    <col min="6402" max="6403" width="8.7109375" customWidth="1"/>
    <col min="6404" max="6404" width="5.7109375" customWidth="1"/>
    <col min="6405" max="6405" width="6" customWidth="1"/>
    <col min="6406" max="6406" width="5.42578125" customWidth="1"/>
    <col min="6407" max="6407" width="6.140625" customWidth="1"/>
    <col min="6408" max="6408" width="5.5703125" customWidth="1"/>
    <col min="6409" max="6409" width="4.140625" customWidth="1"/>
    <col min="6410" max="6410" width="4.85546875" customWidth="1"/>
    <col min="6411" max="6412" width="4.7109375" customWidth="1"/>
    <col min="6413" max="6413" width="6.7109375" customWidth="1"/>
    <col min="6414" max="6414" width="4.7109375" customWidth="1"/>
    <col min="6416" max="6416" width="5.7109375" customWidth="1"/>
    <col min="6417" max="6417" width="6" customWidth="1"/>
    <col min="6418" max="6418" width="5.42578125" customWidth="1"/>
    <col min="6419" max="6419" width="6.140625" customWidth="1"/>
    <col min="6420" max="6420" width="5.5703125" customWidth="1"/>
    <col min="6421" max="6421" width="4.140625" customWidth="1"/>
    <col min="6422" max="6422" width="4.85546875" customWidth="1"/>
    <col min="6423" max="6423" width="8.7109375" customWidth="1"/>
    <col min="6424" max="6424" width="4.7109375" customWidth="1"/>
    <col min="6657" max="6657" width="1.7109375" customWidth="1"/>
    <col min="6658" max="6659" width="8.7109375" customWidth="1"/>
    <col min="6660" max="6660" width="5.7109375" customWidth="1"/>
    <col min="6661" max="6661" width="6" customWidth="1"/>
    <col min="6662" max="6662" width="5.42578125" customWidth="1"/>
    <col min="6663" max="6663" width="6.140625" customWidth="1"/>
    <col min="6664" max="6664" width="5.5703125" customWidth="1"/>
    <col min="6665" max="6665" width="4.140625" customWidth="1"/>
    <col min="6666" max="6666" width="4.85546875" customWidth="1"/>
    <col min="6667" max="6668" width="4.7109375" customWidth="1"/>
    <col min="6669" max="6669" width="6.7109375" customWidth="1"/>
    <col min="6670" max="6670" width="4.7109375" customWidth="1"/>
    <col min="6672" max="6672" width="5.7109375" customWidth="1"/>
    <col min="6673" max="6673" width="6" customWidth="1"/>
    <col min="6674" max="6674" width="5.42578125" customWidth="1"/>
    <col min="6675" max="6675" width="6.140625" customWidth="1"/>
    <col min="6676" max="6676" width="5.5703125" customWidth="1"/>
    <col min="6677" max="6677" width="4.140625" customWidth="1"/>
    <col min="6678" max="6678" width="4.85546875" customWidth="1"/>
    <col min="6679" max="6679" width="8.7109375" customWidth="1"/>
    <col min="6680" max="6680" width="4.7109375" customWidth="1"/>
    <col min="6913" max="6913" width="1.7109375" customWidth="1"/>
    <col min="6914" max="6915" width="8.7109375" customWidth="1"/>
    <col min="6916" max="6916" width="5.7109375" customWidth="1"/>
    <col min="6917" max="6917" width="6" customWidth="1"/>
    <col min="6918" max="6918" width="5.42578125" customWidth="1"/>
    <col min="6919" max="6919" width="6.140625" customWidth="1"/>
    <col min="6920" max="6920" width="5.5703125" customWidth="1"/>
    <col min="6921" max="6921" width="4.140625" customWidth="1"/>
    <col min="6922" max="6922" width="4.85546875" customWidth="1"/>
    <col min="6923" max="6924" width="4.7109375" customWidth="1"/>
    <col min="6925" max="6925" width="6.7109375" customWidth="1"/>
    <col min="6926" max="6926" width="4.7109375" customWidth="1"/>
    <col min="6928" max="6928" width="5.7109375" customWidth="1"/>
    <col min="6929" max="6929" width="6" customWidth="1"/>
    <col min="6930" max="6930" width="5.42578125" customWidth="1"/>
    <col min="6931" max="6931" width="6.140625" customWidth="1"/>
    <col min="6932" max="6932" width="5.5703125" customWidth="1"/>
    <col min="6933" max="6933" width="4.140625" customWidth="1"/>
    <col min="6934" max="6934" width="4.85546875" customWidth="1"/>
    <col min="6935" max="6935" width="8.7109375" customWidth="1"/>
    <col min="6936" max="6936" width="4.7109375" customWidth="1"/>
    <col min="7169" max="7169" width="1.7109375" customWidth="1"/>
    <col min="7170" max="7171" width="8.7109375" customWidth="1"/>
    <col min="7172" max="7172" width="5.7109375" customWidth="1"/>
    <col min="7173" max="7173" width="6" customWidth="1"/>
    <col min="7174" max="7174" width="5.42578125" customWidth="1"/>
    <col min="7175" max="7175" width="6.140625" customWidth="1"/>
    <col min="7176" max="7176" width="5.5703125" customWidth="1"/>
    <col min="7177" max="7177" width="4.140625" customWidth="1"/>
    <col min="7178" max="7178" width="4.85546875" customWidth="1"/>
    <col min="7179" max="7180" width="4.7109375" customWidth="1"/>
    <col min="7181" max="7181" width="6.7109375" customWidth="1"/>
    <col min="7182" max="7182" width="4.7109375" customWidth="1"/>
    <col min="7184" max="7184" width="5.7109375" customWidth="1"/>
    <col min="7185" max="7185" width="6" customWidth="1"/>
    <col min="7186" max="7186" width="5.42578125" customWidth="1"/>
    <col min="7187" max="7187" width="6.140625" customWidth="1"/>
    <col min="7188" max="7188" width="5.5703125" customWidth="1"/>
    <col min="7189" max="7189" width="4.140625" customWidth="1"/>
    <col min="7190" max="7190" width="4.85546875" customWidth="1"/>
    <col min="7191" max="7191" width="8.7109375" customWidth="1"/>
    <col min="7192" max="7192" width="4.7109375" customWidth="1"/>
    <col min="7425" max="7425" width="1.7109375" customWidth="1"/>
    <col min="7426" max="7427" width="8.7109375" customWidth="1"/>
    <col min="7428" max="7428" width="5.7109375" customWidth="1"/>
    <col min="7429" max="7429" width="6" customWidth="1"/>
    <col min="7430" max="7430" width="5.42578125" customWidth="1"/>
    <col min="7431" max="7431" width="6.140625" customWidth="1"/>
    <col min="7432" max="7432" width="5.5703125" customWidth="1"/>
    <col min="7433" max="7433" width="4.140625" customWidth="1"/>
    <col min="7434" max="7434" width="4.85546875" customWidth="1"/>
    <col min="7435" max="7436" width="4.7109375" customWidth="1"/>
    <col min="7437" max="7437" width="6.7109375" customWidth="1"/>
    <col min="7438" max="7438" width="4.7109375" customWidth="1"/>
    <col min="7440" max="7440" width="5.7109375" customWidth="1"/>
    <col min="7441" max="7441" width="6" customWidth="1"/>
    <col min="7442" max="7442" width="5.42578125" customWidth="1"/>
    <col min="7443" max="7443" width="6.140625" customWidth="1"/>
    <col min="7444" max="7444" width="5.5703125" customWidth="1"/>
    <col min="7445" max="7445" width="4.140625" customWidth="1"/>
    <col min="7446" max="7446" width="4.85546875" customWidth="1"/>
    <col min="7447" max="7447" width="8.7109375" customWidth="1"/>
    <col min="7448" max="7448" width="4.7109375" customWidth="1"/>
    <col min="7681" max="7681" width="1.7109375" customWidth="1"/>
    <col min="7682" max="7683" width="8.7109375" customWidth="1"/>
    <col min="7684" max="7684" width="5.7109375" customWidth="1"/>
    <col min="7685" max="7685" width="6" customWidth="1"/>
    <col min="7686" max="7686" width="5.42578125" customWidth="1"/>
    <col min="7687" max="7687" width="6.140625" customWidth="1"/>
    <col min="7688" max="7688" width="5.5703125" customWidth="1"/>
    <col min="7689" max="7689" width="4.140625" customWidth="1"/>
    <col min="7690" max="7690" width="4.85546875" customWidth="1"/>
    <col min="7691" max="7692" width="4.7109375" customWidth="1"/>
    <col min="7693" max="7693" width="6.7109375" customWidth="1"/>
    <col min="7694" max="7694" width="4.7109375" customWidth="1"/>
    <col min="7696" max="7696" width="5.7109375" customWidth="1"/>
    <col min="7697" max="7697" width="6" customWidth="1"/>
    <col min="7698" max="7698" width="5.42578125" customWidth="1"/>
    <col min="7699" max="7699" width="6.140625" customWidth="1"/>
    <col min="7700" max="7700" width="5.5703125" customWidth="1"/>
    <col min="7701" max="7701" width="4.140625" customWidth="1"/>
    <col min="7702" max="7702" width="4.85546875" customWidth="1"/>
    <col min="7703" max="7703" width="8.7109375" customWidth="1"/>
    <col min="7704" max="7704" width="4.7109375" customWidth="1"/>
    <col min="7937" max="7937" width="1.7109375" customWidth="1"/>
    <col min="7938" max="7939" width="8.7109375" customWidth="1"/>
    <col min="7940" max="7940" width="5.7109375" customWidth="1"/>
    <col min="7941" max="7941" width="6" customWidth="1"/>
    <col min="7942" max="7942" width="5.42578125" customWidth="1"/>
    <col min="7943" max="7943" width="6.140625" customWidth="1"/>
    <col min="7944" max="7944" width="5.5703125" customWidth="1"/>
    <col min="7945" max="7945" width="4.140625" customWidth="1"/>
    <col min="7946" max="7946" width="4.85546875" customWidth="1"/>
    <col min="7947" max="7948" width="4.7109375" customWidth="1"/>
    <col min="7949" max="7949" width="6.7109375" customWidth="1"/>
    <col min="7950" max="7950" width="4.7109375" customWidth="1"/>
    <col min="7952" max="7952" width="5.7109375" customWidth="1"/>
    <col min="7953" max="7953" width="6" customWidth="1"/>
    <col min="7954" max="7954" width="5.42578125" customWidth="1"/>
    <col min="7955" max="7955" width="6.140625" customWidth="1"/>
    <col min="7956" max="7956" width="5.5703125" customWidth="1"/>
    <col min="7957" max="7957" width="4.140625" customWidth="1"/>
    <col min="7958" max="7958" width="4.85546875" customWidth="1"/>
    <col min="7959" max="7959" width="8.7109375" customWidth="1"/>
    <col min="7960" max="7960" width="4.7109375" customWidth="1"/>
    <col min="8193" max="8193" width="1.7109375" customWidth="1"/>
    <col min="8194" max="8195" width="8.7109375" customWidth="1"/>
    <col min="8196" max="8196" width="5.7109375" customWidth="1"/>
    <col min="8197" max="8197" width="6" customWidth="1"/>
    <col min="8198" max="8198" width="5.42578125" customWidth="1"/>
    <col min="8199" max="8199" width="6.140625" customWidth="1"/>
    <col min="8200" max="8200" width="5.5703125" customWidth="1"/>
    <col min="8201" max="8201" width="4.140625" customWidth="1"/>
    <col min="8202" max="8202" width="4.85546875" customWidth="1"/>
    <col min="8203" max="8204" width="4.7109375" customWidth="1"/>
    <col min="8205" max="8205" width="6.7109375" customWidth="1"/>
    <col min="8206" max="8206" width="4.7109375" customWidth="1"/>
    <col min="8208" max="8208" width="5.7109375" customWidth="1"/>
    <col min="8209" max="8209" width="6" customWidth="1"/>
    <col min="8210" max="8210" width="5.42578125" customWidth="1"/>
    <col min="8211" max="8211" width="6.140625" customWidth="1"/>
    <col min="8212" max="8212" width="5.5703125" customWidth="1"/>
    <col min="8213" max="8213" width="4.140625" customWidth="1"/>
    <col min="8214" max="8214" width="4.85546875" customWidth="1"/>
    <col min="8215" max="8215" width="8.7109375" customWidth="1"/>
    <col min="8216" max="8216" width="4.7109375" customWidth="1"/>
    <col min="8449" max="8449" width="1.7109375" customWidth="1"/>
    <col min="8450" max="8451" width="8.7109375" customWidth="1"/>
    <col min="8452" max="8452" width="5.7109375" customWidth="1"/>
    <col min="8453" max="8453" width="6" customWidth="1"/>
    <col min="8454" max="8454" width="5.42578125" customWidth="1"/>
    <col min="8455" max="8455" width="6.140625" customWidth="1"/>
    <col min="8456" max="8456" width="5.5703125" customWidth="1"/>
    <col min="8457" max="8457" width="4.140625" customWidth="1"/>
    <col min="8458" max="8458" width="4.85546875" customWidth="1"/>
    <col min="8459" max="8460" width="4.7109375" customWidth="1"/>
    <col min="8461" max="8461" width="6.7109375" customWidth="1"/>
    <col min="8462" max="8462" width="4.7109375" customWidth="1"/>
    <col min="8464" max="8464" width="5.7109375" customWidth="1"/>
    <col min="8465" max="8465" width="6" customWidth="1"/>
    <col min="8466" max="8466" width="5.42578125" customWidth="1"/>
    <col min="8467" max="8467" width="6.140625" customWidth="1"/>
    <col min="8468" max="8468" width="5.5703125" customWidth="1"/>
    <col min="8469" max="8469" width="4.140625" customWidth="1"/>
    <col min="8470" max="8470" width="4.85546875" customWidth="1"/>
    <col min="8471" max="8471" width="8.7109375" customWidth="1"/>
    <col min="8472" max="8472" width="4.7109375" customWidth="1"/>
    <col min="8705" max="8705" width="1.7109375" customWidth="1"/>
    <col min="8706" max="8707" width="8.7109375" customWidth="1"/>
    <col min="8708" max="8708" width="5.7109375" customWidth="1"/>
    <col min="8709" max="8709" width="6" customWidth="1"/>
    <col min="8710" max="8710" width="5.42578125" customWidth="1"/>
    <col min="8711" max="8711" width="6.140625" customWidth="1"/>
    <col min="8712" max="8712" width="5.5703125" customWidth="1"/>
    <col min="8713" max="8713" width="4.140625" customWidth="1"/>
    <col min="8714" max="8714" width="4.85546875" customWidth="1"/>
    <col min="8715" max="8716" width="4.7109375" customWidth="1"/>
    <col min="8717" max="8717" width="6.7109375" customWidth="1"/>
    <col min="8718" max="8718" width="4.7109375" customWidth="1"/>
    <col min="8720" max="8720" width="5.7109375" customWidth="1"/>
    <col min="8721" max="8721" width="6" customWidth="1"/>
    <col min="8722" max="8722" width="5.42578125" customWidth="1"/>
    <col min="8723" max="8723" width="6.140625" customWidth="1"/>
    <col min="8724" max="8724" width="5.5703125" customWidth="1"/>
    <col min="8725" max="8725" width="4.140625" customWidth="1"/>
    <col min="8726" max="8726" width="4.85546875" customWidth="1"/>
    <col min="8727" max="8727" width="8.7109375" customWidth="1"/>
    <col min="8728" max="8728" width="4.7109375" customWidth="1"/>
    <col min="8961" max="8961" width="1.7109375" customWidth="1"/>
    <col min="8962" max="8963" width="8.7109375" customWidth="1"/>
    <col min="8964" max="8964" width="5.7109375" customWidth="1"/>
    <col min="8965" max="8965" width="6" customWidth="1"/>
    <col min="8966" max="8966" width="5.42578125" customWidth="1"/>
    <col min="8967" max="8967" width="6.140625" customWidth="1"/>
    <col min="8968" max="8968" width="5.5703125" customWidth="1"/>
    <col min="8969" max="8969" width="4.140625" customWidth="1"/>
    <col min="8970" max="8970" width="4.85546875" customWidth="1"/>
    <col min="8971" max="8972" width="4.7109375" customWidth="1"/>
    <col min="8973" max="8973" width="6.7109375" customWidth="1"/>
    <col min="8974" max="8974" width="4.7109375" customWidth="1"/>
    <col min="8976" max="8976" width="5.7109375" customWidth="1"/>
    <col min="8977" max="8977" width="6" customWidth="1"/>
    <col min="8978" max="8978" width="5.42578125" customWidth="1"/>
    <col min="8979" max="8979" width="6.140625" customWidth="1"/>
    <col min="8980" max="8980" width="5.5703125" customWidth="1"/>
    <col min="8981" max="8981" width="4.140625" customWidth="1"/>
    <col min="8982" max="8982" width="4.85546875" customWidth="1"/>
    <col min="8983" max="8983" width="8.7109375" customWidth="1"/>
    <col min="8984" max="8984" width="4.7109375" customWidth="1"/>
    <col min="9217" max="9217" width="1.7109375" customWidth="1"/>
    <col min="9218" max="9219" width="8.7109375" customWidth="1"/>
    <col min="9220" max="9220" width="5.7109375" customWidth="1"/>
    <col min="9221" max="9221" width="6" customWidth="1"/>
    <col min="9222" max="9222" width="5.42578125" customWidth="1"/>
    <col min="9223" max="9223" width="6.140625" customWidth="1"/>
    <col min="9224" max="9224" width="5.5703125" customWidth="1"/>
    <col min="9225" max="9225" width="4.140625" customWidth="1"/>
    <col min="9226" max="9226" width="4.85546875" customWidth="1"/>
    <col min="9227" max="9228" width="4.7109375" customWidth="1"/>
    <col min="9229" max="9229" width="6.7109375" customWidth="1"/>
    <col min="9230" max="9230" width="4.7109375" customWidth="1"/>
    <col min="9232" max="9232" width="5.7109375" customWidth="1"/>
    <col min="9233" max="9233" width="6" customWidth="1"/>
    <col min="9234" max="9234" width="5.42578125" customWidth="1"/>
    <col min="9235" max="9235" width="6.140625" customWidth="1"/>
    <col min="9236" max="9236" width="5.5703125" customWidth="1"/>
    <col min="9237" max="9237" width="4.140625" customWidth="1"/>
    <col min="9238" max="9238" width="4.85546875" customWidth="1"/>
    <col min="9239" max="9239" width="8.7109375" customWidth="1"/>
    <col min="9240" max="9240" width="4.7109375" customWidth="1"/>
    <col min="9473" max="9473" width="1.7109375" customWidth="1"/>
    <col min="9474" max="9475" width="8.7109375" customWidth="1"/>
    <col min="9476" max="9476" width="5.7109375" customWidth="1"/>
    <col min="9477" max="9477" width="6" customWidth="1"/>
    <col min="9478" max="9478" width="5.42578125" customWidth="1"/>
    <col min="9479" max="9479" width="6.140625" customWidth="1"/>
    <col min="9480" max="9480" width="5.5703125" customWidth="1"/>
    <col min="9481" max="9481" width="4.140625" customWidth="1"/>
    <col min="9482" max="9482" width="4.85546875" customWidth="1"/>
    <col min="9483" max="9484" width="4.7109375" customWidth="1"/>
    <col min="9485" max="9485" width="6.7109375" customWidth="1"/>
    <col min="9486" max="9486" width="4.7109375" customWidth="1"/>
    <col min="9488" max="9488" width="5.7109375" customWidth="1"/>
    <col min="9489" max="9489" width="6" customWidth="1"/>
    <col min="9490" max="9490" width="5.42578125" customWidth="1"/>
    <col min="9491" max="9491" width="6.140625" customWidth="1"/>
    <col min="9492" max="9492" width="5.5703125" customWidth="1"/>
    <col min="9493" max="9493" width="4.140625" customWidth="1"/>
    <col min="9494" max="9494" width="4.85546875" customWidth="1"/>
    <col min="9495" max="9495" width="8.7109375" customWidth="1"/>
    <col min="9496" max="9496" width="4.7109375" customWidth="1"/>
    <col min="9729" max="9729" width="1.7109375" customWidth="1"/>
    <col min="9730" max="9731" width="8.7109375" customWidth="1"/>
    <col min="9732" max="9732" width="5.7109375" customWidth="1"/>
    <col min="9733" max="9733" width="6" customWidth="1"/>
    <col min="9734" max="9734" width="5.42578125" customWidth="1"/>
    <col min="9735" max="9735" width="6.140625" customWidth="1"/>
    <col min="9736" max="9736" width="5.5703125" customWidth="1"/>
    <col min="9737" max="9737" width="4.140625" customWidth="1"/>
    <col min="9738" max="9738" width="4.85546875" customWidth="1"/>
    <col min="9739" max="9740" width="4.7109375" customWidth="1"/>
    <col min="9741" max="9741" width="6.7109375" customWidth="1"/>
    <col min="9742" max="9742" width="4.7109375" customWidth="1"/>
    <col min="9744" max="9744" width="5.7109375" customWidth="1"/>
    <col min="9745" max="9745" width="6" customWidth="1"/>
    <col min="9746" max="9746" width="5.42578125" customWidth="1"/>
    <col min="9747" max="9747" width="6.140625" customWidth="1"/>
    <col min="9748" max="9748" width="5.5703125" customWidth="1"/>
    <col min="9749" max="9749" width="4.140625" customWidth="1"/>
    <col min="9750" max="9750" width="4.85546875" customWidth="1"/>
    <col min="9751" max="9751" width="8.7109375" customWidth="1"/>
    <col min="9752" max="9752" width="4.7109375" customWidth="1"/>
    <col min="9985" max="9985" width="1.7109375" customWidth="1"/>
    <col min="9986" max="9987" width="8.7109375" customWidth="1"/>
    <col min="9988" max="9988" width="5.7109375" customWidth="1"/>
    <col min="9989" max="9989" width="6" customWidth="1"/>
    <col min="9990" max="9990" width="5.42578125" customWidth="1"/>
    <col min="9991" max="9991" width="6.140625" customWidth="1"/>
    <col min="9992" max="9992" width="5.5703125" customWidth="1"/>
    <col min="9993" max="9993" width="4.140625" customWidth="1"/>
    <col min="9994" max="9994" width="4.85546875" customWidth="1"/>
    <col min="9995" max="9996" width="4.7109375" customWidth="1"/>
    <col min="9997" max="9997" width="6.7109375" customWidth="1"/>
    <col min="9998" max="9998" width="4.7109375" customWidth="1"/>
    <col min="10000" max="10000" width="5.7109375" customWidth="1"/>
    <col min="10001" max="10001" width="6" customWidth="1"/>
    <col min="10002" max="10002" width="5.42578125" customWidth="1"/>
    <col min="10003" max="10003" width="6.140625" customWidth="1"/>
    <col min="10004" max="10004" width="5.5703125" customWidth="1"/>
    <col min="10005" max="10005" width="4.140625" customWidth="1"/>
    <col min="10006" max="10006" width="4.85546875" customWidth="1"/>
    <col min="10007" max="10007" width="8.7109375" customWidth="1"/>
    <col min="10008" max="10008" width="4.7109375" customWidth="1"/>
    <col min="10241" max="10241" width="1.7109375" customWidth="1"/>
    <col min="10242" max="10243" width="8.7109375" customWidth="1"/>
    <col min="10244" max="10244" width="5.7109375" customWidth="1"/>
    <col min="10245" max="10245" width="6" customWidth="1"/>
    <col min="10246" max="10246" width="5.42578125" customWidth="1"/>
    <col min="10247" max="10247" width="6.140625" customWidth="1"/>
    <col min="10248" max="10248" width="5.5703125" customWidth="1"/>
    <col min="10249" max="10249" width="4.140625" customWidth="1"/>
    <col min="10250" max="10250" width="4.85546875" customWidth="1"/>
    <col min="10251" max="10252" width="4.7109375" customWidth="1"/>
    <col min="10253" max="10253" width="6.7109375" customWidth="1"/>
    <col min="10254" max="10254" width="4.7109375" customWidth="1"/>
    <col min="10256" max="10256" width="5.7109375" customWidth="1"/>
    <col min="10257" max="10257" width="6" customWidth="1"/>
    <col min="10258" max="10258" width="5.42578125" customWidth="1"/>
    <col min="10259" max="10259" width="6.140625" customWidth="1"/>
    <col min="10260" max="10260" width="5.5703125" customWidth="1"/>
    <col min="10261" max="10261" width="4.140625" customWidth="1"/>
    <col min="10262" max="10262" width="4.85546875" customWidth="1"/>
    <col min="10263" max="10263" width="8.7109375" customWidth="1"/>
    <col min="10264" max="10264" width="4.7109375" customWidth="1"/>
    <col min="10497" max="10497" width="1.7109375" customWidth="1"/>
    <col min="10498" max="10499" width="8.7109375" customWidth="1"/>
    <col min="10500" max="10500" width="5.7109375" customWidth="1"/>
    <col min="10501" max="10501" width="6" customWidth="1"/>
    <col min="10502" max="10502" width="5.42578125" customWidth="1"/>
    <col min="10503" max="10503" width="6.140625" customWidth="1"/>
    <col min="10504" max="10504" width="5.5703125" customWidth="1"/>
    <col min="10505" max="10505" width="4.140625" customWidth="1"/>
    <col min="10506" max="10506" width="4.85546875" customWidth="1"/>
    <col min="10507" max="10508" width="4.7109375" customWidth="1"/>
    <col min="10509" max="10509" width="6.7109375" customWidth="1"/>
    <col min="10510" max="10510" width="4.7109375" customWidth="1"/>
    <col min="10512" max="10512" width="5.7109375" customWidth="1"/>
    <col min="10513" max="10513" width="6" customWidth="1"/>
    <col min="10514" max="10514" width="5.42578125" customWidth="1"/>
    <col min="10515" max="10515" width="6.140625" customWidth="1"/>
    <col min="10516" max="10516" width="5.5703125" customWidth="1"/>
    <col min="10517" max="10517" width="4.140625" customWidth="1"/>
    <col min="10518" max="10518" width="4.85546875" customWidth="1"/>
    <col min="10519" max="10519" width="8.7109375" customWidth="1"/>
    <col min="10520" max="10520" width="4.7109375" customWidth="1"/>
    <col min="10753" max="10753" width="1.7109375" customWidth="1"/>
    <col min="10754" max="10755" width="8.7109375" customWidth="1"/>
    <col min="10756" max="10756" width="5.7109375" customWidth="1"/>
    <col min="10757" max="10757" width="6" customWidth="1"/>
    <col min="10758" max="10758" width="5.42578125" customWidth="1"/>
    <col min="10759" max="10759" width="6.140625" customWidth="1"/>
    <col min="10760" max="10760" width="5.5703125" customWidth="1"/>
    <col min="10761" max="10761" width="4.140625" customWidth="1"/>
    <col min="10762" max="10762" width="4.85546875" customWidth="1"/>
    <col min="10763" max="10764" width="4.7109375" customWidth="1"/>
    <col min="10765" max="10765" width="6.7109375" customWidth="1"/>
    <col min="10766" max="10766" width="4.7109375" customWidth="1"/>
    <col min="10768" max="10768" width="5.7109375" customWidth="1"/>
    <col min="10769" max="10769" width="6" customWidth="1"/>
    <col min="10770" max="10770" width="5.42578125" customWidth="1"/>
    <col min="10771" max="10771" width="6.140625" customWidth="1"/>
    <col min="10772" max="10772" width="5.5703125" customWidth="1"/>
    <col min="10773" max="10773" width="4.140625" customWidth="1"/>
    <col min="10774" max="10774" width="4.85546875" customWidth="1"/>
    <col min="10775" max="10775" width="8.7109375" customWidth="1"/>
    <col min="10776" max="10776" width="4.7109375" customWidth="1"/>
    <col min="11009" max="11009" width="1.7109375" customWidth="1"/>
    <col min="11010" max="11011" width="8.7109375" customWidth="1"/>
    <col min="11012" max="11012" width="5.7109375" customWidth="1"/>
    <col min="11013" max="11013" width="6" customWidth="1"/>
    <col min="11014" max="11014" width="5.42578125" customWidth="1"/>
    <col min="11015" max="11015" width="6.140625" customWidth="1"/>
    <col min="11016" max="11016" width="5.5703125" customWidth="1"/>
    <col min="11017" max="11017" width="4.140625" customWidth="1"/>
    <col min="11018" max="11018" width="4.85546875" customWidth="1"/>
    <col min="11019" max="11020" width="4.7109375" customWidth="1"/>
    <col min="11021" max="11021" width="6.7109375" customWidth="1"/>
    <col min="11022" max="11022" width="4.7109375" customWidth="1"/>
    <col min="11024" max="11024" width="5.7109375" customWidth="1"/>
    <col min="11025" max="11025" width="6" customWidth="1"/>
    <col min="11026" max="11026" width="5.42578125" customWidth="1"/>
    <col min="11027" max="11027" width="6.140625" customWidth="1"/>
    <col min="11028" max="11028" width="5.5703125" customWidth="1"/>
    <col min="11029" max="11029" width="4.140625" customWidth="1"/>
    <col min="11030" max="11030" width="4.85546875" customWidth="1"/>
    <col min="11031" max="11031" width="8.7109375" customWidth="1"/>
    <col min="11032" max="11032" width="4.7109375" customWidth="1"/>
    <col min="11265" max="11265" width="1.7109375" customWidth="1"/>
    <col min="11266" max="11267" width="8.7109375" customWidth="1"/>
    <col min="11268" max="11268" width="5.7109375" customWidth="1"/>
    <col min="11269" max="11269" width="6" customWidth="1"/>
    <col min="11270" max="11270" width="5.42578125" customWidth="1"/>
    <col min="11271" max="11271" width="6.140625" customWidth="1"/>
    <col min="11272" max="11272" width="5.5703125" customWidth="1"/>
    <col min="11273" max="11273" width="4.140625" customWidth="1"/>
    <col min="11274" max="11274" width="4.85546875" customWidth="1"/>
    <col min="11275" max="11276" width="4.7109375" customWidth="1"/>
    <col min="11277" max="11277" width="6.7109375" customWidth="1"/>
    <col min="11278" max="11278" width="4.7109375" customWidth="1"/>
    <col min="11280" max="11280" width="5.7109375" customWidth="1"/>
    <col min="11281" max="11281" width="6" customWidth="1"/>
    <col min="11282" max="11282" width="5.42578125" customWidth="1"/>
    <col min="11283" max="11283" width="6.140625" customWidth="1"/>
    <col min="11284" max="11284" width="5.5703125" customWidth="1"/>
    <col min="11285" max="11285" width="4.140625" customWidth="1"/>
    <col min="11286" max="11286" width="4.85546875" customWidth="1"/>
    <col min="11287" max="11287" width="8.7109375" customWidth="1"/>
    <col min="11288" max="11288" width="4.7109375" customWidth="1"/>
    <col min="11521" max="11521" width="1.7109375" customWidth="1"/>
    <col min="11522" max="11523" width="8.7109375" customWidth="1"/>
    <col min="11524" max="11524" width="5.7109375" customWidth="1"/>
    <col min="11525" max="11525" width="6" customWidth="1"/>
    <col min="11526" max="11526" width="5.42578125" customWidth="1"/>
    <col min="11527" max="11527" width="6.140625" customWidth="1"/>
    <col min="11528" max="11528" width="5.5703125" customWidth="1"/>
    <col min="11529" max="11529" width="4.140625" customWidth="1"/>
    <col min="11530" max="11530" width="4.85546875" customWidth="1"/>
    <col min="11531" max="11532" width="4.7109375" customWidth="1"/>
    <col min="11533" max="11533" width="6.7109375" customWidth="1"/>
    <col min="11534" max="11534" width="4.7109375" customWidth="1"/>
    <col min="11536" max="11536" width="5.7109375" customWidth="1"/>
    <col min="11537" max="11537" width="6" customWidth="1"/>
    <col min="11538" max="11538" width="5.42578125" customWidth="1"/>
    <col min="11539" max="11539" width="6.140625" customWidth="1"/>
    <col min="11540" max="11540" width="5.5703125" customWidth="1"/>
    <col min="11541" max="11541" width="4.140625" customWidth="1"/>
    <col min="11542" max="11542" width="4.85546875" customWidth="1"/>
    <col min="11543" max="11543" width="8.7109375" customWidth="1"/>
    <col min="11544" max="11544" width="4.7109375" customWidth="1"/>
    <col min="11777" max="11777" width="1.7109375" customWidth="1"/>
    <col min="11778" max="11779" width="8.7109375" customWidth="1"/>
    <col min="11780" max="11780" width="5.7109375" customWidth="1"/>
    <col min="11781" max="11781" width="6" customWidth="1"/>
    <col min="11782" max="11782" width="5.42578125" customWidth="1"/>
    <col min="11783" max="11783" width="6.140625" customWidth="1"/>
    <col min="11784" max="11784" width="5.5703125" customWidth="1"/>
    <col min="11785" max="11785" width="4.140625" customWidth="1"/>
    <col min="11786" max="11786" width="4.85546875" customWidth="1"/>
    <col min="11787" max="11788" width="4.7109375" customWidth="1"/>
    <col min="11789" max="11789" width="6.7109375" customWidth="1"/>
    <col min="11790" max="11790" width="4.7109375" customWidth="1"/>
    <col min="11792" max="11792" width="5.7109375" customWidth="1"/>
    <col min="11793" max="11793" width="6" customWidth="1"/>
    <col min="11794" max="11794" width="5.42578125" customWidth="1"/>
    <col min="11795" max="11795" width="6.140625" customWidth="1"/>
    <col min="11796" max="11796" width="5.5703125" customWidth="1"/>
    <col min="11797" max="11797" width="4.140625" customWidth="1"/>
    <col min="11798" max="11798" width="4.85546875" customWidth="1"/>
    <col min="11799" max="11799" width="8.7109375" customWidth="1"/>
    <col min="11800" max="11800" width="4.7109375" customWidth="1"/>
    <col min="12033" max="12033" width="1.7109375" customWidth="1"/>
    <col min="12034" max="12035" width="8.7109375" customWidth="1"/>
    <col min="12036" max="12036" width="5.7109375" customWidth="1"/>
    <col min="12037" max="12037" width="6" customWidth="1"/>
    <col min="12038" max="12038" width="5.42578125" customWidth="1"/>
    <col min="12039" max="12039" width="6.140625" customWidth="1"/>
    <col min="12040" max="12040" width="5.5703125" customWidth="1"/>
    <col min="12041" max="12041" width="4.140625" customWidth="1"/>
    <col min="12042" max="12042" width="4.85546875" customWidth="1"/>
    <col min="12043" max="12044" width="4.7109375" customWidth="1"/>
    <col min="12045" max="12045" width="6.7109375" customWidth="1"/>
    <col min="12046" max="12046" width="4.7109375" customWidth="1"/>
    <col min="12048" max="12048" width="5.7109375" customWidth="1"/>
    <col min="12049" max="12049" width="6" customWidth="1"/>
    <col min="12050" max="12050" width="5.42578125" customWidth="1"/>
    <col min="12051" max="12051" width="6.140625" customWidth="1"/>
    <col min="12052" max="12052" width="5.5703125" customWidth="1"/>
    <col min="12053" max="12053" width="4.140625" customWidth="1"/>
    <col min="12054" max="12054" width="4.85546875" customWidth="1"/>
    <col min="12055" max="12055" width="8.7109375" customWidth="1"/>
    <col min="12056" max="12056" width="4.7109375" customWidth="1"/>
    <col min="12289" max="12289" width="1.7109375" customWidth="1"/>
    <col min="12290" max="12291" width="8.7109375" customWidth="1"/>
    <col min="12292" max="12292" width="5.7109375" customWidth="1"/>
    <col min="12293" max="12293" width="6" customWidth="1"/>
    <col min="12294" max="12294" width="5.42578125" customWidth="1"/>
    <col min="12295" max="12295" width="6.140625" customWidth="1"/>
    <col min="12296" max="12296" width="5.5703125" customWidth="1"/>
    <col min="12297" max="12297" width="4.140625" customWidth="1"/>
    <col min="12298" max="12298" width="4.85546875" customWidth="1"/>
    <col min="12299" max="12300" width="4.7109375" customWidth="1"/>
    <col min="12301" max="12301" width="6.7109375" customWidth="1"/>
    <col min="12302" max="12302" width="4.7109375" customWidth="1"/>
    <col min="12304" max="12304" width="5.7109375" customWidth="1"/>
    <col min="12305" max="12305" width="6" customWidth="1"/>
    <col min="12306" max="12306" width="5.42578125" customWidth="1"/>
    <col min="12307" max="12307" width="6.140625" customWidth="1"/>
    <col min="12308" max="12308" width="5.5703125" customWidth="1"/>
    <col min="12309" max="12309" width="4.140625" customWidth="1"/>
    <col min="12310" max="12310" width="4.85546875" customWidth="1"/>
    <col min="12311" max="12311" width="8.7109375" customWidth="1"/>
    <col min="12312" max="12312" width="4.7109375" customWidth="1"/>
    <col min="12545" max="12545" width="1.7109375" customWidth="1"/>
    <col min="12546" max="12547" width="8.7109375" customWidth="1"/>
    <col min="12548" max="12548" width="5.7109375" customWidth="1"/>
    <col min="12549" max="12549" width="6" customWidth="1"/>
    <col min="12550" max="12550" width="5.42578125" customWidth="1"/>
    <col min="12551" max="12551" width="6.140625" customWidth="1"/>
    <col min="12552" max="12552" width="5.5703125" customWidth="1"/>
    <col min="12553" max="12553" width="4.140625" customWidth="1"/>
    <col min="12554" max="12554" width="4.85546875" customWidth="1"/>
    <col min="12555" max="12556" width="4.7109375" customWidth="1"/>
    <col min="12557" max="12557" width="6.7109375" customWidth="1"/>
    <col min="12558" max="12558" width="4.7109375" customWidth="1"/>
    <col min="12560" max="12560" width="5.7109375" customWidth="1"/>
    <col min="12561" max="12561" width="6" customWidth="1"/>
    <col min="12562" max="12562" width="5.42578125" customWidth="1"/>
    <col min="12563" max="12563" width="6.140625" customWidth="1"/>
    <col min="12564" max="12564" width="5.5703125" customWidth="1"/>
    <col min="12565" max="12565" width="4.140625" customWidth="1"/>
    <col min="12566" max="12566" width="4.85546875" customWidth="1"/>
    <col min="12567" max="12567" width="8.7109375" customWidth="1"/>
    <col min="12568" max="12568" width="4.7109375" customWidth="1"/>
    <col min="12801" max="12801" width="1.7109375" customWidth="1"/>
    <col min="12802" max="12803" width="8.7109375" customWidth="1"/>
    <col min="12804" max="12804" width="5.7109375" customWidth="1"/>
    <col min="12805" max="12805" width="6" customWidth="1"/>
    <col min="12806" max="12806" width="5.42578125" customWidth="1"/>
    <col min="12807" max="12807" width="6.140625" customWidth="1"/>
    <col min="12808" max="12808" width="5.5703125" customWidth="1"/>
    <col min="12809" max="12809" width="4.140625" customWidth="1"/>
    <col min="12810" max="12810" width="4.85546875" customWidth="1"/>
    <col min="12811" max="12812" width="4.7109375" customWidth="1"/>
    <col min="12813" max="12813" width="6.7109375" customWidth="1"/>
    <col min="12814" max="12814" width="4.7109375" customWidth="1"/>
    <col min="12816" max="12816" width="5.7109375" customWidth="1"/>
    <col min="12817" max="12817" width="6" customWidth="1"/>
    <col min="12818" max="12818" width="5.42578125" customWidth="1"/>
    <col min="12819" max="12819" width="6.140625" customWidth="1"/>
    <col min="12820" max="12820" width="5.5703125" customWidth="1"/>
    <col min="12821" max="12821" width="4.140625" customWidth="1"/>
    <col min="12822" max="12822" width="4.85546875" customWidth="1"/>
    <col min="12823" max="12823" width="8.7109375" customWidth="1"/>
    <col min="12824" max="12824" width="4.7109375" customWidth="1"/>
    <col min="13057" max="13057" width="1.7109375" customWidth="1"/>
    <col min="13058" max="13059" width="8.7109375" customWidth="1"/>
    <col min="13060" max="13060" width="5.7109375" customWidth="1"/>
    <col min="13061" max="13061" width="6" customWidth="1"/>
    <col min="13062" max="13062" width="5.42578125" customWidth="1"/>
    <col min="13063" max="13063" width="6.140625" customWidth="1"/>
    <col min="13064" max="13064" width="5.5703125" customWidth="1"/>
    <col min="13065" max="13065" width="4.140625" customWidth="1"/>
    <col min="13066" max="13066" width="4.85546875" customWidth="1"/>
    <col min="13067" max="13068" width="4.7109375" customWidth="1"/>
    <col min="13069" max="13069" width="6.7109375" customWidth="1"/>
    <col min="13070" max="13070" width="4.7109375" customWidth="1"/>
    <col min="13072" max="13072" width="5.7109375" customWidth="1"/>
    <col min="13073" max="13073" width="6" customWidth="1"/>
    <col min="13074" max="13074" width="5.42578125" customWidth="1"/>
    <col min="13075" max="13075" width="6.140625" customWidth="1"/>
    <col min="13076" max="13076" width="5.5703125" customWidth="1"/>
    <col min="13077" max="13077" width="4.140625" customWidth="1"/>
    <col min="13078" max="13078" width="4.85546875" customWidth="1"/>
    <col min="13079" max="13079" width="8.7109375" customWidth="1"/>
    <col min="13080" max="13080" width="4.7109375" customWidth="1"/>
    <col min="13313" max="13313" width="1.7109375" customWidth="1"/>
    <col min="13314" max="13315" width="8.7109375" customWidth="1"/>
    <col min="13316" max="13316" width="5.7109375" customWidth="1"/>
    <col min="13317" max="13317" width="6" customWidth="1"/>
    <col min="13318" max="13318" width="5.42578125" customWidth="1"/>
    <col min="13319" max="13319" width="6.140625" customWidth="1"/>
    <col min="13320" max="13320" width="5.5703125" customWidth="1"/>
    <col min="13321" max="13321" width="4.140625" customWidth="1"/>
    <col min="13322" max="13322" width="4.85546875" customWidth="1"/>
    <col min="13323" max="13324" width="4.7109375" customWidth="1"/>
    <col min="13325" max="13325" width="6.7109375" customWidth="1"/>
    <col min="13326" max="13326" width="4.7109375" customWidth="1"/>
    <col min="13328" max="13328" width="5.7109375" customWidth="1"/>
    <col min="13329" max="13329" width="6" customWidth="1"/>
    <col min="13330" max="13330" width="5.42578125" customWidth="1"/>
    <col min="13331" max="13331" width="6.140625" customWidth="1"/>
    <col min="13332" max="13332" width="5.5703125" customWidth="1"/>
    <col min="13333" max="13333" width="4.140625" customWidth="1"/>
    <col min="13334" max="13334" width="4.85546875" customWidth="1"/>
    <col min="13335" max="13335" width="8.7109375" customWidth="1"/>
    <col min="13336" max="13336" width="4.7109375" customWidth="1"/>
    <col min="13569" max="13569" width="1.7109375" customWidth="1"/>
    <col min="13570" max="13571" width="8.7109375" customWidth="1"/>
    <col min="13572" max="13572" width="5.7109375" customWidth="1"/>
    <col min="13573" max="13573" width="6" customWidth="1"/>
    <col min="13574" max="13574" width="5.42578125" customWidth="1"/>
    <col min="13575" max="13575" width="6.140625" customWidth="1"/>
    <col min="13576" max="13576" width="5.5703125" customWidth="1"/>
    <col min="13577" max="13577" width="4.140625" customWidth="1"/>
    <col min="13578" max="13578" width="4.85546875" customWidth="1"/>
    <col min="13579" max="13580" width="4.7109375" customWidth="1"/>
    <col min="13581" max="13581" width="6.7109375" customWidth="1"/>
    <col min="13582" max="13582" width="4.7109375" customWidth="1"/>
    <col min="13584" max="13584" width="5.7109375" customWidth="1"/>
    <col min="13585" max="13585" width="6" customWidth="1"/>
    <col min="13586" max="13586" width="5.42578125" customWidth="1"/>
    <col min="13587" max="13587" width="6.140625" customWidth="1"/>
    <col min="13588" max="13588" width="5.5703125" customWidth="1"/>
    <col min="13589" max="13589" width="4.140625" customWidth="1"/>
    <col min="13590" max="13590" width="4.85546875" customWidth="1"/>
    <col min="13591" max="13591" width="8.7109375" customWidth="1"/>
    <col min="13592" max="13592" width="4.7109375" customWidth="1"/>
    <col min="13825" max="13825" width="1.7109375" customWidth="1"/>
    <col min="13826" max="13827" width="8.7109375" customWidth="1"/>
    <col min="13828" max="13828" width="5.7109375" customWidth="1"/>
    <col min="13829" max="13829" width="6" customWidth="1"/>
    <col min="13830" max="13830" width="5.42578125" customWidth="1"/>
    <col min="13831" max="13831" width="6.140625" customWidth="1"/>
    <col min="13832" max="13832" width="5.5703125" customWidth="1"/>
    <col min="13833" max="13833" width="4.140625" customWidth="1"/>
    <col min="13834" max="13834" width="4.85546875" customWidth="1"/>
    <col min="13835" max="13836" width="4.7109375" customWidth="1"/>
    <col min="13837" max="13837" width="6.7109375" customWidth="1"/>
    <col min="13838" max="13838" width="4.7109375" customWidth="1"/>
    <col min="13840" max="13840" width="5.7109375" customWidth="1"/>
    <col min="13841" max="13841" width="6" customWidth="1"/>
    <col min="13842" max="13842" width="5.42578125" customWidth="1"/>
    <col min="13843" max="13843" width="6.140625" customWidth="1"/>
    <col min="13844" max="13844" width="5.5703125" customWidth="1"/>
    <col min="13845" max="13845" width="4.140625" customWidth="1"/>
    <col min="13846" max="13846" width="4.85546875" customWidth="1"/>
    <col min="13847" max="13847" width="8.7109375" customWidth="1"/>
    <col min="13848" max="13848" width="4.7109375" customWidth="1"/>
    <col min="14081" max="14081" width="1.7109375" customWidth="1"/>
    <col min="14082" max="14083" width="8.7109375" customWidth="1"/>
    <col min="14084" max="14084" width="5.7109375" customWidth="1"/>
    <col min="14085" max="14085" width="6" customWidth="1"/>
    <col min="14086" max="14086" width="5.42578125" customWidth="1"/>
    <col min="14087" max="14087" width="6.140625" customWidth="1"/>
    <col min="14088" max="14088" width="5.5703125" customWidth="1"/>
    <col min="14089" max="14089" width="4.140625" customWidth="1"/>
    <col min="14090" max="14090" width="4.85546875" customWidth="1"/>
    <col min="14091" max="14092" width="4.7109375" customWidth="1"/>
    <col min="14093" max="14093" width="6.7109375" customWidth="1"/>
    <col min="14094" max="14094" width="4.7109375" customWidth="1"/>
    <col min="14096" max="14096" width="5.7109375" customWidth="1"/>
    <col min="14097" max="14097" width="6" customWidth="1"/>
    <col min="14098" max="14098" width="5.42578125" customWidth="1"/>
    <col min="14099" max="14099" width="6.140625" customWidth="1"/>
    <col min="14100" max="14100" width="5.5703125" customWidth="1"/>
    <col min="14101" max="14101" width="4.140625" customWidth="1"/>
    <col min="14102" max="14102" width="4.85546875" customWidth="1"/>
    <col min="14103" max="14103" width="8.7109375" customWidth="1"/>
    <col min="14104" max="14104" width="4.7109375" customWidth="1"/>
    <col min="14337" max="14337" width="1.7109375" customWidth="1"/>
    <col min="14338" max="14339" width="8.7109375" customWidth="1"/>
    <col min="14340" max="14340" width="5.7109375" customWidth="1"/>
    <col min="14341" max="14341" width="6" customWidth="1"/>
    <col min="14342" max="14342" width="5.42578125" customWidth="1"/>
    <col min="14343" max="14343" width="6.140625" customWidth="1"/>
    <col min="14344" max="14344" width="5.5703125" customWidth="1"/>
    <col min="14345" max="14345" width="4.140625" customWidth="1"/>
    <col min="14346" max="14346" width="4.85546875" customWidth="1"/>
    <col min="14347" max="14348" width="4.7109375" customWidth="1"/>
    <col min="14349" max="14349" width="6.7109375" customWidth="1"/>
    <col min="14350" max="14350" width="4.7109375" customWidth="1"/>
    <col min="14352" max="14352" width="5.7109375" customWidth="1"/>
    <col min="14353" max="14353" width="6" customWidth="1"/>
    <col min="14354" max="14354" width="5.42578125" customWidth="1"/>
    <col min="14355" max="14355" width="6.140625" customWidth="1"/>
    <col min="14356" max="14356" width="5.5703125" customWidth="1"/>
    <col min="14357" max="14357" width="4.140625" customWidth="1"/>
    <col min="14358" max="14358" width="4.85546875" customWidth="1"/>
    <col min="14359" max="14359" width="8.7109375" customWidth="1"/>
    <col min="14360" max="14360" width="4.7109375" customWidth="1"/>
    <col min="14593" max="14593" width="1.7109375" customWidth="1"/>
    <col min="14594" max="14595" width="8.7109375" customWidth="1"/>
    <col min="14596" max="14596" width="5.7109375" customWidth="1"/>
    <col min="14597" max="14597" width="6" customWidth="1"/>
    <col min="14598" max="14598" width="5.42578125" customWidth="1"/>
    <col min="14599" max="14599" width="6.140625" customWidth="1"/>
    <col min="14600" max="14600" width="5.5703125" customWidth="1"/>
    <col min="14601" max="14601" width="4.140625" customWidth="1"/>
    <col min="14602" max="14602" width="4.85546875" customWidth="1"/>
    <col min="14603" max="14604" width="4.7109375" customWidth="1"/>
    <col min="14605" max="14605" width="6.7109375" customWidth="1"/>
    <col min="14606" max="14606" width="4.7109375" customWidth="1"/>
    <col min="14608" max="14608" width="5.7109375" customWidth="1"/>
    <col min="14609" max="14609" width="6" customWidth="1"/>
    <col min="14610" max="14610" width="5.42578125" customWidth="1"/>
    <col min="14611" max="14611" width="6.140625" customWidth="1"/>
    <col min="14612" max="14612" width="5.5703125" customWidth="1"/>
    <col min="14613" max="14613" width="4.140625" customWidth="1"/>
    <col min="14614" max="14614" width="4.85546875" customWidth="1"/>
    <col min="14615" max="14615" width="8.7109375" customWidth="1"/>
    <col min="14616" max="14616" width="4.7109375" customWidth="1"/>
    <col min="14849" max="14849" width="1.7109375" customWidth="1"/>
    <col min="14850" max="14851" width="8.7109375" customWidth="1"/>
    <col min="14852" max="14852" width="5.7109375" customWidth="1"/>
    <col min="14853" max="14853" width="6" customWidth="1"/>
    <col min="14854" max="14854" width="5.42578125" customWidth="1"/>
    <col min="14855" max="14855" width="6.140625" customWidth="1"/>
    <col min="14856" max="14856" width="5.5703125" customWidth="1"/>
    <col min="14857" max="14857" width="4.140625" customWidth="1"/>
    <col min="14858" max="14858" width="4.85546875" customWidth="1"/>
    <col min="14859" max="14860" width="4.7109375" customWidth="1"/>
    <col min="14861" max="14861" width="6.7109375" customWidth="1"/>
    <col min="14862" max="14862" width="4.7109375" customWidth="1"/>
    <col min="14864" max="14864" width="5.7109375" customWidth="1"/>
    <col min="14865" max="14865" width="6" customWidth="1"/>
    <col min="14866" max="14866" width="5.42578125" customWidth="1"/>
    <col min="14867" max="14867" width="6.140625" customWidth="1"/>
    <col min="14868" max="14868" width="5.5703125" customWidth="1"/>
    <col min="14869" max="14869" width="4.140625" customWidth="1"/>
    <col min="14870" max="14870" width="4.85546875" customWidth="1"/>
    <col min="14871" max="14871" width="8.7109375" customWidth="1"/>
    <col min="14872" max="14872" width="4.7109375" customWidth="1"/>
    <col min="15105" max="15105" width="1.7109375" customWidth="1"/>
    <col min="15106" max="15107" width="8.7109375" customWidth="1"/>
    <col min="15108" max="15108" width="5.7109375" customWidth="1"/>
    <col min="15109" max="15109" width="6" customWidth="1"/>
    <col min="15110" max="15110" width="5.42578125" customWidth="1"/>
    <col min="15111" max="15111" width="6.140625" customWidth="1"/>
    <col min="15112" max="15112" width="5.5703125" customWidth="1"/>
    <col min="15113" max="15113" width="4.140625" customWidth="1"/>
    <col min="15114" max="15114" width="4.85546875" customWidth="1"/>
    <col min="15115" max="15116" width="4.7109375" customWidth="1"/>
    <col min="15117" max="15117" width="6.7109375" customWidth="1"/>
    <col min="15118" max="15118" width="4.7109375" customWidth="1"/>
    <col min="15120" max="15120" width="5.7109375" customWidth="1"/>
    <col min="15121" max="15121" width="6" customWidth="1"/>
    <col min="15122" max="15122" width="5.42578125" customWidth="1"/>
    <col min="15123" max="15123" width="6.140625" customWidth="1"/>
    <col min="15124" max="15124" width="5.5703125" customWidth="1"/>
    <col min="15125" max="15125" width="4.140625" customWidth="1"/>
    <col min="15126" max="15126" width="4.85546875" customWidth="1"/>
    <col min="15127" max="15127" width="8.7109375" customWidth="1"/>
    <col min="15128" max="15128" width="4.7109375" customWidth="1"/>
    <col min="15361" max="15361" width="1.7109375" customWidth="1"/>
    <col min="15362" max="15363" width="8.7109375" customWidth="1"/>
    <col min="15364" max="15364" width="5.7109375" customWidth="1"/>
    <col min="15365" max="15365" width="6" customWidth="1"/>
    <col min="15366" max="15366" width="5.42578125" customWidth="1"/>
    <col min="15367" max="15367" width="6.140625" customWidth="1"/>
    <col min="15368" max="15368" width="5.5703125" customWidth="1"/>
    <col min="15369" max="15369" width="4.140625" customWidth="1"/>
    <col min="15370" max="15370" width="4.85546875" customWidth="1"/>
    <col min="15371" max="15372" width="4.7109375" customWidth="1"/>
    <col min="15373" max="15373" width="6.7109375" customWidth="1"/>
    <col min="15374" max="15374" width="4.7109375" customWidth="1"/>
    <col min="15376" max="15376" width="5.7109375" customWidth="1"/>
    <col min="15377" max="15377" width="6" customWidth="1"/>
    <col min="15378" max="15378" width="5.42578125" customWidth="1"/>
    <col min="15379" max="15379" width="6.140625" customWidth="1"/>
    <col min="15380" max="15380" width="5.5703125" customWidth="1"/>
    <col min="15381" max="15381" width="4.140625" customWidth="1"/>
    <col min="15382" max="15382" width="4.85546875" customWidth="1"/>
    <col min="15383" max="15383" width="8.7109375" customWidth="1"/>
    <col min="15384" max="15384" width="4.7109375" customWidth="1"/>
    <col min="15617" max="15617" width="1.7109375" customWidth="1"/>
    <col min="15618" max="15619" width="8.7109375" customWidth="1"/>
    <col min="15620" max="15620" width="5.7109375" customWidth="1"/>
    <col min="15621" max="15621" width="6" customWidth="1"/>
    <col min="15622" max="15622" width="5.42578125" customWidth="1"/>
    <col min="15623" max="15623" width="6.140625" customWidth="1"/>
    <col min="15624" max="15624" width="5.5703125" customWidth="1"/>
    <col min="15625" max="15625" width="4.140625" customWidth="1"/>
    <col min="15626" max="15626" width="4.85546875" customWidth="1"/>
    <col min="15627" max="15628" width="4.7109375" customWidth="1"/>
    <col min="15629" max="15629" width="6.7109375" customWidth="1"/>
    <col min="15630" max="15630" width="4.7109375" customWidth="1"/>
    <col min="15632" max="15632" width="5.7109375" customWidth="1"/>
    <col min="15633" max="15633" width="6" customWidth="1"/>
    <col min="15634" max="15634" width="5.42578125" customWidth="1"/>
    <col min="15635" max="15635" width="6.140625" customWidth="1"/>
    <col min="15636" max="15636" width="5.5703125" customWidth="1"/>
    <col min="15637" max="15637" width="4.140625" customWidth="1"/>
    <col min="15638" max="15638" width="4.85546875" customWidth="1"/>
    <col min="15639" max="15639" width="8.7109375" customWidth="1"/>
    <col min="15640" max="15640" width="4.7109375" customWidth="1"/>
    <col min="15873" max="15873" width="1.7109375" customWidth="1"/>
    <col min="15874" max="15875" width="8.7109375" customWidth="1"/>
    <col min="15876" max="15876" width="5.7109375" customWidth="1"/>
    <col min="15877" max="15877" width="6" customWidth="1"/>
    <col min="15878" max="15878" width="5.42578125" customWidth="1"/>
    <col min="15879" max="15879" width="6.140625" customWidth="1"/>
    <col min="15880" max="15880" width="5.5703125" customWidth="1"/>
    <col min="15881" max="15881" width="4.140625" customWidth="1"/>
    <col min="15882" max="15882" width="4.85546875" customWidth="1"/>
    <col min="15883" max="15884" width="4.7109375" customWidth="1"/>
    <col min="15885" max="15885" width="6.7109375" customWidth="1"/>
    <col min="15886" max="15886" width="4.7109375" customWidth="1"/>
    <col min="15888" max="15888" width="5.7109375" customWidth="1"/>
    <col min="15889" max="15889" width="6" customWidth="1"/>
    <col min="15890" max="15890" width="5.42578125" customWidth="1"/>
    <col min="15891" max="15891" width="6.140625" customWidth="1"/>
    <col min="15892" max="15892" width="5.5703125" customWidth="1"/>
    <col min="15893" max="15893" width="4.140625" customWidth="1"/>
    <col min="15894" max="15894" width="4.85546875" customWidth="1"/>
    <col min="15895" max="15895" width="8.7109375" customWidth="1"/>
    <col min="15896" max="15896" width="4.7109375" customWidth="1"/>
    <col min="16129" max="16129" width="1.7109375" customWidth="1"/>
    <col min="16130" max="16131" width="8.7109375" customWidth="1"/>
    <col min="16132" max="16132" width="5.7109375" customWidth="1"/>
    <col min="16133" max="16133" width="6" customWidth="1"/>
    <col min="16134" max="16134" width="5.42578125" customWidth="1"/>
    <col min="16135" max="16135" width="6.140625" customWidth="1"/>
    <col min="16136" max="16136" width="5.5703125" customWidth="1"/>
    <col min="16137" max="16137" width="4.140625" customWidth="1"/>
    <col min="16138" max="16138" width="4.85546875" customWidth="1"/>
    <col min="16139" max="16140" width="4.7109375" customWidth="1"/>
    <col min="16141" max="16141" width="6.7109375" customWidth="1"/>
    <col min="16142" max="16142" width="4.7109375" customWidth="1"/>
    <col min="16144" max="16144" width="5.7109375" customWidth="1"/>
    <col min="16145" max="16145" width="6" customWidth="1"/>
    <col min="16146" max="16146" width="5.42578125" customWidth="1"/>
    <col min="16147" max="16147" width="6.140625" customWidth="1"/>
    <col min="16148" max="16148" width="5.5703125" customWidth="1"/>
    <col min="16149" max="16149" width="4.140625" customWidth="1"/>
    <col min="16150" max="16150" width="4.85546875" customWidth="1"/>
    <col min="16151" max="16151" width="8.7109375" customWidth="1"/>
    <col min="16152" max="16152" width="4.7109375" customWidth="1"/>
  </cols>
  <sheetData>
    <row r="1" spans="1:50" ht="30" customHeight="1" x14ac:dyDescent="0.35">
      <c r="A1" s="111"/>
      <c r="B1" s="112" t="s">
        <v>62</v>
      </c>
      <c r="D1" s="203"/>
      <c r="E1" s="203"/>
      <c r="F1" s="203"/>
      <c r="G1" s="203"/>
      <c r="H1" s="203"/>
      <c r="I1" s="203"/>
      <c r="J1" s="203"/>
      <c r="K1" s="203"/>
      <c r="L1" s="203"/>
      <c r="M1" s="203"/>
      <c r="N1" s="203"/>
      <c r="O1" s="203"/>
      <c r="P1" s="203"/>
      <c r="Q1" s="203"/>
      <c r="R1" s="203"/>
      <c r="S1" s="203"/>
      <c r="T1" s="203"/>
      <c r="U1" s="203"/>
      <c r="V1" s="203"/>
      <c r="W1" s="203"/>
      <c r="X1" s="203"/>
      <c r="Y1" s="204"/>
      <c r="Z1" s="204"/>
      <c r="AA1" s="204"/>
      <c r="AB1" s="204"/>
      <c r="AC1" s="204"/>
      <c r="AD1" s="204"/>
      <c r="AE1" s="204"/>
      <c r="AF1" s="204"/>
      <c r="AG1" s="204"/>
      <c r="AH1" s="204"/>
      <c r="AI1" s="204"/>
      <c r="AJ1" s="204"/>
      <c r="AK1" s="204"/>
      <c r="AL1" s="204"/>
    </row>
    <row r="2" spans="1:50" ht="15" customHeight="1" x14ac:dyDescent="0.2">
      <c r="A2" s="203"/>
      <c r="B2" t="s">
        <v>136</v>
      </c>
      <c r="C2" s="203"/>
      <c r="D2" s="203"/>
      <c r="E2" s="203"/>
      <c r="F2" s="203"/>
      <c r="G2" s="203"/>
      <c r="H2" s="203"/>
      <c r="I2" s="203"/>
      <c r="J2" s="203"/>
      <c r="K2" s="203"/>
      <c r="L2" s="203"/>
      <c r="M2" s="203"/>
      <c r="N2" s="203"/>
      <c r="O2" s="203"/>
      <c r="P2" s="203"/>
      <c r="Q2" s="203"/>
      <c r="R2" s="203"/>
      <c r="S2" s="203"/>
      <c r="T2" s="203"/>
      <c r="U2" s="203"/>
      <c r="V2" s="203"/>
      <c r="W2" s="203"/>
      <c r="X2" s="203"/>
      <c r="Y2" s="204"/>
      <c r="Z2" s="204"/>
      <c r="AA2" s="204"/>
      <c r="AB2" s="204"/>
      <c r="AC2" s="204"/>
      <c r="AD2" s="204"/>
      <c r="AE2" s="204"/>
      <c r="AF2" s="204"/>
      <c r="AG2" s="204"/>
      <c r="AH2" s="204"/>
      <c r="AI2" s="204"/>
      <c r="AJ2" s="204"/>
      <c r="AK2" s="204"/>
      <c r="AL2" s="204"/>
    </row>
    <row r="3" spans="1:50" x14ac:dyDescent="0.2">
      <c r="A3" s="203"/>
      <c r="B3" s="203"/>
      <c r="C3" s="203"/>
      <c r="D3" s="203"/>
      <c r="E3" s="203"/>
      <c r="F3" s="203"/>
      <c r="G3" s="203"/>
      <c r="H3" s="203"/>
      <c r="I3" s="203"/>
      <c r="J3" s="203"/>
      <c r="K3" s="203"/>
      <c r="L3" s="203"/>
      <c r="M3" s="203"/>
      <c r="N3" s="203"/>
      <c r="O3" s="203"/>
      <c r="P3" s="203"/>
      <c r="Q3" s="203"/>
      <c r="R3" s="203"/>
      <c r="S3" s="203"/>
      <c r="T3" s="203"/>
      <c r="U3" s="203"/>
      <c r="V3" s="203"/>
      <c r="W3" s="203"/>
      <c r="X3" s="203"/>
      <c r="Y3" s="204"/>
      <c r="Z3" s="204"/>
      <c r="AA3" s="204"/>
      <c r="AB3" s="204"/>
      <c r="AC3" s="204"/>
      <c r="AD3" s="204"/>
      <c r="AE3" s="204"/>
      <c r="AF3" s="204"/>
      <c r="AG3" s="204"/>
      <c r="AH3" s="204"/>
      <c r="AI3" s="204"/>
      <c r="AJ3" s="204"/>
      <c r="AK3" s="204"/>
      <c r="AL3" s="204"/>
    </row>
    <row r="4" spans="1:50" x14ac:dyDescent="0.2">
      <c r="A4" s="203"/>
      <c r="B4" s="203"/>
      <c r="C4" s="203"/>
      <c r="D4" s="203"/>
      <c r="E4" s="203"/>
      <c r="F4" s="203"/>
      <c r="G4" s="203"/>
      <c r="H4" s="203"/>
      <c r="I4" s="203"/>
      <c r="J4" s="203"/>
      <c r="K4" s="203"/>
      <c r="L4" s="203"/>
      <c r="M4" s="203"/>
      <c r="N4" s="203"/>
      <c r="O4" s="203"/>
      <c r="P4" s="203"/>
      <c r="Q4" s="203"/>
      <c r="R4" s="203"/>
      <c r="S4" s="203"/>
      <c r="T4" s="203"/>
      <c r="U4" s="203"/>
      <c r="V4" s="203"/>
      <c r="W4" s="203"/>
      <c r="X4" s="203"/>
      <c r="Y4" s="204"/>
      <c r="Z4" s="204"/>
      <c r="AA4" s="204"/>
      <c r="AB4" s="204"/>
      <c r="AC4" s="204"/>
      <c r="AD4" s="204"/>
      <c r="AE4" s="204"/>
      <c r="AF4" s="204"/>
      <c r="AG4" s="204"/>
      <c r="AH4" s="204"/>
      <c r="AI4" s="204"/>
      <c r="AJ4" s="204"/>
      <c r="AK4" s="204"/>
      <c r="AL4" s="204"/>
    </row>
    <row r="5" spans="1:50" x14ac:dyDescent="0.2">
      <c r="A5" s="203"/>
      <c r="B5" s="203"/>
      <c r="C5" s="203"/>
      <c r="D5" s="203"/>
      <c r="E5" s="203"/>
      <c r="F5" s="203"/>
      <c r="G5" s="203"/>
      <c r="H5" s="203"/>
      <c r="I5" s="203"/>
      <c r="J5" s="203"/>
      <c r="K5" s="203"/>
      <c r="L5" s="203"/>
      <c r="M5" s="203"/>
      <c r="N5" s="203"/>
      <c r="O5" s="203"/>
      <c r="P5" s="203"/>
      <c r="Q5" s="203"/>
      <c r="R5" s="203"/>
      <c r="S5" s="203"/>
      <c r="T5" s="203"/>
      <c r="U5" s="203"/>
      <c r="V5" s="203"/>
      <c r="W5" s="203"/>
      <c r="X5" s="203"/>
      <c r="Y5" s="204"/>
      <c r="Z5" s="204"/>
      <c r="AA5" s="204"/>
      <c r="AB5" s="204"/>
      <c r="AC5" s="204"/>
      <c r="AD5" s="204"/>
      <c r="AE5" s="204"/>
      <c r="AF5" s="204"/>
      <c r="AG5" s="204"/>
      <c r="AH5" s="204"/>
      <c r="AI5" s="204"/>
      <c r="AJ5" s="204"/>
      <c r="AK5" s="204"/>
      <c r="AL5" s="204"/>
    </row>
    <row r="6" spans="1:50" x14ac:dyDescent="0.2">
      <c r="A6" s="203"/>
      <c r="B6" s="203"/>
      <c r="C6" s="203"/>
      <c r="D6" s="203"/>
      <c r="E6" s="203"/>
      <c r="F6" s="203"/>
      <c r="G6" s="203"/>
      <c r="H6" s="203"/>
      <c r="I6" s="203"/>
      <c r="J6" s="203"/>
      <c r="K6" s="203"/>
      <c r="L6" s="203"/>
      <c r="M6" s="203"/>
      <c r="N6" s="203"/>
      <c r="O6" s="203"/>
      <c r="P6" s="203"/>
      <c r="Q6" s="203"/>
      <c r="R6" s="203"/>
      <c r="S6" s="203"/>
      <c r="T6" s="203"/>
      <c r="U6" s="203"/>
      <c r="V6" s="203"/>
      <c r="W6" s="203"/>
      <c r="X6" s="203"/>
      <c r="Y6" s="204"/>
      <c r="Z6" s="204"/>
      <c r="AA6" s="204"/>
      <c r="AB6" s="204"/>
      <c r="AC6" s="204"/>
      <c r="AD6" s="204"/>
      <c r="AE6" s="204"/>
      <c r="AF6" s="204"/>
      <c r="AG6" s="204"/>
      <c r="AH6" s="204"/>
      <c r="AI6" s="204"/>
      <c r="AJ6" s="204"/>
      <c r="AK6" s="204"/>
      <c r="AL6" s="204"/>
    </row>
    <row r="7" spans="1:50" x14ac:dyDescent="0.2">
      <c r="A7" s="203"/>
      <c r="B7" s="203"/>
      <c r="C7" s="203"/>
      <c r="D7" s="203"/>
      <c r="E7" s="203"/>
      <c r="F7" s="203"/>
      <c r="G7" s="203"/>
      <c r="H7" s="203"/>
      <c r="I7" s="203"/>
      <c r="J7" s="203"/>
      <c r="K7" s="203"/>
      <c r="L7" s="203"/>
      <c r="M7" s="203"/>
      <c r="N7" s="203"/>
      <c r="O7" s="203"/>
      <c r="P7" s="203"/>
      <c r="Q7" s="203"/>
      <c r="R7" s="203"/>
      <c r="S7" s="203"/>
      <c r="T7" s="203"/>
      <c r="U7" s="203"/>
      <c r="V7" s="203"/>
      <c r="W7" s="203"/>
      <c r="X7" s="203"/>
      <c r="Y7" s="204"/>
      <c r="Z7" s="204"/>
      <c r="AA7" s="204"/>
      <c r="AB7" s="204"/>
      <c r="AC7" s="204"/>
      <c r="AD7" s="204"/>
      <c r="AE7" s="204"/>
      <c r="AF7" s="204"/>
      <c r="AG7" s="204"/>
      <c r="AH7" s="204"/>
      <c r="AI7" s="204"/>
      <c r="AJ7" s="204"/>
      <c r="AK7" s="204"/>
      <c r="AL7" s="204"/>
    </row>
    <row r="8" spans="1:50" ht="18" customHeight="1" x14ac:dyDescent="0.25">
      <c r="A8" s="113"/>
      <c r="B8" s="203"/>
      <c r="C8" s="203"/>
      <c r="D8" s="289">
        <v>2026</v>
      </c>
      <c r="E8" s="289"/>
      <c r="F8" s="289"/>
      <c r="G8" s="289"/>
      <c r="H8" s="289"/>
      <c r="I8" s="289"/>
      <c r="J8" s="289"/>
      <c r="K8" s="113"/>
      <c r="L8" s="113"/>
      <c r="M8" s="113"/>
      <c r="N8" s="113"/>
      <c r="O8" s="203"/>
      <c r="P8" s="289">
        <v>2025</v>
      </c>
      <c r="Q8" s="289"/>
      <c r="R8" s="289"/>
      <c r="S8" s="289"/>
      <c r="T8" s="289"/>
      <c r="U8" s="289"/>
      <c r="V8" s="289"/>
      <c r="W8" s="113"/>
      <c r="X8" s="113"/>
      <c r="Y8" s="204"/>
      <c r="Z8" s="204"/>
      <c r="AA8" s="204"/>
      <c r="AB8" s="204"/>
      <c r="AC8" s="204"/>
      <c r="AD8" s="204"/>
      <c r="AE8" s="204"/>
      <c r="AF8" s="204"/>
      <c r="AG8" s="204"/>
      <c r="AH8" s="204"/>
      <c r="AI8" s="204"/>
      <c r="AJ8" s="204"/>
      <c r="AK8" s="204"/>
      <c r="AL8" s="204"/>
    </row>
    <row r="9" spans="1:50" ht="15.75" customHeight="1" x14ac:dyDescent="0.25">
      <c r="A9" s="114"/>
      <c r="B9" s="115"/>
      <c r="C9" s="115"/>
      <c r="D9" s="116" t="s">
        <v>63</v>
      </c>
      <c r="E9" s="116" t="s">
        <v>64</v>
      </c>
      <c r="F9" s="116" t="s">
        <v>65</v>
      </c>
      <c r="G9" s="116" t="s">
        <v>66</v>
      </c>
      <c r="H9" s="116" t="s">
        <v>67</v>
      </c>
      <c r="I9" s="116" t="s">
        <v>68</v>
      </c>
      <c r="J9" s="116" t="s">
        <v>69</v>
      </c>
      <c r="K9" s="114"/>
      <c r="L9" s="114"/>
      <c r="M9" s="115"/>
      <c r="N9" s="115"/>
      <c r="O9" s="115"/>
      <c r="P9" s="116" t="s">
        <v>63</v>
      </c>
      <c r="Q9" s="116" t="s">
        <v>64</v>
      </c>
      <c r="R9" s="116" t="s">
        <v>65</v>
      </c>
      <c r="S9" s="116" t="s">
        <v>66</v>
      </c>
      <c r="T9" s="116" t="s">
        <v>67</v>
      </c>
      <c r="U9" s="116" t="s">
        <v>68</v>
      </c>
      <c r="V9" s="116" t="s">
        <v>69</v>
      </c>
      <c r="W9" s="114"/>
      <c r="X9" s="114"/>
      <c r="Y9" s="117"/>
      <c r="Z9" s="117"/>
      <c r="AA9" s="117"/>
      <c r="AB9" s="117"/>
      <c r="AC9" s="117"/>
      <c r="AD9" s="117"/>
      <c r="AE9" s="117"/>
      <c r="AF9" s="117"/>
      <c r="AG9" s="117"/>
      <c r="AH9" s="117"/>
      <c r="AI9" s="117"/>
      <c r="AJ9" s="117"/>
      <c r="AK9" s="117"/>
      <c r="AL9" s="117"/>
      <c r="AM9" s="118"/>
      <c r="AN9" s="118"/>
      <c r="AO9" s="118"/>
      <c r="AP9" s="118"/>
      <c r="AQ9" s="118"/>
      <c r="AR9" s="118"/>
      <c r="AS9" s="118"/>
      <c r="AT9" s="118"/>
      <c r="AU9" s="118"/>
      <c r="AV9" s="118"/>
      <c r="AW9" s="118"/>
      <c r="AX9" s="118"/>
    </row>
    <row r="10" spans="1:50" ht="20.100000000000001" customHeight="1" x14ac:dyDescent="0.2">
      <c r="A10" s="205"/>
      <c r="B10" s="203"/>
      <c r="C10" s="119" t="s">
        <v>124</v>
      </c>
      <c r="D10" s="120">
        <v>22</v>
      </c>
      <c r="E10" s="121">
        <v>23</v>
      </c>
      <c r="F10" s="121">
        <v>24</v>
      </c>
      <c r="G10" s="121">
        <v>25</v>
      </c>
      <c r="H10" s="121">
        <v>26</v>
      </c>
      <c r="I10" s="121">
        <v>27</v>
      </c>
      <c r="J10" s="122">
        <v>28</v>
      </c>
      <c r="K10" s="205"/>
      <c r="L10" s="205"/>
      <c r="M10" s="291" t="s">
        <v>70</v>
      </c>
      <c r="N10" s="292"/>
      <c r="O10" s="119" t="s">
        <v>126</v>
      </c>
      <c r="P10" s="120">
        <v>23</v>
      </c>
      <c r="Q10" s="121">
        <v>24</v>
      </c>
      <c r="R10" s="121">
        <v>25</v>
      </c>
      <c r="S10" s="121">
        <v>26</v>
      </c>
      <c r="T10" s="121">
        <v>27</v>
      </c>
      <c r="U10" s="121">
        <v>28</v>
      </c>
      <c r="V10" s="122">
        <v>1</v>
      </c>
      <c r="W10" s="205"/>
      <c r="X10" s="205"/>
      <c r="Y10" s="204"/>
      <c r="Z10" s="204"/>
      <c r="AA10" s="204"/>
      <c r="AB10" s="204"/>
      <c r="AC10" s="204"/>
      <c r="AD10" s="204"/>
      <c r="AE10" s="204"/>
      <c r="AF10" s="204"/>
      <c r="AG10" s="204"/>
      <c r="AH10" s="204"/>
      <c r="AI10" s="204"/>
      <c r="AJ10" s="204"/>
      <c r="AK10" s="204"/>
      <c r="AL10" s="204"/>
    </row>
    <row r="11" spans="1:50" ht="20.100000000000001" customHeight="1" x14ac:dyDescent="0.2">
      <c r="A11" s="205"/>
      <c r="B11" s="203"/>
      <c r="C11" s="119" t="s">
        <v>130</v>
      </c>
      <c r="D11" s="123">
        <v>1</v>
      </c>
      <c r="E11" s="124">
        <v>2</v>
      </c>
      <c r="F11" s="124">
        <v>3</v>
      </c>
      <c r="G11" s="124">
        <v>4</v>
      </c>
      <c r="H11" s="124">
        <v>5</v>
      </c>
      <c r="I11" s="124">
        <v>6</v>
      </c>
      <c r="J11" s="125">
        <v>7</v>
      </c>
      <c r="K11" s="205"/>
      <c r="L11" s="205"/>
      <c r="M11" s="291" t="s">
        <v>70</v>
      </c>
      <c r="N11" s="292"/>
      <c r="O11" s="119" t="s">
        <v>130</v>
      </c>
      <c r="P11" s="123">
        <v>2</v>
      </c>
      <c r="Q11" s="124">
        <v>3</v>
      </c>
      <c r="R11" s="124">
        <v>4</v>
      </c>
      <c r="S11" s="124">
        <v>5</v>
      </c>
      <c r="T11" s="124">
        <v>6</v>
      </c>
      <c r="U11" s="124">
        <v>7</v>
      </c>
      <c r="V11" s="125">
        <v>8</v>
      </c>
      <c r="W11" s="205"/>
      <c r="X11" s="205"/>
      <c r="Y11" s="204"/>
      <c r="Z11" s="204"/>
      <c r="AA11" s="204"/>
      <c r="AB11" s="204"/>
      <c r="AC11" s="204"/>
      <c r="AD11" s="204"/>
      <c r="AE11" s="204"/>
      <c r="AF11" s="204"/>
      <c r="AG11" s="204"/>
      <c r="AH11" s="204"/>
      <c r="AI11" s="204"/>
      <c r="AJ11" s="204"/>
      <c r="AK11" s="204"/>
      <c r="AL11" s="204"/>
    </row>
    <row r="12" spans="1:50" ht="20.100000000000001" customHeight="1" x14ac:dyDescent="0.2">
      <c r="A12" s="205"/>
      <c r="B12" s="203"/>
      <c r="C12" s="119" t="s">
        <v>130</v>
      </c>
      <c r="D12" s="126">
        <v>8</v>
      </c>
      <c r="E12" s="127">
        <v>9</v>
      </c>
      <c r="F12" s="127">
        <v>10</v>
      </c>
      <c r="G12" s="127">
        <v>11</v>
      </c>
      <c r="H12" s="127">
        <v>12</v>
      </c>
      <c r="I12" s="127">
        <v>13</v>
      </c>
      <c r="J12" s="128">
        <v>14</v>
      </c>
      <c r="K12" s="205"/>
      <c r="L12" s="205"/>
      <c r="M12" s="291" t="s">
        <v>70</v>
      </c>
      <c r="N12" s="292"/>
      <c r="O12" s="119" t="s">
        <v>130</v>
      </c>
      <c r="P12" s="126">
        <v>9</v>
      </c>
      <c r="Q12" s="127">
        <v>10</v>
      </c>
      <c r="R12" s="127">
        <v>11</v>
      </c>
      <c r="S12" s="127">
        <v>12</v>
      </c>
      <c r="T12" s="127">
        <v>13</v>
      </c>
      <c r="U12" s="127">
        <v>14</v>
      </c>
      <c r="V12" s="128">
        <v>15</v>
      </c>
      <c r="W12" s="205"/>
      <c r="X12" s="205"/>
      <c r="Y12" s="204"/>
      <c r="Z12" s="204"/>
      <c r="AA12" s="204"/>
      <c r="AB12" s="204"/>
      <c r="AC12" s="204"/>
      <c r="AD12" s="204"/>
      <c r="AE12" s="204"/>
      <c r="AF12" s="204"/>
      <c r="AG12" s="204"/>
      <c r="AH12" s="204"/>
      <c r="AI12" s="204"/>
      <c r="AJ12" s="204"/>
      <c r="AK12" s="204"/>
      <c r="AL12" s="204"/>
    </row>
    <row r="13" spans="1:50" ht="20.100000000000001" customHeight="1" x14ac:dyDescent="0.2">
      <c r="A13" s="205"/>
      <c r="B13" s="203"/>
      <c r="C13" s="119" t="s">
        <v>130</v>
      </c>
      <c r="D13" s="129">
        <v>15</v>
      </c>
      <c r="E13" s="130">
        <v>16</v>
      </c>
      <c r="F13" s="130">
        <v>17</v>
      </c>
      <c r="G13" s="130">
        <v>18</v>
      </c>
      <c r="H13" s="130">
        <v>19</v>
      </c>
      <c r="I13" s="130">
        <v>20</v>
      </c>
      <c r="J13" s="131">
        <v>21</v>
      </c>
      <c r="K13" s="205"/>
      <c r="L13" s="205"/>
      <c r="M13" s="291" t="s">
        <v>70</v>
      </c>
      <c r="N13" s="292"/>
      <c r="O13" s="119" t="s">
        <v>130</v>
      </c>
      <c r="P13" s="129">
        <v>16</v>
      </c>
      <c r="Q13" s="130">
        <v>17</v>
      </c>
      <c r="R13" s="130">
        <v>18</v>
      </c>
      <c r="S13" s="130">
        <v>19</v>
      </c>
      <c r="T13" s="130">
        <v>20</v>
      </c>
      <c r="U13" s="130">
        <v>21</v>
      </c>
      <c r="V13" s="131">
        <v>22</v>
      </c>
      <c r="W13" s="205"/>
      <c r="X13" s="205"/>
      <c r="Y13" s="204"/>
      <c r="Z13" s="204"/>
      <c r="AA13" s="204"/>
      <c r="AB13" s="204"/>
      <c r="AC13" s="204"/>
      <c r="AD13" s="204"/>
      <c r="AE13" s="204"/>
      <c r="AF13" s="204"/>
      <c r="AG13" s="204"/>
      <c r="AH13" s="204"/>
      <c r="AI13" s="204"/>
      <c r="AJ13" s="204"/>
      <c r="AK13" s="204"/>
      <c r="AL13" s="204"/>
    </row>
    <row r="14" spans="1:50" ht="20.100000000000001" customHeight="1" x14ac:dyDescent="0.2">
      <c r="A14" s="205"/>
      <c r="B14" s="203"/>
      <c r="C14" s="119" t="s">
        <v>130</v>
      </c>
      <c r="D14" s="132">
        <v>22</v>
      </c>
      <c r="E14" s="133">
        <v>23</v>
      </c>
      <c r="F14" s="133">
        <v>24</v>
      </c>
      <c r="G14" s="133">
        <v>25</v>
      </c>
      <c r="H14" s="133">
        <v>26</v>
      </c>
      <c r="I14" s="133">
        <v>27</v>
      </c>
      <c r="J14" s="134">
        <v>28</v>
      </c>
      <c r="K14" s="205"/>
      <c r="L14" s="205"/>
      <c r="M14" s="291" t="s">
        <v>70</v>
      </c>
      <c r="N14" s="292"/>
      <c r="O14" s="119" t="s">
        <v>130</v>
      </c>
      <c r="P14" s="132">
        <v>23</v>
      </c>
      <c r="Q14" s="133">
        <v>24</v>
      </c>
      <c r="R14" s="133">
        <v>25</v>
      </c>
      <c r="S14" s="133">
        <v>26</v>
      </c>
      <c r="T14" s="133">
        <v>27</v>
      </c>
      <c r="U14" s="133">
        <v>28</v>
      </c>
      <c r="V14" s="134">
        <v>29</v>
      </c>
      <c r="W14" s="205"/>
      <c r="X14" s="205"/>
      <c r="Y14" s="204"/>
      <c r="Z14" s="204"/>
      <c r="AA14" s="204"/>
      <c r="AB14" s="204"/>
      <c r="AC14" s="204"/>
      <c r="AD14" s="204"/>
      <c r="AE14" s="204"/>
      <c r="AF14" s="204"/>
      <c r="AG14" s="204"/>
      <c r="AH14" s="204"/>
      <c r="AI14" s="204"/>
      <c r="AJ14" s="204"/>
      <c r="AK14" s="204"/>
      <c r="AL14" s="204"/>
    </row>
    <row r="15" spans="1:50" ht="20.100000000000001" customHeight="1" x14ac:dyDescent="0.2">
      <c r="A15" s="205"/>
      <c r="B15" s="203"/>
      <c r="C15" s="119" t="s">
        <v>137</v>
      </c>
      <c r="D15" s="135">
        <v>29</v>
      </c>
      <c r="E15" s="136">
        <v>30</v>
      </c>
      <c r="F15" s="136">
        <v>31</v>
      </c>
      <c r="G15" s="136">
        <v>1</v>
      </c>
      <c r="H15" s="136">
        <v>2</v>
      </c>
      <c r="I15" s="136">
        <v>3</v>
      </c>
      <c r="J15" s="137">
        <v>4</v>
      </c>
      <c r="K15" s="205"/>
      <c r="L15" s="205"/>
      <c r="M15" s="291" t="s">
        <v>70</v>
      </c>
      <c r="N15" s="292"/>
      <c r="O15" s="119" t="s">
        <v>137</v>
      </c>
      <c r="P15" s="135">
        <v>30</v>
      </c>
      <c r="Q15" s="136">
        <v>31</v>
      </c>
      <c r="R15" s="136">
        <v>1</v>
      </c>
      <c r="S15" s="136">
        <v>2</v>
      </c>
      <c r="T15" s="136">
        <v>3</v>
      </c>
      <c r="U15" s="136">
        <v>4</v>
      </c>
      <c r="V15" s="137">
        <v>5</v>
      </c>
      <c r="W15" s="205"/>
      <c r="X15" s="205"/>
      <c r="Y15" s="204"/>
      <c r="Z15" s="204"/>
      <c r="AA15" s="204"/>
      <c r="AB15" s="204"/>
      <c r="AC15" s="204"/>
      <c r="AD15" s="204"/>
      <c r="AE15" s="204"/>
      <c r="AF15" s="204"/>
      <c r="AG15" s="204"/>
      <c r="AH15" s="204"/>
      <c r="AI15" s="204"/>
      <c r="AJ15" s="204"/>
      <c r="AK15" s="204"/>
      <c r="AL15" s="204"/>
    </row>
    <row r="16" spans="1:50" x14ac:dyDescent="0.2">
      <c r="A16" s="203"/>
      <c r="B16" s="203"/>
      <c r="C16" s="203"/>
      <c r="D16" s="203"/>
      <c r="E16" s="203"/>
      <c r="F16" s="203"/>
      <c r="G16" s="203"/>
      <c r="H16" s="203"/>
      <c r="I16" s="203"/>
      <c r="J16" s="203"/>
      <c r="K16" s="203"/>
      <c r="L16" s="203"/>
      <c r="M16" s="203"/>
      <c r="N16" s="203"/>
      <c r="O16" s="203"/>
      <c r="P16" s="203"/>
      <c r="Q16" s="203"/>
      <c r="R16" s="203"/>
      <c r="S16" s="203"/>
      <c r="T16" s="203"/>
      <c r="U16" s="203"/>
      <c r="V16" s="203"/>
      <c r="W16" s="203"/>
      <c r="X16" s="203"/>
      <c r="Y16" s="204"/>
      <c r="Z16" s="204"/>
      <c r="AA16" s="204"/>
      <c r="AB16" s="204"/>
      <c r="AC16" s="204"/>
      <c r="AD16" s="204"/>
      <c r="AE16" s="204"/>
      <c r="AF16" s="204"/>
      <c r="AG16" s="204"/>
      <c r="AH16" s="204"/>
      <c r="AI16" s="204"/>
      <c r="AJ16" s="204"/>
      <c r="AK16" s="204"/>
      <c r="AL16" s="204"/>
    </row>
    <row r="17" spans="1:50" x14ac:dyDescent="0.2">
      <c r="A17" s="203"/>
      <c r="B17" s="203"/>
      <c r="C17" s="203"/>
      <c r="D17" s="203"/>
      <c r="E17" s="203"/>
      <c r="F17" s="203"/>
      <c r="G17" s="203"/>
      <c r="H17" s="203"/>
      <c r="I17" s="203"/>
      <c r="J17" s="203"/>
      <c r="K17" s="203"/>
      <c r="L17" s="203"/>
      <c r="M17" s="203"/>
      <c r="N17" s="203"/>
      <c r="O17" s="203"/>
      <c r="P17" s="203"/>
      <c r="Q17" s="203"/>
      <c r="R17" s="203"/>
      <c r="S17" s="203"/>
      <c r="T17" s="203"/>
      <c r="U17" s="203"/>
      <c r="V17" s="203"/>
      <c r="W17" s="203"/>
      <c r="X17" s="203"/>
      <c r="Y17" s="204"/>
      <c r="Z17" s="204"/>
      <c r="AA17" s="204"/>
      <c r="AB17" s="204"/>
      <c r="AC17" s="204"/>
      <c r="AD17" s="204"/>
      <c r="AE17" s="204"/>
      <c r="AF17" s="204"/>
      <c r="AG17" s="204"/>
      <c r="AH17" s="204"/>
      <c r="AI17" s="204"/>
      <c r="AJ17" s="204"/>
      <c r="AK17" s="204"/>
      <c r="AL17" s="204"/>
    </row>
    <row r="18" spans="1:50" x14ac:dyDescent="0.2">
      <c r="A18" s="203"/>
      <c r="B18" s="203"/>
      <c r="C18" s="203"/>
      <c r="D18" s="293" t="s">
        <v>71</v>
      </c>
      <c r="E18" s="293"/>
      <c r="F18" s="293"/>
      <c r="G18" s="293"/>
      <c r="H18" s="293"/>
      <c r="I18" s="293"/>
      <c r="J18" s="293"/>
      <c r="K18" s="203"/>
      <c r="L18" s="203"/>
      <c r="M18" s="203"/>
      <c r="N18" s="203"/>
      <c r="O18" s="203"/>
      <c r="P18" s="293" t="s">
        <v>72</v>
      </c>
      <c r="Q18" s="293"/>
      <c r="R18" s="293"/>
      <c r="S18" s="293"/>
      <c r="T18" s="293"/>
      <c r="U18" s="293"/>
      <c r="V18" s="293"/>
      <c r="W18" s="203"/>
      <c r="X18" s="203"/>
      <c r="Y18" s="204"/>
      <c r="Z18" s="204"/>
      <c r="AA18" s="204"/>
      <c r="AB18" s="204"/>
      <c r="AC18" s="204"/>
      <c r="AD18" s="204"/>
      <c r="AE18" s="204"/>
      <c r="AF18" s="204"/>
      <c r="AG18" s="204"/>
      <c r="AH18" s="204"/>
      <c r="AI18" s="204"/>
      <c r="AJ18" s="204"/>
      <c r="AK18" s="204"/>
      <c r="AL18" s="204"/>
    </row>
    <row r="19" spans="1:50" ht="13.15" customHeight="1" x14ac:dyDescent="0.2">
      <c r="A19" s="203"/>
      <c r="B19" s="203"/>
      <c r="C19" s="290" t="s">
        <v>132</v>
      </c>
      <c r="D19" s="290"/>
      <c r="E19" s="290"/>
      <c r="F19" s="290"/>
      <c r="G19" s="203"/>
      <c r="H19" s="203" t="s">
        <v>133</v>
      </c>
      <c r="I19" s="203"/>
      <c r="J19" s="203"/>
      <c r="K19" s="203"/>
      <c r="L19" s="203"/>
      <c r="M19" s="203"/>
      <c r="N19" s="203"/>
      <c r="O19" s="290" t="s">
        <v>127</v>
      </c>
      <c r="P19" s="290"/>
      <c r="Q19" s="290"/>
      <c r="R19" s="290"/>
      <c r="S19" s="203"/>
      <c r="T19" s="203" t="s">
        <v>125</v>
      </c>
      <c r="U19" s="203"/>
      <c r="V19" s="203"/>
      <c r="W19" s="203"/>
      <c r="X19" s="203"/>
      <c r="Y19" s="204"/>
      <c r="Z19" s="204"/>
      <c r="AA19" s="204"/>
      <c r="AB19" s="204"/>
      <c r="AC19" s="204"/>
      <c r="AD19" s="204"/>
      <c r="AE19" s="204"/>
      <c r="AF19" s="204"/>
      <c r="AG19" s="204"/>
      <c r="AH19" s="204"/>
      <c r="AI19" s="204"/>
      <c r="AJ19" s="204"/>
      <c r="AK19" s="204"/>
      <c r="AL19" s="204"/>
    </row>
    <row r="20" spans="1:50" x14ac:dyDescent="0.2">
      <c r="A20" s="138"/>
      <c r="B20" s="138"/>
      <c r="C20" s="290" t="s">
        <v>138</v>
      </c>
      <c r="D20" s="290"/>
      <c r="E20" s="290"/>
      <c r="F20" s="290"/>
      <c r="G20" s="6"/>
      <c r="H20" s="6" t="s">
        <v>139</v>
      </c>
      <c r="I20" s="6"/>
      <c r="J20" s="6"/>
      <c r="K20" s="138"/>
      <c r="L20" s="138"/>
      <c r="M20" s="138"/>
      <c r="N20" s="138"/>
      <c r="O20" s="290" t="s">
        <v>134</v>
      </c>
      <c r="P20" s="290"/>
      <c r="Q20" s="290"/>
      <c r="R20" s="290"/>
      <c r="S20" s="6"/>
      <c r="T20" s="6" t="s">
        <v>133</v>
      </c>
      <c r="U20" s="6"/>
      <c r="V20" s="6"/>
      <c r="W20" s="6"/>
      <c r="X20" s="6"/>
      <c r="Y20" s="139"/>
      <c r="Z20" s="139"/>
      <c r="AA20" s="139"/>
      <c r="AB20" s="139"/>
      <c r="AC20" s="139"/>
      <c r="AD20" s="139"/>
      <c r="AE20" s="139"/>
      <c r="AF20" s="139"/>
      <c r="AG20" s="139"/>
      <c r="AH20" s="139"/>
      <c r="AI20" s="139"/>
      <c r="AJ20" s="139"/>
      <c r="AK20" s="139"/>
      <c r="AL20" s="139"/>
      <c r="AM20" s="1"/>
      <c r="AN20" s="1"/>
      <c r="AO20" s="1"/>
      <c r="AP20" s="1"/>
      <c r="AQ20" s="1"/>
      <c r="AR20" s="1"/>
      <c r="AS20" s="1"/>
      <c r="AT20" s="1"/>
      <c r="AU20" s="1"/>
      <c r="AV20" s="1"/>
      <c r="AW20" s="1"/>
      <c r="AX20" s="1"/>
    </row>
    <row r="21" spans="1:50" x14ac:dyDescent="0.2">
      <c r="A21" s="140"/>
      <c r="B21" s="140"/>
      <c r="C21" s="290" t="s">
        <v>140</v>
      </c>
      <c r="D21" s="290"/>
      <c r="E21" s="290"/>
      <c r="F21" s="290"/>
      <c r="G21" s="6"/>
      <c r="H21" s="6" t="s">
        <v>141</v>
      </c>
      <c r="I21" s="6"/>
      <c r="J21" s="6"/>
      <c r="K21" s="138"/>
      <c r="L21" s="138"/>
      <c r="M21" s="138"/>
      <c r="N21" s="138"/>
      <c r="O21" s="290"/>
      <c r="P21" s="290"/>
      <c r="Q21" s="290"/>
      <c r="R21" s="290"/>
      <c r="S21" s="141"/>
      <c r="T21" s="141"/>
      <c r="U21" s="141"/>
      <c r="V21" s="141"/>
      <c r="W21" s="141"/>
      <c r="X21" s="141"/>
      <c r="Y21" s="139"/>
      <c r="Z21" s="139"/>
      <c r="AA21" s="139"/>
      <c r="AB21" s="139"/>
      <c r="AC21" s="139"/>
      <c r="AD21" s="139"/>
      <c r="AE21" s="139"/>
      <c r="AF21" s="139"/>
      <c r="AG21" s="139"/>
      <c r="AH21" s="139"/>
      <c r="AI21" s="139"/>
      <c r="AJ21" s="139"/>
      <c r="AK21" s="139"/>
      <c r="AL21" s="139"/>
      <c r="AM21" s="1"/>
      <c r="AN21" s="1"/>
      <c r="AO21" s="1"/>
      <c r="AP21" s="1"/>
      <c r="AQ21" s="1"/>
      <c r="AR21" s="1"/>
      <c r="AS21" s="1"/>
      <c r="AT21" s="1"/>
      <c r="AU21" s="1"/>
      <c r="AV21" s="1"/>
      <c r="AW21" s="1"/>
      <c r="AX21" s="1"/>
    </row>
    <row r="22" spans="1:50" x14ac:dyDescent="0.2">
      <c r="A22" s="138"/>
      <c r="B22" s="138"/>
      <c r="C22" s="290"/>
      <c r="D22" s="290"/>
      <c r="E22" s="290"/>
      <c r="F22" s="290"/>
      <c r="G22" s="6"/>
      <c r="H22" s="6"/>
      <c r="I22" s="6"/>
      <c r="J22" s="6"/>
      <c r="K22" s="138"/>
      <c r="L22" s="138"/>
      <c r="M22" s="138"/>
      <c r="N22" s="138"/>
      <c r="O22" s="290"/>
      <c r="P22" s="290"/>
      <c r="Q22" s="290"/>
      <c r="R22" s="290"/>
      <c r="S22" s="6"/>
      <c r="T22" s="6"/>
      <c r="U22" s="6"/>
      <c r="V22" s="6"/>
      <c r="W22" s="6"/>
      <c r="X22" s="6"/>
      <c r="Y22" s="139"/>
      <c r="Z22" s="139"/>
      <c r="AA22" s="139"/>
      <c r="AB22" s="139"/>
      <c r="AC22" s="139"/>
      <c r="AD22" s="139"/>
      <c r="AE22" s="139"/>
      <c r="AF22" s="139"/>
      <c r="AG22" s="139"/>
      <c r="AH22" s="139"/>
      <c r="AI22" s="139"/>
      <c r="AJ22" s="139"/>
      <c r="AK22" s="139"/>
      <c r="AL22" s="139"/>
      <c r="AM22" s="1"/>
      <c r="AN22" s="1"/>
      <c r="AO22" s="1"/>
      <c r="AP22" s="1"/>
      <c r="AQ22" s="1"/>
      <c r="AR22" s="1"/>
      <c r="AS22" s="1"/>
      <c r="AT22" s="1"/>
      <c r="AU22" s="1"/>
      <c r="AV22" s="1"/>
      <c r="AW22" s="1"/>
      <c r="AX22" s="1"/>
    </row>
    <row r="23" spans="1:50" x14ac:dyDescent="0.2">
      <c r="A23" s="138"/>
      <c r="B23" s="138"/>
      <c r="C23" s="290"/>
      <c r="D23" s="290"/>
      <c r="E23" s="290"/>
      <c r="F23" s="290"/>
      <c r="G23" s="6"/>
      <c r="H23" s="6"/>
      <c r="I23" s="6"/>
      <c r="J23" s="138"/>
      <c r="K23" s="138"/>
      <c r="L23" s="138"/>
      <c r="M23" s="138"/>
      <c r="N23" s="138"/>
      <c r="O23" s="290"/>
      <c r="P23" s="290"/>
      <c r="Q23" s="290"/>
      <c r="R23" s="290"/>
      <c r="S23" s="6"/>
      <c r="T23" s="6"/>
      <c r="U23" s="6"/>
      <c r="V23" s="6"/>
      <c r="W23" s="6"/>
      <c r="X23" s="138"/>
      <c r="Y23" s="139"/>
      <c r="Z23" s="139"/>
      <c r="AA23" s="139"/>
      <c r="AB23" s="139"/>
      <c r="AC23" s="139"/>
      <c r="AD23" s="139"/>
      <c r="AE23" s="139"/>
      <c r="AF23" s="139"/>
      <c r="AG23" s="139"/>
      <c r="AH23" s="139"/>
      <c r="AI23" s="139"/>
      <c r="AJ23" s="139"/>
      <c r="AK23" s="139"/>
      <c r="AL23" s="139"/>
      <c r="AM23" s="1"/>
      <c r="AN23" s="1"/>
      <c r="AO23" s="1"/>
      <c r="AP23" s="1"/>
      <c r="AQ23" s="1"/>
      <c r="AR23" s="1"/>
      <c r="AS23" s="1"/>
      <c r="AT23" s="1"/>
      <c r="AU23" s="1"/>
      <c r="AV23" s="1"/>
      <c r="AW23" s="1"/>
      <c r="AX23" s="1"/>
    </row>
    <row r="24" spans="1:50" x14ac:dyDescent="0.2">
      <c r="A24" s="203"/>
      <c r="B24" s="203"/>
      <c r="C24" s="290"/>
      <c r="D24" s="290"/>
      <c r="E24" s="290"/>
      <c r="F24" s="290"/>
      <c r="G24" s="6"/>
      <c r="H24" s="6"/>
      <c r="I24" s="6"/>
      <c r="J24" s="203"/>
      <c r="K24" s="203"/>
      <c r="L24" s="203"/>
      <c r="M24" s="203"/>
      <c r="N24" s="203"/>
      <c r="O24" s="290"/>
      <c r="P24" s="290"/>
      <c r="Q24" s="290"/>
      <c r="R24" s="290"/>
      <c r="S24" s="6"/>
      <c r="T24" s="6"/>
      <c r="U24" s="6"/>
      <c r="V24" s="6"/>
      <c r="W24" s="6"/>
      <c r="X24" s="203"/>
      <c r="Y24" s="204"/>
      <c r="Z24" s="204"/>
      <c r="AA24" s="204"/>
      <c r="AB24" s="204"/>
      <c r="AC24" s="204"/>
      <c r="AD24" s="204"/>
      <c r="AE24" s="204"/>
      <c r="AF24" s="204"/>
      <c r="AG24" s="204"/>
      <c r="AH24" s="204"/>
      <c r="AI24" s="204"/>
      <c r="AJ24" s="204"/>
      <c r="AK24" s="204"/>
      <c r="AL24" s="204"/>
    </row>
    <row r="25" spans="1:50" ht="12.75" customHeight="1" x14ac:dyDescent="0.2">
      <c r="Y25" s="204"/>
      <c r="Z25" s="204"/>
      <c r="AA25" s="204"/>
      <c r="AB25" s="204"/>
      <c r="AC25" s="204"/>
      <c r="AD25" s="204"/>
      <c r="AE25" s="204"/>
      <c r="AF25" s="204"/>
      <c r="AG25" s="204"/>
      <c r="AH25" s="204"/>
      <c r="AI25" s="204"/>
      <c r="AJ25" s="204"/>
      <c r="AK25" s="204"/>
      <c r="AL25" s="204"/>
    </row>
    <row r="26" spans="1:50" x14ac:dyDescent="0.2">
      <c r="A26" s="203"/>
      <c r="B26" s="203"/>
      <c r="C26" s="290"/>
      <c r="D26" s="290"/>
      <c r="E26" s="290"/>
      <c r="F26" s="290"/>
      <c r="G26" s="6"/>
      <c r="H26" s="6"/>
      <c r="I26" s="6"/>
      <c r="J26" s="203"/>
      <c r="K26" s="203"/>
      <c r="L26" s="203"/>
      <c r="M26" s="203"/>
      <c r="N26" s="203"/>
      <c r="O26" s="290"/>
      <c r="P26" s="290"/>
      <c r="Q26" s="290"/>
      <c r="R26" s="290"/>
      <c r="S26" s="6"/>
      <c r="T26" s="6"/>
      <c r="U26" s="6"/>
      <c r="V26" s="6"/>
      <c r="W26" s="6"/>
      <c r="X26" s="203"/>
      <c r="Y26" s="204"/>
      <c r="Z26" s="204"/>
      <c r="AA26" s="204"/>
      <c r="AB26" s="204"/>
      <c r="AC26" s="204"/>
      <c r="AD26" s="204"/>
      <c r="AE26" s="204"/>
      <c r="AF26" s="204"/>
      <c r="AG26" s="204"/>
      <c r="AH26" s="204"/>
      <c r="AI26" s="204"/>
      <c r="AJ26" s="204"/>
      <c r="AK26" s="204"/>
      <c r="AL26" s="204"/>
    </row>
    <row r="27" spans="1:50" x14ac:dyDescent="0.2">
      <c r="A27" s="203"/>
      <c r="B27" s="203"/>
      <c r="C27" s="290"/>
      <c r="D27" s="294"/>
      <c r="E27" s="294"/>
      <c r="F27" s="6"/>
      <c r="G27" s="6"/>
      <c r="H27" s="6"/>
      <c r="I27" s="6"/>
      <c r="J27" s="203"/>
      <c r="K27" s="203"/>
      <c r="L27" s="203"/>
      <c r="M27" s="203"/>
      <c r="N27" s="203"/>
      <c r="O27" s="290"/>
      <c r="P27" s="294"/>
      <c r="Q27" s="294"/>
      <c r="R27" s="6"/>
      <c r="S27" s="6"/>
      <c r="T27" s="6"/>
      <c r="U27" s="6"/>
      <c r="V27" s="6"/>
      <c r="W27" s="6"/>
      <c r="X27" s="203"/>
      <c r="Y27" s="204"/>
      <c r="Z27" s="204"/>
      <c r="AA27" s="204"/>
      <c r="AB27" s="204"/>
      <c r="AC27" s="204"/>
      <c r="AD27" s="204"/>
      <c r="AE27" s="204"/>
      <c r="AF27" s="204"/>
      <c r="AG27" s="204"/>
      <c r="AH27" s="204"/>
      <c r="AI27" s="204"/>
      <c r="AJ27" s="204"/>
      <c r="AK27" s="204"/>
      <c r="AL27" s="204"/>
    </row>
    <row r="28" spans="1:50" x14ac:dyDescent="0.2">
      <c r="A28" s="203"/>
      <c r="B28" s="203"/>
      <c r="C28" s="290"/>
      <c r="D28" s="294"/>
      <c r="E28" s="294"/>
      <c r="F28" s="203"/>
      <c r="G28" s="203"/>
      <c r="H28" s="203"/>
      <c r="I28" s="203"/>
      <c r="J28" s="203"/>
      <c r="K28" s="203"/>
      <c r="L28" s="203"/>
      <c r="M28" s="203"/>
      <c r="N28" s="203"/>
      <c r="O28" s="290"/>
      <c r="P28" s="294"/>
      <c r="Q28" s="294"/>
      <c r="R28" s="203"/>
      <c r="S28" s="203"/>
      <c r="T28" s="203"/>
      <c r="U28" s="203"/>
      <c r="V28" s="203"/>
      <c r="W28" s="203"/>
      <c r="X28" s="203"/>
      <c r="Y28" s="204"/>
      <c r="Z28" s="204"/>
      <c r="AA28" s="204"/>
      <c r="AB28" s="204"/>
      <c r="AC28" s="204"/>
      <c r="AD28" s="204"/>
      <c r="AE28" s="204"/>
      <c r="AF28" s="204"/>
      <c r="AG28" s="204"/>
      <c r="AH28" s="204"/>
      <c r="AI28" s="204"/>
      <c r="AJ28" s="204"/>
      <c r="AK28" s="204"/>
      <c r="AL28" s="204"/>
    </row>
    <row r="29" spans="1:50" x14ac:dyDescent="0.2">
      <c r="A29" s="203"/>
      <c r="B29" s="203"/>
      <c r="C29" s="290"/>
      <c r="D29" s="294"/>
      <c r="E29" s="294"/>
      <c r="F29" s="203"/>
      <c r="G29" s="203"/>
      <c r="H29" s="203"/>
      <c r="I29" s="203"/>
      <c r="J29" s="203"/>
      <c r="K29" s="203"/>
      <c r="L29" s="203"/>
      <c r="M29" s="203"/>
      <c r="N29" s="203"/>
      <c r="O29" s="290"/>
      <c r="P29" s="294"/>
      <c r="Q29" s="294"/>
      <c r="R29" s="203"/>
      <c r="T29" s="203"/>
      <c r="U29" s="203"/>
      <c r="V29" s="203"/>
      <c r="W29" s="203"/>
      <c r="X29" s="203"/>
      <c r="Y29" s="204"/>
      <c r="Z29" s="204"/>
      <c r="AA29" s="204"/>
      <c r="AB29" s="204"/>
      <c r="AC29" s="204"/>
      <c r="AD29" s="204"/>
      <c r="AE29" s="204"/>
      <c r="AF29" s="204"/>
      <c r="AG29" s="204"/>
      <c r="AH29" s="204"/>
      <c r="AI29" s="204"/>
      <c r="AJ29" s="204"/>
      <c r="AK29" s="204"/>
      <c r="AL29" s="204"/>
    </row>
    <row r="30" spans="1:50" x14ac:dyDescent="0.2">
      <c r="A30" s="203"/>
      <c r="B30" s="203"/>
      <c r="C30" s="206"/>
      <c r="D30" s="203"/>
      <c r="E30" s="203"/>
      <c r="F30" s="203"/>
      <c r="G30" s="142" t="s">
        <v>73</v>
      </c>
      <c r="H30" s="203">
        <v>30</v>
      </c>
      <c r="I30" s="203"/>
      <c r="J30" s="203"/>
      <c r="K30" s="203"/>
      <c r="L30" s="203"/>
      <c r="M30" s="203"/>
      <c r="N30" s="203"/>
      <c r="O30" s="206"/>
      <c r="P30" s="203"/>
      <c r="Q30" s="203"/>
      <c r="R30" s="203"/>
      <c r="S30" s="142" t="s">
        <v>73</v>
      </c>
      <c r="T30" s="203">
        <v>30</v>
      </c>
      <c r="U30" s="203"/>
      <c r="V30" s="203"/>
      <c r="W30" s="203"/>
      <c r="X30" s="203"/>
      <c r="Y30" s="204"/>
      <c r="Z30" s="204"/>
      <c r="AA30" s="204"/>
      <c r="AB30" s="204"/>
      <c r="AC30" s="204"/>
      <c r="AD30" s="204"/>
      <c r="AE30" s="204"/>
      <c r="AF30" s="204"/>
      <c r="AG30" s="204"/>
      <c r="AH30" s="204"/>
      <c r="AI30" s="204"/>
      <c r="AJ30" s="204"/>
      <c r="AK30" s="204"/>
      <c r="AL30" s="204"/>
    </row>
    <row r="31" spans="1:50" x14ac:dyDescent="0.2">
      <c r="A31" s="203"/>
      <c r="B31" s="203"/>
      <c r="C31" s="206"/>
      <c r="D31" s="203"/>
      <c r="E31" s="203"/>
      <c r="F31" s="203"/>
      <c r="G31" s="142" t="s">
        <v>74</v>
      </c>
      <c r="H31" s="203">
        <v>12</v>
      </c>
      <c r="I31" s="203"/>
      <c r="J31" s="203"/>
      <c r="K31" s="203"/>
      <c r="L31" s="203"/>
      <c r="M31" s="203"/>
      <c r="N31" s="203"/>
      <c r="O31" s="206"/>
      <c r="P31" s="203"/>
      <c r="Q31" s="203"/>
      <c r="R31" s="203"/>
      <c r="S31" s="142" t="s">
        <v>74</v>
      </c>
      <c r="T31" s="203">
        <v>12</v>
      </c>
      <c r="U31" s="203"/>
      <c r="V31" s="203"/>
      <c r="W31" s="203"/>
      <c r="X31" s="203"/>
      <c r="Y31" s="204"/>
      <c r="Z31" s="204"/>
      <c r="AA31" s="204"/>
      <c r="AB31" s="204"/>
      <c r="AC31" s="204"/>
      <c r="AD31" s="204"/>
      <c r="AE31" s="204"/>
      <c r="AF31" s="204"/>
      <c r="AG31" s="204"/>
      <c r="AH31" s="204"/>
      <c r="AI31" s="204"/>
      <c r="AJ31" s="204"/>
      <c r="AK31" s="204"/>
      <c r="AL31" s="204"/>
    </row>
    <row r="32" spans="1:50" x14ac:dyDescent="0.2">
      <c r="A32" s="203"/>
      <c r="B32" s="203"/>
      <c r="C32" s="206"/>
      <c r="D32" s="203"/>
      <c r="E32" s="203"/>
      <c r="F32" s="203"/>
      <c r="G32" s="203"/>
      <c r="H32" s="203"/>
      <c r="I32" s="203"/>
      <c r="J32" s="203"/>
      <c r="K32" s="203"/>
      <c r="L32" s="203"/>
      <c r="M32" s="203"/>
      <c r="N32" s="203"/>
      <c r="O32" s="206"/>
      <c r="P32" s="203"/>
      <c r="Q32" s="203"/>
      <c r="R32" s="203"/>
      <c r="S32" s="203"/>
      <c r="T32" s="203"/>
      <c r="U32" s="203"/>
      <c r="V32" s="203"/>
      <c r="W32" s="203"/>
      <c r="X32" s="203"/>
      <c r="Y32" s="204"/>
      <c r="Z32" s="204"/>
      <c r="AA32" s="204"/>
      <c r="AB32" s="204"/>
      <c r="AC32" s="204"/>
      <c r="AD32" s="204"/>
      <c r="AE32" s="204"/>
      <c r="AF32" s="204"/>
      <c r="AG32" s="204"/>
      <c r="AH32" s="204"/>
      <c r="AI32" s="204"/>
      <c r="AJ32" s="204"/>
      <c r="AK32" s="204"/>
      <c r="AL32" s="204"/>
    </row>
    <row r="33" spans="1:38" x14ac:dyDescent="0.2">
      <c r="A33" s="203"/>
      <c r="B33" s="203"/>
      <c r="C33" s="206"/>
      <c r="D33" s="203"/>
      <c r="E33" s="203"/>
      <c r="F33" s="203"/>
      <c r="G33" s="203"/>
      <c r="H33" s="203"/>
      <c r="I33" s="203"/>
      <c r="J33" s="203"/>
      <c r="K33" s="203"/>
      <c r="L33" s="203"/>
      <c r="M33" s="203"/>
      <c r="N33" s="203"/>
      <c r="O33" s="206"/>
      <c r="P33" s="203"/>
      <c r="Q33" s="203"/>
      <c r="R33" s="203"/>
      <c r="S33" s="203"/>
      <c r="T33" s="203"/>
      <c r="U33" s="203"/>
      <c r="V33" s="203"/>
      <c r="W33" s="203"/>
      <c r="X33" s="203"/>
      <c r="Y33" s="204"/>
      <c r="Z33" s="204"/>
      <c r="AA33" s="204"/>
      <c r="AB33" s="204"/>
      <c r="AC33" s="204"/>
      <c r="AD33" s="204"/>
      <c r="AE33" s="204"/>
      <c r="AF33" s="204"/>
      <c r="AG33" s="204"/>
      <c r="AH33" s="204"/>
      <c r="AI33" s="204"/>
      <c r="AJ33" s="204"/>
      <c r="AK33" s="204"/>
      <c r="AL33" s="204"/>
    </row>
    <row r="34" spans="1:38" x14ac:dyDescent="0.2">
      <c r="A34" s="203"/>
      <c r="B34" s="143"/>
      <c r="C34" s="144"/>
      <c r="D34" s="203"/>
      <c r="E34" s="203"/>
      <c r="F34" s="203"/>
      <c r="G34" s="203"/>
      <c r="H34" s="203"/>
      <c r="I34" s="203"/>
      <c r="J34" s="203"/>
      <c r="K34" s="203"/>
      <c r="L34" s="203"/>
      <c r="M34" s="203"/>
      <c r="N34" s="203"/>
      <c r="O34" s="206"/>
      <c r="P34" s="203"/>
      <c r="Q34" s="203"/>
      <c r="R34" s="203"/>
      <c r="S34" s="203"/>
      <c r="T34" s="203"/>
      <c r="U34" s="203"/>
      <c r="V34" s="203"/>
      <c r="W34" s="203"/>
      <c r="X34" s="203"/>
      <c r="Y34" s="204"/>
      <c r="Z34" s="204"/>
      <c r="AA34" s="204"/>
      <c r="AB34" s="204"/>
      <c r="AC34" s="204"/>
      <c r="AD34" s="204"/>
      <c r="AE34" s="204"/>
      <c r="AF34" s="204"/>
      <c r="AG34" s="204"/>
      <c r="AH34" s="204"/>
      <c r="AI34" s="204"/>
      <c r="AJ34" s="204"/>
      <c r="AK34" s="204"/>
      <c r="AL34" s="204"/>
    </row>
    <row r="35" spans="1:38" x14ac:dyDescent="0.2">
      <c r="A35" s="203"/>
      <c r="B35" s="143"/>
      <c r="C35" s="144"/>
      <c r="D35" s="203"/>
      <c r="E35" s="203"/>
      <c r="F35" s="203"/>
      <c r="G35" s="203"/>
      <c r="H35" s="203"/>
      <c r="I35" s="203"/>
      <c r="J35" s="203"/>
      <c r="K35" s="203"/>
      <c r="L35" s="203"/>
      <c r="M35" s="203"/>
      <c r="N35" s="203"/>
      <c r="O35" s="203"/>
      <c r="P35" s="203"/>
      <c r="Q35" s="203"/>
      <c r="R35" s="203"/>
      <c r="S35" s="203"/>
      <c r="T35" s="203"/>
      <c r="U35" s="203"/>
      <c r="V35" s="203"/>
      <c r="W35" s="203"/>
      <c r="X35" s="203"/>
      <c r="Y35" s="204"/>
      <c r="Z35" s="204"/>
      <c r="AA35" s="204"/>
      <c r="AB35" s="204"/>
      <c r="AC35" s="204"/>
      <c r="AD35" s="204"/>
      <c r="AE35" s="204"/>
      <c r="AF35" s="204"/>
      <c r="AG35" s="204"/>
      <c r="AH35" s="204"/>
      <c r="AI35" s="204"/>
      <c r="AJ35" s="204"/>
      <c r="AK35" s="204"/>
      <c r="AL35" s="204"/>
    </row>
    <row r="36" spans="1:38" x14ac:dyDescent="0.2">
      <c r="A36" s="203"/>
      <c r="B36" s="203"/>
      <c r="C36" s="144"/>
      <c r="D36" s="203"/>
      <c r="E36" s="203"/>
      <c r="F36" s="203"/>
      <c r="G36" s="203"/>
      <c r="H36" s="203"/>
      <c r="I36" s="203"/>
      <c r="J36" s="203"/>
      <c r="K36" s="203"/>
      <c r="L36" s="203"/>
      <c r="M36" s="203"/>
      <c r="N36" s="203"/>
      <c r="O36" s="203"/>
      <c r="P36" s="203"/>
      <c r="Q36" s="203"/>
      <c r="R36" s="203"/>
      <c r="S36" s="203"/>
      <c r="T36" s="203"/>
      <c r="U36" s="203"/>
      <c r="V36" s="203"/>
      <c r="W36" s="203"/>
      <c r="X36" s="203"/>
      <c r="Y36" s="204"/>
      <c r="Z36" s="204"/>
      <c r="AA36" s="204"/>
      <c r="AB36" s="204"/>
      <c r="AC36" s="204"/>
      <c r="AD36" s="204"/>
      <c r="AE36" s="204"/>
      <c r="AF36" s="204"/>
      <c r="AG36" s="204"/>
      <c r="AH36" s="204"/>
      <c r="AI36" s="204"/>
      <c r="AJ36" s="204"/>
      <c r="AK36" s="204"/>
      <c r="AL36" s="204"/>
    </row>
    <row r="37" spans="1:38" x14ac:dyDescent="0.2">
      <c r="A37" s="203"/>
      <c r="C37" s="145" t="s">
        <v>142</v>
      </c>
      <c r="D37" s="203"/>
      <c r="E37" s="203"/>
      <c r="F37" s="203"/>
      <c r="G37" s="203"/>
      <c r="H37" s="203"/>
      <c r="I37" s="203"/>
      <c r="J37" s="203"/>
      <c r="K37" s="203"/>
      <c r="L37" s="203"/>
      <c r="M37" s="203"/>
      <c r="N37" s="203"/>
      <c r="O37" s="203"/>
      <c r="P37" s="203"/>
      <c r="Q37" s="203"/>
      <c r="R37" s="203"/>
      <c r="S37" s="203"/>
      <c r="T37" s="203"/>
      <c r="U37" s="203"/>
      <c r="V37" s="203"/>
      <c r="W37" s="203"/>
      <c r="X37" s="203"/>
      <c r="Y37" s="204"/>
      <c r="Z37" s="204"/>
      <c r="AA37" s="204"/>
      <c r="AB37" s="204"/>
      <c r="AC37" s="204"/>
      <c r="AD37" s="204"/>
      <c r="AE37" s="204"/>
      <c r="AF37" s="204"/>
      <c r="AG37" s="204"/>
      <c r="AH37" s="204"/>
      <c r="AI37" s="204"/>
      <c r="AJ37" s="204"/>
      <c r="AK37" s="204"/>
      <c r="AL37" s="204"/>
    </row>
    <row r="38" spans="1:38" x14ac:dyDescent="0.2">
      <c r="A38" s="203"/>
      <c r="B38" s="203"/>
      <c r="C38" s="203"/>
      <c r="D38" s="203"/>
      <c r="E38" s="203"/>
      <c r="F38" s="203"/>
      <c r="G38" s="203"/>
      <c r="H38" s="203"/>
      <c r="I38" s="203"/>
      <c r="J38" s="203"/>
      <c r="K38" s="203"/>
      <c r="L38" s="203"/>
      <c r="M38" s="203"/>
      <c r="N38" s="203"/>
      <c r="O38" s="203"/>
      <c r="P38" s="203"/>
      <c r="Q38" s="203"/>
      <c r="R38" s="203"/>
      <c r="S38" s="203"/>
      <c r="T38" s="203"/>
      <c r="U38" s="203"/>
      <c r="V38" s="203"/>
      <c r="W38" s="203"/>
      <c r="X38" s="203"/>
      <c r="Y38" s="204"/>
      <c r="Z38" s="204"/>
      <c r="AA38" s="204"/>
      <c r="AB38" s="204"/>
      <c r="AC38" s="204"/>
      <c r="AD38" s="204"/>
      <c r="AE38" s="204"/>
      <c r="AF38" s="204"/>
      <c r="AG38" s="204"/>
      <c r="AH38" s="204"/>
      <c r="AI38" s="204"/>
      <c r="AJ38" s="204"/>
      <c r="AK38" s="204"/>
      <c r="AL38" s="204"/>
    </row>
    <row r="39" spans="1:38" x14ac:dyDescent="0.2">
      <c r="A39" s="203"/>
      <c r="B39" s="203"/>
      <c r="C39" s="203"/>
      <c r="D39" s="203"/>
      <c r="E39" s="203"/>
      <c r="F39" s="203"/>
      <c r="G39" s="203"/>
      <c r="H39" s="203"/>
      <c r="I39" s="203"/>
      <c r="J39" s="203"/>
      <c r="K39" s="203"/>
      <c r="L39" s="203"/>
      <c r="M39" s="203"/>
      <c r="N39" s="203"/>
      <c r="O39" s="203"/>
      <c r="P39" s="203"/>
      <c r="Q39" s="203"/>
      <c r="R39" s="203"/>
      <c r="S39" s="203"/>
      <c r="T39" s="203"/>
      <c r="U39" s="203"/>
      <c r="V39" s="203"/>
      <c r="W39" s="203"/>
      <c r="X39" s="203"/>
      <c r="Y39" s="204"/>
      <c r="Z39" s="204"/>
      <c r="AA39" s="204"/>
      <c r="AB39" s="204"/>
      <c r="AC39" s="204"/>
      <c r="AD39" s="204"/>
      <c r="AE39" s="204"/>
      <c r="AF39" s="204"/>
      <c r="AG39" s="204"/>
      <c r="AH39" s="204"/>
      <c r="AI39" s="204"/>
      <c r="AJ39" s="204"/>
      <c r="AK39" s="204"/>
      <c r="AL39" s="204"/>
    </row>
    <row r="40" spans="1:38" x14ac:dyDescent="0.2">
      <c r="A40" s="203"/>
      <c r="B40" s="203"/>
      <c r="C40" s="203"/>
      <c r="D40" s="203"/>
      <c r="E40" s="203"/>
      <c r="F40" s="203"/>
      <c r="G40" s="203"/>
      <c r="H40" s="203"/>
      <c r="I40" s="203"/>
      <c r="J40" s="203"/>
      <c r="K40" s="203"/>
      <c r="L40" s="203"/>
      <c r="M40" s="203"/>
      <c r="N40" s="203"/>
      <c r="O40" s="203"/>
      <c r="P40" s="203"/>
      <c r="Q40" s="203"/>
      <c r="R40" s="203"/>
      <c r="S40" s="203"/>
      <c r="T40" s="203"/>
      <c r="U40" s="203"/>
      <c r="V40" s="203"/>
      <c r="W40" s="203"/>
      <c r="X40" s="203"/>
      <c r="Y40" s="204"/>
      <c r="Z40" s="204"/>
      <c r="AA40" s="204"/>
      <c r="AB40" s="204"/>
      <c r="AC40" s="204"/>
      <c r="AD40" s="204"/>
      <c r="AE40" s="204"/>
      <c r="AF40" s="204"/>
      <c r="AG40" s="204"/>
      <c r="AH40" s="204"/>
      <c r="AI40" s="204"/>
      <c r="AJ40" s="204"/>
      <c r="AK40" s="204"/>
      <c r="AL40" s="204"/>
    </row>
    <row r="41" spans="1:38" x14ac:dyDescent="0.2">
      <c r="A41" s="203"/>
      <c r="B41" s="203"/>
      <c r="C41" s="203"/>
      <c r="D41" s="203"/>
      <c r="E41" s="203"/>
      <c r="F41" s="203"/>
      <c r="G41" s="203"/>
      <c r="H41" s="203"/>
      <c r="I41" s="203"/>
      <c r="J41" s="203"/>
      <c r="K41" s="203"/>
      <c r="L41" s="203"/>
      <c r="M41" s="203"/>
      <c r="N41" s="203"/>
      <c r="O41" s="203"/>
      <c r="P41" s="203"/>
      <c r="Q41" s="203"/>
      <c r="R41" s="203"/>
      <c r="S41" s="203"/>
      <c r="T41" s="203"/>
      <c r="U41" s="203"/>
      <c r="V41" s="203"/>
      <c r="W41" s="203"/>
      <c r="X41" s="203"/>
      <c r="Y41" s="204"/>
      <c r="Z41" s="204"/>
      <c r="AA41" s="204"/>
      <c r="AB41" s="204"/>
      <c r="AC41" s="204"/>
      <c r="AD41" s="204"/>
      <c r="AE41" s="204"/>
      <c r="AF41" s="204"/>
      <c r="AG41" s="204"/>
      <c r="AH41" s="204"/>
      <c r="AI41" s="204"/>
      <c r="AJ41" s="204"/>
      <c r="AK41" s="204"/>
      <c r="AL41" s="204"/>
    </row>
    <row r="42" spans="1:38" x14ac:dyDescent="0.2">
      <c r="A42" s="203"/>
      <c r="B42" s="203"/>
      <c r="C42" s="203"/>
      <c r="D42" s="203"/>
      <c r="E42" s="203"/>
      <c r="F42" s="203"/>
      <c r="G42" s="203"/>
      <c r="H42" s="203"/>
      <c r="I42" s="203"/>
      <c r="J42" s="203"/>
      <c r="K42" s="203"/>
      <c r="L42" s="203"/>
      <c r="M42" s="203"/>
      <c r="N42" s="203"/>
      <c r="O42" s="203"/>
      <c r="P42" s="203"/>
      <c r="Q42" s="203"/>
      <c r="R42" s="203"/>
      <c r="S42" s="203"/>
      <c r="T42" s="203"/>
      <c r="U42" s="203"/>
      <c r="V42" s="203"/>
      <c r="W42" s="203"/>
      <c r="X42" s="203"/>
      <c r="Y42" s="204"/>
      <c r="Z42" s="204"/>
      <c r="AA42" s="204"/>
      <c r="AB42" s="204"/>
      <c r="AC42" s="204"/>
      <c r="AD42" s="204"/>
      <c r="AE42" s="204"/>
      <c r="AF42" s="204"/>
      <c r="AG42" s="204"/>
      <c r="AH42" s="204"/>
      <c r="AI42" s="204"/>
      <c r="AJ42" s="204"/>
      <c r="AK42" s="204"/>
      <c r="AL42" s="204"/>
    </row>
    <row r="43" spans="1:38" ht="12.75" customHeight="1" x14ac:dyDescent="0.2">
      <c r="A43" s="203"/>
      <c r="X43" s="203"/>
      <c r="Y43" s="204"/>
      <c r="Z43" s="204"/>
      <c r="AA43" s="204"/>
      <c r="AB43" s="204"/>
      <c r="AC43" s="204"/>
      <c r="AD43" s="204"/>
      <c r="AE43" s="204"/>
      <c r="AF43" s="204"/>
      <c r="AG43" s="204"/>
      <c r="AH43" s="204"/>
      <c r="AI43" s="204"/>
      <c r="AJ43" s="204"/>
      <c r="AK43" s="204"/>
      <c r="AL43" s="204"/>
    </row>
    <row r="44" spans="1:38" ht="41.25" customHeight="1" x14ac:dyDescent="0.2">
      <c r="A44" s="203"/>
      <c r="B44" s="295" t="s">
        <v>123</v>
      </c>
      <c r="C44" s="295"/>
      <c r="D44" s="295"/>
      <c r="E44" s="295"/>
      <c r="F44" s="295"/>
      <c r="G44" s="295"/>
      <c r="H44" s="295"/>
      <c r="I44" s="295"/>
      <c r="J44" s="295"/>
      <c r="K44" s="295"/>
      <c r="L44" s="295"/>
      <c r="M44" s="295"/>
      <c r="N44" s="295"/>
      <c r="O44" s="295"/>
      <c r="P44" s="295"/>
      <c r="Q44" s="295"/>
      <c r="R44" s="295"/>
      <c r="S44" s="295"/>
      <c r="T44" s="295"/>
      <c r="U44" s="295"/>
      <c r="V44" s="295"/>
      <c r="W44" s="295"/>
      <c r="X44" s="203"/>
      <c r="Y44" s="204"/>
      <c r="Z44" s="204"/>
      <c r="AA44" s="204"/>
      <c r="AB44" s="204"/>
      <c r="AC44" s="204"/>
      <c r="AD44" s="204"/>
      <c r="AE44" s="204"/>
      <c r="AF44" s="204"/>
      <c r="AG44" s="204"/>
      <c r="AH44" s="204"/>
      <c r="AI44" s="204"/>
      <c r="AJ44" s="204"/>
      <c r="AK44" s="204"/>
      <c r="AL44" s="204"/>
    </row>
    <row r="45" spans="1:38" x14ac:dyDescent="0.2">
      <c r="A45" s="203"/>
      <c r="B45" s="203"/>
      <c r="C45" s="203"/>
      <c r="D45" s="203"/>
      <c r="E45" s="203"/>
      <c r="F45" s="203"/>
      <c r="G45" s="203"/>
      <c r="H45" s="203"/>
      <c r="I45" s="203"/>
      <c r="J45" s="203"/>
      <c r="K45" s="203"/>
      <c r="L45" s="203"/>
      <c r="M45" s="203"/>
      <c r="N45" s="203"/>
      <c r="O45" s="203"/>
      <c r="P45" s="203"/>
      <c r="Q45" s="203"/>
      <c r="R45" s="203"/>
      <c r="S45" s="203"/>
      <c r="T45" s="203"/>
      <c r="U45" s="203"/>
      <c r="V45" s="203"/>
      <c r="W45" s="203"/>
      <c r="X45" s="203"/>
      <c r="Y45" s="204"/>
      <c r="Z45" s="204"/>
      <c r="AA45" s="204"/>
      <c r="AB45" s="204"/>
      <c r="AC45" s="204"/>
      <c r="AD45" s="204"/>
      <c r="AE45" s="204"/>
      <c r="AF45" s="204"/>
      <c r="AG45" s="204"/>
      <c r="AH45" s="204"/>
      <c r="AI45" s="204"/>
      <c r="AJ45" s="204"/>
      <c r="AK45" s="204"/>
      <c r="AL45" s="204"/>
    </row>
    <row r="46" spans="1:38" x14ac:dyDescent="0.2">
      <c r="A46" s="204"/>
      <c r="B46" s="204"/>
      <c r="C46" s="204"/>
      <c r="D46" s="204"/>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row>
    <row r="47" spans="1:38" x14ac:dyDescent="0.2">
      <c r="A47" s="204"/>
      <c r="B47" s="204"/>
      <c r="C47" s="204"/>
      <c r="D47" s="204"/>
      <c r="E47" s="204"/>
      <c r="F47" s="204"/>
      <c r="G47" s="204"/>
      <c r="H47" s="204"/>
      <c r="I47" s="204"/>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row>
    <row r="48" spans="1:38" x14ac:dyDescent="0.2">
      <c r="A48" s="204"/>
      <c r="B48" s="204"/>
      <c r="C48" s="204"/>
      <c r="D48" s="204"/>
      <c r="E48" s="204"/>
      <c r="F48" s="204"/>
      <c r="G48" s="204"/>
      <c r="H48" s="204"/>
      <c r="I48" s="204"/>
      <c r="J48" s="204"/>
      <c r="K48" s="204"/>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row>
    <row r="49" spans="1:38" x14ac:dyDescent="0.2">
      <c r="A49" s="204"/>
      <c r="B49" s="204"/>
      <c r="C49" s="204"/>
      <c r="D49" s="204"/>
      <c r="E49" s="204"/>
      <c r="F49" s="204"/>
      <c r="G49" s="204"/>
      <c r="H49" s="204"/>
      <c r="I49" s="204"/>
      <c r="J49" s="204"/>
      <c r="K49" s="204"/>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row>
    <row r="50" spans="1:38" x14ac:dyDescent="0.2">
      <c r="A50" s="204"/>
      <c r="B50" s="204"/>
      <c r="C50" s="204"/>
      <c r="D50" s="204"/>
      <c r="E50" s="204"/>
      <c r="F50" s="204"/>
      <c r="G50" s="204"/>
      <c r="H50" s="204"/>
      <c r="I50" s="204"/>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row>
    <row r="51" spans="1:38" x14ac:dyDescent="0.2">
      <c r="A51" s="204"/>
      <c r="B51" s="204"/>
      <c r="C51" s="204"/>
      <c r="D51" s="204"/>
      <c r="E51" s="204"/>
      <c r="F51" s="204"/>
      <c r="G51" s="204"/>
      <c r="H51" s="204"/>
      <c r="I51" s="204"/>
      <c r="J51" s="204"/>
      <c r="K51" s="204"/>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row>
    <row r="52" spans="1:38" x14ac:dyDescent="0.2">
      <c r="A52" s="204"/>
      <c r="B52" s="204"/>
      <c r="C52" s="204"/>
      <c r="D52" s="204"/>
      <c r="E52" s="204"/>
      <c r="F52" s="204"/>
      <c r="G52" s="204"/>
      <c r="H52" s="204"/>
      <c r="I52" s="204"/>
      <c r="J52" s="204"/>
      <c r="K52" s="204"/>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row>
    <row r="53" spans="1:38" x14ac:dyDescent="0.2">
      <c r="A53" s="204"/>
      <c r="B53" s="204"/>
      <c r="C53" s="204"/>
      <c r="D53" s="204"/>
      <c r="E53" s="204"/>
      <c r="F53" s="204"/>
      <c r="G53" s="204"/>
      <c r="H53" s="204"/>
      <c r="I53" s="204"/>
      <c r="J53" s="204"/>
      <c r="K53" s="204"/>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row>
    <row r="54" spans="1:38" x14ac:dyDescent="0.2">
      <c r="A54" s="204"/>
      <c r="B54" s="204"/>
      <c r="C54" s="204"/>
      <c r="D54" s="204"/>
      <c r="E54" s="204"/>
      <c r="F54" s="204"/>
      <c r="G54" s="204"/>
      <c r="H54" s="204"/>
      <c r="I54" s="204"/>
      <c r="J54" s="204"/>
      <c r="K54" s="204"/>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row>
    <row r="55" spans="1:38" x14ac:dyDescent="0.2">
      <c r="A55" s="204"/>
      <c r="B55" s="204"/>
      <c r="C55" s="204"/>
      <c r="D55" s="204"/>
      <c r="E55" s="204"/>
      <c r="F55" s="204"/>
      <c r="G55" s="204"/>
      <c r="H55" s="204"/>
      <c r="I55" s="204"/>
      <c r="J55" s="204"/>
      <c r="K55" s="204"/>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row>
    <row r="56" spans="1:38" x14ac:dyDescent="0.2">
      <c r="A56" s="204"/>
      <c r="B56" s="204"/>
      <c r="C56" s="204"/>
      <c r="D56" s="204"/>
      <c r="E56" s="204"/>
      <c r="F56" s="204"/>
      <c r="G56" s="204"/>
      <c r="H56" s="204"/>
      <c r="I56" s="204"/>
      <c r="J56" s="204"/>
      <c r="K56" s="204"/>
      <c r="L56" s="204"/>
      <c r="M56" s="204"/>
      <c r="N56" s="204"/>
      <c r="O56" s="204"/>
      <c r="P56" s="204"/>
      <c r="Q56" s="204"/>
      <c r="R56" s="204"/>
      <c r="S56" s="204"/>
      <c r="T56" s="204"/>
      <c r="U56" s="204"/>
      <c r="V56" s="204"/>
      <c r="W56" s="204"/>
      <c r="X56" s="204"/>
      <c r="Y56" s="204"/>
      <c r="Z56" s="204"/>
      <c r="AA56" s="204"/>
      <c r="AB56" s="204"/>
      <c r="AC56" s="204"/>
      <c r="AD56" s="204"/>
      <c r="AE56" s="204"/>
      <c r="AF56" s="204"/>
      <c r="AG56" s="204"/>
      <c r="AH56" s="204"/>
      <c r="AI56" s="204"/>
      <c r="AJ56" s="204"/>
      <c r="AK56" s="204"/>
      <c r="AL56" s="204"/>
    </row>
    <row r="57" spans="1:38" x14ac:dyDescent="0.2">
      <c r="A57" s="204"/>
      <c r="B57" s="204"/>
      <c r="C57" s="204"/>
      <c r="D57" s="204"/>
      <c r="E57" s="204"/>
      <c r="F57" s="204"/>
      <c r="G57" s="204"/>
      <c r="H57" s="204"/>
      <c r="I57" s="204"/>
      <c r="J57" s="204"/>
      <c r="K57" s="204"/>
      <c r="L57" s="204"/>
      <c r="M57" s="204"/>
      <c r="N57" s="204"/>
      <c r="O57" s="204"/>
      <c r="P57" s="204"/>
      <c r="Q57" s="204"/>
      <c r="R57" s="204"/>
      <c r="S57" s="204"/>
      <c r="T57" s="204"/>
      <c r="U57" s="204"/>
      <c r="V57" s="204"/>
      <c r="W57" s="204"/>
      <c r="X57" s="204"/>
      <c r="Y57" s="204"/>
      <c r="Z57" s="204"/>
      <c r="AA57" s="204"/>
      <c r="AB57" s="204"/>
      <c r="AC57" s="204"/>
      <c r="AD57" s="204"/>
      <c r="AE57" s="204"/>
      <c r="AF57" s="204"/>
      <c r="AG57" s="204"/>
      <c r="AH57" s="204"/>
      <c r="AI57" s="204"/>
      <c r="AJ57" s="204"/>
      <c r="AK57" s="204"/>
      <c r="AL57" s="204"/>
    </row>
    <row r="58" spans="1:38" x14ac:dyDescent="0.2">
      <c r="A58" s="204"/>
      <c r="B58" s="204"/>
      <c r="C58" s="204"/>
      <c r="D58" s="204"/>
      <c r="E58" s="204"/>
      <c r="F58" s="204"/>
      <c r="G58" s="204"/>
      <c r="H58" s="204"/>
      <c r="I58" s="204"/>
      <c r="J58" s="204"/>
      <c r="K58" s="204"/>
      <c r="L58" s="204"/>
      <c r="M58" s="204"/>
      <c r="N58" s="204"/>
      <c r="O58" s="204"/>
      <c r="P58" s="204"/>
      <c r="Q58" s="204"/>
      <c r="R58" s="204"/>
      <c r="S58" s="204"/>
      <c r="T58" s="204"/>
      <c r="U58" s="204"/>
      <c r="V58" s="204"/>
      <c r="W58" s="204"/>
      <c r="X58" s="204"/>
      <c r="Y58" s="204"/>
      <c r="Z58" s="204"/>
      <c r="AA58" s="204"/>
      <c r="AB58" s="204"/>
      <c r="AC58" s="204"/>
      <c r="AD58" s="204"/>
      <c r="AE58" s="204"/>
      <c r="AF58" s="204"/>
      <c r="AG58" s="204"/>
      <c r="AH58" s="204"/>
      <c r="AI58" s="204"/>
      <c r="AJ58" s="204"/>
      <c r="AK58" s="204"/>
      <c r="AL58" s="204"/>
    </row>
  </sheetData>
  <mergeCells count="31">
    <mergeCell ref="M11:N11"/>
    <mergeCell ref="M10:N10"/>
    <mergeCell ref="C24:F24"/>
    <mergeCell ref="C27:E27"/>
    <mergeCell ref="B44:W44"/>
    <mergeCell ref="C29:E29"/>
    <mergeCell ref="C26:F26"/>
    <mergeCell ref="C28:E28"/>
    <mergeCell ref="M14:N14"/>
    <mergeCell ref="M13:N13"/>
    <mergeCell ref="O29:Q29"/>
    <mergeCell ref="O28:Q28"/>
    <mergeCell ref="O27:Q27"/>
    <mergeCell ref="O26:R26"/>
    <mergeCell ref="O24:R24"/>
    <mergeCell ref="P8:V8"/>
    <mergeCell ref="C23:F23"/>
    <mergeCell ref="C22:F22"/>
    <mergeCell ref="M15:N15"/>
    <mergeCell ref="C21:F21"/>
    <mergeCell ref="C20:F20"/>
    <mergeCell ref="C19:F19"/>
    <mergeCell ref="D18:J18"/>
    <mergeCell ref="O23:R23"/>
    <mergeCell ref="O22:R22"/>
    <mergeCell ref="O21:R21"/>
    <mergeCell ref="O20:R20"/>
    <mergeCell ref="O19:R19"/>
    <mergeCell ref="P18:V18"/>
    <mergeCell ref="D8:J8"/>
    <mergeCell ref="M12:N12"/>
  </mergeCells>
  <phoneticPr fontId="0" type="noConversion"/>
  <printOptions gridLinesSet="0"/>
  <pageMargins left="0" right="0" top="0" bottom="0" header="0.5" footer="0.5"/>
  <pageSetup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7">
    <tabColor theme="5" tint="-0.249977111117893"/>
    <outlinePr summaryBelow="0" summaryRight="0"/>
    <pageSetUpPr autoPageBreaks="0" fitToPage="1"/>
  </sheetPr>
  <dimension ref="A1:AX100"/>
  <sheetViews>
    <sheetView showGridLines="0" topLeftCell="A2" zoomScaleNormal="100" zoomScaleSheetLayoutView="100" workbookViewId="0">
      <selection activeCell="E24" sqref="E24"/>
    </sheetView>
  </sheetViews>
  <sheetFormatPr defaultRowHeight="12.75" x14ac:dyDescent="0.2"/>
  <cols>
    <col min="1" max="1" width="4.42578125" customWidth="1"/>
    <col min="2" max="2" width="3.42578125" customWidth="1"/>
    <col min="3" max="3" width="6.85546875" customWidth="1"/>
    <col min="4" max="4" width="9.140625" customWidth="1"/>
    <col min="5" max="5" width="39" customWidth="1"/>
    <col min="6" max="6" width="24.5703125" customWidth="1"/>
    <col min="7" max="11" width="9.140625" customWidth="1"/>
    <col min="12" max="12" width="18.42578125" customWidth="1"/>
    <col min="13" max="50" width="9.140625" customWidth="1"/>
  </cols>
  <sheetData>
    <row r="1" spans="1:50" ht="15" customHeight="1" x14ac:dyDescent="0.25">
      <c r="A1" s="10"/>
      <c r="B1" s="10" t="s">
        <v>118</v>
      </c>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row>
    <row r="2" spans="1:50" ht="84" customHeight="1" x14ac:dyDescent="0.35">
      <c r="A2" s="10"/>
      <c r="B2" s="11"/>
      <c r="C2" s="12"/>
      <c r="D2" s="10"/>
      <c r="E2" s="10"/>
      <c r="F2" s="10"/>
      <c r="G2" s="10"/>
      <c r="H2" s="10"/>
      <c r="I2" s="10"/>
      <c r="J2" s="10"/>
      <c r="K2" s="13"/>
      <c r="L2" s="10"/>
      <c r="M2" s="13"/>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row>
    <row r="3" spans="1:50" ht="15" customHeight="1" x14ac:dyDescent="0.35">
      <c r="A3" s="10"/>
      <c r="B3" s="11"/>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row>
    <row r="4" spans="1:50" ht="15" customHeight="1" x14ac:dyDescent="0.25">
      <c r="A4" s="14" t="s">
        <v>119</v>
      </c>
      <c r="B4" s="15"/>
      <c r="C4" s="15"/>
      <c r="D4" s="15"/>
      <c r="E4" s="15"/>
      <c r="F4" s="15"/>
      <c r="G4" s="15"/>
      <c r="H4" s="15"/>
      <c r="I4" s="15"/>
      <c r="J4" s="15"/>
      <c r="K4" s="15"/>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row>
    <row r="5" spans="1:50" ht="15" customHeight="1" x14ac:dyDescent="0.25">
      <c r="A5" s="297" t="str">
        <f>HYPERLINK("http://www.str.com/data-insights/resources/glossary", "For all STR definitions, please visit www.str.com/data-insights/resources/glossary")</f>
        <v>For all STR definitions, please visit www.str.com/data-insights/resources/glossary</v>
      </c>
      <c r="B5" s="297"/>
      <c r="C5" s="297"/>
      <c r="D5" s="297"/>
      <c r="E5" s="297"/>
      <c r="F5" s="297"/>
      <c r="G5" s="15"/>
      <c r="H5" s="15"/>
      <c r="I5" s="15"/>
      <c r="J5" s="15"/>
      <c r="K5" s="15"/>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row>
    <row r="6" spans="1:50" ht="15" customHeight="1" x14ac:dyDescent="0.25">
      <c r="A6" s="15"/>
      <c r="B6" s="15"/>
      <c r="C6" s="15"/>
      <c r="D6" s="15"/>
      <c r="E6" s="15"/>
      <c r="F6" s="15"/>
      <c r="G6" s="15"/>
      <c r="H6" s="15"/>
      <c r="I6" s="15"/>
      <c r="J6" s="15"/>
      <c r="K6" s="15"/>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row>
    <row r="7" spans="1:50" ht="15" customHeight="1" x14ac:dyDescent="0.25">
      <c r="A7" s="15"/>
      <c r="B7" s="15"/>
      <c r="C7" s="15"/>
      <c r="D7" s="15"/>
      <c r="E7" s="15"/>
      <c r="F7" s="15"/>
      <c r="G7" s="15"/>
      <c r="H7" s="15"/>
      <c r="I7" s="15"/>
      <c r="J7" s="15"/>
      <c r="K7" s="15"/>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row>
    <row r="8" spans="1:50" ht="15" customHeight="1" x14ac:dyDescent="0.25">
      <c r="A8" s="14" t="s">
        <v>120</v>
      </c>
      <c r="B8" s="15"/>
      <c r="C8" s="15"/>
      <c r="D8" s="15"/>
      <c r="E8" s="15"/>
      <c r="F8" s="15"/>
      <c r="G8" s="15"/>
      <c r="H8" s="15"/>
      <c r="I8" s="15"/>
      <c r="J8" s="15"/>
      <c r="K8" s="15"/>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row>
    <row r="9" spans="1:50" ht="15" customHeight="1" x14ac:dyDescent="0.25">
      <c r="A9" s="297" t="str">
        <f>HYPERLINK("http://www.str.com/data-insights/resources/FAQ", "For all STR FAQs, please click here or visit http://www.str.com/data-insights/resources/FAQ")</f>
        <v>For all STR FAQs, please click here or visit http://www.str.com/data-insights/resources/FAQ</v>
      </c>
      <c r="B9" s="297"/>
      <c r="C9" s="297"/>
      <c r="D9" s="297"/>
      <c r="E9" s="297"/>
      <c r="F9" s="297"/>
      <c r="G9" s="15"/>
      <c r="H9" s="15"/>
      <c r="I9" s="15"/>
      <c r="J9" s="15"/>
      <c r="K9" s="15"/>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row>
    <row r="10" spans="1:50" ht="15" customHeight="1" x14ac:dyDescent="0.25">
      <c r="A10" s="15"/>
      <c r="B10" s="15"/>
      <c r="C10" s="15"/>
      <c r="D10" s="15"/>
      <c r="E10" s="15"/>
      <c r="F10" s="15"/>
      <c r="G10" s="15"/>
      <c r="H10" s="15"/>
      <c r="I10" s="15"/>
      <c r="J10" s="15"/>
      <c r="K10" s="15"/>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row>
    <row r="11" spans="1:50" ht="15" customHeight="1" x14ac:dyDescent="0.25">
      <c r="A11" s="15"/>
      <c r="B11" s="15"/>
      <c r="C11" s="15"/>
      <c r="D11" s="15"/>
      <c r="E11" s="15"/>
      <c r="F11" s="15"/>
      <c r="G11" s="15"/>
      <c r="H11" s="15"/>
      <c r="I11" s="15"/>
      <c r="J11" s="15"/>
      <c r="K11" s="15"/>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row>
    <row r="12" spans="1:50" ht="15" customHeight="1" x14ac:dyDescent="0.25">
      <c r="A12" s="297" t="str">
        <f>HYPERLINK("http://www.str.com/contact", "For additional support, please contact your regional office")</f>
        <v>For additional support, please contact your regional office</v>
      </c>
      <c r="B12" s="297"/>
      <c r="C12" s="297"/>
      <c r="D12" s="297"/>
      <c r="E12" s="297"/>
      <c r="F12" s="297"/>
      <c r="G12" s="297"/>
      <c r="H12" s="297"/>
      <c r="I12" s="297"/>
      <c r="J12" s="297"/>
      <c r="K12" s="15"/>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row>
    <row r="13" spans="1:50" ht="15" customHeight="1" x14ac:dyDescent="0.25">
      <c r="A13" s="15"/>
      <c r="B13" s="15"/>
      <c r="C13" s="15"/>
      <c r="D13" s="15"/>
      <c r="E13" s="15"/>
      <c r="F13" s="15"/>
      <c r="G13" s="15"/>
      <c r="H13" s="15"/>
      <c r="I13" s="15"/>
      <c r="J13" s="15"/>
      <c r="K13" s="15"/>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row>
    <row r="14" spans="1:50" ht="16.5" customHeight="1" x14ac:dyDescent="0.25">
      <c r="A14" s="296" t="str">
        <f>HYPERLINK("http://www.hotelnewsnow.com/", "For the latest in industry news, visit HotelNewsNow.com.")</f>
        <v>For the latest in industry news, visit HotelNewsNow.com.</v>
      </c>
      <c r="B14" s="296"/>
      <c r="C14" s="296"/>
      <c r="D14" s="296"/>
      <c r="E14" s="296"/>
      <c r="F14" s="296"/>
      <c r="G14" s="296"/>
      <c r="H14" s="296"/>
      <c r="I14" s="296"/>
      <c r="J14" s="16"/>
      <c r="K14" s="15"/>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row>
    <row r="15" spans="1:50" ht="15" customHeight="1" x14ac:dyDescent="0.25">
      <c r="A15" s="296" t="str">
        <f>HYPERLINK("http://www.hoteldataconference.com/", "To learn more about the Hotel Data Conference, visit HotelDataConference.com.")</f>
        <v>To learn more about the Hotel Data Conference, visit HotelDataConference.com.</v>
      </c>
      <c r="B15" s="296"/>
      <c r="C15" s="296"/>
      <c r="D15" s="296"/>
      <c r="E15" s="296"/>
      <c r="F15" s="296"/>
      <c r="G15" s="296"/>
      <c r="H15" s="296"/>
      <c r="I15" s="296"/>
      <c r="J15" s="16"/>
      <c r="K15" s="16"/>
      <c r="L15" s="16"/>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row>
    <row r="16" spans="1:50" ht="15" customHeight="1" x14ac:dyDescent="0.25">
      <c r="A16" s="10"/>
      <c r="B16" s="10"/>
      <c r="C16" s="17"/>
      <c r="D16" s="17"/>
      <c r="E16" s="17"/>
      <c r="F16" s="17"/>
      <c r="G16" s="17"/>
      <c r="H16" s="17"/>
      <c r="I16" s="17"/>
      <c r="J16" s="17"/>
      <c r="K16" s="17"/>
      <c r="L16" s="17"/>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row>
    <row r="17" spans="1:50" ht="15" customHeight="1" x14ac:dyDescent="0.25">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row>
    <row r="18" spans="1:50" ht="15" customHeight="1" x14ac:dyDescent="0.25">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row>
    <row r="19" spans="1:50" ht="15" customHeight="1" x14ac:dyDescent="0.25">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row>
    <row r="20" spans="1:50" ht="15" customHeight="1" x14ac:dyDescent="0.25">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row>
    <row r="21" spans="1:50" ht="15" customHeight="1" x14ac:dyDescent="0.25">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row>
    <row r="22" spans="1:50" ht="15" customHeight="1" x14ac:dyDescent="0.2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row>
    <row r="23" spans="1:50" ht="15" customHeight="1" x14ac:dyDescent="0.25">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row>
    <row r="24" spans="1:50" ht="15" customHeight="1" x14ac:dyDescent="0.25">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row>
    <row r="25" spans="1:50" ht="15" customHeight="1" x14ac:dyDescent="0.25">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row>
    <row r="26" spans="1:50" ht="15" customHeight="1" x14ac:dyDescent="0.25">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row>
    <row r="27" spans="1:50" ht="15" customHeight="1" x14ac:dyDescent="0.25">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row>
    <row r="28" spans="1:50" ht="15" customHeight="1" x14ac:dyDescent="0.2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row>
    <row r="29" spans="1:50" ht="15" customHeight="1" x14ac:dyDescent="0.25">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row>
    <row r="30" spans="1:50" ht="15" customHeight="1" x14ac:dyDescent="0.2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row>
    <row r="31" spans="1:50" ht="15" customHeight="1" x14ac:dyDescent="0.2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row>
    <row r="32" spans="1:50" ht="15" customHeight="1" x14ac:dyDescent="0.2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row>
    <row r="33" spans="1:50" ht="15" customHeight="1" x14ac:dyDescent="0.25">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row>
    <row r="34" spans="1:50" ht="15" customHeight="1" x14ac:dyDescent="0.2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row>
    <row r="35" spans="1:50" ht="15" customHeight="1" x14ac:dyDescent="0.2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row>
    <row r="36" spans="1:50" ht="15" customHeigh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row>
    <row r="37" spans="1:50" ht="15" customHeight="1" x14ac:dyDescent="0.2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row>
    <row r="38" spans="1:50" ht="15" customHeight="1" x14ac:dyDescent="0.2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row>
    <row r="39" spans="1:50" ht="15" customHeight="1" x14ac:dyDescent="0.2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row>
    <row r="40" spans="1:50" ht="15" customHeight="1" x14ac:dyDescent="0.2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row>
    <row r="41" spans="1:50" ht="15" customHeight="1" x14ac:dyDescent="0.2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row>
    <row r="42" spans="1:50" ht="15" customHeight="1" x14ac:dyDescent="0.2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row>
    <row r="43" spans="1:50" ht="15" customHeight="1" x14ac:dyDescent="0.2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row>
    <row r="44" spans="1:50" ht="15" customHeight="1" x14ac:dyDescent="0.2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row>
    <row r="45" spans="1:50" ht="15" customHeight="1" x14ac:dyDescent="0.2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row>
    <row r="46" spans="1:50" ht="15" customHeight="1" x14ac:dyDescent="0.2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row>
    <row r="47" spans="1:50" ht="15" customHeight="1" x14ac:dyDescent="0.2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row>
    <row r="48" spans="1:50" ht="15" customHeight="1" x14ac:dyDescent="0.2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row>
    <row r="49" spans="1:50" ht="15" customHeight="1" x14ac:dyDescent="0.2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row>
    <row r="50" spans="1:50" ht="15" customHeight="1" x14ac:dyDescent="0.2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row>
    <row r="51" spans="1:50" ht="15" customHeight="1" x14ac:dyDescent="0.2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row>
    <row r="52" spans="1:50" ht="15" customHeight="1" x14ac:dyDescent="0.2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row>
    <row r="53" spans="1:50" ht="15" customHeigh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row>
    <row r="54" spans="1:50" ht="15" customHeight="1" x14ac:dyDescent="0.2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row>
    <row r="55" spans="1:50" ht="15" customHeight="1" x14ac:dyDescent="0.2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row>
    <row r="56" spans="1:50" ht="15" customHeight="1" x14ac:dyDescent="0.2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row>
    <row r="57" spans="1:50" ht="15" customHeight="1" x14ac:dyDescent="0.2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row>
    <row r="58" spans="1:50" ht="15" customHeight="1"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row>
    <row r="59" spans="1:50" ht="15" customHeight="1" x14ac:dyDescent="0.2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row>
    <row r="60" spans="1:50" ht="15" customHeight="1"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row>
    <row r="61" spans="1:50" ht="15" customHeight="1" x14ac:dyDescent="0.2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row>
    <row r="62" spans="1:50" ht="15" customHeight="1" x14ac:dyDescent="0.2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row>
    <row r="63" spans="1:50" ht="15" customHeight="1" x14ac:dyDescent="0.2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row>
    <row r="64" spans="1:50" ht="15" customHeight="1" x14ac:dyDescent="0.2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row>
    <row r="65" spans="1:50" ht="15" customHeight="1" x14ac:dyDescent="0.2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row>
    <row r="66" spans="1:50" ht="15" customHeight="1" x14ac:dyDescent="0.2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row>
    <row r="67" spans="1:50" ht="15" customHeight="1" x14ac:dyDescent="0.2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row>
    <row r="68" spans="1:50" ht="15" customHeight="1" x14ac:dyDescent="0.2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row>
    <row r="69" spans="1:50" ht="15" customHeight="1" x14ac:dyDescent="0.2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row>
    <row r="70" spans="1:50" ht="15" customHeigh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row>
    <row r="71" spans="1:50" ht="15" customHeight="1" x14ac:dyDescent="0.2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row>
    <row r="72" spans="1:50" ht="15" customHeight="1" x14ac:dyDescent="0.2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row>
    <row r="73" spans="1:50" ht="15" customHeight="1" x14ac:dyDescent="0.2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row>
    <row r="74" spans="1:50" ht="15" customHeight="1"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row>
    <row r="75" spans="1:50" ht="15" customHeight="1" x14ac:dyDescent="0.2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row>
    <row r="76" spans="1:50" ht="15" customHeight="1" x14ac:dyDescent="0.2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row>
    <row r="77" spans="1:50" ht="15" customHeight="1"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row>
    <row r="78" spans="1:50" ht="15" customHeight="1" x14ac:dyDescent="0.2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row>
    <row r="79" spans="1:50" ht="15" customHeight="1" x14ac:dyDescent="0.2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row>
    <row r="80" spans="1:50" ht="15" customHeight="1" x14ac:dyDescent="0.2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row>
    <row r="81" spans="1:50" ht="15" customHeight="1" x14ac:dyDescent="0.2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row>
    <row r="82" spans="1:50" ht="15" customHeight="1" x14ac:dyDescent="0.2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row>
    <row r="83" spans="1:50" ht="15" customHeight="1" x14ac:dyDescent="0.2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row>
    <row r="84" spans="1:50" ht="15" customHeight="1" x14ac:dyDescent="0.2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row>
    <row r="85" spans="1:50" ht="15" customHeight="1" x14ac:dyDescent="0.2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row>
    <row r="86" spans="1:50" ht="15" customHeight="1" x14ac:dyDescent="0.2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row>
    <row r="87" spans="1:50" ht="15" customHeight="1" x14ac:dyDescent="0.2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row>
    <row r="88" spans="1:50" ht="15" customHeight="1" x14ac:dyDescent="0.2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row>
    <row r="89" spans="1:50" ht="15" customHeight="1" x14ac:dyDescent="0.2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row>
    <row r="90" spans="1:50" ht="15" customHeight="1" x14ac:dyDescent="0.2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row>
    <row r="91" spans="1:50" ht="15" customHeight="1" x14ac:dyDescent="0.2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row>
    <row r="92" spans="1:50" ht="15" customHeight="1" x14ac:dyDescent="0.2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row>
    <row r="93" spans="1:50" ht="15" customHeight="1" x14ac:dyDescent="0.2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row>
    <row r="94" spans="1:50" ht="15" customHeight="1" x14ac:dyDescent="0.2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row>
    <row r="95" spans="1:50" ht="15" customHeight="1" x14ac:dyDescent="0.2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row>
    <row r="96" spans="1:50" ht="15" customHeight="1" x14ac:dyDescent="0.2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row>
    <row r="97" spans="1:50" ht="15" customHeight="1" x14ac:dyDescent="0.2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row>
    <row r="98" spans="1:50" ht="15" customHeight="1" x14ac:dyDescent="0.2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row>
    <row r="99" spans="1:50" ht="15" customHeight="1" x14ac:dyDescent="0.2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row>
    <row r="100" spans="1:50" ht="15" customHeight="1" x14ac:dyDescent="0.2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row>
  </sheetData>
  <sheetProtection password="DD2A" sheet="1" objects="1" scenarios="1"/>
  <mergeCells count="6">
    <mergeCell ref="A15:I15"/>
    <mergeCell ref="A5:F5"/>
    <mergeCell ref="G12:J12"/>
    <mergeCell ref="A9:F9"/>
    <mergeCell ref="A12:F12"/>
    <mergeCell ref="A14:I14"/>
  </mergeCells>
  <phoneticPr fontId="0" type="noConversion"/>
  <printOptions gridLinesSet="0"/>
  <pageMargins left="0" right="0" top="0" bottom="0" header="0.5" footer="0.5"/>
  <pageSetup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8">
    <tabColor theme="7" tint="0.79998168889431442"/>
  </sheetPr>
  <dimension ref="A1:BE52"/>
  <sheetViews>
    <sheetView zoomScale="70" zoomScaleNormal="70" workbookViewId="0">
      <selection activeCell="I55" sqref="I54:I55"/>
    </sheetView>
  </sheetViews>
  <sheetFormatPr defaultRowHeight="12.75" x14ac:dyDescent="0.2"/>
  <sheetData>
    <row r="1" spans="1:1" x14ac:dyDescent="0.2">
      <c r="A1" s="8" t="s">
        <v>121</v>
      </c>
    </row>
    <row r="2" spans="1:1" x14ac:dyDescent="0.2">
      <c r="A2" s="8" t="s">
        <v>122</v>
      </c>
    </row>
    <row r="23" spans="7:57" x14ac:dyDescent="0.2">
      <c r="G23" s="169">
        <v>149.54823851953299</v>
      </c>
      <c r="H23" s="170">
        <v>162.10981441048</v>
      </c>
      <c r="I23" s="170">
        <v>167.90792452830101</v>
      </c>
      <c r="J23" s="170">
        <v>178.07869320843</v>
      </c>
      <c r="K23" s="170">
        <v>165.196611226611</v>
      </c>
      <c r="L23" s="171">
        <v>165.68737708399701</v>
      </c>
      <c r="M23" s="168"/>
      <c r="N23" s="177">
        <v>213.96109957708501</v>
      </c>
      <c r="O23" s="178">
        <v>225.756306039273</v>
      </c>
      <c r="P23" s="179">
        <v>219.967752830188</v>
      </c>
      <c r="Q23" s="168"/>
      <c r="R23" s="185">
        <v>185.23524631378601</v>
      </c>
      <c r="S23" s="154"/>
      <c r="T23" s="146">
        <v>-8.2761913726351004</v>
      </c>
      <c r="U23" s="147">
        <v>-9.1180584417177801</v>
      </c>
      <c r="V23" s="147">
        <v>-10.5663150210151</v>
      </c>
      <c r="W23" s="147">
        <v>-0.368644972952894</v>
      </c>
      <c r="X23" s="147">
        <v>-2.5758844719604599</v>
      </c>
      <c r="Y23" s="148">
        <v>-6.68361154483192</v>
      </c>
      <c r="Z23" s="149"/>
      <c r="AA23" s="150">
        <v>10.048325830844201</v>
      </c>
      <c r="AB23" s="151">
        <v>7.4180494677078697</v>
      </c>
      <c r="AC23" s="152">
        <v>8.5578568008362108</v>
      </c>
      <c r="AD23" s="149"/>
      <c r="AE23" s="153">
        <v>-0.55540873522400103</v>
      </c>
      <c r="AG23" s="169">
        <v>151.902901744719</v>
      </c>
      <c r="AH23" s="170">
        <v>161.08194368400399</v>
      </c>
      <c r="AI23" s="170">
        <v>161.171641266119</v>
      </c>
      <c r="AJ23" s="170">
        <v>172.70823350253801</v>
      </c>
      <c r="AK23" s="170">
        <v>157.303623579271</v>
      </c>
      <c r="AL23" s="171">
        <v>161.45460430534399</v>
      </c>
      <c r="AM23" s="168"/>
      <c r="AN23" s="177">
        <v>184.96527628434799</v>
      </c>
      <c r="AO23" s="178">
        <v>187.55493044369601</v>
      </c>
      <c r="AP23" s="179">
        <v>186.27283622920501</v>
      </c>
      <c r="AQ23" s="168"/>
      <c r="AR23" s="185">
        <v>170.014470342224</v>
      </c>
      <c r="AS23" s="154"/>
      <c r="AT23" s="146">
        <v>-3.5212452051995502</v>
      </c>
      <c r="AU23" s="147">
        <v>-5.4888801151028899</v>
      </c>
      <c r="AV23" s="147">
        <v>-12.1879010908363</v>
      </c>
      <c r="AW23" s="147">
        <v>2.76755042829953</v>
      </c>
      <c r="AX23" s="147">
        <v>-1.3450990663883899</v>
      </c>
      <c r="AY23" s="148">
        <v>-4.3327836007918998</v>
      </c>
      <c r="AZ23" s="149"/>
      <c r="BA23" s="150">
        <v>5.7652291700455001</v>
      </c>
      <c r="BB23" s="151">
        <v>3.7428308383475302</v>
      </c>
      <c r="BC23" s="152">
        <v>4.7256935853219399</v>
      </c>
      <c r="BD23" s="149"/>
      <c r="BE23" s="153">
        <v>-1.06859776764221</v>
      </c>
    </row>
    <row r="24" spans="7:57" x14ac:dyDescent="0.2">
      <c r="G24" s="172">
        <v>90.485304268846505</v>
      </c>
      <c r="H24" s="168">
        <v>105.191224698425</v>
      </c>
      <c r="I24" s="168">
        <v>107.453819231463</v>
      </c>
      <c r="J24" s="168">
        <v>106.614501065684</v>
      </c>
      <c r="K24" s="168">
        <v>96.666585585585494</v>
      </c>
      <c r="L24" s="173">
        <v>102.340253663553</v>
      </c>
      <c r="M24" s="168"/>
      <c r="N24" s="180">
        <v>115.371658058771</v>
      </c>
      <c r="O24" s="188">
        <v>123.583521406727</v>
      </c>
      <c r="P24" s="181">
        <v>119.790052653229</v>
      </c>
      <c r="Q24" s="168"/>
      <c r="R24" s="186">
        <v>108.316144873637</v>
      </c>
      <c r="S24" s="154"/>
      <c r="T24" s="155">
        <v>4.3157371024824496</v>
      </c>
      <c r="U24" s="149">
        <v>1.76788431622464</v>
      </c>
      <c r="V24" s="149">
        <v>0.91880266781160502</v>
      </c>
      <c r="W24" s="149">
        <v>3.0405422844594501</v>
      </c>
      <c r="X24" s="149">
        <v>0.55878017386590895</v>
      </c>
      <c r="Y24" s="156">
        <v>1.81950703281417</v>
      </c>
      <c r="Z24" s="149"/>
      <c r="AA24" s="157">
        <v>3.4638359198811699</v>
      </c>
      <c r="AB24" s="158">
        <v>4.2504997055676004</v>
      </c>
      <c r="AC24" s="159">
        <v>3.8724114847318698</v>
      </c>
      <c r="AD24" s="149"/>
      <c r="AE24" s="160">
        <v>2.6856088812586401</v>
      </c>
      <c r="AG24" s="172">
        <v>86.578311298076898</v>
      </c>
      <c r="AH24" s="168">
        <v>94.591973896830297</v>
      </c>
      <c r="AI24" s="168">
        <v>96.348260181408605</v>
      </c>
      <c r="AJ24" s="168">
        <v>98.206434396737805</v>
      </c>
      <c r="AK24" s="168">
        <v>92.285924977595599</v>
      </c>
      <c r="AL24" s="173">
        <v>93.906196705364295</v>
      </c>
      <c r="AM24" s="168"/>
      <c r="AN24" s="180">
        <v>101.17728215993</v>
      </c>
      <c r="AO24" s="188">
        <v>104.610196253814</v>
      </c>
      <c r="AP24" s="181">
        <v>102.921173892125</v>
      </c>
      <c r="AQ24" s="168"/>
      <c r="AR24" s="186">
        <v>96.825388649916405</v>
      </c>
      <c r="AS24" s="154"/>
      <c r="AT24" s="155">
        <v>2.2552055155967601</v>
      </c>
      <c r="AU24" s="149">
        <v>0.96984996155106695</v>
      </c>
      <c r="AV24" s="149">
        <v>-2.2422625409434498</v>
      </c>
      <c r="AW24" s="149">
        <v>2.1884311164824002</v>
      </c>
      <c r="AX24" s="149">
        <v>0.80236013403668904</v>
      </c>
      <c r="AY24" s="156">
        <v>0.53738365982331304</v>
      </c>
      <c r="AZ24" s="149"/>
      <c r="BA24" s="157">
        <v>2.6463367899857002</v>
      </c>
      <c r="BB24" s="158">
        <v>3.56354418343737</v>
      </c>
      <c r="BC24" s="159">
        <v>3.1294802532171802</v>
      </c>
      <c r="BD24" s="149"/>
      <c r="BE24" s="160">
        <v>1.4805726492622</v>
      </c>
    </row>
    <row r="25" spans="7:57" x14ac:dyDescent="0.2">
      <c r="G25" s="172">
        <v>79.020223865877696</v>
      </c>
      <c r="H25" s="168">
        <v>87.605978952934905</v>
      </c>
      <c r="I25" s="168">
        <v>87.768862400000003</v>
      </c>
      <c r="J25" s="168">
        <v>88.268763370332906</v>
      </c>
      <c r="K25" s="168">
        <v>82.907593107104901</v>
      </c>
      <c r="L25" s="173">
        <v>85.420560463361994</v>
      </c>
      <c r="M25" s="168"/>
      <c r="N25" s="180">
        <v>92.642971112181002</v>
      </c>
      <c r="O25" s="188">
        <v>94.5232820364606</v>
      </c>
      <c r="P25" s="181">
        <v>93.6205067730004</v>
      </c>
      <c r="Q25" s="168"/>
      <c r="R25" s="186">
        <v>88.027716698515306</v>
      </c>
      <c r="S25" s="154"/>
      <c r="T25" s="155">
        <v>4.6277326083536403</v>
      </c>
      <c r="U25" s="149">
        <v>6.2174686797240097</v>
      </c>
      <c r="V25" s="149">
        <v>2.56054351497438</v>
      </c>
      <c r="W25" s="149">
        <v>4.0401301451481801</v>
      </c>
      <c r="X25" s="149">
        <v>0.50030010155995996</v>
      </c>
      <c r="Y25" s="156">
        <v>3.4009362333816102</v>
      </c>
      <c r="Z25" s="149"/>
      <c r="AA25" s="157">
        <v>-2.8133224069251201</v>
      </c>
      <c r="AB25" s="158">
        <v>-2.4315050911725602</v>
      </c>
      <c r="AC25" s="159">
        <v>-2.6110993794569399</v>
      </c>
      <c r="AD25" s="149"/>
      <c r="AE25" s="160">
        <v>1.13169454270777</v>
      </c>
      <c r="AG25" s="172">
        <v>77.352551909809804</v>
      </c>
      <c r="AH25" s="168">
        <v>81.818544082710005</v>
      </c>
      <c r="AI25" s="168">
        <v>82.727681642368296</v>
      </c>
      <c r="AJ25" s="168">
        <v>83.700850801048603</v>
      </c>
      <c r="AK25" s="168">
        <v>81.315385026099904</v>
      </c>
      <c r="AL25" s="173">
        <v>81.489397740130002</v>
      </c>
      <c r="AM25" s="168"/>
      <c r="AN25" s="180">
        <v>87.858032428417005</v>
      </c>
      <c r="AO25" s="188">
        <v>88.710349175859804</v>
      </c>
      <c r="AP25" s="181">
        <v>88.292680687007703</v>
      </c>
      <c r="AQ25" s="168"/>
      <c r="AR25" s="186">
        <v>83.623580989950995</v>
      </c>
      <c r="AS25" s="154"/>
      <c r="AT25" s="155">
        <v>-0.14217633788371301</v>
      </c>
      <c r="AU25" s="149">
        <v>-0.37884836722153697</v>
      </c>
      <c r="AV25" s="149">
        <v>-3.2729244725983602</v>
      </c>
      <c r="AW25" s="149">
        <v>1.04038029739533</v>
      </c>
      <c r="AX25" s="149">
        <v>0.91127813705720495</v>
      </c>
      <c r="AY25" s="156">
        <v>-0.41748033986139399</v>
      </c>
      <c r="AZ25" s="149"/>
      <c r="BA25" s="157">
        <v>-1.3681204284727999</v>
      </c>
      <c r="BB25" s="158">
        <v>-1.5708706310964999</v>
      </c>
      <c r="BC25" s="159">
        <v>-1.4657847160783399</v>
      </c>
      <c r="BD25" s="149"/>
      <c r="BE25" s="160">
        <v>-0.72987817796869503</v>
      </c>
    </row>
    <row r="26" spans="7:57" x14ac:dyDescent="0.2">
      <c r="G26" s="172">
        <v>89.1137681446111</v>
      </c>
      <c r="H26" s="168">
        <v>96.001738703501005</v>
      </c>
      <c r="I26" s="168">
        <v>96.104065596449999</v>
      </c>
      <c r="J26" s="168">
        <v>96.972236181297205</v>
      </c>
      <c r="K26" s="168">
        <v>92.206337692746999</v>
      </c>
      <c r="L26" s="173">
        <v>94.348063597972896</v>
      </c>
      <c r="M26" s="168"/>
      <c r="N26" s="180">
        <v>93.092828523489899</v>
      </c>
      <c r="O26" s="188">
        <v>91.820485031371305</v>
      </c>
      <c r="P26" s="181">
        <v>92.450030988679202</v>
      </c>
      <c r="Q26" s="168"/>
      <c r="R26" s="186">
        <v>93.832399622718796</v>
      </c>
      <c r="S26" s="154"/>
      <c r="T26" s="155">
        <v>5.3590061428659004</v>
      </c>
      <c r="U26" s="149">
        <v>5.2885622713520801</v>
      </c>
      <c r="V26" s="149">
        <v>3.50852256490694</v>
      </c>
      <c r="W26" s="149">
        <v>5.0288614885682996</v>
      </c>
      <c r="X26" s="149">
        <v>3.93099318414265</v>
      </c>
      <c r="Y26" s="156">
        <v>4.5798908003736001</v>
      </c>
      <c r="Z26" s="149"/>
      <c r="AA26" s="157">
        <v>2.8657757960767198</v>
      </c>
      <c r="AB26" s="158">
        <v>1.9307841825813501</v>
      </c>
      <c r="AC26" s="159">
        <v>2.39284527913345</v>
      </c>
      <c r="AD26" s="149"/>
      <c r="AE26" s="160">
        <v>3.98476777938499</v>
      </c>
      <c r="AG26" s="172">
        <v>85.262412914449399</v>
      </c>
      <c r="AH26" s="168">
        <v>89.909010605126298</v>
      </c>
      <c r="AI26" s="168">
        <v>89.986236387505599</v>
      </c>
      <c r="AJ26" s="168">
        <v>90.061586057122</v>
      </c>
      <c r="AK26" s="168">
        <v>87.455635891370093</v>
      </c>
      <c r="AL26" s="173">
        <v>88.6275836452688</v>
      </c>
      <c r="AM26" s="168"/>
      <c r="AN26" s="180">
        <v>89.120077732303898</v>
      </c>
      <c r="AO26" s="188">
        <v>88.481713937123004</v>
      </c>
      <c r="AP26" s="181">
        <v>88.798085539113899</v>
      </c>
      <c r="AQ26" s="168"/>
      <c r="AR26" s="186">
        <v>88.676644496617499</v>
      </c>
      <c r="AS26" s="154"/>
      <c r="AT26" s="155">
        <v>2.7925787838339802</v>
      </c>
      <c r="AU26" s="149">
        <v>5.0113339355544397</v>
      </c>
      <c r="AV26" s="149">
        <v>3.0227885840605699</v>
      </c>
      <c r="AW26" s="149">
        <v>2.8085905035469398</v>
      </c>
      <c r="AX26" s="149">
        <v>1.7375311866896399</v>
      </c>
      <c r="AY26" s="156">
        <v>3.1052282753690901</v>
      </c>
      <c r="AZ26" s="149"/>
      <c r="BA26" s="157">
        <v>2.4237708551612198</v>
      </c>
      <c r="BB26" s="158">
        <v>1.8730032484394299</v>
      </c>
      <c r="BC26" s="159">
        <v>2.1458056339751899</v>
      </c>
      <c r="BD26" s="149"/>
      <c r="BE26" s="160">
        <v>2.8183073913794701</v>
      </c>
    </row>
    <row r="27" spans="7:57" x14ac:dyDescent="0.2">
      <c r="G27" s="172">
        <v>89.179071481208496</v>
      </c>
      <c r="H27" s="168">
        <v>91.898406322881499</v>
      </c>
      <c r="I27" s="168">
        <v>92.239258072467294</v>
      </c>
      <c r="J27" s="168">
        <v>91.799686008540505</v>
      </c>
      <c r="K27" s="168">
        <v>93.318713298790996</v>
      </c>
      <c r="L27" s="173">
        <v>91.817881116947703</v>
      </c>
      <c r="M27" s="168"/>
      <c r="N27" s="180">
        <v>122.256724700761</v>
      </c>
      <c r="O27" s="188">
        <v>141.049838751625</v>
      </c>
      <c r="P27" s="181">
        <v>131.864426273101</v>
      </c>
      <c r="Q27" s="168"/>
      <c r="R27" s="186">
        <v>103.580361243458</v>
      </c>
      <c r="S27" s="154"/>
      <c r="T27" s="155">
        <v>-0.73706838198872404</v>
      </c>
      <c r="U27" s="149">
        <v>-2.4836974809326899</v>
      </c>
      <c r="V27" s="149">
        <v>-1.4601837695164099</v>
      </c>
      <c r="W27" s="149">
        <v>-1.9367104929393</v>
      </c>
      <c r="X27" s="149">
        <v>-0.35284443601843901</v>
      </c>
      <c r="Y27" s="156">
        <v>-1.4127869605083401</v>
      </c>
      <c r="Z27" s="149"/>
      <c r="AA27" s="157">
        <v>1.09243407686925</v>
      </c>
      <c r="AB27" s="158">
        <v>-3.51963357623133</v>
      </c>
      <c r="AC27" s="159">
        <v>-1.39046503992556</v>
      </c>
      <c r="AD27" s="149"/>
      <c r="AE27" s="160">
        <v>-0.99519740970299098</v>
      </c>
      <c r="AG27" s="172">
        <v>121.682971563183</v>
      </c>
      <c r="AH27" s="168">
        <v>117.616019615856</v>
      </c>
      <c r="AI27" s="168">
        <v>119.22091588785</v>
      </c>
      <c r="AJ27" s="168">
        <v>127.20773448878499</v>
      </c>
      <c r="AK27" s="168">
        <v>118.012322744014</v>
      </c>
      <c r="AL27" s="173">
        <v>120.702512417834</v>
      </c>
      <c r="AM27" s="168"/>
      <c r="AN27" s="180">
        <v>127.40618798423201</v>
      </c>
      <c r="AO27" s="188">
        <v>135.08255853525699</v>
      </c>
      <c r="AP27" s="181">
        <v>131.24150173433901</v>
      </c>
      <c r="AQ27" s="168"/>
      <c r="AR27" s="186">
        <v>123.909092169522</v>
      </c>
      <c r="AS27" s="154"/>
      <c r="AT27" s="155">
        <v>10.051898514245799</v>
      </c>
      <c r="AU27" s="149">
        <v>3.5171732881190398</v>
      </c>
      <c r="AV27" s="149">
        <v>2.48550035549802</v>
      </c>
      <c r="AW27" s="149">
        <v>21.420351113773599</v>
      </c>
      <c r="AX27" s="149">
        <v>9.2231495141207809</v>
      </c>
      <c r="AY27" s="156">
        <v>9.0954208907689509</v>
      </c>
      <c r="AZ27" s="149"/>
      <c r="BA27" s="157">
        <v>1.5632210021175399</v>
      </c>
      <c r="BB27" s="158">
        <v>2.3758250586438798</v>
      </c>
      <c r="BC27" s="159">
        <v>2.0576628914970998</v>
      </c>
      <c r="BD27" s="149"/>
      <c r="BE27" s="160">
        <v>6.6299156343565899</v>
      </c>
    </row>
    <row r="28" spans="7:57" x14ac:dyDescent="0.2">
      <c r="G28" s="172">
        <v>88.066948808920401</v>
      </c>
      <c r="H28" s="168">
        <v>97.753405483405402</v>
      </c>
      <c r="I28" s="168">
        <v>103.848255462184</v>
      </c>
      <c r="J28" s="168">
        <v>101.010448803191</v>
      </c>
      <c r="K28" s="168">
        <v>95.278572976878607</v>
      </c>
      <c r="L28" s="173">
        <v>97.899200503852896</v>
      </c>
      <c r="M28" s="168"/>
      <c r="N28" s="180">
        <v>96.731270796460095</v>
      </c>
      <c r="O28" s="188">
        <v>103.412778724855</v>
      </c>
      <c r="P28" s="181">
        <v>100.13468565474101</v>
      </c>
      <c r="Q28" s="168"/>
      <c r="R28" s="186">
        <v>98.567732938610106</v>
      </c>
      <c r="S28" s="154"/>
      <c r="T28" s="155">
        <v>-3.6211631287653998</v>
      </c>
      <c r="U28" s="149">
        <v>-0.95393101094207799</v>
      </c>
      <c r="V28" s="149">
        <v>0.622664145917184</v>
      </c>
      <c r="W28" s="149">
        <v>2.5194504156572899</v>
      </c>
      <c r="X28" s="149">
        <v>4.9772497130066401E-2</v>
      </c>
      <c r="Y28" s="156">
        <v>4.8356113131138898E-2</v>
      </c>
      <c r="Z28" s="149"/>
      <c r="AA28" s="157">
        <v>-3.0850474252809401</v>
      </c>
      <c r="AB28" s="158">
        <v>1.2834798359202</v>
      </c>
      <c r="AC28" s="159">
        <v>-0.81332954975948002</v>
      </c>
      <c r="AD28" s="149"/>
      <c r="AE28" s="160">
        <v>-0.220612541277632</v>
      </c>
      <c r="AG28" s="172">
        <v>90.782449215872006</v>
      </c>
      <c r="AH28" s="168">
        <v>95.210365577775704</v>
      </c>
      <c r="AI28" s="168">
        <v>98.228174045221294</v>
      </c>
      <c r="AJ28" s="168">
        <v>103.354228181374</v>
      </c>
      <c r="AK28" s="168">
        <v>94.746477435164294</v>
      </c>
      <c r="AL28" s="173">
        <v>96.553448667044805</v>
      </c>
      <c r="AM28" s="168"/>
      <c r="AN28" s="180">
        <v>98.326774812489006</v>
      </c>
      <c r="AO28" s="188">
        <v>99.781856308009594</v>
      </c>
      <c r="AP28" s="181">
        <v>99.059669292701898</v>
      </c>
      <c r="AQ28" s="168"/>
      <c r="AR28" s="186">
        <v>97.333449864608099</v>
      </c>
      <c r="AS28" s="154"/>
      <c r="AT28" s="155">
        <v>-8.7080003369148798E-2</v>
      </c>
      <c r="AU28" s="149">
        <v>1.00885149813117</v>
      </c>
      <c r="AV28" s="149">
        <v>-3.8442086971207101</v>
      </c>
      <c r="AW28" s="149">
        <v>8.7543471331676503</v>
      </c>
      <c r="AX28" s="149">
        <v>2.5448800104671201</v>
      </c>
      <c r="AY28" s="156">
        <v>1.64475772782706</v>
      </c>
      <c r="AZ28" s="149"/>
      <c r="BA28" s="157">
        <v>0.98244033592933999</v>
      </c>
      <c r="BB28" s="158">
        <v>1.7630897673714001</v>
      </c>
      <c r="BC28" s="159">
        <v>1.3847931702872101</v>
      </c>
      <c r="BD28" s="149"/>
      <c r="BE28" s="160">
        <v>1.5585149260070399</v>
      </c>
    </row>
    <row r="29" spans="7:57" x14ac:dyDescent="0.2">
      <c r="G29" s="172">
        <v>112.47022222222201</v>
      </c>
      <c r="H29" s="168">
        <v>118.312044566067</v>
      </c>
      <c r="I29" s="168">
        <v>120.516165966386</v>
      </c>
      <c r="J29" s="168">
        <v>121.809567375886</v>
      </c>
      <c r="K29" s="168">
        <v>121.177909530083</v>
      </c>
      <c r="L29" s="173">
        <v>119.453608504277</v>
      </c>
      <c r="M29" s="168"/>
      <c r="N29" s="180">
        <v>142.925287146763</v>
      </c>
      <c r="O29" s="188">
        <v>165.650114054451</v>
      </c>
      <c r="P29" s="181">
        <v>155.49981473941301</v>
      </c>
      <c r="Q29" s="168"/>
      <c r="R29" s="186">
        <v>129.89771662832501</v>
      </c>
      <c r="S29" s="154"/>
      <c r="T29" s="155">
        <v>-7.3424081833460404</v>
      </c>
      <c r="U29" s="149">
        <v>-6.7108259251440403</v>
      </c>
      <c r="V29" s="149">
        <v>-5.9558381885016702</v>
      </c>
      <c r="W29" s="149">
        <v>-4.5141912876615304</v>
      </c>
      <c r="X29" s="149">
        <v>-5.7313123389078298</v>
      </c>
      <c r="Y29" s="156">
        <v>-5.8342189471638903</v>
      </c>
      <c r="Z29" s="149"/>
      <c r="AA29" s="157">
        <v>-3.76220083114127</v>
      </c>
      <c r="AB29" s="158">
        <v>-3.2339804806776198</v>
      </c>
      <c r="AC29" s="159">
        <v>-4.3196713706646603</v>
      </c>
      <c r="AD29" s="149"/>
      <c r="AE29" s="160">
        <v>-6.8590934717009402</v>
      </c>
      <c r="AG29" s="172">
        <v>134.35358008468299</v>
      </c>
      <c r="AH29" s="168">
        <v>129.21293510486399</v>
      </c>
      <c r="AI29" s="168">
        <v>133.948867059593</v>
      </c>
      <c r="AJ29" s="168">
        <v>145.73183190357199</v>
      </c>
      <c r="AK29" s="168">
        <v>135.36518499617199</v>
      </c>
      <c r="AL29" s="173">
        <v>135.82843946400999</v>
      </c>
      <c r="AM29" s="168"/>
      <c r="AN29" s="180">
        <v>149.4591543267</v>
      </c>
      <c r="AO29" s="188">
        <v>157.86106472948001</v>
      </c>
      <c r="AP29" s="181">
        <v>153.79624615212401</v>
      </c>
      <c r="AQ29" s="168"/>
      <c r="AR29" s="186">
        <v>141.17610074626799</v>
      </c>
      <c r="AS29" s="154"/>
      <c r="AT29" s="155">
        <v>-1.54137699764647</v>
      </c>
      <c r="AU29" s="149">
        <v>-5.92371036753923</v>
      </c>
      <c r="AV29" s="149">
        <v>-8.4542009715419901</v>
      </c>
      <c r="AW29" s="149">
        <v>9.6790149151729494</v>
      </c>
      <c r="AX29" s="149">
        <v>0.63115832235514402</v>
      </c>
      <c r="AY29" s="156">
        <v>-1.2511782836882399</v>
      </c>
      <c r="AZ29" s="149"/>
      <c r="BA29" s="157">
        <v>-2.6522319707804298</v>
      </c>
      <c r="BB29" s="158">
        <v>-2.94181546580029</v>
      </c>
      <c r="BC29" s="159">
        <v>-2.8695998566266998</v>
      </c>
      <c r="BD29" s="149"/>
      <c r="BE29" s="160">
        <v>-2.14937176422728</v>
      </c>
    </row>
    <row r="30" spans="7:57" x14ac:dyDescent="0.2">
      <c r="G30" s="172">
        <v>95.017756357670194</v>
      </c>
      <c r="H30" s="168">
        <v>105.376512985118</v>
      </c>
      <c r="I30" s="168">
        <v>109.0538317757</v>
      </c>
      <c r="J30" s="168">
        <v>103.86307220518501</v>
      </c>
      <c r="K30" s="168">
        <v>98.418939346811797</v>
      </c>
      <c r="L30" s="173">
        <v>102.94327936215799</v>
      </c>
      <c r="M30" s="168"/>
      <c r="N30" s="180">
        <v>107.12167866492101</v>
      </c>
      <c r="O30" s="188">
        <v>108.552892483349</v>
      </c>
      <c r="P30" s="181">
        <v>107.84846513126099</v>
      </c>
      <c r="Q30" s="168"/>
      <c r="R30" s="186">
        <v>104.296050901661</v>
      </c>
      <c r="S30" s="154"/>
      <c r="T30" s="155">
        <v>0.72556097854281998</v>
      </c>
      <c r="U30" s="149">
        <v>3.1267422730300298</v>
      </c>
      <c r="V30" s="149">
        <v>2.6431922763785698</v>
      </c>
      <c r="W30" s="149">
        <v>-1.3839097398009099</v>
      </c>
      <c r="X30" s="149">
        <v>-3.69780033134978</v>
      </c>
      <c r="Y30" s="156">
        <v>0.301379931837709</v>
      </c>
      <c r="Z30" s="149"/>
      <c r="AA30" s="157">
        <v>-0.49031141993898802</v>
      </c>
      <c r="AB30" s="158">
        <v>-0.69418736517381796</v>
      </c>
      <c r="AC30" s="159">
        <v>-0.55376147572718104</v>
      </c>
      <c r="AD30" s="149"/>
      <c r="AE30" s="160">
        <v>2.3598271167115902E-3</v>
      </c>
      <c r="AG30" s="172">
        <v>95.439097107057293</v>
      </c>
      <c r="AH30" s="168">
        <v>101.511254138116</v>
      </c>
      <c r="AI30" s="168">
        <v>103.041157284368</v>
      </c>
      <c r="AJ30" s="168">
        <v>102.64144193994601</v>
      </c>
      <c r="AK30" s="168">
        <v>99.658693246684805</v>
      </c>
      <c r="AL30" s="173">
        <v>100.608347403897</v>
      </c>
      <c r="AM30" s="168"/>
      <c r="AN30" s="180">
        <v>108.617282495924</v>
      </c>
      <c r="AO30" s="188">
        <v>108.99152919511999</v>
      </c>
      <c r="AP30" s="181">
        <v>108.801153918648</v>
      </c>
      <c r="AQ30" s="168"/>
      <c r="AR30" s="186">
        <v>103.12191480748901</v>
      </c>
      <c r="AS30" s="154"/>
      <c r="AT30" s="155">
        <v>-0.41207815305439099</v>
      </c>
      <c r="AU30" s="149">
        <v>2.1695588362352298</v>
      </c>
      <c r="AV30" s="149">
        <v>-0.40549470229625301</v>
      </c>
      <c r="AW30" s="149">
        <v>1.2204385487114899</v>
      </c>
      <c r="AX30" s="149">
        <v>0.24280882540981299</v>
      </c>
      <c r="AY30" s="156">
        <v>0.61470726924520702</v>
      </c>
      <c r="AZ30" s="149"/>
      <c r="BA30" s="157">
        <v>-0.53692324801713698</v>
      </c>
      <c r="BB30" s="158">
        <v>0.185486071303889</v>
      </c>
      <c r="BC30" s="159">
        <v>-0.18506583311503999</v>
      </c>
      <c r="BD30" s="149"/>
      <c r="BE30" s="160">
        <v>0.325725577525251</v>
      </c>
    </row>
    <row r="31" spans="7:57" x14ac:dyDescent="0.2">
      <c r="G31" s="172">
        <v>86.633379348426203</v>
      </c>
      <c r="H31" s="168">
        <v>91.370367797302805</v>
      </c>
      <c r="I31" s="168">
        <v>89.613440902021694</v>
      </c>
      <c r="J31" s="168">
        <v>92.591992779783297</v>
      </c>
      <c r="K31" s="168">
        <v>97.591125779244507</v>
      </c>
      <c r="L31" s="173">
        <v>91.958540601930693</v>
      </c>
      <c r="M31" s="168"/>
      <c r="N31" s="180">
        <v>94.462580218326096</v>
      </c>
      <c r="O31" s="188">
        <v>121.99798908594801</v>
      </c>
      <c r="P31" s="181">
        <v>109.551885466507</v>
      </c>
      <c r="Q31" s="168"/>
      <c r="R31" s="186">
        <v>98.146512753089596</v>
      </c>
      <c r="S31" s="154"/>
      <c r="T31" s="155">
        <v>0.47187174099194901</v>
      </c>
      <c r="U31" s="149">
        <v>-0.857180938438037</v>
      </c>
      <c r="V31" s="149">
        <v>0.64110651603941005</v>
      </c>
      <c r="W31" s="149">
        <v>3.15831219977908</v>
      </c>
      <c r="X31" s="149">
        <v>9.2224983702848302</v>
      </c>
      <c r="Y31" s="156">
        <v>2.7711562050951799</v>
      </c>
      <c r="Z31" s="149"/>
      <c r="AA31" s="157">
        <v>-9.6152437366651604</v>
      </c>
      <c r="AB31" s="158">
        <v>5.2319137026627196</v>
      </c>
      <c r="AC31" s="159">
        <v>-0.98282582895145298</v>
      </c>
      <c r="AD31" s="149"/>
      <c r="AE31" s="160">
        <v>0.97559951569998804</v>
      </c>
      <c r="AG31" s="172">
        <v>106.431383097732</v>
      </c>
      <c r="AH31" s="168">
        <v>104.721251364132</v>
      </c>
      <c r="AI31" s="168">
        <v>111.540685574755</v>
      </c>
      <c r="AJ31" s="168">
        <v>113.12918161325101</v>
      </c>
      <c r="AK31" s="168">
        <v>105.247010267767</v>
      </c>
      <c r="AL31" s="173">
        <v>108.217164529003</v>
      </c>
      <c r="AM31" s="168"/>
      <c r="AN31" s="180">
        <v>125.914436730123</v>
      </c>
      <c r="AO31" s="188">
        <v>117.09422325652299</v>
      </c>
      <c r="AP31" s="181">
        <v>121.55242330478001</v>
      </c>
      <c r="AQ31" s="168"/>
      <c r="AR31" s="186">
        <v>112.741234077961</v>
      </c>
      <c r="AS31" s="154"/>
      <c r="AT31" s="155">
        <v>14.0677210184293</v>
      </c>
      <c r="AU31" s="149">
        <v>10.6651853631822</v>
      </c>
      <c r="AV31" s="149">
        <v>17.728513798714701</v>
      </c>
      <c r="AW31" s="149">
        <v>21.7527879540079</v>
      </c>
      <c r="AX31" s="149">
        <v>11.090288730998701</v>
      </c>
      <c r="AY31" s="156">
        <v>15.0167608940265</v>
      </c>
      <c r="AZ31" s="149"/>
      <c r="BA31" s="157">
        <v>19.5753688481512</v>
      </c>
      <c r="BB31" s="158">
        <v>8.0533308826961303</v>
      </c>
      <c r="BC31" s="159">
        <v>13.7694297918116</v>
      </c>
      <c r="BD31" s="149"/>
      <c r="BE31" s="160">
        <v>14.5954552585383</v>
      </c>
    </row>
    <row r="32" spans="7:57" x14ac:dyDescent="0.2">
      <c r="G32" s="172">
        <v>82.860716029292107</v>
      </c>
      <c r="H32" s="168">
        <v>87.588442184154104</v>
      </c>
      <c r="I32" s="168">
        <v>90.810796460176903</v>
      </c>
      <c r="J32" s="168">
        <v>89.256435546874997</v>
      </c>
      <c r="K32" s="168">
        <v>89.155514485514402</v>
      </c>
      <c r="L32" s="173">
        <v>88.383259993464705</v>
      </c>
      <c r="M32" s="168"/>
      <c r="N32" s="180">
        <v>116.74397923875399</v>
      </c>
      <c r="O32" s="188">
        <v>114.751875</v>
      </c>
      <c r="P32" s="181">
        <v>115.80823853211</v>
      </c>
      <c r="Q32" s="168"/>
      <c r="R32" s="186">
        <v>97.933133607837505</v>
      </c>
      <c r="S32" s="154"/>
      <c r="T32" s="155">
        <v>-4.9469674641640502</v>
      </c>
      <c r="U32" s="149">
        <v>-5.8715565744418896</v>
      </c>
      <c r="V32" s="149">
        <v>-3.8537694437438699</v>
      </c>
      <c r="W32" s="149">
        <v>-5.2093411718483198</v>
      </c>
      <c r="X32" s="149">
        <v>-3.3377215584495499</v>
      </c>
      <c r="Y32" s="156">
        <v>-4.5356818181835399</v>
      </c>
      <c r="Z32" s="149"/>
      <c r="AA32" s="157">
        <v>5.9363752909229603</v>
      </c>
      <c r="AB32" s="158">
        <v>0.80968996391386305</v>
      </c>
      <c r="AC32" s="159">
        <v>3.4219284120302502</v>
      </c>
      <c r="AD32" s="149"/>
      <c r="AE32" s="160">
        <v>-1.22169886920655</v>
      </c>
      <c r="AG32" s="172">
        <v>83.873181522446302</v>
      </c>
      <c r="AH32" s="168">
        <v>86.098418781061895</v>
      </c>
      <c r="AI32" s="168">
        <v>87.510562517025306</v>
      </c>
      <c r="AJ32" s="168">
        <v>87.829634405339803</v>
      </c>
      <c r="AK32" s="168">
        <v>87.256814715118793</v>
      </c>
      <c r="AL32" s="173">
        <v>86.558844980386397</v>
      </c>
      <c r="AM32" s="168"/>
      <c r="AN32" s="180">
        <v>99.716948874296406</v>
      </c>
      <c r="AO32" s="188">
        <v>98.227933508729905</v>
      </c>
      <c r="AP32" s="181">
        <v>98.979758436944905</v>
      </c>
      <c r="AQ32" s="168"/>
      <c r="AR32" s="186">
        <v>90.647905077477802</v>
      </c>
      <c r="AS32" s="154"/>
      <c r="AT32" s="155">
        <v>-3.8196259134485899</v>
      </c>
      <c r="AU32" s="149">
        <v>-4.32961736526258</v>
      </c>
      <c r="AV32" s="149">
        <v>-3.9465821222051298</v>
      </c>
      <c r="AW32" s="149">
        <v>-3.1654133510365798</v>
      </c>
      <c r="AX32" s="149">
        <v>-4.7010247372718998</v>
      </c>
      <c r="AY32" s="156">
        <v>-3.9895069374090699</v>
      </c>
      <c r="AZ32" s="149"/>
      <c r="BA32" s="157">
        <v>-8.4823874089714493E-2</v>
      </c>
      <c r="BB32" s="158">
        <v>-2.5591509511720698</v>
      </c>
      <c r="BC32" s="159">
        <v>-1.30336172032515</v>
      </c>
      <c r="BD32" s="149"/>
      <c r="BE32" s="160">
        <v>-3.0939313693781298</v>
      </c>
    </row>
    <row r="33" spans="7:57" x14ac:dyDescent="0.2">
      <c r="G33" s="172">
        <v>98.290027002700199</v>
      </c>
      <c r="H33" s="168">
        <v>103.624905552375</v>
      </c>
      <c r="I33" s="168">
        <v>107.328613963039</v>
      </c>
      <c r="J33" s="168">
        <v>106.902645854657</v>
      </c>
      <c r="K33" s="168">
        <v>106.65615092290901</v>
      </c>
      <c r="L33" s="173">
        <v>105.168271332248</v>
      </c>
      <c r="M33" s="168"/>
      <c r="N33" s="180">
        <v>112.667090184354</v>
      </c>
      <c r="O33" s="188">
        <v>112.159351955307</v>
      </c>
      <c r="P33" s="181">
        <v>112.427729786673</v>
      </c>
      <c r="Q33" s="168"/>
      <c r="R33" s="186">
        <v>107.391367045729</v>
      </c>
      <c r="S33" s="154"/>
      <c r="T33" s="155">
        <v>10.3974578348514</v>
      </c>
      <c r="U33" s="149">
        <v>5.6008821559026298</v>
      </c>
      <c r="V33" s="149">
        <v>5.1005540801662104</v>
      </c>
      <c r="W33" s="149">
        <v>4.3911772917712497</v>
      </c>
      <c r="X33" s="149">
        <v>10.093590324123999</v>
      </c>
      <c r="Y33" s="156">
        <v>6.89985746071061</v>
      </c>
      <c r="Z33" s="149"/>
      <c r="AA33" s="157">
        <v>6.9512112319350496</v>
      </c>
      <c r="AB33" s="158">
        <v>1.9022145046249701</v>
      </c>
      <c r="AC33" s="159">
        <v>4.4462331551498204</v>
      </c>
      <c r="AD33" s="149"/>
      <c r="AE33" s="160">
        <v>6.2447706880249596</v>
      </c>
      <c r="AG33" s="172">
        <v>94.353544207317</v>
      </c>
      <c r="AH33" s="168">
        <v>98.031691270275104</v>
      </c>
      <c r="AI33" s="168">
        <v>101.843436044428</v>
      </c>
      <c r="AJ33" s="168">
        <v>106.338616309012</v>
      </c>
      <c r="AK33" s="168">
        <v>101.708105062082</v>
      </c>
      <c r="AL33" s="173">
        <v>100.887391904853</v>
      </c>
      <c r="AM33" s="168"/>
      <c r="AN33" s="180">
        <v>108.111498321635</v>
      </c>
      <c r="AO33" s="188">
        <v>108.644138491547</v>
      </c>
      <c r="AP33" s="181">
        <v>108.369392413033</v>
      </c>
      <c r="AQ33" s="168"/>
      <c r="AR33" s="186">
        <v>103.33938691289799</v>
      </c>
      <c r="AS33" s="154"/>
      <c r="AT33" s="155">
        <v>4.0663578956701603</v>
      </c>
      <c r="AU33" s="149">
        <v>1.37942125980856</v>
      </c>
      <c r="AV33" s="149">
        <v>-0.13771245223439099</v>
      </c>
      <c r="AW33" s="149">
        <v>8.5322218769145692</v>
      </c>
      <c r="AX33" s="149">
        <v>6.6549992730934902</v>
      </c>
      <c r="AY33" s="156">
        <v>4.0971981519231004</v>
      </c>
      <c r="AZ33" s="149"/>
      <c r="BA33" s="157">
        <v>3.9748979013993999</v>
      </c>
      <c r="BB33" s="158">
        <v>1.6322454333857299</v>
      </c>
      <c r="BC33" s="159">
        <v>2.8182667123412699</v>
      </c>
      <c r="BD33" s="149"/>
      <c r="BE33" s="160">
        <v>3.8308421414639402</v>
      </c>
    </row>
    <row r="34" spans="7:57" x14ac:dyDescent="0.2">
      <c r="G34" s="172">
        <v>98.579104866743904</v>
      </c>
      <c r="H34" s="168">
        <v>107.91378258808599</v>
      </c>
      <c r="I34" s="168">
        <v>110.273776585552</v>
      </c>
      <c r="J34" s="168">
        <v>111.488024420024</v>
      </c>
      <c r="K34" s="168">
        <v>105.828190789473</v>
      </c>
      <c r="L34" s="173">
        <v>107.43227469529999</v>
      </c>
      <c r="M34" s="168"/>
      <c r="N34" s="180">
        <v>124.13804257197501</v>
      </c>
      <c r="O34" s="188">
        <v>131.75501316386701</v>
      </c>
      <c r="P34" s="181">
        <v>128.09386100568099</v>
      </c>
      <c r="Q34" s="168"/>
      <c r="R34" s="186">
        <v>113.933842364897</v>
      </c>
      <c r="S34" s="154"/>
      <c r="T34" s="155">
        <v>1.1721535452087799</v>
      </c>
      <c r="U34" s="149">
        <v>-1.2781658716550199</v>
      </c>
      <c r="V34" s="149">
        <v>-2.99266553834119</v>
      </c>
      <c r="W34" s="149">
        <v>0.70339206500106</v>
      </c>
      <c r="X34" s="149">
        <v>0.34591828449939899</v>
      </c>
      <c r="Y34" s="156">
        <v>-0.67161454302315804</v>
      </c>
      <c r="Z34" s="149"/>
      <c r="AA34" s="157">
        <v>2.75157688116678</v>
      </c>
      <c r="AB34" s="158">
        <v>-0.293358591406365</v>
      </c>
      <c r="AC34" s="159">
        <v>0.95449816873892901</v>
      </c>
      <c r="AD34" s="149"/>
      <c r="AE34" s="160">
        <v>-0.22147355895732801</v>
      </c>
      <c r="AG34" s="172">
        <v>99.810669544756195</v>
      </c>
      <c r="AH34" s="168">
        <v>104.38094929311301</v>
      </c>
      <c r="AI34" s="168">
        <v>106.198241694844</v>
      </c>
      <c r="AJ34" s="168">
        <v>110.644674924054</v>
      </c>
      <c r="AK34" s="168">
        <v>103.786097206986</v>
      </c>
      <c r="AL34" s="173">
        <v>105.19307714146299</v>
      </c>
      <c r="AM34" s="168"/>
      <c r="AN34" s="180">
        <v>113.756929533709</v>
      </c>
      <c r="AO34" s="188">
        <v>116.522596719779</v>
      </c>
      <c r="AP34" s="181">
        <v>115.15525331364201</v>
      </c>
      <c r="AQ34" s="168"/>
      <c r="AR34" s="186">
        <v>108.29578262879301</v>
      </c>
      <c r="AS34" s="154"/>
      <c r="AT34" s="155">
        <v>0.82247583384143996</v>
      </c>
      <c r="AU34" s="149">
        <v>-0.28943240434402401</v>
      </c>
      <c r="AV34" s="149">
        <v>-2.7090991512093598</v>
      </c>
      <c r="AW34" s="149">
        <v>7.20862253114809</v>
      </c>
      <c r="AX34" s="149">
        <v>2.77312885273059</v>
      </c>
      <c r="AY34" s="156">
        <v>1.5543734285000199</v>
      </c>
      <c r="AZ34" s="149"/>
      <c r="BA34" s="157">
        <v>2.4365231244728398</v>
      </c>
      <c r="BB34" s="158">
        <v>1.23357930545491</v>
      </c>
      <c r="BC34" s="159">
        <v>1.8245363576692799</v>
      </c>
      <c r="BD34" s="149"/>
      <c r="BE34" s="160">
        <v>1.6404837982618701</v>
      </c>
    </row>
    <row r="35" spans="7:57" x14ac:dyDescent="0.2">
      <c r="G35" s="172">
        <v>88.534341085271294</v>
      </c>
      <c r="H35" s="168">
        <v>93.806323268206</v>
      </c>
      <c r="I35" s="168">
        <v>95.057054794520496</v>
      </c>
      <c r="J35" s="168">
        <v>93.808226086956495</v>
      </c>
      <c r="K35" s="168">
        <v>91.362657200811299</v>
      </c>
      <c r="L35" s="173">
        <v>92.840349730976101</v>
      </c>
      <c r="M35" s="168"/>
      <c r="N35" s="180">
        <v>90.974725274725202</v>
      </c>
      <c r="O35" s="188">
        <v>97.602854077253198</v>
      </c>
      <c r="P35" s="181">
        <v>94.328371335504798</v>
      </c>
      <c r="Q35" s="168"/>
      <c r="R35" s="186">
        <v>93.229355662787299</v>
      </c>
      <c r="S35" s="154"/>
      <c r="T35" s="155">
        <v>-6.0279028529917502</v>
      </c>
      <c r="U35" s="149">
        <v>-8.0999248805315602</v>
      </c>
      <c r="V35" s="149">
        <v>-6.3969887411575099</v>
      </c>
      <c r="W35" s="149">
        <v>-7.5160122958880597</v>
      </c>
      <c r="X35" s="149">
        <v>-8.77254656351246</v>
      </c>
      <c r="Y35" s="156">
        <v>-7.4085774616746898</v>
      </c>
      <c r="Z35" s="149"/>
      <c r="AA35" s="157">
        <v>-15.6082835110034</v>
      </c>
      <c r="AB35" s="158">
        <v>-20.771251668108199</v>
      </c>
      <c r="AC35" s="159">
        <v>-18.3224349748875</v>
      </c>
      <c r="AD35" s="149"/>
      <c r="AE35" s="160">
        <v>-10.5611712568664</v>
      </c>
      <c r="AG35" s="172">
        <v>86.618474810213897</v>
      </c>
      <c r="AH35" s="168">
        <v>90.840084033613394</v>
      </c>
      <c r="AI35" s="168">
        <v>90.412552960347597</v>
      </c>
      <c r="AJ35" s="168">
        <v>93.470439330543897</v>
      </c>
      <c r="AK35" s="168">
        <v>88.195565268065195</v>
      </c>
      <c r="AL35" s="173">
        <v>90.113156880525906</v>
      </c>
      <c r="AM35" s="168"/>
      <c r="AN35" s="180">
        <v>93.405629506378204</v>
      </c>
      <c r="AO35" s="188">
        <v>96.399517666853598</v>
      </c>
      <c r="AP35" s="181">
        <v>94.894224762966999</v>
      </c>
      <c r="AQ35" s="168"/>
      <c r="AR35" s="186">
        <v>91.494919406834299</v>
      </c>
      <c r="AS35" s="154"/>
      <c r="AT35" s="155">
        <v>-11.9193299648652</v>
      </c>
      <c r="AU35" s="149">
        <v>-10.810891137931799</v>
      </c>
      <c r="AV35" s="149">
        <v>-18.0542328406457</v>
      </c>
      <c r="AW35" s="149">
        <v>-10.231376894672399</v>
      </c>
      <c r="AX35" s="149">
        <v>-13.0514587182703</v>
      </c>
      <c r="AY35" s="156">
        <v>-12.841807723334</v>
      </c>
      <c r="AZ35" s="149"/>
      <c r="BA35" s="157">
        <v>-15.5922417536481</v>
      </c>
      <c r="BB35" s="158">
        <v>-17.323585445850899</v>
      </c>
      <c r="BC35" s="159">
        <v>-16.4522923705665</v>
      </c>
      <c r="BD35" s="149"/>
      <c r="BE35" s="160">
        <v>-13.959073459054601</v>
      </c>
    </row>
    <row r="36" spans="7:57" x14ac:dyDescent="0.2">
      <c r="G36" s="172">
        <v>88.027235294117602</v>
      </c>
      <c r="H36" s="168">
        <v>92.083821428571397</v>
      </c>
      <c r="I36" s="168">
        <v>94.839194528875296</v>
      </c>
      <c r="J36" s="168">
        <v>95.898532110091693</v>
      </c>
      <c r="K36" s="168">
        <v>91.849579524679996</v>
      </c>
      <c r="L36" s="173">
        <v>93.098858281986196</v>
      </c>
      <c r="M36" s="168"/>
      <c r="N36" s="180">
        <v>93.883774954627896</v>
      </c>
      <c r="O36" s="188">
        <v>96.945104895104805</v>
      </c>
      <c r="P36" s="181">
        <v>95.443063223508403</v>
      </c>
      <c r="Q36" s="168"/>
      <c r="R36" s="186">
        <v>93.776998969603198</v>
      </c>
      <c r="S36" s="154"/>
      <c r="T36" s="155">
        <v>-8.1389299970996998</v>
      </c>
      <c r="U36" s="149">
        <v>-9.0009893129151699</v>
      </c>
      <c r="V36" s="149">
        <v>-5.90285103932582</v>
      </c>
      <c r="W36" s="149">
        <v>-1.3016591557319499</v>
      </c>
      <c r="X36" s="149">
        <v>-1.8394075964915999</v>
      </c>
      <c r="Y36" s="156">
        <v>-5.0230910355996103</v>
      </c>
      <c r="Z36" s="149"/>
      <c r="AA36" s="157">
        <v>-5.7074068415644197</v>
      </c>
      <c r="AB36" s="158">
        <v>-2.7060671863974299</v>
      </c>
      <c r="AC36" s="159">
        <v>-4.1767834172565799</v>
      </c>
      <c r="AD36" s="149"/>
      <c r="AE36" s="160">
        <v>-4.7420077536871901</v>
      </c>
      <c r="AG36" s="172">
        <v>86.648063063063006</v>
      </c>
      <c r="AH36" s="168">
        <v>89.021679012345601</v>
      </c>
      <c r="AI36" s="168">
        <v>90.351317635270505</v>
      </c>
      <c r="AJ36" s="168">
        <v>93.193523670082897</v>
      </c>
      <c r="AK36" s="168">
        <v>89.612237417943106</v>
      </c>
      <c r="AL36" s="173">
        <v>89.930799830723601</v>
      </c>
      <c r="AM36" s="168"/>
      <c r="AN36" s="180">
        <v>92.530531400966098</v>
      </c>
      <c r="AO36" s="188">
        <v>93.204579345088106</v>
      </c>
      <c r="AP36" s="181">
        <v>92.860490752157801</v>
      </c>
      <c r="AQ36" s="168"/>
      <c r="AR36" s="186">
        <v>90.810336122010796</v>
      </c>
      <c r="AS36" s="154"/>
      <c r="AT36" s="155">
        <v>-4.45624359386834</v>
      </c>
      <c r="AU36" s="149">
        <v>-5.9819047448850799</v>
      </c>
      <c r="AV36" s="149">
        <v>-7.0704645777016202</v>
      </c>
      <c r="AW36" s="149">
        <v>-0.91730889437502505</v>
      </c>
      <c r="AX36" s="149">
        <v>-2.2624036737428401</v>
      </c>
      <c r="AY36" s="156">
        <v>-4.0654607403785299</v>
      </c>
      <c r="AZ36" s="149"/>
      <c r="BA36" s="157">
        <v>-3.6934102371495898</v>
      </c>
      <c r="BB36" s="158">
        <v>-2.97073786152801</v>
      </c>
      <c r="BC36" s="159">
        <v>-3.3397714881320799</v>
      </c>
      <c r="BD36" s="149"/>
      <c r="BE36" s="160">
        <v>-3.8648421136212301</v>
      </c>
    </row>
    <row r="37" spans="7:57" x14ac:dyDescent="0.2">
      <c r="G37" s="172">
        <v>87.153079276971198</v>
      </c>
      <c r="H37" s="168">
        <v>92.636857323522605</v>
      </c>
      <c r="I37" s="168">
        <v>96.146000323991501</v>
      </c>
      <c r="J37" s="168">
        <v>95.224559352035598</v>
      </c>
      <c r="K37" s="168">
        <v>95.403649326643702</v>
      </c>
      <c r="L37" s="173">
        <v>93.648445713632896</v>
      </c>
      <c r="M37" s="168"/>
      <c r="N37" s="180">
        <v>108.28958214992601</v>
      </c>
      <c r="O37" s="188">
        <v>115.60818107131099</v>
      </c>
      <c r="P37" s="181">
        <v>112.033938674288</v>
      </c>
      <c r="Q37" s="168"/>
      <c r="R37" s="186">
        <v>100.122492544051</v>
      </c>
      <c r="S37" s="154"/>
      <c r="T37" s="155">
        <v>0.87722164936353797</v>
      </c>
      <c r="U37" s="149">
        <v>1.90431793104979</v>
      </c>
      <c r="V37" s="149">
        <v>2.7487932418804801</v>
      </c>
      <c r="W37" s="149">
        <v>1.8259173270592499</v>
      </c>
      <c r="X37" s="149">
        <v>0.49980717788101098</v>
      </c>
      <c r="Y37" s="156">
        <v>1.56410042319722</v>
      </c>
      <c r="Z37" s="149"/>
      <c r="AA37" s="157">
        <v>0.54918350919602998</v>
      </c>
      <c r="AB37" s="158">
        <v>0.36611962143063598</v>
      </c>
      <c r="AC37" s="159">
        <v>0.45561817275613697</v>
      </c>
      <c r="AD37" s="149"/>
      <c r="AE37" s="160">
        <v>1.24662280136782</v>
      </c>
      <c r="AG37" s="172">
        <v>95.143633349204094</v>
      </c>
      <c r="AH37" s="168">
        <v>95.550679638897904</v>
      </c>
      <c r="AI37" s="168">
        <v>96.329387632115697</v>
      </c>
      <c r="AJ37" s="168">
        <v>103.625041017284</v>
      </c>
      <c r="AK37" s="168">
        <v>97.105269170624297</v>
      </c>
      <c r="AL37" s="173">
        <v>97.722680869586299</v>
      </c>
      <c r="AM37" s="168"/>
      <c r="AN37" s="180">
        <v>105.580248525695</v>
      </c>
      <c r="AO37" s="188">
        <v>108.2919397308</v>
      </c>
      <c r="AP37" s="181">
        <v>106.942655332055</v>
      </c>
      <c r="AQ37" s="168"/>
      <c r="AR37" s="186">
        <v>100.770391571113</v>
      </c>
      <c r="AS37" s="154"/>
      <c r="AT37" s="155">
        <v>-0.44550330562214402</v>
      </c>
      <c r="AU37" s="149">
        <v>-0.33115253404697298</v>
      </c>
      <c r="AV37" s="149">
        <v>-7.1965117391178604</v>
      </c>
      <c r="AW37" s="149">
        <v>8.5976944936381194</v>
      </c>
      <c r="AX37" s="149">
        <v>-0.848088218758006</v>
      </c>
      <c r="AY37" s="156">
        <v>-0.161777887313031</v>
      </c>
      <c r="AZ37" s="149"/>
      <c r="BA37" s="157">
        <v>-3.0143962981116799</v>
      </c>
      <c r="BB37" s="158">
        <v>-2.7307687805960699</v>
      </c>
      <c r="BC37" s="159">
        <v>-2.8720677635140901</v>
      </c>
      <c r="BD37" s="149"/>
      <c r="BE37" s="160">
        <v>-1.08414887937697</v>
      </c>
    </row>
    <row r="38" spans="7:57" x14ac:dyDescent="0.2">
      <c r="G38" s="172">
        <v>125.85324938373</v>
      </c>
      <c r="H38" s="168">
        <v>151.09222888061399</v>
      </c>
      <c r="I38" s="168">
        <v>161.43174952493399</v>
      </c>
      <c r="J38" s="168">
        <v>156.54685385530999</v>
      </c>
      <c r="K38" s="168">
        <v>134.39945601964001</v>
      </c>
      <c r="L38" s="173">
        <v>147.95425736089399</v>
      </c>
      <c r="M38" s="168"/>
      <c r="N38" s="180">
        <v>120.119583422498</v>
      </c>
      <c r="O38" s="188">
        <v>121.66939918160899</v>
      </c>
      <c r="P38" s="181">
        <v>120.921447751174</v>
      </c>
      <c r="Q38" s="168"/>
      <c r="R38" s="186">
        <v>140.95912942004301</v>
      </c>
      <c r="S38" s="154"/>
      <c r="T38" s="155">
        <v>2.9541643392303101</v>
      </c>
      <c r="U38" s="149">
        <v>1.09422195038467</v>
      </c>
      <c r="V38" s="149">
        <v>0.989162781728955</v>
      </c>
      <c r="W38" s="149">
        <v>-0.42483659410788499</v>
      </c>
      <c r="X38" s="149">
        <v>-8.1938660408588095</v>
      </c>
      <c r="Y38" s="156">
        <v>-0.94000624068040595</v>
      </c>
      <c r="Z38" s="149"/>
      <c r="AA38" s="157">
        <v>-23.849789155814999</v>
      </c>
      <c r="AB38" s="158">
        <v>-40.592081833669198</v>
      </c>
      <c r="AC38" s="159">
        <v>-34.146511926041597</v>
      </c>
      <c r="AD38" s="149"/>
      <c r="AE38" s="160">
        <v>-11.612956084128699</v>
      </c>
      <c r="AG38" s="172">
        <v>114.59616662471601</v>
      </c>
      <c r="AH38" s="168">
        <v>126.899020846555</v>
      </c>
      <c r="AI38" s="168">
        <v>135.021377369585</v>
      </c>
      <c r="AJ38" s="168">
        <v>137.68475192972599</v>
      </c>
      <c r="AK38" s="168">
        <v>123.335820501067</v>
      </c>
      <c r="AL38" s="173">
        <v>128.19220467875999</v>
      </c>
      <c r="AM38" s="168"/>
      <c r="AN38" s="180">
        <v>117.164105124036</v>
      </c>
      <c r="AO38" s="188">
        <v>117.60377073724101</v>
      </c>
      <c r="AP38" s="181">
        <v>117.38638215949599</v>
      </c>
      <c r="AQ38" s="168"/>
      <c r="AR38" s="186">
        <v>125.029451297039</v>
      </c>
      <c r="AS38" s="154"/>
      <c r="AT38" s="155">
        <v>3.2281366563851601</v>
      </c>
      <c r="AU38" s="149">
        <v>0.11647984382788</v>
      </c>
      <c r="AV38" s="149">
        <v>-1.7417054859602501</v>
      </c>
      <c r="AW38" s="149">
        <v>3.84103905605531</v>
      </c>
      <c r="AX38" s="149">
        <v>-0.29145040447651199</v>
      </c>
      <c r="AY38" s="156">
        <v>1.07075704745872</v>
      </c>
      <c r="AZ38" s="149"/>
      <c r="BA38" s="157">
        <v>-5.8371564324491798</v>
      </c>
      <c r="BB38" s="158">
        <v>-17.234687065265401</v>
      </c>
      <c r="BC38" s="159">
        <v>-12.0869120865993</v>
      </c>
      <c r="BD38" s="149"/>
      <c r="BE38" s="160">
        <v>-2.9753559400749698</v>
      </c>
    </row>
    <row r="39" spans="7:57" x14ac:dyDescent="0.2">
      <c r="G39" s="174">
        <v>85.4531833638503</v>
      </c>
      <c r="H39" s="175">
        <v>90.479861193733797</v>
      </c>
      <c r="I39" s="175">
        <v>90.092762410003701</v>
      </c>
      <c r="J39" s="175">
        <v>91.138200405231103</v>
      </c>
      <c r="K39" s="175">
        <v>92.143217137292993</v>
      </c>
      <c r="L39" s="176">
        <v>90.1097527116723</v>
      </c>
      <c r="M39" s="168"/>
      <c r="N39" s="182">
        <v>93.236379774072006</v>
      </c>
      <c r="O39" s="183">
        <v>110.90519327467</v>
      </c>
      <c r="P39" s="184">
        <v>102.653039108952</v>
      </c>
      <c r="Q39" s="168"/>
      <c r="R39" s="187">
        <v>94.196614095882495</v>
      </c>
      <c r="S39" s="154"/>
      <c r="T39" s="161">
        <v>1.0868162140639099</v>
      </c>
      <c r="U39" s="162">
        <v>0.65256878678385299</v>
      </c>
      <c r="V39" s="162">
        <v>0.96123319928050599</v>
      </c>
      <c r="W39" s="162">
        <v>1.8303937420880101</v>
      </c>
      <c r="X39" s="162">
        <v>4.8729485234372403</v>
      </c>
      <c r="Y39" s="163">
        <v>1.88689490555248</v>
      </c>
      <c r="Z39" s="149"/>
      <c r="AA39" s="164">
        <v>-7.0356659508157096</v>
      </c>
      <c r="AB39" s="165">
        <v>3.2265060885897499</v>
      </c>
      <c r="AC39" s="166">
        <v>-1.27292057688807</v>
      </c>
      <c r="AD39" s="149"/>
      <c r="AE39" s="167">
        <v>0.53585245477239896</v>
      </c>
      <c r="AG39" s="174">
        <v>96.2783013904547</v>
      </c>
      <c r="AH39" s="175">
        <v>96.191178804193797</v>
      </c>
      <c r="AI39" s="175">
        <v>99.869851742031102</v>
      </c>
      <c r="AJ39" s="175">
        <v>101.8376026545</v>
      </c>
      <c r="AK39" s="175">
        <v>96.371713410447299</v>
      </c>
      <c r="AL39" s="176">
        <v>98.1084677936432</v>
      </c>
      <c r="AM39" s="168"/>
      <c r="AN39" s="182">
        <v>110.934785245284</v>
      </c>
      <c r="AO39" s="183">
        <v>106.294956147677</v>
      </c>
      <c r="AP39" s="184">
        <v>108.613270922578</v>
      </c>
      <c r="AQ39" s="168"/>
      <c r="AR39" s="187">
        <v>101.549029511607</v>
      </c>
      <c r="AS39" s="154"/>
      <c r="AT39" s="161">
        <v>7.8825455028037998</v>
      </c>
      <c r="AU39" s="162">
        <v>5.8881808371107498</v>
      </c>
      <c r="AV39" s="162">
        <v>8.4884395801896204</v>
      </c>
      <c r="AW39" s="162">
        <v>13.410070139312401</v>
      </c>
      <c r="AX39" s="162">
        <v>6.3822889335726503</v>
      </c>
      <c r="AY39" s="163">
        <v>8.4085773023165302</v>
      </c>
      <c r="AZ39" s="149"/>
      <c r="BA39" s="164">
        <v>11.7203156922599</v>
      </c>
      <c r="BB39" s="165">
        <v>4.9618722630617897</v>
      </c>
      <c r="BC39" s="166">
        <v>8.3170785054302296</v>
      </c>
      <c r="BD39" s="149"/>
      <c r="BE39" s="167">
        <v>8.4054332630093693</v>
      </c>
    </row>
    <row r="40" spans="7:57" x14ac:dyDescent="0.2">
      <c r="G40" s="189">
        <v>1458.99999999999</v>
      </c>
      <c r="H40" s="190">
        <v>1832</v>
      </c>
      <c r="I40" s="190">
        <v>2067</v>
      </c>
      <c r="J40" s="190">
        <v>2135</v>
      </c>
      <c r="K40" s="190">
        <v>1924</v>
      </c>
      <c r="L40" s="191">
        <v>9417</v>
      </c>
      <c r="M40" s="192"/>
      <c r="N40" s="193">
        <v>2601</v>
      </c>
      <c r="O40" s="194">
        <v>2698.99999999999</v>
      </c>
      <c r="P40" s="195">
        <v>5299.99999999999</v>
      </c>
      <c r="Q40" s="192"/>
      <c r="R40" s="196">
        <v>14717</v>
      </c>
      <c r="S40" s="154"/>
      <c r="T40" s="146">
        <v>37.771482530689298</v>
      </c>
      <c r="U40" s="147">
        <v>-2.50133049494411</v>
      </c>
      <c r="V40" s="147">
        <v>-13.8031693077564</v>
      </c>
      <c r="W40" s="147">
        <v>3.2897919690372501</v>
      </c>
      <c r="X40" s="147">
        <v>17.747858017135801</v>
      </c>
      <c r="Y40" s="148">
        <v>4.2049352661281301</v>
      </c>
      <c r="Z40" s="149"/>
      <c r="AA40" s="150">
        <v>12.7927146574154</v>
      </c>
      <c r="AB40" s="151">
        <v>7.5727381426863198</v>
      </c>
      <c r="AC40" s="152">
        <v>10.0726895119418</v>
      </c>
      <c r="AD40" s="149"/>
      <c r="AE40" s="153">
        <v>6.2445856194051403</v>
      </c>
      <c r="AG40" s="189">
        <v>4355.99999999999</v>
      </c>
      <c r="AH40" s="190">
        <v>5114</v>
      </c>
      <c r="AI40" s="190">
        <v>5117.99999999999</v>
      </c>
      <c r="AJ40" s="190">
        <v>5909.99999999999</v>
      </c>
      <c r="AK40" s="190">
        <v>5190.99999999999</v>
      </c>
      <c r="AL40" s="191">
        <v>25689</v>
      </c>
      <c r="AM40" s="192"/>
      <c r="AN40" s="193">
        <v>6695.99999999999</v>
      </c>
      <c r="AO40" s="194">
        <v>6829</v>
      </c>
      <c r="AP40" s="195">
        <v>13525</v>
      </c>
      <c r="AQ40" s="192"/>
      <c r="AR40" s="196">
        <v>39214</v>
      </c>
      <c r="AS40" s="154"/>
      <c r="AT40" s="146">
        <v>6.9744597249508802</v>
      </c>
      <c r="AU40" s="147">
        <v>6.1436280614362797</v>
      </c>
      <c r="AV40" s="147">
        <v>-6.1950146627565896</v>
      </c>
      <c r="AW40" s="147">
        <v>38.732394366197099</v>
      </c>
      <c r="AX40" s="147">
        <v>22.342682064576898</v>
      </c>
      <c r="AY40" s="148">
        <v>12.4294279837191</v>
      </c>
      <c r="AZ40" s="149"/>
      <c r="BA40" s="150">
        <v>15.587778353184801</v>
      </c>
      <c r="BB40" s="151">
        <v>15.374218618009699</v>
      </c>
      <c r="BC40" s="152">
        <v>15.4798497267759</v>
      </c>
      <c r="BD40" s="149"/>
      <c r="BE40" s="153">
        <v>13.463152107867201</v>
      </c>
    </row>
    <row r="41" spans="7:57" x14ac:dyDescent="0.2">
      <c r="G41" s="197">
        <v>3302.99999999999</v>
      </c>
      <c r="H41" s="192">
        <v>4890.99999999999</v>
      </c>
      <c r="I41" s="192">
        <v>5543</v>
      </c>
      <c r="J41" s="192">
        <v>5161</v>
      </c>
      <c r="K41" s="192">
        <v>4440</v>
      </c>
      <c r="L41" s="198">
        <v>23337.999999999902</v>
      </c>
      <c r="M41" s="192"/>
      <c r="N41" s="199">
        <v>5615</v>
      </c>
      <c r="O41" s="200">
        <v>6540</v>
      </c>
      <c r="P41" s="201">
        <v>12155</v>
      </c>
      <c r="Q41" s="192"/>
      <c r="R41" s="202">
        <v>35492.999999999898</v>
      </c>
      <c r="S41" s="154"/>
      <c r="T41" s="155">
        <v>4.0642722117202199</v>
      </c>
      <c r="U41" s="149">
        <v>0.12282497441146301</v>
      </c>
      <c r="V41" s="149">
        <v>-1.7546969159872301</v>
      </c>
      <c r="W41" s="149">
        <v>-2.71442035815268</v>
      </c>
      <c r="X41" s="149">
        <v>-0.55991041433370603</v>
      </c>
      <c r="Y41" s="156">
        <v>-0.56665672532060796</v>
      </c>
      <c r="Z41" s="149"/>
      <c r="AA41" s="157">
        <v>3.4450994841562199</v>
      </c>
      <c r="AB41" s="158">
        <v>1.71073094867807</v>
      </c>
      <c r="AC41" s="159">
        <v>2.50463821892393</v>
      </c>
      <c r="AD41" s="149"/>
      <c r="AE41" s="160">
        <v>0.46420787455065199</v>
      </c>
      <c r="AG41" s="197">
        <v>13312</v>
      </c>
      <c r="AH41" s="192">
        <v>16090</v>
      </c>
      <c r="AI41" s="192">
        <v>16427</v>
      </c>
      <c r="AJ41" s="192">
        <v>16676</v>
      </c>
      <c r="AK41" s="192">
        <v>15622</v>
      </c>
      <c r="AL41" s="198">
        <v>78127</v>
      </c>
      <c r="AM41" s="192"/>
      <c r="AN41" s="199">
        <v>18408</v>
      </c>
      <c r="AO41" s="200">
        <v>19006</v>
      </c>
      <c r="AP41" s="201">
        <v>37414</v>
      </c>
      <c r="AQ41" s="192"/>
      <c r="AR41" s="202">
        <v>115541</v>
      </c>
      <c r="AS41" s="154"/>
      <c r="AT41" s="155">
        <v>3.1618102913825101</v>
      </c>
      <c r="AU41" s="149">
        <v>6.9387212548185504</v>
      </c>
      <c r="AV41" s="149">
        <v>-8.33147321428571</v>
      </c>
      <c r="AW41" s="149">
        <v>-3.1816070599163901</v>
      </c>
      <c r="AX41" s="149">
        <v>-4.5460100207747702</v>
      </c>
      <c r="AY41" s="156">
        <v>-1.6775736219481501</v>
      </c>
      <c r="AZ41" s="149"/>
      <c r="BA41" s="157">
        <v>1.85359375864549</v>
      </c>
      <c r="BB41" s="158">
        <v>3.7445414847161498</v>
      </c>
      <c r="BC41" s="159">
        <v>2.8054845712087402</v>
      </c>
      <c r="BD41" s="149"/>
      <c r="BE41" s="160">
        <v>-0.26930679395440699</v>
      </c>
    </row>
    <row r="42" spans="7:57" x14ac:dyDescent="0.2">
      <c r="G42" s="197">
        <v>1521</v>
      </c>
      <c r="H42" s="192">
        <v>1891</v>
      </c>
      <c r="I42" s="192">
        <v>1999.99999999999</v>
      </c>
      <c r="J42" s="192">
        <v>1981.99999999999</v>
      </c>
      <c r="K42" s="192">
        <v>1885.99999999999</v>
      </c>
      <c r="L42" s="198">
        <v>9280</v>
      </c>
      <c r="M42" s="192"/>
      <c r="N42" s="199">
        <v>2076.99999999999</v>
      </c>
      <c r="O42" s="200">
        <v>2249</v>
      </c>
      <c r="P42" s="201">
        <v>4325.99999999999</v>
      </c>
      <c r="Q42" s="192"/>
      <c r="R42" s="202">
        <v>13606</v>
      </c>
      <c r="S42" s="154"/>
      <c r="T42" s="155">
        <v>10.2173913043478</v>
      </c>
      <c r="U42" s="149">
        <v>5.1724137931034404</v>
      </c>
      <c r="V42" s="149">
        <v>2.4065540194572401</v>
      </c>
      <c r="W42" s="149">
        <v>-0.45203415369161198</v>
      </c>
      <c r="X42" s="149">
        <v>1.3978494623655899</v>
      </c>
      <c r="Y42" s="156">
        <v>3.3177466043197499</v>
      </c>
      <c r="Z42" s="149"/>
      <c r="AA42" s="157">
        <v>-1.51730678046467</v>
      </c>
      <c r="AB42" s="158">
        <v>-0.96873623954205101</v>
      </c>
      <c r="AC42" s="159">
        <v>-1.2328767123287601</v>
      </c>
      <c r="AD42" s="149"/>
      <c r="AE42" s="160">
        <v>1.8260739410267901</v>
      </c>
      <c r="AG42" s="197">
        <v>5943</v>
      </c>
      <c r="AH42" s="192">
        <v>6818.99999999999</v>
      </c>
      <c r="AI42" s="192">
        <v>6722</v>
      </c>
      <c r="AJ42" s="192">
        <v>6865.99999999999</v>
      </c>
      <c r="AK42" s="192">
        <v>6705</v>
      </c>
      <c r="AL42" s="198">
        <v>33055</v>
      </c>
      <c r="AM42" s="192"/>
      <c r="AN42" s="199">
        <v>7403.99999999999</v>
      </c>
      <c r="AO42" s="200">
        <v>7704.99999999999</v>
      </c>
      <c r="AP42" s="201">
        <v>15109</v>
      </c>
      <c r="AQ42" s="192"/>
      <c r="AR42" s="202">
        <v>48164</v>
      </c>
      <c r="AS42" s="154"/>
      <c r="AT42" s="155">
        <v>-1.0818908122503299</v>
      </c>
      <c r="AU42" s="149">
        <v>4.5538178472861004</v>
      </c>
      <c r="AV42" s="149">
        <v>-4.7740473154837701</v>
      </c>
      <c r="AW42" s="149">
        <v>-1.30803507258875</v>
      </c>
      <c r="AX42" s="149">
        <v>-4.8126064735945402</v>
      </c>
      <c r="AY42" s="156">
        <v>-1.5927359333134801</v>
      </c>
      <c r="AZ42" s="149"/>
      <c r="BA42" s="157">
        <v>-0.81714668452779604</v>
      </c>
      <c r="BB42" s="158">
        <v>1.3815789473684199</v>
      </c>
      <c r="BC42" s="159">
        <v>0.29206770660471199</v>
      </c>
      <c r="BD42" s="149"/>
      <c r="BE42" s="160">
        <v>-1.00914602815743</v>
      </c>
    </row>
    <row r="43" spans="7:57" x14ac:dyDescent="0.2">
      <c r="G43" s="197">
        <v>2931.99999999999</v>
      </c>
      <c r="H43" s="192">
        <v>3656</v>
      </c>
      <c r="I43" s="192">
        <v>3831</v>
      </c>
      <c r="J43" s="192">
        <v>3838.99999999999</v>
      </c>
      <c r="K43" s="192">
        <v>3501.99999999999</v>
      </c>
      <c r="L43" s="198">
        <v>17760</v>
      </c>
      <c r="M43" s="192"/>
      <c r="N43" s="199">
        <v>3278</v>
      </c>
      <c r="O43" s="200">
        <v>3346.99999999999</v>
      </c>
      <c r="P43" s="201">
        <v>6625</v>
      </c>
      <c r="Q43" s="192"/>
      <c r="R43" s="202">
        <v>24385</v>
      </c>
      <c r="S43" s="154"/>
      <c r="T43" s="155">
        <v>18.512530315278902</v>
      </c>
      <c r="U43" s="149">
        <v>20.381955877510698</v>
      </c>
      <c r="V43" s="149">
        <v>17.732022126613298</v>
      </c>
      <c r="W43" s="149">
        <v>18.305084745762699</v>
      </c>
      <c r="X43" s="149">
        <v>19.1967324710687</v>
      </c>
      <c r="Y43" s="156">
        <v>18.8118811881188</v>
      </c>
      <c r="Z43" s="149"/>
      <c r="AA43" s="157">
        <v>13.938129996524101</v>
      </c>
      <c r="AB43" s="158">
        <v>15.5333103210217</v>
      </c>
      <c r="AC43" s="159">
        <v>14.7384828541738</v>
      </c>
      <c r="AD43" s="149"/>
      <c r="AE43" s="160">
        <v>17.6768651674548</v>
      </c>
      <c r="AG43" s="197">
        <v>9772</v>
      </c>
      <c r="AH43" s="192">
        <v>11353</v>
      </c>
      <c r="AI43" s="192">
        <v>11045</v>
      </c>
      <c r="AJ43" s="192">
        <v>10959</v>
      </c>
      <c r="AK43" s="192">
        <v>10568</v>
      </c>
      <c r="AL43" s="198">
        <v>53697</v>
      </c>
      <c r="AM43" s="192"/>
      <c r="AN43" s="199">
        <v>10751</v>
      </c>
      <c r="AO43" s="200">
        <v>10942</v>
      </c>
      <c r="AP43" s="201">
        <v>21693</v>
      </c>
      <c r="AQ43" s="192"/>
      <c r="AR43" s="202">
        <v>75390</v>
      </c>
      <c r="AS43" s="154"/>
      <c r="AT43" s="155">
        <v>10.181531176006301</v>
      </c>
      <c r="AU43" s="149">
        <v>23.482706112682099</v>
      </c>
      <c r="AV43" s="149">
        <v>13.1775796700481</v>
      </c>
      <c r="AW43" s="149">
        <v>10.6969696969696</v>
      </c>
      <c r="AX43" s="149">
        <v>5.4164588528678301</v>
      </c>
      <c r="AY43" s="156">
        <v>12.4615159067585</v>
      </c>
      <c r="AZ43" s="149"/>
      <c r="BA43" s="157">
        <v>8.0068314245529404</v>
      </c>
      <c r="BB43" s="158">
        <v>8.9623580959968105</v>
      </c>
      <c r="BC43" s="159">
        <v>8.4866973394678897</v>
      </c>
      <c r="BD43" s="149"/>
      <c r="BE43" s="160">
        <v>11.288251184624199</v>
      </c>
    </row>
    <row r="44" spans="7:57" x14ac:dyDescent="0.2">
      <c r="G44" s="197">
        <v>2714</v>
      </c>
      <c r="H44" s="192">
        <v>3858.99999999999</v>
      </c>
      <c r="I44" s="192">
        <v>4056.99999999999</v>
      </c>
      <c r="J44" s="192">
        <v>3981</v>
      </c>
      <c r="K44" s="192">
        <v>3473.99999999999</v>
      </c>
      <c r="L44" s="198">
        <v>18084.999999999902</v>
      </c>
      <c r="M44" s="192"/>
      <c r="N44" s="199">
        <v>3676</v>
      </c>
      <c r="O44" s="200">
        <v>3844.99999999999</v>
      </c>
      <c r="P44" s="201">
        <v>7520.99999999999</v>
      </c>
      <c r="Q44" s="192"/>
      <c r="R44" s="202">
        <v>25605.999999999902</v>
      </c>
      <c r="S44" s="154"/>
      <c r="T44" s="155">
        <v>-14.303757499210599</v>
      </c>
      <c r="U44" s="149">
        <v>-5.0676506765067604</v>
      </c>
      <c r="V44" s="149">
        <v>-5.3650571495218102</v>
      </c>
      <c r="W44" s="149">
        <v>-5.7974443918599103</v>
      </c>
      <c r="X44" s="149">
        <v>-4.95212038303693</v>
      </c>
      <c r="Y44" s="156">
        <v>-6.7783505154639103</v>
      </c>
      <c r="Z44" s="149"/>
      <c r="AA44" s="157">
        <v>-2.7770431102882802</v>
      </c>
      <c r="AB44" s="158">
        <v>-0.825380448800619</v>
      </c>
      <c r="AC44" s="159">
        <v>-1.7889788456516</v>
      </c>
      <c r="AD44" s="149"/>
      <c r="AE44" s="160">
        <v>-5.3662502771823402</v>
      </c>
      <c r="AG44" s="197">
        <v>11885.9999999999</v>
      </c>
      <c r="AH44" s="192">
        <v>14682</v>
      </c>
      <c r="AI44" s="192">
        <v>13910</v>
      </c>
      <c r="AJ44" s="192">
        <v>13732</v>
      </c>
      <c r="AK44" s="192">
        <v>13032</v>
      </c>
      <c r="AL44" s="198">
        <v>67241.999999999898</v>
      </c>
      <c r="AM44" s="192"/>
      <c r="AN44" s="199">
        <v>14714</v>
      </c>
      <c r="AO44" s="200">
        <v>14691.9999999999</v>
      </c>
      <c r="AP44" s="201">
        <v>29406</v>
      </c>
      <c r="AQ44" s="192"/>
      <c r="AR44" s="202">
        <v>96648</v>
      </c>
      <c r="AS44" s="154"/>
      <c r="AT44" s="155">
        <v>-9.2394624312767206</v>
      </c>
      <c r="AU44" s="149">
        <v>6.7471281081866996</v>
      </c>
      <c r="AV44" s="149">
        <v>-0.56472943026663802</v>
      </c>
      <c r="AW44" s="149">
        <v>-0.65832308471388201</v>
      </c>
      <c r="AX44" s="149">
        <v>-12.212866284944401</v>
      </c>
      <c r="AY44" s="156">
        <v>-3.2586645949328799</v>
      </c>
      <c r="AZ44" s="149"/>
      <c r="BA44" s="157">
        <v>-8.5803044423734001</v>
      </c>
      <c r="BB44" s="158">
        <v>-2.8628099173553698</v>
      </c>
      <c r="BC44" s="159">
        <v>-5.8103779628443304</v>
      </c>
      <c r="BD44" s="149"/>
      <c r="BE44" s="160">
        <v>-4.0495597009739104</v>
      </c>
    </row>
    <row r="45" spans="7:57" x14ac:dyDescent="0.2">
      <c r="G45" s="197">
        <v>1972.99999999999</v>
      </c>
      <c r="H45" s="192">
        <v>2772</v>
      </c>
      <c r="I45" s="192">
        <v>2974.99999999999</v>
      </c>
      <c r="J45" s="192">
        <v>3008</v>
      </c>
      <c r="K45" s="192">
        <v>2768</v>
      </c>
      <c r="L45" s="198">
        <v>13496</v>
      </c>
      <c r="M45" s="192"/>
      <c r="N45" s="199">
        <v>2824.99999999999</v>
      </c>
      <c r="O45" s="200">
        <v>2932.99999999999</v>
      </c>
      <c r="P45" s="201">
        <v>5757.99999999999</v>
      </c>
      <c r="Q45" s="192"/>
      <c r="R45" s="202">
        <v>19254</v>
      </c>
      <c r="S45" s="154"/>
      <c r="T45" s="155">
        <v>-0.90406830738322397</v>
      </c>
      <c r="U45" s="149">
        <v>1.38990490124359</v>
      </c>
      <c r="V45" s="149">
        <v>2.0233196159122002</v>
      </c>
      <c r="W45" s="149">
        <v>3.5456110154905298</v>
      </c>
      <c r="X45" s="149">
        <v>3.8259564891222801</v>
      </c>
      <c r="Y45" s="156">
        <v>2.1495610051468299</v>
      </c>
      <c r="Z45" s="149"/>
      <c r="AA45" s="157">
        <v>-0.66807313642756605</v>
      </c>
      <c r="AB45" s="158">
        <v>3.2382963745160098</v>
      </c>
      <c r="AC45" s="159">
        <v>1.2840809146877701</v>
      </c>
      <c r="AD45" s="149"/>
      <c r="AE45" s="160">
        <v>1.8891887601206501</v>
      </c>
      <c r="AG45" s="197">
        <v>9501</v>
      </c>
      <c r="AH45" s="192">
        <v>11051</v>
      </c>
      <c r="AI45" s="192">
        <v>10526</v>
      </c>
      <c r="AJ45" s="192">
        <v>10255</v>
      </c>
      <c r="AK45" s="192">
        <v>9794</v>
      </c>
      <c r="AL45" s="198">
        <v>51127</v>
      </c>
      <c r="AM45" s="192"/>
      <c r="AN45" s="199">
        <v>11466</v>
      </c>
      <c r="AO45" s="200">
        <v>11636</v>
      </c>
      <c r="AP45" s="201">
        <v>23102</v>
      </c>
      <c r="AQ45" s="192"/>
      <c r="AR45" s="202">
        <v>74229</v>
      </c>
      <c r="AS45" s="154"/>
      <c r="AT45" s="155">
        <v>3.7566888719012699</v>
      </c>
      <c r="AU45" s="149">
        <v>13.2971088784088</v>
      </c>
      <c r="AV45" s="149">
        <v>4.5698390621895397</v>
      </c>
      <c r="AW45" s="149">
        <v>4.1645505332656096</v>
      </c>
      <c r="AX45" s="149">
        <v>-7.8558660269075098</v>
      </c>
      <c r="AY45" s="156">
        <v>3.3892135649430699</v>
      </c>
      <c r="AZ45" s="149"/>
      <c r="BA45" s="157">
        <v>0.53485313459009198</v>
      </c>
      <c r="BB45" s="158">
        <v>5.0559768869628003</v>
      </c>
      <c r="BC45" s="159">
        <v>2.7623326364485501</v>
      </c>
      <c r="BD45" s="149"/>
      <c r="BE45" s="160">
        <v>3.1932936662403302</v>
      </c>
    </row>
    <row r="46" spans="7:57" x14ac:dyDescent="0.2">
      <c r="G46" s="197">
        <v>1529.99999999999</v>
      </c>
      <c r="H46" s="192">
        <v>2558</v>
      </c>
      <c r="I46" s="192">
        <v>2855.99999999999</v>
      </c>
      <c r="J46" s="192">
        <v>2820</v>
      </c>
      <c r="K46" s="192">
        <v>2277</v>
      </c>
      <c r="L46" s="198">
        <v>12041</v>
      </c>
      <c r="M46" s="192"/>
      <c r="N46" s="199">
        <v>2194</v>
      </c>
      <c r="O46" s="200">
        <v>2718</v>
      </c>
      <c r="P46" s="201">
        <v>4912</v>
      </c>
      <c r="Q46" s="192"/>
      <c r="R46" s="202">
        <v>16953</v>
      </c>
      <c r="S46" s="154"/>
      <c r="T46" s="155">
        <v>-15.094339622641501</v>
      </c>
      <c r="U46" s="149">
        <v>3.6466774716369499</v>
      </c>
      <c r="V46" s="149">
        <v>3.7037037037037002</v>
      </c>
      <c r="W46" s="149">
        <v>-2.0152883947185498</v>
      </c>
      <c r="X46" s="149">
        <v>-10.9154929577464</v>
      </c>
      <c r="Y46" s="156">
        <v>-3.34724674907689</v>
      </c>
      <c r="Z46" s="149"/>
      <c r="AA46" s="157">
        <v>-15.745007680491501</v>
      </c>
      <c r="AB46" s="158">
        <v>-35.424091233071898</v>
      </c>
      <c r="AC46" s="159">
        <v>-27.902539263173299</v>
      </c>
      <c r="AD46" s="149"/>
      <c r="AE46" s="160">
        <v>-12.028436510819301</v>
      </c>
      <c r="AG46" s="197">
        <v>6848.99999999999</v>
      </c>
      <c r="AH46" s="192">
        <v>9107</v>
      </c>
      <c r="AI46" s="192">
        <v>9162</v>
      </c>
      <c r="AJ46" s="192">
        <v>9209</v>
      </c>
      <c r="AK46" s="192">
        <v>7837.99999999999</v>
      </c>
      <c r="AL46" s="198">
        <v>42165</v>
      </c>
      <c r="AM46" s="192"/>
      <c r="AN46" s="199">
        <v>8644</v>
      </c>
      <c r="AO46" s="200">
        <v>9223</v>
      </c>
      <c r="AP46" s="201">
        <v>17867</v>
      </c>
      <c r="AQ46" s="192"/>
      <c r="AR46" s="202">
        <v>60032</v>
      </c>
      <c r="AS46" s="154"/>
      <c r="AT46" s="155">
        <v>-15.818584070796399</v>
      </c>
      <c r="AU46" s="149">
        <v>2.3143467026176801</v>
      </c>
      <c r="AV46" s="149">
        <v>5.6747404844290603</v>
      </c>
      <c r="AW46" s="149">
        <v>11.2332407295567</v>
      </c>
      <c r="AX46" s="149">
        <v>-10.718760678892799</v>
      </c>
      <c r="AY46" s="156">
        <v>-1.4030164854436999</v>
      </c>
      <c r="AZ46" s="149"/>
      <c r="BA46" s="157">
        <v>-10.5638903259182</v>
      </c>
      <c r="BB46" s="158">
        <v>-14.5543820641096</v>
      </c>
      <c r="BC46" s="159">
        <v>-12.6692409208661</v>
      </c>
      <c r="BD46" s="149"/>
      <c r="BE46" s="160">
        <v>-5.0487156775907804</v>
      </c>
    </row>
    <row r="47" spans="7:57" x14ac:dyDescent="0.2">
      <c r="G47" s="197">
        <v>2438</v>
      </c>
      <c r="H47" s="192">
        <v>3426.99999999999</v>
      </c>
      <c r="I47" s="192">
        <v>3638</v>
      </c>
      <c r="J47" s="192">
        <v>3586.99999999999</v>
      </c>
      <c r="K47" s="192">
        <v>3215</v>
      </c>
      <c r="L47" s="198">
        <v>16305</v>
      </c>
      <c r="M47" s="192"/>
      <c r="N47" s="199">
        <v>3056</v>
      </c>
      <c r="O47" s="200">
        <v>3152.99999999999</v>
      </c>
      <c r="P47" s="201">
        <v>6208.99999999999</v>
      </c>
      <c r="Q47" s="192"/>
      <c r="R47" s="202">
        <v>22514</v>
      </c>
      <c r="S47" s="154"/>
      <c r="T47" s="155">
        <v>-12.7415891195418</v>
      </c>
      <c r="U47" s="149">
        <v>-10.358357311012201</v>
      </c>
      <c r="V47" s="149">
        <v>-13.3396855645545</v>
      </c>
      <c r="W47" s="149">
        <v>-15.8771106941838</v>
      </c>
      <c r="X47" s="149">
        <v>-17.352185089974199</v>
      </c>
      <c r="Y47" s="156">
        <v>-14.043966471611499</v>
      </c>
      <c r="Z47" s="149"/>
      <c r="AA47" s="157">
        <v>-22.278738555442501</v>
      </c>
      <c r="AB47" s="158">
        <v>-13.4742041712403</v>
      </c>
      <c r="AC47" s="159">
        <v>-18.043822597676801</v>
      </c>
      <c r="AD47" s="149"/>
      <c r="AE47" s="160">
        <v>-15.185533998869801</v>
      </c>
      <c r="AG47" s="197">
        <v>10854</v>
      </c>
      <c r="AH47" s="192">
        <v>12989</v>
      </c>
      <c r="AI47" s="192">
        <v>12417</v>
      </c>
      <c r="AJ47" s="192">
        <v>12289</v>
      </c>
      <c r="AK47" s="192">
        <v>11387</v>
      </c>
      <c r="AL47" s="198">
        <v>59936</v>
      </c>
      <c r="AM47" s="192"/>
      <c r="AN47" s="199">
        <v>13494</v>
      </c>
      <c r="AO47" s="200">
        <v>13033</v>
      </c>
      <c r="AP47" s="201">
        <v>26527</v>
      </c>
      <c r="AQ47" s="192"/>
      <c r="AR47" s="202">
        <v>86463</v>
      </c>
      <c r="AS47" s="154"/>
      <c r="AT47" s="155">
        <v>-8.2191780821917799</v>
      </c>
      <c r="AU47" s="149">
        <v>2.9239302694136202</v>
      </c>
      <c r="AV47" s="149">
        <v>-7.5634631132286101</v>
      </c>
      <c r="AW47" s="149">
        <v>-7.4553806762557402</v>
      </c>
      <c r="AX47" s="149">
        <v>-18.5129526263059</v>
      </c>
      <c r="AY47" s="156">
        <v>-7.9776453970398498</v>
      </c>
      <c r="AZ47" s="149"/>
      <c r="BA47" s="157">
        <v>-10.4816239883242</v>
      </c>
      <c r="BB47" s="158">
        <v>-8.1989152637881197</v>
      </c>
      <c r="BC47" s="159">
        <v>-9.3744661952102692</v>
      </c>
      <c r="BD47" s="149"/>
      <c r="BE47" s="160">
        <v>-8.4107496583794994</v>
      </c>
    </row>
    <row r="48" spans="7:57" x14ac:dyDescent="0.2">
      <c r="G48" s="197">
        <v>1811</v>
      </c>
      <c r="H48" s="192">
        <v>2447</v>
      </c>
      <c r="I48" s="192">
        <v>2572</v>
      </c>
      <c r="J48" s="192">
        <v>2769.99999999999</v>
      </c>
      <c r="K48" s="192">
        <v>2727</v>
      </c>
      <c r="L48" s="198">
        <v>12327</v>
      </c>
      <c r="M48" s="192"/>
      <c r="N48" s="199">
        <v>3022.99999999999</v>
      </c>
      <c r="O48" s="200">
        <v>3664.99999999999</v>
      </c>
      <c r="P48" s="201">
        <v>6687.99999999999</v>
      </c>
      <c r="Q48" s="192"/>
      <c r="R48" s="202">
        <v>19015</v>
      </c>
      <c r="S48" s="154"/>
      <c r="T48" s="155">
        <v>3.5448827901658002</v>
      </c>
      <c r="U48" s="149">
        <v>2.8151260504201598</v>
      </c>
      <c r="V48" s="149">
        <v>3.0036043251902198</v>
      </c>
      <c r="W48" s="149">
        <v>8.1608746583365797</v>
      </c>
      <c r="X48" s="149">
        <v>10.5391163356303</v>
      </c>
      <c r="Y48" s="156">
        <v>5.7748412562210296</v>
      </c>
      <c r="Z48" s="149"/>
      <c r="AA48" s="157">
        <v>-2.5467440361057299</v>
      </c>
      <c r="AB48" s="158">
        <v>2.06070732386521</v>
      </c>
      <c r="AC48" s="159">
        <v>-7.4704915583445303E-2</v>
      </c>
      <c r="AD48" s="149"/>
      <c r="AE48" s="160">
        <v>3.6409222216166102</v>
      </c>
      <c r="AG48" s="197">
        <v>9833</v>
      </c>
      <c r="AH48" s="192">
        <v>10996</v>
      </c>
      <c r="AI48" s="192">
        <v>10648</v>
      </c>
      <c r="AJ48" s="192">
        <v>10203</v>
      </c>
      <c r="AK48" s="192">
        <v>9934</v>
      </c>
      <c r="AL48" s="198">
        <v>51614</v>
      </c>
      <c r="AM48" s="192"/>
      <c r="AN48" s="199">
        <v>13395</v>
      </c>
      <c r="AO48" s="200">
        <v>13106</v>
      </c>
      <c r="AP48" s="201">
        <v>26501</v>
      </c>
      <c r="AQ48" s="192"/>
      <c r="AR48" s="202">
        <v>78115</v>
      </c>
      <c r="AS48" s="154"/>
      <c r="AT48" s="155">
        <v>8.7961938481965003</v>
      </c>
      <c r="AU48" s="149">
        <v>19.743003375803099</v>
      </c>
      <c r="AV48" s="149">
        <v>23.929236499068899</v>
      </c>
      <c r="AW48" s="149">
        <v>16.180824413573198</v>
      </c>
      <c r="AX48" s="149">
        <v>-4.1767145750940404</v>
      </c>
      <c r="AY48" s="156">
        <v>12.297115008050101</v>
      </c>
      <c r="AZ48" s="149"/>
      <c r="BA48" s="157">
        <v>15.344872126065599</v>
      </c>
      <c r="BB48" s="158">
        <v>11.8545702824955</v>
      </c>
      <c r="BC48" s="159">
        <v>13.5919417059579</v>
      </c>
      <c r="BD48" s="149"/>
      <c r="BE48" s="160">
        <v>12.733071638861601</v>
      </c>
    </row>
    <row r="49" spans="7:57" x14ac:dyDescent="0.2">
      <c r="G49" s="197">
        <v>1229</v>
      </c>
      <c r="H49" s="192">
        <v>1868</v>
      </c>
      <c r="I49" s="192">
        <v>2034</v>
      </c>
      <c r="J49" s="192">
        <v>2048</v>
      </c>
      <c r="K49" s="192">
        <v>2001.99999999999</v>
      </c>
      <c r="L49" s="198">
        <v>9181</v>
      </c>
      <c r="M49" s="192"/>
      <c r="N49" s="199">
        <v>2600.99999999999</v>
      </c>
      <c r="O49" s="200">
        <v>2304</v>
      </c>
      <c r="P49" s="201">
        <v>4904.99999999999</v>
      </c>
      <c r="Q49" s="192"/>
      <c r="R49" s="202">
        <v>14086</v>
      </c>
      <c r="S49" s="154"/>
      <c r="T49" s="155">
        <v>-15.474552957359</v>
      </c>
      <c r="U49" s="149">
        <v>-3.0114226375908602</v>
      </c>
      <c r="V49" s="149">
        <v>-6.35359116022099</v>
      </c>
      <c r="W49" s="149">
        <v>-11.5716753022452</v>
      </c>
      <c r="X49" s="149">
        <v>-7.4861367837338202</v>
      </c>
      <c r="Y49" s="156">
        <v>-8.4828548644338095</v>
      </c>
      <c r="Z49" s="149"/>
      <c r="AA49" s="157">
        <v>-0.76306753147653505</v>
      </c>
      <c r="AB49" s="158">
        <v>-8.1705858907931397</v>
      </c>
      <c r="AC49" s="159">
        <v>-4.3859649122807003</v>
      </c>
      <c r="AD49" s="149"/>
      <c r="AE49" s="160">
        <v>-7.09668909114892</v>
      </c>
      <c r="AG49" s="197">
        <v>6148</v>
      </c>
      <c r="AH49" s="192">
        <v>7646</v>
      </c>
      <c r="AI49" s="192">
        <v>7342</v>
      </c>
      <c r="AJ49" s="192">
        <v>6592</v>
      </c>
      <c r="AK49" s="192">
        <v>6686.99999999999</v>
      </c>
      <c r="AL49" s="198">
        <v>34415</v>
      </c>
      <c r="AM49" s="192"/>
      <c r="AN49" s="199">
        <v>8528</v>
      </c>
      <c r="AO49" s="200">
        <v>8362</v>
      </c>
      <c r="AP49" s="201">
        <v>16890</v>
      </c>
      <c r="AQ49" s="192"/>
      <c r="AR49" s="202">
        <v>51305</v>
      </c>
      <c r="AS49" s="154"/>
      <c r="AT49" s="155">
        <v>-11.641276228801299</v>
      </c>
      <c r="AU49" s="149">
        <v>10.2364475201845</v>
      </c>
      <c r="AV49" s="149">
        <v>10.755770101071001</v>
      </c>
      <c r="AW49" s="149">
        <v>-8.8243430152143798</v>
      </c>
      <c r="AX49" s="149">
        <v>-17.627494456762701</v>
      </c>
      <c r="AY49" s="156">
        <v>-4.0589891555852899</v>
      </c>
      <c r="AZ49" s="149"/>
      <c r="BA49" s="157">
        <v>-8.53710853710853</v>
      </c>
      <c r="BB49" s="158">
        <v>-3.7301404559060498</v>
      </c>
      <c r="BC49" s="159">
        <v>-6.2187673514714001</v>
      </c>
      <c r="BD49" s="149"/>
      <c r="BE49" s="160">
        <v>-4.7809060707856199</v>
      </c>
    </row>
    <row r="50" spans="7:57" x14ac:dyDescent="0.2">
      <c r="G50" s="197">
        <v>1111</v>
      </c>
      <c r="H50" s="192">
        <v>1746.99999999999</v>
      </c>
      <c r="I50" s="192">
        <v>1948</v>
      </c>
      <c r="J50" s="192">
        <v>1953.99999999999</v>
      </c>
      <c r="K50" s="192">
        <v>1841.99999999999</v>
      </c>
      <c r="L50" s="198">
        <v>8602</v>
      </c>
      <c r="M50" s="192"/>
      <c r="N50" s="199">
        <v>2006.99999999999</v>
      </c>
      <c r="O50" s="200">
        <v>1789.99999999999</v>
      </c>
      <c r="P50" s="201">
        <v>3796.99999999999</v>
      </c>
      <c r="Q50" s="192"/>
      <c r="R50" s="202">
        <v>12399</v>
      </c>
      <c r="S50" s="154"/>
      <c r="T50" s="155">
        <v>-5.6074766355140104</v>
      </c>
      <c r="U50" s="149">
        <v>5.75060532687651</v>
      </c>
      <c r="V50" s="149">
        <v>10.9971509971509</v>
      </c>
      <c r="W50" s="149">
        <v>8.4952803997779007</v>
      </c>
      <c r="X50" s="149">
        <v>15.4858934169278</v>
      </c>
      <c r="Y50" s="156">
        <v>7.7944862155388401</v>
      </c>
      <c r="Z50" s="149"/>
      <c r="AA50" s="157">
        <v>19.109792284866401</v>
      </c>
      <c r="AB50" s="158">
        <v>12.0851596743894</v>
      </c>
      <c r="AC50" s="159">
        <v>15.6916514320536</v>
      </c>
      <c r="AD50" s="149"/>
      <c r="AE50" s="160">
        <v>10.095897709110201</v>
      </c>
      <c r="AG50" s="197">
        <v>3936</v>
      </c>
      <c r="AH50" s="192">
        <v>5486.99999999999</v>
      </c>
      <c r="AI50" s="192">
        <v>5582</v>
      </c>
      <c r="AJ50" s="192">
        <v>5824.99999999999</v>
      </c>
      <c r="AK50" s="192">
        <v>5235</v>
      </c>
      <c r="AL50" s="198">
        <v>26065</v>
      </c>
      <c r="AM50" s="192"/>
      <c r="AN50" s="199">
        <v>6553.99999999999</v>
      </c>
      <c r="AO50" s="200">
        <v>6151.99999999999</v>
      </c>
      <c r="AP50" s="201">
        <v>12706</v>
      </c>
      <c r="AQ50" s="192"/>
      <c r="AR50" s="202">
        <v>38771</v>
      </c>
      <c r="AS50" s="154"/>
      <c r="AT50" s="155">
        <v>-7.6706544686840203</v>
      </c>
      <c r="AU50" s="149">
        <v>-2.1576319543509199</v>
      </c>
      <c r="AV50" s="149">
        <v>-6.8735402068735398</v>
      </c>
      <c r="AW50" s="149">
        <v>1.11091824336052</v>
      </c>
      <c r="AX50" s="149">
        <v>-5.6246619794483497</v>
      </c>
      <c r="AY50" s="156">
        <v>-4.0775770065874202</v>
      </c>
      <c r="AZ50" s="149"/>
      <c r="BA50" s="157">
        <v>5.6415215989684002</v>
      </c>
      <c r="BB50" s="158">
        <v>4.7327204630575403</v>
      </c>
      <c r="BC50" s="159">
        <v>5.1995363470773297</v>
      </c>
      <c r="BD50" s="149"/>
      <c r="BE50" s="160">
        <v>-1.2228987796489199</v>
      </c>
    </row>
    <row r="51" spans="7:57" x14ac:dyDescent="0.2">
      <c r="G51" s="197">
        <v>13808</v>
      </c>
      <c r="H51" s="192">
        <v>18987</v>
      </c>
      <c r="I51" s="192">
        <v>20876</v>
      </c>
      <c r="J51" s="192">
        <v>20475</v>
      </c>
      <c r="K51" s="192">
        <v>18240</v>
      </c>
      <c r="L51" s="198">
        <v>92386</v>
      </c>
      <c r="M51" s="192"/>
      <c r="N51" s="199">
        <v>20389</v>
      </c>
      <c r="O51" s="200">
        <v>22030</v>
      </c>
      <c r="P51" s="201">
        <v>42419</v>
      </c>
      <c r="Q51" s="192"/>
      <c r="R51" s="202">
        <v>134805</v>
      </c>
      <c r="S51" s="154"/>
      <c r="T51" s="155">
        <v>8.89589905362776</v>
      </c>
      <c r="U51" s="149">
        <v>6.1793982775975804</v>
      </c>
      <c r="V51" s="149">
        <v>3.3465346534653402</v>
      </c>
      <c r="W51" s="149">
        <v>3.5712479133997599</v>
      </c>
      <c r="X51" s="149">
        <v>5.6778679026651204</v>
      </c>
      <c r="Y51" s="156">
        <v>5.2340217106537104</v>
      </c>
      <c r="Z51" s="149"/>
      <c r="AA51" s="157">
        <v>5.3531752183124004</v>
      </c>
      <c r="AB51" s="158">
        <v>-1.3434841021047901</v>
      </c>
      <c r="AC51" s="159">
        <v>1.76570784252572</v>
      </c>
      <c r="AD51" s="149"/>
      <c r="AE51" s="160">
        <v>4.1174289818805301</v>
      </c>
      <c r="AG51" s="197">
        <v>51423</v>
      </c>
      <c r="AH51" s="192">
        <v>62457</v>
      </c>
      <c r="AI51" s="192">
        <v>62401</v>
      </c>
      <c r="AJ51" s="192">
        <v>63862</v>
      </c>
      <c r="AK51" s="192">
        <v>59255</v>
      </c>
      <c r="AL51" s="198">
        <v>299398</v>
      </c>
      <c r="AM51" s="192"/>
      <c r="AN51" s="199">
        <v>66954</v>
      </c>
      <c r="AO51" s="200">
        <v>68471</v>
      </c>
      <c r="AP51" s="201">
        <v>135425</v>
      </c>
      <c r="AQ51" s="192"/>
      <c r="AR51" s="202">
        <v>434823</v>
      </c>
      <c r="AS51" s="154"/>
      <c r="AT51" s="155">
        <v>0.96204818094359201</v>
      </c>
      <c r="AU51" s="149">
        <v>8.8157917661201797</v>
      </c>
      <c r="AV51" s="149">
        <v>0.360261833153738</v>
      </c>
      <c r="AW51" s="149">
        <v>7.9680129841586496</v>
      </c>
      <c r="AX51" s="149">
        <v>0.13688444249163401</v>
      </c>
      <c r="AY51" s="156">
        <v>3.65889969878475</v>
      </c>
      <c r="AZ51" s="149"/>
      <c r="BA51" s="157">
        <v>3.0886247459506002</v>
      </c>
      <c r="BB51" s="158">
        <v>3.8824493263745601</v>
      </c>
      <c r="BC51" s="159">
        <v>3.4884609506342601</v>
      </c>
      <c r="BD51" s="149"/>
      <c r="BE51" s="160">
        <v>3.6057566298934902</v>
      </c>
    </row>
    <row r="52" spans="7:57" x14ac:dyDescent="0.2">
      <c r="G52" s="197">
        <v>387</v>
      </c>
      <c r="H52" s="192">
        <v>563</v>
      </c>
      <c r="I52" s="192">
        <v>584</v>
      </c>
      <c r="J52" s="192">
        <v>575</v>
      </c>
      <c r="K52" s="192">
        <v>493</v>
      </c>
      <c r="L52" s="198">
        <v>2602</v>
      </c>
      <c r="M52" s="192"/>
      <c r="N52" s="199">
        <v>455</v>
      </c>
      <c r="O52" s="200">
        <v>466</v>
      </c>
      <c r="P52" s="201">
        <v>921</v>
      </c>
      <c r="Q52" s="192"/>
      <c r="R52" s="202">
        <v>3523</v>
      </c>
      <c r="S52" s="154"/>
      <c r="T52" s="155">
        <v>-15.3172866520787</v>
      </c>
      <c r="U52" s="149">
        <v>-14.3074581430745</v>
      </c>
      <c r="V52" s="149">
        <v>-15.484804630969601</v>
      </c>
      <c r="W52" s="149">
        <v>-12.4809741248097</v>
      </c>
      <c r="X52" s="149">
        <v>-15.726495726495701</v>
      </c>
      <c r="Y52" s="156">
        <v>-14.604529044962201</v>
      </c>
      <c r="Z52" s="149"/>
      <c r="AA52" s="157">
        <v>-15.427509293680201</v>
      </c>
      <c r="AB52" s="158">
        <v>-13.2216014897579</v>
      </c>
      <c r="AC52" s="159">
        <v>-14.3255813953488</v>
      </c>
      <c r="AD52" s="149"/>
      <c r="AE52" s="160">
        <v>-14.531780688985901</v>
      </c>
      <c r="AG52" s="197">
        <v>1449</v>
      </c>
      <c r="AH52" s="192">
        <v>1904</v>
      </c>
      <c r="AI52" s="192">
        <v>1841</v>
      </c>
      <c r="AJ52" s="192">
        <v>1912</v>
      </c>
      <c r="AK52" s="192">
        <v>1716</v>
      </c>
      <c r="AL52" s="198">
        <v>8822</v>
      </c>
      <c r="AM52" s="192"/>
      <c r="AN52" s="199">
        <v>1803</v>
      </c>
      <c r="AO52" s="200">
        <v>1783</v>
      </c>
      <c r="AP52" s="201">
        <v>3586</v>
      </c>
      <c r="AQ52" s="192"/>
      <c r="AR52" s="202">
        <v>12408</v>
      </c>
      <c r="AS52" s="154"/>
      <c r="AT52" s="155">
        <v>-16.097278517660602</v>
      </c>
      <c r="AU52" s="149">
        <v>-1.65289256198347</v>
      </c>
      <c r="AV52" s="149">
        <v>-9.9315068493150598</v>
      </c>
      <c r="AW52" s="149">
        <v>-1.34158926728586</v>
      </c>
      <c r="AX52" s="149">
        <v>-14.1141141141141</v>
      </c>
      <c r="AY52" s="156">
        <v>-8.5139479415119705</v>
      </c>
      <c r="AZ52" s="149"/>
      <c r="BA52" s="157">
        <v>-9.6240601503759304</v>
      </c>
      <c r="BB52" s="158">
        <v>-7.6644225789746203</v>
      </c>
      <c r="BC52" s="159">
        <v>-8.6602139582271995</v>
      </c>
      <c r="BD52" s="149"/>
      <c r="BE52" s="160">
        <v>-8.5562679637408703</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9">
    <tabColor theme="7" tint="0.79998168889431442"/>
  </sheetPr>
  <dimension ref="G23:BE52"/>
  <sheetViews>
    <sheetView topLeftCell="A16" zoomScale="130" zoomScaleNormal="130" workbookViewId="0">
      <selection activeCell="I55" sqref="I54:I55"/>
    </sheetView>
  </sheetViews>
  <sheetFormatPr defaultRowHeight="12.75" x14ac:dyDescent="0.2"/>
  <sheetData>
    <row r="23" spans="7:57" x14ac:dyDescent="0.2">
      <c r="G23" s="169">
        <v>149.54823851953299</v>
      </c>
      <c r="H23" s="170">
        <v>162.10981441048</v>
      </c>
      <c r="I23" s="170">
        <v>167.90792452830101</v>
      </c>
      <c r="J23" s="170">
        <v>178.07869320843</v>
      </c>
      <c r="K23" s="170">
        <v>165.196611226611</v>
      </c>
      <c r="L23" s="171">
        <v>165.68737708399701</v>
      </c>
      <c r="M23" s="168"/>
      <c r="N23" s="177">
        <v>213.96109957708501</v>
      </c>
      <c r="O23" s="178">
        <v>225.756306039273</v>
      </c>
      <c r="P23" s="179">
        <v>219.967752830188</v>
      </c>
      <c r="Q23" s="168"/>
      <c r="R23" s="185">
        <v>185.23524631378601</v>
      </c>
      <c r="S23" s="154"/>
      <c r="T23" s="146">
        <v>-8.2761913726351004</v>
      </c>
      <c r="U23" s="147">
        <v>-9.1180584417177801</v>
      </c>
      <c r="V23" s="147">
        <v>-10.5663150210151</v>
      </c>
      <c r="W23" s="147">
        <v>-0.368644972952894</v>
      </c>
      <c r="X23" s="147">
        <v>-2.5758844719604599</v>
      </c>
      <c r="Y23" s="148">
        <v>-6.68361154483192</v>
      </c>
      <c r="Z23" s="149"/>
      <c r="AA23" s="150">
        <v>10.048325830844201</v>
      </c>
      <c r="AB23" s="151">
        <v>7.4180494677078697</v>
      </c>
      <c r="AC23" s="152">
        <v>8.5578568008362108</v>
      </c>
      <c r="AD23" s="149"/>
      <c r="AE23" s="153">
        <v>-0.55540873522400103</v>
      </c>
      <c r="AG23" s="169">
        <v>151.902901744719</v>
      </c>
      <c r="AH23" s="170">
        <v>161.08194368400399</v>
      </c>
      <c r="AI23" s="170">
        <v>161.171641266119</v>
      </c>
      <c r="AJ23" s="170">
        <v>172.70823350253801</v>
      </c>
      <c r="AK23" s="170">
        <v>157.303623579271</v>
      </c>
      <c r="AL23" s="171">
        <v>161.45460430534399</v>
      </c>
      <c r="AM23" s="168"/>
      <c r="AN23" s="177">
        <v>184.96527628434799</v>
      </c>
      <c r="AO23" s="178">
        <v>187.55493044369601</v>
      </c>
      <c r="AP23" s="179">
        <v>186.27283622920501</v>
      </c>
      <c r="AQ23" s="168"/>
      <c r="AR23" s="185">
        <v>170.014470342224</v>
      </c>
      <c r="AS23" s="154"/>
      <c r="AT23" s="146">
        <v>-3.5212452051995502</v>
      </c>
      <c r="AU23" s="147">
        <v>-5.4888801151028899</v>
      </c>
      <c r="AV23" s="147">
        <v>-12.1879010908363</v>
      </c>
      <c r="AW23" s="147">
        <v>2.76755042829953</v>
      </c>
      <c r="AX23" s="147">
        <v>-1.3450990663883899</v>
      </c>
      <c r="AY23" s="148">
        <v>-4.3327836007918998</v>
      </c>
      <c r="AZ23" s="149"/>
      <c r="BA23" s="150">
        <v>5.7652291700455001</v>
      </c>
      <c r="BB23" s="151">
        <v>3.7428308383475302</v>
      </c>
      <c r="BC23" s="152">
        <v>4.7256935853219399</v>
      </c>
      <c r="BD23" s="149"/>
      <c r="BE23" s="153">
        <v>-1.06859776764221</v>
      </c>
    </row>
    <row r="24" spans="7:57" x14ac:dyDescent="0.2">
      <c r="G24" s="172">
        <v>90.485304268846505</v>
      </c>
      <c r="H24" s="168">
        <v>105.191224698425</v>
      </c>
      <c r="I24" s="168">
        <v>107.453819231463</v>
      </c>
      <c r="J24" s="168">
        <v>106.614501065684</v>
      </c>
      <c r="K24" s="168">
        <v>96.666585585585494</v>
      </c>
      <c r="L24" s="173">
        <v>102.340253663553</v>
      </c>
      <c r="M24" s="168"/>
      <c r="N24" s="180">
        <v>115.371658058771</v>
      </c>
      <c r="O24" s="188">
        <v>123.583521406727</v>
      </c>
      <c r="P24" s="181">
        <v>119.790052653229</v>
      </c>
      <c r="Q24" s="168"/>
      <c r="R24" s="186">
        <v>108.316144873637</v>
      </c>
      <c r="S24" s="154"/>
      <c r="T24" s="155">
        <v>4.3157371024824496</v>
      </c>
      <c r="U24" s="149">
        <v>1.76788431622464</v>
      </c>
      <c r="V24" s="149">
        <v>0.91880266781160502</v>
      </c>
      <c r="W24" s="149">
        <v>3.0405422844594501</v>
      </c>
      <c r="X24" s="149">
        <v>0.55878017386590895</v>
      </c>
      <c r="Y24" s="156">
        <v>1.81950703281417</v>
      </c>
      <c r="Z24" s="149"/>
      <c r="AA24" s="157">
        <v>3.4638359198811699</v>
      </c>
      <c r="AB24" s="158">
        <v>4.2504997055676004</v>
      </c>
      <c r="AC24" s="159">
        <v>3.8724114847318698</v>
      </c>
      <c r="AD24" s="149"/>
      <c r="AE24" s="160">
        <v>2.6856088812586401</v>
      </c>
      <c r="AG24" s="172">
        <v>86.578311298076898</v>
      </c>
      <c r="AH24" s="168">
        <v>94.591973896830297</v>
      </c>
      <c r="AI24" s="168">
        <v>96.348260181408605</v>
      </c>
      <c r="AJ24" s="168">
        <v>98.206434396737805</v>
      </c>
      <c r="AK24" s="168">
        <v>92.285924977595599</v>
      </c>
      <c r="AL24" s="173">
        <v>93.906196705364295</v>
      </c>
      <c r="AM24" s="168"/>
      <c r="AN24" s="180">
        <v>101.17728215993</v>
      </c>
      <c r="AO24" s="188">
        <v>104.610196253814</v>
      </c>
      <c r="AP24" s="181">
        <v>102.921173892125</v>
      </c>
      <c r="AQ24" s="168"/>
      <c r="AR24" s="186">
        <v>96.825388649916405</v>
      </c>
      <c r="AS24" s="154"/>
      <c r="AT24" s="155">
        <v>2.2552055155967601</v>
      </c>
      <c r="AU24" s="149">
        <v>0.96984996155106695</v>
      </c>
      <c r="AV24" s="149">
        <v>-2.2422625409434498</v>
      </c>
      <c r="AW24" s="149">
        <v>2.1884311164824002</v>
      </c>
      <c r="AX24" s="149">
        <v>0.80236013403668904</v>
      </c>
      <c r="AY24" s="156">
        <v>0.53738365982331304</v>
      </c>
      <c r="AZ24" s="149"/>
      <c r="BA24" s="157">
        <v>2.6463367899857002</v>
      </c>
      <c r="BB24" s="158">
        <v>3.56354418343737</v>
      </c>
      <c r="BC24" s="159">
        <v>3.1294802532171802</v>
      </c>
      <c r="BD24" s="149"/>
      <c r="BE24" s="160">
        <v>1.4805726492622</v>
      </c>
    </row>
    <row r="25" spans="7:57" x14ac:dyDescent="0.2">
      <c r="G25" s="172">
        <v>79.020223865877696</v>
      </c>
      <c r="H25" s="168">
        <v>87.605978952934905</v>
      </c>
      <c r="I25" s="168">
        <v>87.768862400000003</v>
      </c>
      <c r="J25" s="168">
        <v>88.268763370332906</v>
      </c>
      <c r="K25" s="168">
        <v>82.907593107104901</v>
      </c>
      <c r="L25" s="173">
        <v>85.420560463361994</v>
      </c>
      <c r="M25" s="168"/>
      <c r="N25" s="180">
        <v>92.642971112181002</v>
      </c>
      <c r="O25" s="188">
        <v>94.5232820364606</v>
      </c>
      <c r="P25" s="181">
        <v>93.6205067730004</v>
      </c>
      <c r="Q25" s="168"/>
      <c r="R25" s="186">
        <v>88.027716698515306</v>
      </c>
      <c r="S25" s="154"/>
      <c r="T25" s="155">
        <v>4.6277326083536403</v>
      </c>
      <c r="U25" s="149">
        <v>6.2174686797240097</v>
      </c>
      <c r="V25" s="149">
        <v>2.56054351497438</v>
      </c>
      <c r="W25" s="149">
        <v>4.0401301451481801</v>
      </c>
      <c r="X25" s="149">
        <v>0.50030010155995996</v>
      </c>
      <c r="Y25" s="156">
        <v>3.4009362333816102</v>
      </c>
      <c r="Z25" s="149"/>
      <c r="AA25" s="157">
        <v>-2.8133224069251201</v>
      </c>
      <c r="AB25" s="158">
        <v>-2.4315050911725602</v>
      </c>
      <c r="AC25" s="159">
        <v>-2.6110993794569399</v>
      </c>
      <c r="AD25" s="149"/>
      <c r="AE25" s="160">
        <v>1.13169454270777</v>
      </c>
      <c r="AG25" s="172">
        <v>77.352551909809804</v>
      </c>
      <c r="AH25" s="168">
        <v>81.818544082710005</v>
      </c>
      <c r="AI25" s="168">
        <v>82.727681642368296</v>
      </c>
      <c r="AJ25" s="168">
        <v>83.700850801048603</v>
      </c>
      <c r="AK25" s="168">
        <v>81.315385026099904</v>
      </c>
      <c r="AL25" s="173">
        <v>81.489397740130002</v>
      </c>
      <c r="AM25" s="168"/>
      <c r="AN25" s="180">
        <v>87.858032428417005</v>
      </c>
      <c r="AO25" s="188">
        <v>88.710349175859804</v>
      </c>
      <c r="AP25" s="181">
        <v>88.292680687007703</v>
      </c>
      <c r="AQ25" s="168"/>
      <c r="AR25" s="186">
        <v>83.623580989950995</v>
      </c>
      <c r="AS25" s="154"/>
      <c r="AT25" s="155">
        <v>-0.14217633788371301</v>
      </c>
      <c r="AU25" s="149">
        <v>-0.37884836722153697</v>
      </c>
      <c r="AV25" s="149">
        <v>-3.2729244725983602</v>
      </c>
      <c r="AW25" s="149">
        <v>1.04038029739533</v>
      </c>
      <c r="AX25" s="149">
        <v>0.91127813705720495</v>
      </c>
      <c r="AY25" s="156">
        <v>-0.41748033986139399</v>
      </c>
      <c r="AZ25" s="149"/>
      <c r="BA25" s="157">
        <v>-1.3681204284727999</v>
      </c>
      <c r="BB25" s="158">
        <v>-1.5708706310964999</v>
      </c>
      <c r="BC25" s="159">
        <v>-1.4657847160783399</v>
      </c>
      <c r="BD25" s="149"/>
      <c r="BE25" s="160">
        <v>-0.72987817796869503</v>
      </c>
    </row>
    <row r="26" spans="7:57" x14ac:dyDescent="0.2">
      <c r="G26" s="172">
        <v>89.1137681446111</v>
      </c>
      <c r="H26" s="168">
        <v>96.001738703501005</v>
      </c>
      <c r="I26" s="168">
        <v>96.104065596449999</v>
      </c>
      <c r="J26" s="168">
        <v>96.972236181297205</v>
      </c>
      <c r="K26" s="168">
        <v>92.206337692746999</v>
      </c>
      <c r="L26" s="173">
        <v>94.348063597972896</v>
      </c>
      <c r="M26" s="168"/>
      <c r="N26" s="180">
        <v>93.092828523489899</v>
      </c>
      <c r="O26" s="188">
        <v>91.820485031371305</v>
      </c>
      <c r="P26" s="181">
        <v>92.450030988679202</v>
      </c>
      <c r="Q26" s="168"/>
      <c r="R26" s="186">
        <v>93.832399622718796</v>
      </c>
      <c r="S26" s="154"/>
      <c r="T26" s="155">
        <v>5.3590061428659004</v>
      </c>
      <c r="U26" s="149">
        <v>5.2885622713520801</v>
      </c>
      <c r="V26" s="149">
        <v>3.50852256490694</v>
      </c>
      <c r="W26" s="149">
        <v>5.0288614885682996</v>
      </c>
      <c r="X26" s="149">
        <v>3.93099318414265</v>
      </c>
      <c r="Y26" s="156">
        <v>4.5798908003736001</v>
      </c>
      <c r="Z26" s="149"/>
      <c r="AA26" s="157">
        <v>2.8657757960767198</v>
      </c>
      <c r="AB26" s="158">
        <v>1.9307841825813501</v>
      </c>
      <c r="AC26" s="159">
        <v>2.39284527913345</v>
      </c>
      <c r="AD26" s="149"/>
      <c r="AE26" s="160">
        <v>3.98476777938499</v>
      </c>
      <c r="AG26" s="172">
        <v>85.262412914449399</v>
      </c>
      <c r="AH26" s="168">
        <v>89.909010605126298</v>
      </c>
      <c r="AI26" s="168">
        <v>89.986236387505599</v>
      </c>
      <c r="AJ26" s="168">
        <v>90.061586057122</v>
      </c>
      <c r="AK26" s="168">
        <v>87.455635891370093</v>
      </c>
      <c r="AL26" s="173">
        <v>88.6275836452688</v>
      </c>
      <c r="AM26" s="168"/>
      <c r="AN26" s="180">
        <v>89.120077732303898</v>
      </c>
      <c r="AO26" s="188">
        <v>88.481713937123004</v>
      </c>
      <c r="AP26" s="181">
        <v>88.798085539113899</v>
      </c>
      <c r="AQ26" s="168"/>
      <c r="AR26" s="186">
        <v>88.676644496617499</v>
      </c>
      <c r="AS26" s="154"/>
      <c r="AT26" s="155">
        <v>2.7925787838339802</v>
      </c>
      <c r="AU26" s="149">
        <v>5.0113339355544397</v>
      </c>
      <c r="AV26" s="149">
        <v>3.0227885840605699</v>
      </c>
      <c r="AW26" s="149">
        <v>2.8085905035469398</v>
      </c>
      <c r="AX26" s="149">
        <v>1.7375311866896399</v>
      </c>
      <c r="AY26" s="156">
        <v>3.1052282753690901</v>
      </c>
      <c r="AZ26" s="149"/>
      <c r="BA26" s="157">
        <v>2.4237708551612198</v>
      </c>
      <c r="BB26" s="158">
        <v>1.8730032484394299</v>
      </c>
      <c r="BC26" s="159">
        <v>2.1458056339751899</v>
      </c>
      <c r="BD26" s="149"/>
      <c r="BE26" s="160">
        <v>2.8183073913794701</v>
      </c>
    </row>
    <row r="27" spans="7:57" x14ac:dyDescent="0.2">
      <c r="G27" s="172">
        <v>89.179071481208496</v>
      </c>
      <c r="H27" s="168">
        <v>91.898406322881499</v>
      </c>
      <c r="I27" s="168">
        <v>92.239258072467294</v>
      </c>
      <c r="J27" s="168">
        <v>91.799686008540505</v>
      </c>
      <c r="K27" s="168">
        <v>93.318713298790996</v>
      </c>
      <c r="L27" s="173">
        <v>91.817881116947703</v>
      </c>
      <c r="M27" s="168"/>
      <c r="N27" s="180">
        <v>122.256724700761</v>
      </c>
      <c r="O27" s="188">
        <v>141.049838751625</v>
      </c>
      <c r="P27" s="181">
        <v>131.864426273101</v>
      </c>
      <c r="Q27" s="168"/>
      <c r="R27" s="186">
        <v>103.580361243458</v>
      </c>
      <c r="S27" s="154"/>
      <c r="T27" s="155">
        <v>-0.73706838198872404</v>
      </c>
      <c r="U27" s="149">
        <v>-2.4836974809326899</v>
      </c>
      <c r="V27" s="149">
        <v>-1.4601837695164099</v>
      </c>
      <c r="W27" s="149">
        <v>-1.9367104929393</v>
      </c>
      <c r="X27" s="149">
        <v>-0.35284443601843901</v>
      </c>
      <c r="Y27" s="156">
        <v>-1.4127869605083401</v>
      </c>
      <c r="Z27" s="149"/>
      <c r="AA27" s="157">
        <v>1.09243407686925</v>
      </c>
      <c r="AB27" s="158">
        <v>-3.51963357623133</v>
      </c>
      <c r="AC27" s="159">
        <v>-1.39046503992556</v>
      </c>
      <c r="AD27" s="149"/>
      <c r="AE27" s="160">
        <v>-0.99519740970299098</v>
      </c>
      <c r="AG27" s="172">
        <v>121.682971563183</v>
      </c>
      <c r="AH27" s="168">
        <v>117.616019615856</v>
      </c>
      <c r="AI27" s="168">
        <v>119.22091588785</v>
      </c>
      <c r="AJ27" s="168">
        <v>127.20773448878499</v>
      </c>
      <c r="AK27" s="168">
        <v>118.012322744014</v>
      </c>
      <c r="AL27" s="173">
        <v>120.702512417834</v>
      </c>
      <c r="AM27" s="168"/>
      <c r="AN27" s="180">
        <v>127.40618798423201</v>
      </c>
      <c r="AO27" s="188">
        <v>135.08255853525699</v>
      </c>
      <c r="AP27" s="181">
        <v>131.24150173433901</v>
      </c>
      <c r="AQ27" s="168"/>
      <c r="AR27" s="186">
        <v>123.909092169522</v>
      </c>
      <c r="AS27" s="154"/>
      <c r="AT27" s="155">
        <v>10.051898514245799</v>
      </c>
      <c r="AU27" s="149">
        <v>3.5171732881190398</v>
      </c>
      <c r="AV27" s="149">
        <v>2.48550035549802</v>
      </c>
      <c r="AW27" s="149">
        <v>21.420351113773599</v>
      </c>
      <c r="AX27" s="149">
        <v>9.2231495141207809</v>
      </c>
      <c r="AY27" s="156">
        <v>9.0954208907689509</v>
      </c>
      <c r="AZ27" s="149"/>
      <c r="BA27" s="157">
        <v>1.5632210021175399</v>
      </c>
      <c r="BB27" s="158">
        <v>2.3758250586438798</v>
      </c>
      <c r="BC27" s="159">
        <v>2.0576628914970998</v>
      </c>
      <c r="BD27" s="149"/>
      <c r="BE27" s="160">
        <v>6.6299156343565899</v>
      </c>
    </row>
    <row r="28" spans="7:57" x14ac:dyDescent="0.2">
      <c r="G28" s="172">
        <v>88.066948808920401</v>
      </c>
      <c r="H28" s="168">
        <v>97.753405483405402</v>
      </c>
      <c r="I28" s="168">
        <v>103.848255462184</v>
      </c>
      <c r="J28" s="168">
        <v>101.010448803191</v>
      </c>
      <c r="K28" s="168">
        <v>95.278572976878607</v>
      </c>
      <c r="L28" s="173">
        <v>97.899200503852896</v>
      </c>
      <c r="M28" s="168"/>
      <c r="N28" s="180">
        <v>96.731270796460095</v>
      </c>
      <c r="O28" s="188">
        <v>103.412778724855</v>
      </c>
      <c r="P28" s="181">
        <v>100.13468565474101</v>
      </c>
      <c r="Q28" s="168"/>
      <c r="R28" s="186">
        <v>98.567732938610106</v>
      </c>
      <c r="S28" s="154"/>
      <c r="T28" s="155">
        <v>-3.6211631287653998</v>
      </c>
      <c r="U28" s="149">
        <v>-0.95393101094207799</v>
      </c>
      <c r="V28" s="149">
        <v>0.622664145917184</v>
      </c>
      <c r="W28" s="149">
        <v>2.5194504156572899</v>
      </c>
      <c r="X28" s="149">
        <v>4.9772497130066401E-2</v>
      </c>
      <c r="Y28" s="156">
        <v>4.8356113131138898E-2</v>
      </c>
      <c r="Z28" s="149"/>
      <c r="AA28" s="157">
        <v>-3.0850474252809401</v>
      </c>
      <c r="AB28" s="158">
        <v>1.2834798359202</v>
      </c>
      <c r="AC28" s="159">
        <v>-0.81332954975948002</v>
      </c>
      <c r="AD28" s="149"/>
      <c r="AE28" s="160">
        <v>-0.220612541277632</v>
      </c>
      <c r="AG28" s="172">
        <v>90.782449215872006</v>
      </c>
      <c r="AH28" s="168">
        <v>95.210365577775704</v>
      </c>
      <c r="AI28" s="168">
        <v>98.228174045221294</v>
      </c>
      <c r="AJ28" s="168">
        <v>103.354228181374</v>
      </c>
      <c r="AK28" s="168">
        <v>94.746477435164294</v>
      </c>
      <c r="AL28" s="173">
        <v>96.553448667044805</v>
      </c>
      <c r="AM28" s="168"/>
      <c r="AN28" s="180">
        <v>98.326774812489006</v>
      </c>
      <c r="AO28" s="188">
        <v>99.781856308009594</v>
      </c>
      <c r="AP28" s="181">
        <v>99.059669292701898</v>
      </c>
      <c r="AQ28" s="168"/>
      <c r="AR28" s="186">
        <v>97.333449864608099</v>
      </c>
      <c r="AS28" s="154"/>
      <c r="AT28" s="155">
        <v>-8.7080003369148798E-2</v>
      </c>
      <c r="AU28" s="149">
        <v>1.00885149813117</v>
      </c>
      <c r="AV28" s="149">
        <v>-3.8442086971207101</v>
      </c>
      <c r="AW28" s="149">
        <v>8.7543471331676503</v>
      </c>
      <c r="AX28" s="149">
        <v>2.5448800104671201</v>
      </c>
      <c r="AY28" s="156">
        <v>1.64475772782706</v>
      </c>
      <c r="AZ28" s="149"/>
      <c r="BA28" s="157">
        <v>0.98244033592933999</v>
      </c>
      <c r="BB28" s="158">
        <v>1.7630897673714001</v>
      </c>
      <c r="BC28" s="159">
        <v>1.3847931702872101</v>
      </c>
      <c r="BD28" s="149"/>
      <c r="BE28" s="160">
        <v>1.5585149260070399</v>
      </c>
    </row>
    <row r="29" spans="7:57" x14ac:dyDescent="0.2">
      <c r="G29" s="172">
        <v>112.47022222222201</v>
      </c>
      <c r="H29" s="168">
        <v>118.312044566067</v>
      </c>
      <c r="I29" s="168">
        <v>120.516165966386</v>
      </c>
      <c r="J29" s="168">
        <v>121.809567375886</v>
      </c>
      <c r="K29" s="168">
        <v>121.177909530083</v>
      </c>
      <c r="L29" s="173">
        <v>119.453608504277</v>
      </c>
      <c r="M29" s="168"/>
      <c r="N29" s="180">
        <v>142.925287146763</v>
      </c>
      <c r="O29" s="188">
        <v>165.650114054451</v>
      </c>
      <c r="P29" s="181">
        <v>155.49981473941301</v>
      </c>
      <c r="Q29" s="168"/>
      <c r="R29" s="186">
        <v>129.89771662832501</v>
      </c>
      <c r="S29" s="154"/>
      <c r="T29" s="155">
        <v>-7.3424081833460404</v>
      </c>
      <c r="U29" s="149">
        <v>-6.7108259251440403</v>
      </c>
      <c r="V29" s="149">
        <v>-5.9558381885016702</v>
      </c>
      <c r="W29" s="149">
        <v>-4.5141912876615304</v>
      </c>
      <c r="X29" s="149">
        <v>-5.7313123389078298</v>
      </c>
      <c r="Y29" s="156">
        <v>-5.8342189471638903</v>
      </c>
      <c r="Z29" s="149"/>
      <c r="AA29" s="157">
        <v>-3.76220083114127</v>
      </c>
      <c r="AB29" s="158">
        <v>-3.2339804806776198</v>
      </c>
      <c r="AC29" s="159">
        <v>-4.3196713706646603</v>
      </c>
      <c r="AD29" s="149"/>
      <c r="AE29" s="160">
        <v>-6.8590934717009402</v>
      </c>
      <c r="AG29" s="172">
        <v>134.35358008468299</v>
      </c>
      <c r="AH29" s="168">
        <v>129.21293510486399</v>
      </c>
      <c r="AI29" s="168">
        <v>133.948867059593</v>
      </c>
      <c r="AJ29" s="168">
        <v>145.73183190357199</v>
      </c>
      <c r="AK29" s="168">
        <v>135.36518499617199</v>
      </c>
      <c r="AL29" s="173">
        <v>135.82843946400999</v>
      </c>
      <c r="AM29" s="168"/>
      <c r="AN29" s="180">
        <v>149.4591543267</v>
      </c>
      <c r="AO29" s="188">
        <v>157.86106472948001</v>
      </c>
      <c r="AP29" s="181">
        <v>153.79624615212401</v>
      </c>
      <c r="AQ29" s="168"/>
      <c r="AR29" s="186">
        <v>141.17610074626799</v>
      </c>
      <c r="AS29" s="154"/>
      <c r="AT29" s="155">
        <v>-1.54137699764647</v>
      </c>
      <c r="AU29" s="149">
        <v>-5.92371036753923</v>
      </c>
      <c r="AV29" s="149">
        <v>-8.4542009715419901</v>
      </c>
      <c r="AW29" s="149">
        <v>9.6790149151729494</v>
      </c>
      <c r="AX29" s="149">
        <v>0.63115832235514402</v>
      </c>
      <c r="AY29" s="156">
        <v>-1.2511782836882399</v>
      </c>
      <c r="AZ29" s="149"/>
      <c r="BA29" s="157">
        <v>-2.6522319707804298</v>
      </c>
      <c r="BB29" s="158">
        <v>-2.94181546580029</v>
      </c>
      <c r="BC29" s="159">
        <v>-2.8695998566266998</v>
      </c>
      <c r="BD29" s="149"/>
      <c r="BE29" s="160">
        <v>-2.14937176422728</v>
      </c>
    </row>
    <row r="30" spans="7:57" x14ac:dyDescent="0.2">
      <c r="G30" s="172">
        <v>95.017756357670194</v>
      </c>
      <c r="H30" s="168">
        <v>105.376512985118</v>
      </c>
      <c r="I30" s="168">
        <v>109.0538317757</v>
      </c>
      <c r="J30" s="168">
        <v>103.86307220518501</v>
      </c>
      <c r="K30" s="168">
        <v>98.418939346811797</v>
      </c>
      <c r="L30" s="173">
        <v>102.94327936215799</v>
      </c>
      <c r="M30" s="168"/>
      <c r="N30" s="180">
        <v>107.12167866492101</v>
      </c>
      <c r="O30" s="188">
        <v>108.552892483349</v>
      </c>
      <c r="P30" s="181">
        <v>107.84846513126099</v>
      </c>
      <c r="Q30" s="168"/>
      <c r="R30" s="186">
        <v>104.296050901661</v>
      </c>
      <c r="S30" s="154"/>
      <c r="T30" s="155">
        <v>0.72556097854281998</v>
      </c>
      <c r="U30" s="149">
        <v>3.1267422730300298</v>
      </c>
      <c r="V30" s="149">
        <v>2.6431922763785698</v>
      </c>
      <c r="W30" s="149">
        <v>-1.3839097398009099</v>
      </c>
      <c r="X30" s="149">
        <v>-3.69780033134978</v>
      </c>
      <c r="Y30" s="156">
        <v>0.301379931837709</v>
      </c>
      <c r="Z30" s="149"/>
      <c r="AA30" s="157">
        <v>-0.49031141993898802</v>
      </c>
      <c r="AB30" s="158">
        <v>-0.69418736517381796</v>
      </c>
      <c r="AC30" s="159">
        <v>-0.55376147572718104</v>
      </c>
      <c r="AD30" s="149"/>
      <c r="AE30" s="160">
        <v>2.3598271167115902E-3</v>
      </c>
      <c r="AG30" s="172">
        <v>95.439097107057293</v>
      </c>
      <c r="AH30" s="168">
        <v>101.511254138116</v>
      </c>
      <c r="AI30" s="168">
        <v>103.041157284368</v>
      </c>
      <c r="AJ30" s="168">
        <v>102.64144193994601</v>
      </c>
      <c r="AK30" s="168">
        <v>99.658693246684805</v>
      </c>
      <c r="AL30" s="173">
        <v>100.608347403897</v>
      </c>
      <c r="AM30" s="168"/>
      <c r="AN30" s="180">
        <v>108.617282495924</v>
      </c>
      <c r="AO30" s="188">
        <v>108.99152919511999</v>
      </c>
      <c r="AP30" s="181">
        <v>108.801153918648</v>
      </c>
      <c r="AQ30" s="168"/>
      <c r="AR30" s="186">
        <v>103.12191480748901</v>
      </c>
      <c r="AS30" s="154"/>
      <c r="AT30" s="155">
        <v>-0.41207815305439099</v>
      </c>
      <c r="AU30" s="149">
        <v>2.1695588362352298</v>
      </c>
      <c r="AV30" s="149">
        <v>-0.40549470229625301</v>
      </c>
      <c r="AW30" s="149">
        <v>1.2204385487114899</v>
      </c>
      <c r="AX30" s="149">
        <v>0.24280882540981299</v>
      </c>
      <c r="AY30" s="156">
        <v>0.61470726924520702</v>
      </c>
      <c r="AZ30" s="149"/>
      <c r="BA30" s="157">
        <v>-0.53692324801713698</v>
      </c>
      <c r="BB30" s="158">
        <v>0.185486071303889</v>
      </c>
      <c r="BC30" s="159">
        <v>-0.18506583311503999</v>
      </c>
      <c r="BD30" s="149"/>
      <c r="BE30" s="160">
        <v>0.325725577525251</v>
      </c>
    </row>
    <row r="31" spans="7:57" x14ac:dyDescent="0.2">
      <c r="G31" s="172">
        <v>86.633379348426203</v>
      </c>
      <c r="H31" s="168">
        <v>91.370367797302805</v>
      </c>
      <c r="I31" s="168">
        <v>89.613440902021694</v>
      </c>
      <c r="J31" s="168">
        <v>92.591992779783297</v>
      </c>
      <c r="K31" s="168">
        <v>97.591125779244507</v>
      </c>
      <c r="L31" s="173">
        <v>91.958540601930693</v>
      </c>
      <c r="M31" s="168"/>
      <c r="N31" s="180">
        <v>94.462580218326096</v>
      </c>
      <c r="O31" s="188">
        <v>121.99798908594801</v>
      </c>
      <c r="P31" s="181">
        <v>109.551885466507</v>
      </c>
      <c r="Q31" s="168"/>
      <c r="R31" s="186">
        <v>98.146512753089596</v>
      </c>
      <c r="S31" s="154"/>
      <c r="T31" s="155">
        <v>0.47187174099194901</v>
      </c>
      <c r="U31" s="149">
        <v>-0.857180938438037</v>
      </c>
      <c r="V31" s="149">
        <v>0.64110651603941005</v>
      </c>
      <c r="W31" s="149">
        <v>3.15831219977908</v>
      </c>
      <c r="X31" s="149">
        <v>9.2224983702848302</v>
      </c>
      <c r="Y31" s="156">
        <v>2.7711562050951799</v>
      </c>
      <c r="Z31" s="149"/>
      <c r="AA31" s="157">
        <v>-9.6152437366651604</v>
      </c>
      <c r="AB31" s="158">
        <v>5.2319137026627196</v>
      </c>
      <c r="AC31" s="159">
        <v>-0.98282582895145298</v>
      </c>
      <c r="AD31" s="149"/>
      <c r="AE31" s="160">
        <v>0.97559951569998804</v>
      </c>
      <c r="AG31" s="172">
        <v>106.431383097732</v>
      </c>
      <c r="AH31" s="168">
        <v>104.721251364132</v>
      </c>
      <c r="AI31" s="168">
        <v>111.540685574755</v>
      </c>
      <c r="AJ31" s="168">
        <v>113.12918161325101</v>
      </c>
      <c r="AK31" s="168">
        <v>105.247010267767</v>
      </c>
      <c r="AL31" s="173">
        <v>108.217164529003</v>
      </c>
      <c r="AM31" s="168"/>
      <c r="AN31" s="180">
        <v>125.914436730123</v>
      </c>
      <c r="AO31" s="188">
        <v>117.09422325652299</v>
      </c>
      <c r="AP31" s="181">
        <v>121.55242330478001</v>
      </c>
      <c r="AQ31" s="168"/>
      <c r="AR31" s="186">
        <v>112.741234077961</v>
      </c>
      <c r="AS31" s="154"/>
      <c r="AT31" s="155">
        <v>14.0677210184293</v>
      </c>
      <c r="AU31" s="149">
        <v>10.6651853631822</v>
      </c>
      <c r="AV31" s="149">
        <v>17.728513798714701</v>
      </c>
      <c r="AW31" s="149">
        <v>21.7527879540079</v>
      </c>
      <c r="AX31" s="149">
        <v>11.090288730998701</v>
      </c>
      <c r="AY31" s="156">
        <v>15.0167608940265</v>
      </c>
      <c r="AZ31" s="149"/>
      <c r="BA31" s="157">
        <v>19.5753688481512</v>
      </c>
      <c r="BB31" s="158">
        <v>8.0533308826961303</v>
      </c>
      <c r="BC31" s="159">
        <v>13.7694297918116</v>
      </c>
      <c r="BD31" s="149"/>
      <c r="BE31" s="160">
        <v>14.5954552585383</v>
      </c>
    </row>
    <row r="32" spans="7:57" x14ac:dyDescent="0.2">
      <c r="G32" s="172">
        <v>82.860716029292107</v>
      </c>
      <c r="H32" s="168">
        <v>87.588442184154104</v>
      </c>
      <c r="I32" s="168">
        <v>90.810796460176903</v>
      </c>
      <c r="J32" s="168">
        <v>89.256435546874997</v>
      </c>
      <c r="K32" s="168">
        <v>89.155514485514402</v>
      </c>
      <c r="L32" s="173">
        <v>88.383259993464705</v>
      </c>
      <c r="M32" s="168"/>
      <c r="N32" s="180">
        <v>116.74397923875399</v>
      </c>
      <c r="O32" s="188">
        <v>114.751875</v>
      </c>
      <c r="P32" s="181">
        <v>115.80823853211</v>
      </c>
      <c r="Q32" s="168"/>
      <c r="R32" s="186">
        <v>97.933133607837505</v>
      </c>
      <c r="S32" s="154"/>
      <c r="T32" s="155">
        <v>-4.9469674641640502</v>
      </c>
      <c r="U32" s="149">
        <v>-5.8715565744418896</v>
      </c>
      <c r="V32" s="149">
        <v>-3.8537694437438699</v>
      </c>
      <c r="W32" s="149">
        <v>-5.2093411718483198</v>
      </c>
      <c r="X32" s="149">
        <v>-3.3377215584495499</v>
      </c>
      <c r="Y32" s="156">
        <v>-4.5356818181835399</v>
      </c>
      <c r="Z32" s="149"/>
      <c r="AA32" s="157">
        <v>5.9363752909229603</v>
      </c>
      <c r="AB32" s="158">
        <v>0.80968996391386305</v>
      </c>
      <c r="AC32" s="159">
        <v>3.4219284120302502</v>
      </c>
      <c r="AD32" s="149"/>
      <c r="AE32" s="160">
        <v>-1.22169886920655</v>
      </c>
      <c r="AG32" s="172">
        <v>83.873181522446302</v>
      </c>
      <c r="AH32" s="168">
        <v>86.098418781061895</v>
      </c>
      <c r="AI32" s="168">
        <v>87.510562517025306</v>
      </c>
      <c r="AJ32" s="168">
        <v>87.829634405339803</v>
      </c>
      <c r="AK32" s="168">
        <v>87.256814715118793</v>
      </c>
      <c r="AL32" s="173">
        <v>86.558844980386397</v>
      </c>
      <c r="AM32" s="168"/>
      <c r="AN32" s="180">
        <v>99.716948874296406</v>
      </c>
      <c r="AO32" s="188">
        <v>98.227933508729905</v>
      </c>
      <c r="AP32" s="181">
        <v>98.979758436944905</v>
      </c>
      <c r="AQ32" s="168"/>
      <c r="AR32" s="186">
        <v>90.647905077477802</v>
      </c>
      <c r="AS32" s="154"/>
      <c r="AT32" s="155">
        <v>-3.8196259134485899</v>
      </c>
      <c r="AU32" s="149">
        <v>-4.32961736526258</v>
      </c>
      <c r="AV32" s="149">
        <v>-3.9465821222051298</v>
      </c>
      <c r="AW32" s="149">
        <v>-3.1654133510365798</v>
      </c>
      <c r="AX32" s="149">
        <v>-4.7010247372718998</v>
      </c>
      <c r="AY32" s="156">
        <v>-3.9895069374090699</v>
      </c>
      <c r="AZ32" s="149"/>
      <c r="BA32" s="157">
        <v>-8.4823874089714493E-2</v>
      </c>
      <c r="BB32" s="158">
        <v>-2.5591509511720698</v>
      </c>
      <c r="BC32" s="159">
        <v>-1.30336172032515</v>
      </c>
      <c r="BD32" s="149"/>
      <c r="BE32" s="160">
        <v>-3.0939313693781298</v>
      </c>
    </row>
    <row r="33" spans="7:57" x14ac:dyDescent="0.2">
      <c r="G33" s="172">
        <v>98.290027002700199</v>
      </c>
      <c r="H33" s="168">
        <v>103.624905552375</v>
      </c>
      <c r="I33" s="168">
        <v>107.328613963039</v>
      </c>
      <c r="J33" s="168">
        <v>106.902645854657</v>
      </c>
      <c r="K33" s="168">
        <v>106.65615092290901</v>
      </c>
      <c r="L33" s="173">
        <v>105.168271332248</v>
      </c>
      <c r="M33" s="168"/>
      <c r="N33" s="180">
        <v>112.667090184354</v>
      </c>
      <c r="O33" s="188">
        <v>112.159351955307</v>
      </c>
      <c r="P33" s="181">
        <v>112.427729786673</v>
      </c>
      <c r="Q33" s="168"/>
      <c r="R33" s="186">
        <v>107.391367045729</v>
      </c>
      <c r="S33" s="154"/>
      <c r="T33" s="155">
        <v>10.3974578348514</v>
      </c>
      <c r="U33" s="149">
        <v>5.6008821559026298</v>
      </c>
      <c r="V33" s="149">
        <v>5.1005540801662104</v>
      </c>
      <c r="W33" s="149">
        <v>4.3911772917712497</v>
      </c>
      <c r="X33" s="149">
        <v>10.093590324123999</v>
      </c>
      <c r="Y33" s="156">
        <v>6.89985746071061</v>
      </c>
      <c r="Z33" s="149"/>
      <c r="AA33" s="157">
        <v>6.9512112319350496</v>
      </c>
      <c r="AB33" s="158">
        <v>1.9022145046249701</v>
      </c>
      <c r="AC33" s="159">
        <v>4.4462331551498204</v>
      </c>
      <c r="AD33" s="149"/>
      <c r="AE33" s="160">
        <v>6.2447706880249596</v>
      </c>
      <c r="AG33" s="172">
        <v>94.353544207317</v>
      </c>
      <c r="AH33" s="168">
        <v>98.031691270275104</v>
      </c>
      <c r="AI33" s="168">
        <v>101.843436044428</v>
      </c>
      <c r="AJ33" s="168">
        <v>106.338616309012</v>
      </c>
      <c r="AK33" s="168">
        <v>101.708105062082</v>
      </c>
      <c r="AL33" s="173">
        <v>100.887391904853</v>
      </c>
      <c r="AM33" s="168"/>
      <c r="AN33" s="180">
        <v>108.111498321635</v>
      </c>
      <c r="AO33" s="188">
        <v>108.644138491547</v>
      </c>
      <c r="AP33" s="181">
        <v>108.369392413033</v>
      </c>
      <c r="AQ33" s="168"/>
      <c r="AR33" s="186">
        <v>103.33938691289799</v>
      </c>
      <c r="AS33" s="154"/>
      <c r="AT33" s="155">
        <v>4.0663578956701603</v>
      </c>
      <c r="AU33" s="149">
        <v>1.37942125980856</v>
      </c>
      <c r="AV33" s="149">
        <v>-0.13771245223439099</v>
      </c>
      <c r="AW33" s="149">
        <v>8.5322218769145692</v>
      </c>
      <c r="AX33" s="149">
        <v>6.6549992730934902</v>
      </c>
      <c r="AY33" s="156">
        <v>4.0971981519231004</v>
      </c>
      <c r="AZ33" s="149"/>
      <c r="BA33" s="157">
        <v>3.9748979013993999</v>
      </c>
      <c r="BB33" s="158">
        <v>1.6322454333857299</v>
      </c>
      <c r="BC33" s="159">
        <v>2.8182667123412699</v>
      </c>
      <c r="BD33" s="149"/>
      <c r="BE33" s="160">
        <v>3.8308421414639402</v>
      </c>
    </row>
    <row r="34" spans="7:57" x14ac:dyDescent="0.2">
      <c r="G34" s="172">
        <v>98.579104866743904</v>
      </c>
      <c r="H34" s="168">
        <v>107.91378258808599</v>
      </c>
      <c r="I34" s="168">
        <v>110.273776585552</v>
      </c>
      <c r="J34" s="168">
        <v>111.488024420024</v>
      </c>
      <c r="K34" s="168">
        <v>105.828190789473</v>
      </c>
      <c r="L34" s="173">
        <v>107.43227469529999</v>
      </c>
      <c r="M34" s="168"/>
      <c r="N34" s="180">
        <v>124.13804257197501</v>
      </c>
      <c r="O34" s="188">
        <v>131.75501316386701</v>
      </c>
      <c r="P34" s="181">
        <v>128.09386100568099</v>
      </c>
      <c r="Q34" s="168"/>
      <c r="R34" s="186">
        <v>113.933842364897</v>
      </c>
      <c r="S34" s="154"/>
      <c r="T34" s="155">
        <v>1.1721535452087799</v>
      </c>
      <c r="U34" s="149">
        <v>-1.2781658716550199</v>
      </c>
      <c r="V34" s="149">
        <v>-2.99266553834119</v>
      </c>
      <c r="W34" s="149">
        <v>0.70339206500106</v>
      </c>
      <c r="X34" s="149">
        <v>0.34591828449939899</v>
      </c>
      <c r="Y34" s="156">
        <v>-0.67161454302315804</v>
      </c>
      <c r="Z34" s="149"/>
      <c r="AA34" s="157">
        <v>2.75157688116678</v>
      </c>
      <c r="AB34" s="158">
        <v>-0.293358591406365</v>
      </c>
      <c r="AC34" s="159">
        <v>0.95449816873892901</v>
      </c>
      <c r="AD34" s="149"/>
      <c r="AE34" s="160">
        <v>-0.22147355895732801</v>
      </c>
      <c r="AG34" s="172">
        <v>99.810669544756195</v>
      </c>
      <c r="AH34" s="168">
        <v>104.38094929311301</v>
      </c>
      <c r="AI34" s="168">
        <v>106.198241694844</v>
      </c>
      <c r="AJ34" s="168">
        <v>110.644674924054</v>
      </c>
      <c r="AK34" s="168">
        <v>103.786097206986</v>
      </c>
      <c r="AL34" s="173">
        <v>105.19307714146299</v>
      </c>
      <c r="AM34" s="168"/>
      <c r="AN34" s="180">
        <v>113.756929533709</v>
      </c>
      <c r="AO34" s="188">
        <v>116.522596719779</v>
      </c>
      <c r="AP34" s="181">
        <v>115.15525331364201</v>
      </c>
      <c r="AQ34" s="168"/>
      <c r="AR34" s="186">
        <v>108.29578262879301</v>
      </c>
      <c r="AS34" s="154"/>
      <c r="AT34" s="155">
        <v>0.82247583384143996</v>
      </c>
      <c r="AU34" s="149">
        <v>-0.28943240434402401</v>
      </c>
      <c r="AV34" s="149">
        <v>-2.7090991512093598</v>
      </c>
      <c r="AW34" s="149">
        <v>7.20862253114809</v>
      </c>
      <c r="AX34" s="149">
        <v>2.77312885273059</v>
      </c>
      <c r="AY34" s="156">
        <v>1.5543734285000199</v>
      </c>
      <c r="AZ34" s="149"/>
      <c r="BA34" s="157">
        <v>2.4365231244728398</v>
      </c>
      <c r="BB34" s="158">
        <v>1.23357930545491</v>
      </c>
      <c r="BC34" s="159">
        <v>1.8245363576692799</v>
      </c>
      <c r="BD34" s="149"/>
      <c r="BE34" s="160">
        <v>1.6404837982618701</v>
      </c>
    </row>
    <row r="35" spans="7:57" x14ac:dyDescent="0.2">
      <c r="G35" s="172">
        <v>88.534341085271294</v>
      </c>
      <c r="H35" s="168">
        <v>93.806323268206</v>
      </c>
      <c r="I35" s="168">
        <v>95.057054794520496</v>
      </c>
      <c r="J35" s="168">
        <v>93.808226086956495</v>
      </c>
      <c r="K35" s="168">
        <v>91.362657200811299</v>
      </c>
      <c r="L35" s="173">
        <v>92.840349730976101</v>
      </c>
      <c r="M35" s="168"/>
      <c r="N35" s="180">
        <v>90.974725274725202</v>
      </c>
      <c r="O35" s="188">
        <v>97.602854077253198</v>
      </c>
      <c r="P35" s="181">
        <v>94.328371335504798</v>
      </c>
      <c r="Q35" s="168"/>
      <c r="R35" s="186">
        <v>93.229355662787299</v>
      </c>
      <c r="S35" s="154"/>
      <c r="T35" s="155">
        <v>-6.0279028529917502</v>
      </c>
      <c r="U35" s="149">
        <v>-8.0999248805315602</v>
      </c>
      <c r="V35" s="149">
        <v>-6.3969887411575099</v>
      </c>
      <c r="W35" s="149">
        <v>-7.5160122958880597</v>
      </c>
      <c r="X35" s="149">
        <v>-8.77254656351246</v>
      </c>
      <c r="Y35" s="156">
        <v>-7.4085774616746898</v>
      </c>
      <c r="Z35" s="149"/>
      <c r="AA35" s="157">
        <v>-15.6082835110034</v>
      </c>
      <c r="AB35" s="158">
        <v>-20.771251668108199</v>
      </c>
      <c r="AC35" s="159">
        <v>-18.3224349748875</v>
      </c>
      <c r="AD35" s="149"/>
      <c r="AE35" s="160">
        <v>-10.5611712568664</v>
      </c>
      <c r="AG35" s="172">
        <v>86.618474810213897</v>
      </c>
      <c r="AH35" s="168">
        <v>90.840084033613394</v>
      </c>
      <c r="AI35" s="168">
        <v>90.412552960347597</v>
      </c>
      <c r="AJ35" s="168">
        <v>93.470439330543897</v>
      </c>
      <c r="AK35" s="168">
        <v>88.195565268065195</v>
      </c>
      <c r="AL35" s="173">
        <v>90.113156880525906</v>
      </c>
      <c r="AM35" s="168"/>
      <c r="AN35" s="180">
        <v>93.405629506378204</v>
      </c>
      <c r="AO35" s="188">
        <v>96.399517666853598</v>
      </c>
      <c r="AP35" s="181">
        <v>94.894224762966999</v>
      </c>
      <c r="AQ35" s="168"/>
      <c r="AR35" s="186">
        <v>91.494919406834299</v>
      </c>
      <c r="AS35" s="154"/>
      <c r="AT35" s="155">
        <v>-11.9193299648652</v>
      </c>
      <c r="AU35" s="149">
        <v>-10.810891137931799</v>
      </c>
      <c r="AV35" s="149">
        <v>-18.0542328406457</v>
      </c>
      <c r="AW35" s="149">
        <v>-10.231376894672399</v>
      </c>
      <c r="AX35" s="149">
        <v>-13.0514587182703</v>
      </c>
      <c r="AY35" s="156">
        <v>-12.841807723334</v>
      </c>
      <c r="AZ35" s="149"/>
      <c r="BA35" s="157">
        <v>-15.5922417536481</v>
      </c>
      <c r="BB35" s="158">
        <v>-17.323585445850899</v>
      </c>
      <c r="BC35" s="159">
        <v>-16.4522923705665</v>
      </c>
      <c r="BD35" s="149"/>
      <c r="BE35" s="160">
        <v>-13.959073459054601</v>
      </c>
    </row>
    <row r="36" spans="7:57" x14ac:dyDescent="0.2">
      <c r="G36" s="172">
        <v>88.027235294117602</v>
      </c>
      <c r="H36" s="168">
        <v>92.083821428571397</v>
      </c>
      <c r="I36" s="168">
        <v>94.839194528875296</v>
      </c>
      <c r="J36" s="168">
        <v>95.898532110091693</v>
      </c>
      <c r="K36" s="168">
        <v>91.849579524679996</v>
      </c>
      <c r="L36" s="173">
        <v>93.098858281986196</v>
      </c>
      <c r="M36" s="168"/>
      <c r="N36" s="180">
        <v>93.883774954627896</v>
      </c>
      <c r="O36" s="188">
        <v>96.945104895104805</v>
      </c>
      <c r="P36" s="181">
        <v>95.443063223508403</v>
      </c>
      <c r="Q36" s="168"/>
      <c r="R36" s="186">
        <v>93.776998969603198</v>
      </c>
      <c r="S36" s="154"/>
      <c r="T36" s="155">
        <v>-8.1389299970996998</v>
      </c>
      <c r="U36" s="149">
        <v>-9.0009893129151699</v>
      </c>
      <c r="V36" s="149">
        <v>-5.90285103932582</v>
      </c>
      <c r="W36" s="149">
        <v>-1.3016591557319499</v>
      </c>
      <c r="X36" s="149">
        <v>-1.8394075964915999</v>
      </c>
      <c r="Y36" s="156">
        <v>-5.0230910355996103</v>
      </c>
      <c r="Z36" s="149"/>
      <c r="AA36" s="157">
        <v>-5.7074068415644197</v>
      </c>
      <c r="AB36" s="158">
        <v>-2.7060671863974299</v>
      </c>
      <c r="AC36" s="159">
        <v>-4.1767834172565799</v>
      </c>
      <c r="AD36" s="149"/>
      <c r="AE36" s="160">
        <v>-4.7420077536871901</v>
      </c>
      <c r="AG36" s="172">
        <v>86.648063063063006</v>
      </c>
      <c r="AH36" s="168">
        <v>89.021679012345601</v>
      </c>
      <c r="AI36" s="168">
        <v>90.351317635270505</v>
      </c>
      <c r="AJ36" s="168">
        <v>93.193523670082897</v>
      </c>
      <c r="AK36" s="168">
        <v>89.612237417943106</v>
      </c>
      <c r="AL36" s="173">
        <v>89.930799830723601</v>
      </c>
      <c r="AM36" s="168"/>
      <c r="AN36" s="180">
        <v>92.530531400966098</v>
      </c>
      <c r="AO36" s="188">
        <v>93.204579345088106</v>
      </c>
      <c r="AP36" s="181">
        <v>92.860490752157801</v>
      </c>
      <c r="AQ36" s="168"/>
      <c r="AR36" s="186">
        <v>90.810336122010796</v>
      </c>
      <c r="AS36" s="154"/>
      <c r="AT36" s="155">
        <v>-4.45624359386834</v>
      </c>
      <c r="AU36" s="149">
        <v>-5.9819047448850799</v>
      </c>
      <c r="AV36" s="149">
        <v>-7.0704645777016202</v>
      </c>
      <c r="AW36" s="149">
        <v>-0.91730889437502505</v>
      </c>
      <c r="AX36" s="149">
        <v>-2.2624036737428401</v>
      </c>
      <c r="AY36" s="156">
        <v>-4.0654607403785299</v>
      </c>
      <c r="AZ36" s="149"/>
      <c r="BA36" s="157">
        <v>-3.6934102371495898</v>
      </c>
      <c r="BB36" s="158">
        <v>-2.97073786152801</v>
      </c>
      <c r="BC36" s="159">
        <v>-3.3397714881320799</v>
      </c>
      <c r="BD36" s="149"/>
      <c r="BE36" s="160">
        <v>-3.8648421136212301</v>
      </c>
    </row>
    <row r="37" spans="7:57" x14ac:dyDescent="0.2">
      <c r="G37" s="172">
        <v>87.153079276971198</v>
      </c>
      <c r="H37" s="168">
        <v>92.636857323522605</v>
      </c>
      <c r="I37" s="168">
        <v>96.146000323991501</v>
      </c>
      <c r="J37" s="168">
        <v>95.224559352035598</v>
      </c>
      <c r="K37" s="168">
        <v>95.403649326643702</v>
      </c>
      <c r="L37" s="173">
        <v>93.648445713632896</v>
      </c>
      <c r="M37" s="168"/>
      <c r="N37" s="180">
        <v>108.28958214992601</v>
      </c>
      <c r="O37" s="188">
        <v>115.60818107131099</v>
      </c>
      <c r="P37" s="181">
        <v>112.033938674288</v>
      </c>
      <c r="Q37" s="168"/>
      <c r="R37" s="186">
        <v>100.122492544051</v>
      </c>
      <c r="S37" s="154"/>
      <c r="T37" s="155">
        <v>0.87722164936353797</v>
      </c>
      <c r="U37" s="149">
        <v>1.90431793104979</v>
      </c>
      <c r="V37" s="149">
        <v>2.7487932418804801</v>
      </c>
      <c r="W37" s="149">
        <v>1.8259173270592499</v>
      </c>
      <c r="X37" s="149">
        <v>0.49980717788101098</v>
      </c>
      <c r="Y37" s="156">
        <v>1.56410042319722</v>
      </c>
      <c r="Z37" s="149"/>
      <c r="AA37" s="157">
        <v>0.54918350919602998</v>
      </c>
      <c r="AB37" s="158">
        <v>0.36611962143063598</v>
      </c>
      <c r="AC37" s="159">
        <v>0.45561817275613697</v>
      </c>
      <c r="AD37" s="149"/>
      <c r="AE37" s="160">
        <v>1.24662280136782</v>
      </c>
      <c r="AG37" s="172">
        <v>95.143633349204094</v>
      </c>
      <c r="AH37" s="168">
        <v>95.550679638897904</v>
      </c>
      <c r="AI37" s="168">
        <v>96.329387632115697</v>
      </c>
      <c r="AJ37" s="168">
        <v>103.625041017284</v>
      </c>
      <c r="AK37" s="168">
        <v>97.105269170624297</v>
      </c>
      <c r="AL37" s="173">
        <v>97.722680869586299</v>
      </c>
      <c r="AM37" s="168"/>
      <c r="AN37" s="180">
        <v>105.580248525695</v>
      </c>
      <c r="AO37" s="188">
        <v>108.2919397308</v>
      </c>
      <c r="AP37" s="181">
        <v>106.942655332055</v>
      </c>
      <c r="AQ37" s="168"/>
      <c r="AR37" s="186">
        <v>100.770391571113</v>
      </c>
      <c r="AS37" s="154"/>
      <c r="AT37" s="155">
        <v>-0.44550330562214402</v>
      </c>
      <c r="AU37" s="149">
        <v>-0.33115253404697298</v>
      </c>
      <c r="AV37" s="149">
        <v>-7.1965117391178604</v>
      </c>
      <c r="AW37" s="149">
        <v>8.5976944936381194</v>
      </c>
      <c r="AX37" s="149">
        <v>-0.848088218758006</v>
      </c>
      <c r="AY37" s="156">
        <v>-0.161777887313031</v>
      </c>
      <c r="AZ37" s="149"/>
      <c r="BA37" s="157">
        <v>-3.0143962981116799</v>
      </c>
      <c r="BB37" s="158">
        <v>-2.7307687805960699</v>
      </c>
      <c r="BC37" s="159">
        <v>-2.8720677635140901</v>
      </c>
      <c r="BD37" s="149"/>
      <c r="BE37" s="160">
        <v>-1.08414887937697</v>
      </c>
    </row>
    <row r="38" spans="7:57" x14ac:dyDescent="0.2">
      <c r="G38" s="172">
        <v>125.85324938373</v>
      </c>
      <c r="H38" s="168">
        <v>151.09222888061399</v>
      </c>
      <c r="I38" s="168">
        <v>161.43174952493399</v>
      </c>
      <c r="J38" s="168">
        <v>156.54685385530999</v>
      </c>
      <c r="K38" s="168">
        <v>134.39945601964001</v>
      </c>
      <c r="L38" s="173">
        <v>147.95425736089399</v>
      </c>
      <c r="M38" s="168"/>
      <c r="N38" s="180">
        <v>120.119583422498</v>
      </c>
      <c r="O38" s="188">
        <v>121.66939918160899</v>
      </c>
      <c r="P38" s="181">
        <v>120.921447751174</v>
      </c>
      <c r="Q38" s="168"/>
      <c r="R38" s="186">
        <v>140.95912942004301</v>
      </c>
      <c r="S38" s="154"/>
      <c r="T38" s="155">
        <v>2.9541643392303101</v>
      </c>
      <c r="U38" s="149">
        <v>1.09422195038467</v>
      </c>
      <c r="V38" s="149">
        <v>0.989162781728955</v>
      </c>
      <c r="W38" s="149">
        <v>-0.42483659410788499</v>
      </c>
      <c r="X38" s="149">
        <v>-8.1938660408588095</v>
      </c>
      <c r="Y38" s="156">
        <v>-0.94000624068040595</v>
      </c>
      <c r="Z38" s="149"/>
      <c r="AA38" s="157">
        <v>-23.849789155814999</v>
      </c>
      <c r="AB38" s="158">
        <v>-40.592081833669198</v>
      </c>
      <c r="AC38" s="159">
        <v>-34.146511926041597</v>
      </c>
      <c r="AD38" s="149"/>
      <c r="AE38" s="160">
        <v>-11.612956084128699</v>
      </c>
      <c r="AG38" s="172">
        <v>114.59616662471601</v>
      </c>
      <c r="AH38" s="168">
        <v>126.899020846555</v>
      </c>
      <c r="AI38" s="168">
        <v>135.021377369585</v>
      </c>
      <c r="AJ38" s="168">
        <v>137.68475192972599</v>
      </c>
      <c r="AK38" s="168">
        <v>123.335820501067</v>
      </c>
      <c r="AL38" s="173">
        <v>128.19220467875999</v>
      </c>
      <c r="AM38" s="168"/>
      <c r="AN38" s="180">
        <v>117.164105124036</v>
      </c>
      <c r="AO38" s="188">
        <v>117.60377073724101</v>
      </c>
      <c r="AP38" s="181">
        <v>117.38638215949599</v>
      </c>
      <c r="AQ38" s="168"/>
      <c r="AR38" s="186">
        <v>125.029451297039</v>
      </c>
      <c r="AS38" s="154"/>
      <c r="AT38" s="155">
        <v>3.2281366563851601</v>
      </c>
      <c r="AU38" s="149">
        <v>0.11647984382788</v>
      </c>
      <c r="AV38" s="149">
        <v>-1.7417054859602501</v>
      </c>
      <c r="AW38" s="149">
        <v>3.84103905605531</v>
      </c>
      <c r="AX38" s="149">
        <v>-0.29145040447651199</v>
      </c>
      <c r="AY38" s="156">
        <v>1.07075704745872</v>
      </c>
      <c r="AZ38" s="149"/>
      <c r="BA38" s="157">
        <v>-5.8371564324491798</v>
      </c>
      <c r="BB38" s="158">
        <v>-17.234687065265401</v>
      </c>
      <c r="BC38" s="159">
        <v>-12.0869120865993</v>
      </c>
      <c r="BD38" s="149"/>
      <c r="BE38" s="160">
        <v>-2.9753559400749698</v>
      </c>
    </row>
    <row r="39" spans="7:57" x14ac:dyDescent="0.2">
      <c r="G39" s="174">
        <v>85.4531833638503</v>
      </c>
      <c r="H39" s="175">
        <v>90.479861193733797</v>
      </c>
      <c r="I39" s="175">
        <v>90.092762410003701</v>
      </c>
      <c r="J39" s="175">
        <v>91.138200405231103</v>
      </c>
      <c r="K39" s="175">
        <v>92.143217137292993</v>
      </c>
      <c r="L39" s="176">
        <v>90.1097527116723</v>
      </c>
      <c r="M39" s="168"/>
      <c r="N39" s="182">
        <v>93.236379774072006</v>
      </c>
      <c r="O39" s="183">
        <v>110.90519327467</v>
      </c>
      <c r="P39" s="184">
        <v>102.653039108952</v>
      </c>
      <c r="Q39" s="168"/>
      <c r="R39" s="187">
        <v>94.196614095882495</v>
      </c>
      <c r="S39" s="154"/>
      <c r="T39" s="161">
        <v>1.0868162140639099</v>
      </c>
      <c r="U39" s="162">
        <v>0.65256878678385299</v>
      </c>
      <c r="V39" s="162">
        <v>0.96123319928050599</v>
      </c>
      <c r="W39" s="162">
        <v>1.8303937420880101</v>
      </c>
      <c r="X39" s="162">
        <v>4.8729485234372403</v>
      </c>
      <c r="Y39" s="163">
        <v>1.88689490555248</v>
      </c>
      <c r="Z39" s="149"/>
      <c r="AA39" s="164">
        <v>-7.0356659508157096</v>
      </c>
      <c r="AB39" s="165">
        <v>3.2265060885897499</v>
      </c>
      <c r="AC39" s="166">
        <v>-1.27292057688807</v>
      </c>
      <c r="AD39" s="149"/>
      <c r="AE39" s="167">
        <v>0.53585245477239896</v>
      </c>
      <c r="AG39" s="174">
        <v>96.2783013904547</v>
      </c>
      <c r="AH39" s="175">
        <v>96.191178804193797</v>
      </c>
      <c r="AI39" s="175">
        <v>99.869851742031102</v>
      </c>
      <c r="AJ39" s="175">
        <v>101.8376026545</v>
      </c>
      <c r="AK39" s="175">
        <v>96.371713410447299</v>
      </c>
      <c r="AL39" s="176">
        <v>98.1084677936432</v>
      </c>
      <c r="AM39" s="168"/>
      <c r="AN39" s="182">
        <v>110.934785245284</v>
      </c>
      <c r="AO39" s="183">
        <v>106.294956147677</v>
      </c>
      <c r="AP39" s="184">
        <v>108.613270922578</v>
      </c>
      <c r="AQ39" s="168"/>
      <c r="AR39" s="187">
        <v>101.549029511607</v>
      </c>
      <c r="AS39" s="154"/>
      <c r="AT39" s="161">
        <v>7.8825455028037998</v>
      </c>
      <c r="AU39" s="162">
        <v>5.8881808371107498</v>
      </c>
      <c r="AV39" s="162">
        <v>8.4884395801896204</v>
      </c>
      <c r="AW39" s="162">
        <v>13.410070139312401</v>
      </c>
      <c r="AX39" s="162">
        <v>6.3822889335726503</v>
      </c>
      <c r="AY39" s="163">
        <v>8.4085773023165302</v>
      </c>
      <c r="AZ39" s="149"/>
      <c r="BA39" s="164">
        <v>11.7203156922599</v>
      </c>
      <c r="BB39" s="165">
        <v>4.9618722630617897</v>
      </c>
      <c r="BC39" s="166">
        <v>8.3170785054302296</v>
      </c>
      <c r="BD39" s="149"/>
      <c r="BE39" s="167">
        <v>8.4054332630093693</v>
      </c>
    </row>
    <row r="40" spans="7:57" x14ac:dyDescent="0.2">
      <c r="G40" s="189">
        <v>218190.88</v>
      </c>
      <c r="H40" s="190">
        <v>296985.18</v>
      </c>
      <c r="I40" s="190">
        <v>347065.679999999</v>
      </c>
      <c r="J40" s="190">
        <v>380198.00999999902</v>
      </c>
      <c r="K40" s="190">
        <v>317838.27999999898</v>
      </c>
      <c r="L40" s="191">
        <v>1560278.03</v>
      </c>
      <c r="M40" s="192"/>
      <c r="N40" s="193">
        <v>556512.81999999902</v>
      </c>
      <c r="O40" s="194">
        <v>609316.26999999897</v>
      </c>
      <c r="P40" s="195">
        <v>1165829.0900000001</v>
      </c>
      <c r="Q40" s="192"/>
      <c r="R40" s="196">
        <v>2726107.12</v>
      </c>
      <c r="S40" s="154"/>
      <c r="T40" s="146">
        <v>26.3692509795329</v>
      </c>
      <c r="U40" s="147">
        <v>-11.3913161603123</v>
      </c>
      <c r="V40" s="147">
        <v>-22.910997976829901</v>
      </c>
      <c r="W40" s="147">
        <v>2.9090193433698901</v>
      </c>
      <c r="X40" s="147">
        <v>14.7148092264064</v>
      </c>
      <c r="Y40" s="148">
        <v>-2.7597178176034198</v>
      </c>
      <c r="Z40" s="149"/>
      <c r="AA40" s="150">
        <v>24.126494139647001</v>
      </c>
      <c r="AB40" s="151">
        <v>15.5525370718786</v>
      </c>
      <c r="AC40" s="152">
        <v>19.492552657202801</v>
      </c>
      <c r="AD40" s="149"/>
      <c r="AE40" s="153">
        <v>5.6544939101724196</v>
      </c>
      <c r="AG40" s="189">
        <v>661689.04</v>
      </c>
      <c r="AH40" s="190">
        <v>823773.06</v>
      </c>
      <c r="AI40" s="190">
        <v>824876.46</v>
      </c>
      <c r="AJ40" s="190">
        <v>1020705.66</v>
      </c>
      <c r="AK40" s="190">
        <v>816563.11</v>
      </c>
      <c r="AL40" s="191">
        <v>4147607.33</v>
      </c>
      <c r="AM40" s="192"/>
      <c r="AN40" s="193">
        <v>1238527.49</v>
      </c>
      <c r="AO40" s="194">
        <v>1280812.6200000001</v>
      </c>
      <c r="AP40" s="195">
        <v>2519340.11</v>
      </c>
      <c r="AQ40" s="192"/>
      <c r="AR40" s="196">
        <v>6666947.4400000004</v>
      </c>
      <c r="AS40" s="154"/>
      <c r="AT40" s="146">
        <v>3.2076266910979099</v>
      </c>
      <c r="AU40" s="147">
        <v>0.31753156732332599</v>
      </c>
      <c r="AV40" s="147">
        <v>-17.627873493933301</v>
      </c>
      <c r="AW40" s="147">
        <v>42.571883340668997</v>
      </c>
      <c r="AX40" s="147">
        <v>20.697051790331699</v>
      </c>
      <c r="AY40" s="148">
        <v>7.55810416557647</v>
      </c>
      <c r="AZ40" s="149"/>
      <c r="BA40" s="150">
        <v>22.2516786678102</v>
      </c>
      <c r="BB40" s="151">
        <v>19.692480451947102</v>
      </c>
      <c r="BC40" s="152">
        <v>20.937073577653599</v>
      </c>
      <c r="BD40" s="149"/>
      <c r="BE40" s="153">
        <v>12.250687397346001</v>
      </c>
    </row>
    <row r="41" spans="7:57" x14ac:dyDescent="0.2">
      <c r="G41" s="197">
        <v>298872.96000000002</v>
      </c>
      <c r="H41" s="192">
        <v>514490.28</v>
      </c>
      <c r="I41" s="192">
        <v>595616.52</v>
      </c>
      <c r="J41" s="192">
        <v>550237.43999999994</v>
      </c>
      <c r="K41" s="192">
        <v>429199.64</v>
      </c>
      <c r="L41" s="198">
        <v>2388416.84</v>
      </c>
      <c r="M41" s="192"/>
      <c r="N41" s="199">
        <v>647811.86</v>
      </c>
      <c r="O41" s="200">
        <v>808236.23</v>
      </c>
      <c r="P41" s="201">
        <v>1456048.09</v>
      </c>
      <c r="Q41" s="192"/>
      <c r="R41" s="202">
        <v>3844464.93</v>
      </c>
      <c r="S41" s="154"/>
      <c r="T41" s="155">
        <v>8.55541261798977</v>
      </c>
      <c r="U41" s="149">
        <v>1.8928806940951299</v>
      </c>
      <c r="V41" s="149">
        <v>-0.85201645025173101</v>
      </c>
      <c r="W41" s="149">
        <v>0.243588827539161</v>
      </c>
      <c r="X41" s="149">
        <v>-4.2589088545044902E-3</v>
      </c>
      <c r="Y41" s="156">
        <v>1.2425399485244399</v>
      </c>
      <c r="Z41" s="149"/>
      <c r="AA41" s="157">
        <v>7.0282679974452398</v>
      </c>
      <c r="AB41" s="158">
        <v>6.0339452681822898</v>
      </c>
      <c r="AC41" s="159">
        <v>6.4740396016963997</v>
      </c>
      <c r="AD41" s="149"/>
      <c r="AE41" s="160">
        <v>3.1622835637157198</v>
      </c>
      <c r="AG41" s="197">
        <v>1152530.48</v>
      </c>
      <c r="AH41" s="192">
        <v>1521984.86</v>
      </c>
      <c r="AI41" s="192">
        <v>1582712.87</v>
      </c>
      <c r="AJ41" s="192">
        <v>1637690.5</v>
      </c>
      <c r="AK41" s="192">
        <v>1441690.72</v>
      </c>
      <c r="AL41" s="198">
        <v>7336609.4299999997</v>
      </c>
      <c r="AM41" s="192"/>
      <c r="AN41" s="199">
        <v>1862471.41</v>
      </c>
      <c r="AO41" s="200">
        <v>1988221.39</v>
      </c>
      <c r="AP41" s="201">
        <v>3850692.8</v>
      </c>
      <c r="AQ41" s="192"/>
      <c r="AR41" s="202">
        <v>11187302.23</v>
      </c>
      <c r="AS41" s="154"/>
      <c r="AT41" s="155">
        <v>5.4883211270632399</v>
      </c>
      <c r="AU41" s="149">
        <v>7.9758664017916097</v>
      </c>
      <c r="AV41" s="149">
        <v>-10.3869222522365</v>
      </c>
      <c r="AW41" s="149">
        <v>-1.0628032223374</v>
      </c>
      <c r="AX41" s="149">
        <v>-3.7801252588340901</v>
      </c>
      <c r="AY41" s="156">
        <v>-1.14920496865069</v>
      </c>
      <c r="AZ41" s="149"/>
      <c r="BA41" s="157">
        <v>4.5489828822031102</v>
      </c>
      <c r="BB41" s="158">
        <v>7.4415240584285298</v>
      </c>
      <c r="BC41" s="159">
        <v>6.0227619100889598</v>
      </c>
      <c r="BD41" s="149"/>
      <c r="BE41" s="160">
        <v>1.2072785725738999</v>
      </c>
    </row>
    <row r="42" spans="7:57" x14ac:dyDescent="0.2">
      <c r="G42" s="197">
        <v>120189.7605</v>
      </c>
      <c r="H42" s="192">
        <v>165662.9062</v>
      </c>
      <c r="I42" s="192">
        <v>175537.7248</v>
      </c>
      <c r="J42" s="192">
        <v>174948.68900000001</v>
      </c>
      <c r="K42" s="192">
        <v>156363.7206</v>
      </c>
      <c r="L42" s="198">
        <v>792702.80110000004</v>
      </c>
      <c r="M42" s="192"/>
      <c r="N42" s="199">
        <v>192419.451</v>
      </c>
      <c r="O42" s="200">
        <v>212582.86129999999</v>
      </c>
      <c r="P42" s="201">
        <v>405002.31229999999</v>
      </c>
      <c r="Q42" s="192"/>
      <c r="R42" s="202">
        <v>1197705.1133999999</v>
      </c>
      <c r="S42" s="154"/>
      <c r="T42" s="155">
        <v>15.3179574618158</v>
      </c>
      <c r="U42" s="149">
        <v>11.7114756803993</v>
      </c>
      <c r="V42" s="149">
        <v>5.0287183973112004</v>
      </c>
      <c r="W42" s="149">
        <v>3.5698332233469099</v>
      </c>
      <c r="X42" s="149">
        <v>1.90514300620542</v>
      </c>
      <c r="Y42" s="156">
        <v>6.8315172840994602</v>
      </c>
      <c r="Z42" s="149"/>
      <c r="AA42" s="157">
        <v>-4.28794245575319</v>
      </c>
      <c r="AB42" s="158">
        <v>-3.37668645973012</v>
      </c>
      <c r="AC42" s="159">
        <v>-3.81178445560063</v>
      </c>
      <c r="AD42" s="149"/>
      <c r="AE42" s="160">
        <v>2.9784340628709698</v>
      </c>
      <c r="AG42" s="197">
        <v>459706.21600000001</v>
      </c>
      <c r="AH42" s="192">
        <v>557920.65209999995</v>
      </c>
      <c r="AI42" s="192">
        <v>556095.47600000002</v>
      </c>
      <c r="AJ42" s="192">
        <v>574690.0416</v>
      </c>
      <c r="AK42" s="192">
        <v>545219.65659999999</v>
      </c>
      <c r="AL42" s="198">
        <v>2693632.0422999999</v>
      </c>
      <c r="AM42" s="192"/>
      <c r="AN42" s="199">
        <v>650500.87210000004</v>
      </c>
      <c r="AO42" s="200">
        <v>683513.24040000001</v>
      </c>
      <c r="AP42" s="201">
        <v>1334014.1125</v>
      </c>
      <c r="AQ42" s="192"/>
      <c r="AR42" s="202">
        <v>4027646.1548000001</v>
      </c>
      <c r="AS42" s="154"/>
      <c r="AT42" s="155">
        <v>-1.22252895739728</v>
      </c>
      <c r="AU42" s="149">
        <v>4.1577174155038801</v>
      </c>
      <c r="AV42" s="149">
        <v>-7.8907208251602503</v>
      </c>
      <c r="AW42" s="149">
        <v>-0.28126331437165503</v>
      </c>
      <c r="AX42" s="149">
        <v>-3.9451845671538099</v>
      </c>
      <c r="AY42" s="156">
        <v>-2.0035669137873802</v>
      </c>
      <c r="AZ42" s="149"/>
      <c r="BA42" s="157">
        <v>-2.1740875622789799</v>
      </c>
      <c r="BB42" s="158">
        <v>-0.210994501657703</v>
      </c>
      <c r="BC42" s="159">
        <v>-1.1779980932776399</v>
      </c>
      <c r="BD42" s="149"/>
      <c r="BE42" s="160">
        <v>-1.73165866948277</v>
      </c>
    </row>
    <row r="43" spans="7:57" x14ac:dyDescent="0.2">
      <c r="G43" s="197">
        <v>261281.56820000001</v>
      </c>
      <c r="H43" s="192">
        <v>350982.3567</v>
      </c>
      <c r="I43" s="192">
        <v>368174.6753</v>
      </c>
      <c r="J43" s="192">
        <v>372276.41470000002</v>
      </c>
      <c r="K43" s="192">
        <v>322906.59460000001</v>
      </c>
      <c r="L43" s="198">
        <v>1675621.6095</v>
      </c>
      <c r="M43" s="192"/>
      <c r="N43" s="199">
        <v>305158.29190000001</v>
      </c>
      <c r="O43" s="200">
        <v>307323.16340000002</v>
      </c>
      <c r="P43" s="201">
        <v>612481.45530000003</v>
      </c>
      <c r="Q43" s="192"/>
      <c r="R43" s="202">
        <v>2288103.0647999998</v>
      </c>
      <c r="S43" s="154"/>
      <c r="T43" s="155">
        <v>24.863624094940501</v>
      </c>
      <c r="U43" s="149">
        <v>26.748430577564399</v>
      </c>
      <c r="V43" s="149">
        <v>21.862676689046801</v>
      </c>
      <c r="W43" s="149">
        <v>24.254483591560401</v>
      </c>
      <c r="X43" s="149">
        <v>23.882347900227199</v>
      </c>
      <c r="Y43" s="156">
        <v>24.253335604404199</v>
      </c>
      <c r="Z43" s="149"/>
      <c r="AA43" s="157">
        <v>17.2033413484669</v>
      </c>
      <c r="AB43" s="158">
        <v>17.7640092023126</v>
      </c>
      <c r="AC43" s="159">
        <v>17.483997224499301</v>
      </c>
      <c r="AD43" s="149"/>
      <c r="AE43" s="160">
        <v>22.366014974437899</v>
      </c>
      <c r="AG43" s="197">
        <v>833184.299</v>
      </c>
      <c r="AH43" s="192">
        <v>1020736.9974</v>
      </c>
      <c r="AI43" s="192">
        <v>993897.98089999997</v>
      </c>
      <c r="AJ43" s="192">
        <v>986984.9216</v>
      </c>
      <c r="AK43" s="192">
        <v>924231.16009999998</v>
      </c>
      <c r="AL43" s="198">
        <v>4759035.3590000002</v>
      </c>
      <c r="AM43" s="192"/>
      <c r="AN43" s="199">
        <v>958129.95570000005</v>
      </c>
      <c r="AO43" s="200">
        <v>968166.91390000004</v>
      </c>
      <c r="AP43" s="201">
        <v>1926296.8696000001</v>
      </c>
      <c r="AQ43" s="192"/>
      <c r="AR43" s="202">
        <v>6685332.2286</v>
      </c>
      <c r="AS43" s="154"/>
      <c r="AT43" s="155">
        <v>13.258437239330799</v>
      </c>
      <c r="AU43" s="149">
        <v>29.6708368686479</v>
      </c>
      <c r="AV43" s="149">
        <v>16.598698628030402</v>
      </c>
      <c r="AW43" s="149">
        <v>13.805994275592999</v>
      </c>
      <c r="AX43" s="149">
        <v>7.2481027013402599</v>
      </c>
      <c r="AY43" s="156">
        <v>15.9537026976039</v>
      </c>
      <c r="AZ43" s="149"/>
      <c r="BA43" s="157">
        <v>10.6246695262043</v>
      </c>
      <c r="BB43" s="158">
        <v>11.003226602711001</v>
      </c>
      <c r="BC43" s="159">
        <v>10.8146110030918</v>
      </c>
      <c r="BD43" s="149"/>
      <c r="BE43" s="160">
        <v>14.4246961934974</v>
      </c>
    </row>
    <row r="44" spans="7:57" x14ac:dyDescent="0.2">
      <c r="G44" s="197">
        <v>242032</v>
      </c>
      <c r="H44" s="192">
        <v>354635.95</v>
      </c>
      <c r="I44" s="192">
        <v>374214.67</v>
      </c>
      <c r="J44" s="192">
        <v>365454.55</v>
      </c>
      <c r="K44" s="192">
        <v>324189.21000000002</v>
      </c>
      <c r="L44" s="198">
        <v>1660526.38</v>
      </c>
      <c r="M44" s="192"/>
      <c r="N44" s="199">
        <v>449415.72</v>
      </c>
      <c r="O44" s="200">
        <v>542336.63</v>
      </c>
      <c r="P44" s="201">
        <v>991752.35</v>
      </c>
      <c r="Q44" s="192"/>
      <c r="R44" s="202">
        <v>2652278.73</v>
      </c>
      <c r="S44" s="154"/>
      <c r="T44" s="155">
        <v>-14.9353974072363</v>
      </c>
      <c r="U44" s="149">
        <v>-7.4254830452445804</v>
      </c>
      <c r="V44" s="149">
        <v>-6.7469012253156198</v>
      </c>
      <c r="W44" s="149">
        <v>-7.6218751709397399</v>
      </c>
      <c r="X44" s="149">
        <v>-5.28749153781889</v>
      </c>
      <c r="Y44" s="156">
        <v>-8.0953738237522401</v>
      </c>
      <c r="Z44" s="149"/>
      <c r="AA44" s="157">
        <v>-1.7149463986851601</v>
      </c>
      <c r="AB44" s="158">
        <v>-4.3159636576243203</v>
      </c>
      <c r="AC44" s="159">
        <v>-3.1545687601567201</v>
      </c>
      <c r="AD44" s="149"/>
      <c r="AE44" s="160">
        <v>-6.3080429031286398</v>
      </c>
      <c r="AG44" s="197">
        <v>1446323.8</v>
      </c>
      <c r="AH44" s="192">
        <v>1726838.4</v>
      </c>
      <c r="AI44" s="192">
        <v>1658362.94</v>
      </c>
      <c r="AJ44" s="192">
        <v>1746816.61</v>
      </c>
      <c r="AK44" s="192">
        <v>1537936.59</v>
      </c>
      <c r="AL44" s="198">
        <v>8116278.3399999999</v>
      </c>
      <c r="AM44" s="192"/>
      <c r="AN44" s="199">
        <v>1874654.65</v>
      </c>
      <c r="AO44" s="200">
        <v>1984632.95</v>
      </c>
      <c r="AP44" s="201">
        <v>3859287.6</v>
      </c>
      <c r="AQ44" s="192"/>
      <c r="AR44" s="202">
        <v>11975565.939999999</v>
      </c>
      <c r="AS44" s="154"/>
      <c r="AT44" s="155">
        <v>-0.11630530388470001</v>
      </c>
      <c r="AU44" s="149">
        <v>10.501609583842001</v>
      </c>
      <c r="AV44" s="149">
        <v>1.9067345732345</v>
      </c>
      <c r="AW44" s="149">
        <v>20.621012912851</v>
      </c>
      <c r="AX44" s="149">
        <v>-4.1161276882437097</v>
      </c>
      <c r="AY44" s="156">
        <v>5.5403670355084502</v>
      </c>
      <c r="AZ44" s="149"/>
      <c r="BA44" s="157">
        <v>-7.1512125613446598</v>
      </c>
      <c r="BB44" s="158">
        <v>-0.55500021410935596</v>
      </c>
      <c r="BC44" s="159">
        <v>-3.87227306254439</v>
      </c>
      <c r="BD44" s="149"/>
      <c r="BE44" s="160">
        <v>2.3118735416452001</v>
      </c>
    </row>
    <row r="45" spans="7:57" x14ac:dyDescent="0.2">
      <c r="G45" s="197">
        <v>173756.09</v>
      </c>
      <c r="H45" s="192">
        <v>270972.44</v>
      </c>
      <c r="I45" s="192">
        <v>308948.56</v>
      </c>
      <c r="J45" s="192">
        <v>303839.43</v>
      </c>
      <c r="K45" s="192">
        <v>263731.09000000003</v>
      </c>
      <c r="L45" s="198">
        <v>1321247.6100000001</v>
      </c>
      <c r="M45" s="192"/>
      <c r="N45" s="199">
        <v>273265.84000000003</v>
      </c>
      <c r="O45" s="200">
        <v>303309.68</v>
      </c>
      <c r="P45" s="201">
        <v>576575.52</v>
      </c>
      <c r="Q45" s="192"/>
      <c r="R45" s="202">
        <v>1897823.13</v>
      </c>
      <c r="S45" s="154"/>
      <c r="T45" s="155">
        <v>-4.4924936479428101</v>
      </c>
      <c r="U45" s="149">
        <v>0.42271515642595398</v>
      </c>
      <c r="V45" s="149">
        <v>2.6585822476349801</v>
      </c>
      <c r="W45" s="149">
        <v>6.1543913426151899</v>
      </c>
      <c r="X45" s="149">
        <v>3.8776332603360899</v>
      </c>
      <c r="Y45" s="156">
        <v>2.1989565624294398</v>
      </c>
      <c r="Z45" s="149"/>
      <c r="AA45" s="157">
        <v>-3.7325101886141501</v>
      </c>
      <c r="AB45" s="158">
        <v>4.5633390914304597</v>
      </c>
      <c r="AC45" s="159">
        <v>0.46030755540631602</v>
      </c>
      <c r="AD45" s="149"/>
      <c r="AE45" s="160">
        <v>1.66440843150978</v>
      </c>
      <c r="AG45" s="197">
        <v>862524.05</v>
      </c>
      <c r="AH45" s="192">
        <v>1052169.75</v>
      </c>
      <c r="AI45" s="192">
        <v>1033949.76</v>
      </c>
      <c r="AJ45" s="192">
        <v>1059897.6100000001</v>
      </c>
      <c r="AK45" s="192">
        <v>927947</v>
      </c>
      <c r="AL45" s="198">
        <v>4936488.17</v>
      </c>
      <c r="AM45" s="192"/>
      <c r="AN45" s="199">
        <v>1127414.8</v>
      </c>
      <c r="AO45" s="200">
        <v>1161061.68</v>
      </c>
      <c r="AP45" s="201">
        <v>2288476.48</v>
      </c>
      <c r="AQ45" s="192"/>
      <c r="AR45" s="202">
        <v>7224964.6500000004</v>
      </c>
      <c r="AS45" s="154"/>
      <c r="AT45" s="155">
        <v>3.6663375437358998</v>
      </c>
      <c r="AU45" s="149">
        <v>14.4401084586679</v>
      </c>
      <c r="AV45" s="149">
        <v>0.54995621439571996</v>
      </c>
      <c r="AW45" s="149">
        <v>13.2834768766515</v>
      </c>
      <c r="AX45" s="149">
        <v>-5.5109083806082397</v>
      </c>
      <c r="AY45" s="156">
        <v>5.0897156447920997</v>
      </c>
      <c r="AZ45" s="149"/>
      <c r="BA45" s="157">
        <v>1.5225480834516201</v>
      </c>
      <c r="BB45" s="158">
        <v>6.9082080654689104</v>
      </c>
      <c r="BC45" s="159">
        <v>4.18537840042592</v>
      </c>
      <c r="BD45" s="149"/>
      <c r="BE45" s="160">
        <v>4.8015765506669803</v>
      </c>
    </row>
    <row r="46" spans="7:57" x14ac:dyDescent="0.2">
      <c r="G46" s="197">
        <v>172079.44</v>
      </c>
      <c r="H46" s="192">
        <v>302642.21000000002</v>
      </c>
      <c r="I46" s="192">
        <v>344194.17</v>
      </c>
      <c r="J46" s="192">
        <v>343502.98</v>
      </c>
      <c r="K46" s="192">
        <v>275922.09999999998</v>
      </c>
      <c r="L46" s="198">
        <v>1438340.9</v>
      </c>
      <c r="M46" s="192"/>
      <c r="N46" s="199">
        <v>313578.08</v>
      </c>
      <c r="O46" s="200">
        <v>450237.00999999902</v>
      </c>
      <c r="P46" s="201">
        <v>763815.08999999904</v>
      </c>
      <c r="Q46" s="192"/>
      <c r="R46" s="202">
        <v>2202155.9900000002</v>
      </c>
      <c r="S46" s="154"/>
      <c r="T46" s="155">
        <v>-21.328459778312599</v>
      </c>
      <c r="U46" s="149">
        <v>-3.3088706306800901</v>
      </c>
      <c r="V46" s="149">
        <v>-2.4727210843720999</v>
      </c>
      <c r="W46" s="149">
        <v>-6.4385057092444402</v>
      </c>
      <c r="X46" s="149">
        <v>-16.021204301914299</v>
      </c>
      <c r="Y46" s="156">
        <v>-8.9861799921978207</v>
      </c>
      <c r="Z46" s="149"/>
      <c r="AA46" s="157">
        <v>-18.914849701814099</v>
      </c>
      <c r="AB46" s="158">
        <v>-37.512463517814602</v>
      </c>
      <c r="AC46" s="159">
        <v>-31.016912633598199</v>
      </c>
      <c r="AD46" s="149"/>
      <c r="AE46" s="160">
        <v>-18.062488279059</v>
      </c>
      <c r="AG46" s="197">
        <v>920187.67</v>
      </c>
      <c r="AH46" s="192">
        <v>1176742.2</v>
      </c>
      <c r="AI46" s="192">
        <v>1227239.52</v>
      </c>
      <c r="AJ46" s="192">
        <v>1342044.44</v>
      </c>
      <c r="AK46" s="192">
        <v>1060992.32</v>
      </c>
      <c r="AL46" s="198">
        <v>5727206.1500000004</v>
      </c>
      <c r="AM46" s="192"/>
      <c r="AN46" s="199">
        <v>1291924.93</v>
      </c>
      <c r="AO46" s="200">
        <v>1455952.6</v>
      </c>
      <c r="AP46" s="201">
        <v>2747877.53</v>
      </c>
      <c r="AQ46" s="192"/>
      <c r="AR46" s="202">
        <v>8475083.6799999997</v>
      </c>
      <c r="AS46" s="154"/>
      <c r="AT46" s="155">
        <v>-17.1161370522223</v>
      </c>
      <c r="AU46" s="149">
        <v>-3.7464588604853102</v>
      </c>
      <c r="AV46" s="149">
        <v>-3.2592144522800099</v>
      </c>
      <c r="AW46" s="149">
        <v>21.999522690400699</v>
      </c>
      <c r="AX46" s="149">
        <v>-10.1552547066158</v>
      </c>
      <c r="AY46" s="156">
        <v>-2.6366405315495101</v>
      </c>
      <c r="AZ46" s="149"/>
      <c r="BA46" s="157">
        <v>-12.9359434201165</v>
      </c>
      <c r="BB46" s="158">
        <v>-17.068034467396298</v>
      </c>
      <c r="BC46" s="159">
        <v>-15.175284258191899</v>
      </c>
      <c r="BD46" s="149"/>
      <c r="BE46" s="160">
        <v>-7.0895717725878198</v>
      </c>
    </row>
    <row r="47" spans="7:57" x14ac:dyDescent="0.2">
      <c r="G47" s="197">
        <v>231653.29</v>
      </c>
      <c r="H47" s="192">
        <v>361125.31</v>
      </c>
      <c r="I47" s="192">
        <v>396737.84</v>
      </c>
      <c r="J47" s="192">
        <v>372556.84</v>
      </c>
      <c r="K47" s="192">
        <v>316416.89</v>
      </c>
      <c r="L47" s="198">
        <v>1678490.17</v>
      </c>
      <c r="M47" s="192"/>
      <c r="N47" s="199">
        <v>327363.84999999998</v>
      </c>
      <c r="O47" s="200">
        <v>342267.27</v>
      </c>
      <c r="P47" s="201">
        <v>669631.12</v>
      </c>
      <c r="Q47" s="192"/>
      <c r="R47" s="202">
        <v>2348121.29</v>
      </c>
      <c r="S47" s="154"/>
      <c r="T47" s="155">
        <v>-12.1084761396967</v>
      </c>
      <c r="U47" s="149">
        <v>-7.55549417481717</v>
      </c>
      <c r="V47" s="149">
        <v>-11.049086826711401</v>
      </c>
      <c r="W47" s="149">
        <v>-17.041295552688901</v>
      </c>
      <c r="X47" s="149">
        <v>-20.408336263570501</v>
      </c>
      <c r="Y47" s="156">
        <v>-13.7849122363533</v>
      </c>
      <c r="Z47" s="149"/>
      <c r="AA47" s="157">
        <v>-22.659814776025801</v>
      </c>
      <c r="AB47" s="158">
        <v>-14.0748553134997</v>
      </c>
      <c r="AC47" s="159">
        <v>-18.497664335109501</v>
      </c>
      <c r="AD47" s="149"/>
      <c r="AE47" s="160">
        <v>-15.183532524102199</v>
      </c>
      <c r="AG47" s="197">
        <v>1035895.96</v>
      </c>
      <c r="AH47" s="192">
        <v>1318529.68</v>
      </c>
      <c r="AI47" s="192">
        <v>1279462.05</v>
      </c>
      <c r="AJ47" s="192">
        <v>1261360.68</v>
      </c>
      <c r="AK47" s="192">
        <v>1134813.54</v>
      </c>
      <c r="AL47" s="198">
        <v>6030061.9100000001</v>
      </c>
      <c r="AM47" s="192"/>
      <c r="AN47" s="199">
        <v>1465681.61</v>
      </c>
      <c r="AO47" s="200">
        <v>1420486.6</v>
      </c>
      <c r="AP47" s="201">
        <v>2886168.21</v>
      </c>
      <c r="AQ47" s="192"/>
      <c r="AR47" s="202">
        <v>8916230.1199999992</v>
      </c>
      <c r="AS47" s="154"/>
      <c r="AT47" s="155">
        <v>-8.5973867980088201</v>
      </c>
      <c r="AU47" s="149">
        <v>5.1569254931742803</v>
      </c>
      <c r="AV47" s="149">
        <v>-7.9382883732905896</v>
      </c>
      <c r="AW47" s="149">
        <v>-6.3259304672704602</v>
      </c>
      <c r="AX47" s="149">
        <v>-18.3150948837167</v>
      </c>
      <c r="AY47" s="156">
        <v>-7.4119772939648501</v>
      </c>
      <c r="AZ47" s="149"/>
      <c r="BA47" s="157">
        <v>-10.962268960378299</v>
      </c>
      <c r="BB47" s="158">
        <v>-8.0286370382965604</v>
      </c>
      <c r="BC47" s="159">
        <v>-9.5421830943610608</v>
      </c>
      <c r="BD47" s="149"/>
      <c r="BE47" s="160">
        <v>-8.1124200437532004</v>
      </c>
    </row>
    <row r="48" spans="7:57" x14ac:dyDescent="0.2">
      <c r="G48" s="197">
        <v>156893.04999999999</v>
      </c>
      <c r="H48" s="192">
        <v>223583.29</v>
      </c>
      <c r="I48" s="192">
        <v>230485.77</v>
      </c>
      <c r="J48" s="192">
        <v>256479.82</v>
      </c>
      <c r="K48" s="192">
        <v>266131</v>
      </c>
      <c r="L48" s="198">
        <v>1133572.93</v>
      </c>
      <c r="M48" s="192"/>
      <c r="N48" s="199">
        <v>285560.38</v>
      </c>
      <c r="O48" s="200">
        <v>447122.63</v>
      </c>
      <c r="P48" s="201">
        <v>732683.01</v>
      </c>
      <c r="Q48" s="192"/>
      <c r="R48" s="202">
        <v>1866255.94</v>
      </c>
      <c r="S48" s="154"/>
      <c r="T48" s="155">
        <v>4.0334818312958296</v>
      </c>
      <c r="U48" s="149">
        <v>1.9338143880849199</v>
      </c>
      <c r="V48" s="149">
        <v>3.6639671442744701</v>
      </c>
      <c r="W48" s="149">
        <v>11.576932758058501</v>
      </c>
      <c r="X48" s="149">
        <v>20.733584538211002</v>
      </c>
      <c r="Y48" s="156">
        <v>8.7060273331223801</v>
      </c>
      <c r="Z48" s="149"/>
      <c r="AA48" s="157">
        <v>-11.9171121263503</v>
      </c>
      <c r="AB48" s="158">
        <v>7.4004354553770098</v>
      </c>
      <c r="AC48" s="159">
        <v>-1.0567965253290399</v>
      </c>
      <c r="AD48" s="149"/>
      <c r="AE48" s="160">
        <v>4.6520425568777002</v>
      </c>
      <c r="AG48" s="197">
        <v>1046539.79</v>
      </c>
      <c r="AH48" s="192">
        <v>1151514.8799999999</v>
      </c>
      <c r="AI48" s="192">
        <v>1187685.22</v>
      </c>
      <c r="AJ48" s="192">
        <v>1154257.04</v>
      </c>
      <c r="AK48" s="192">
        <v>1045523.8</v>
      </c>
      <c r="AL48" s="198">
        <v>5585520.7300000004</v>
      </c>
      <c r="AM48" s="192"/>
      <c r="AN48" s="199">
        <v>1686623.88</v>
      </c>
      <c r="AO48" s="200">
        <v>1534636.89</v>
      </c>
      <c r="AP48" s="201">
        <v>3221260.77</v>
      </c>
      <c r="AQ48" s="192"/>
      <c r="AR48" s="202">
        <v>8806781.5</v>
      </c>
      <c r="AS48" s="154"/>
      <c r="AT48" s="155">
        <v>24.101338877430301</v>
      </c>
      <c r="AU48" s="149">
        <v>32.513816645273998</v>
      </c>
      <c r="AV48" s="149">
        <v>45.900048292448197</v>
      </c>
      <c r="AW48" s="149">
        <v>41.453392791476098</v>
      </c>
      <c r="AX48" s="149">
        <v>6.4503644500570401</v>
      </c>
      <c r="AY48" s="156">
        <v>29.160504259699</v>
      </c>
      <c r="AZ48" s="149"/>
      <c r="BA48" s="157">
        <v>37.924056292171301</v>
      </c>
      <c r="BB48" s="158">
        <v>20.862588934762702</v>
      </c>
      <c r="BC48" s="159">
        <v>29.232904368315499</v>
      </c>
      <c r="BD48" s="149"/>
      <c r="BE48" s="160">
        <v>29.186976671487599</v>
      </c>
    </row>
    <row r="49" spans="7:57" x14ac:dyDescent="0.2">
      <c r="G49" s="197">
        <v>101835.82</v>
      </c>
      <c r="H49" s="192">
        <v>163615.21</v>
      </c>
      <c r="I49" s="192">
        <v>184709.16</v>
      </c>
      <c r="J49" s="192">
        <v>182797.18</v>
      </c>
      <c r="K49" s="192">
        <v>178489.34</v>
      </c>
      <c r="L49" s="198">
        <v>811446.71</v>
      </c>
      <c r="M49" s="192"/>
      <c r="N49" s="199">
        <v>303651.09000000003</v>
      </c>
      <c r="O49" s="200">
        <v>264388.32</v>
      </c>
      <c r="P49" s="201">
        <v>568039.41</v>
      </c>
      <c r="Q49" s="192"/>
      <c r="R49" s="202">
        <v>1379486.12</v>
      </c>
      <c r="S49" s="154"/>
      <c r="T49" s="155">
        <v>-19.6559993214976</v>
      </c>
      <c r="U49" s="149">
        <v>-8.7061618281710604</v>
      </c>
      <c r="V49" s="149">
        <v>-9.9625078492518497</v>
      </c>
      <c r="W49" s="149">
        <v>-16.178208428301101</v>
      </c>
      <c r="X49" s="149">
        <v>-10.573991940857599</v>
      </c>
      <c r="Y49" s="156">
        <v>-12.633781376868299</v>
      </c>
      <c r="Z49" s="149"/>
      <c r="AA49" s="157">
        <v>5.1280092070547898</v>
      </c>
      <c r="AB49" s="158">
        <v>-7.4270523408299898</v>
      </c>
      <c r="AC49" s="159">
        <v>-1.1141210797254499</v>
      </c>
      <c r="AD49" s="149"/>
      <c r="AE49" s="160">
        <v>-8.2316877899778103</v>
      </c>
      <c r="AG49" s="197">
        <v>515652.32</v>
      </c>
      <c r="AH49" s="192">
        <v>658308.51</v>
      </c>
      <c r="AI49" s="192">
        <v>642502.55000000005</v>
      </c>
      <c r="AJ49" s="192">
        <v>578972.94999999995</v>
      </c>
      <c r="AK49" s="192">
        <v>583486.31999999995</v>
      </c>
      <c r="AL49" s="198">
        <v>2978922.65</v>
      </c>
      <c r="AM49" s="192"/>
      <c r="AN49" s="199">
        <v>850386.14</v>
      </c>
      <c r="AO49" s="200">
        <v>821381.98</v>
      </c>
      <c r="AP49" s="201">
        <v>1671768.12</v>
      </c>
      <c r="AQ49" s="192"/>
      <c r="AR49" s="202">
        <v>4650690.7699999996</v>
      </c>
      <c r="AS49" s="154"/>
      <c r="AT49" s="155">
        <v>-15.016248938758499</v>
      </c>
      <c r="AU49" s="149">
        <v>5.4636311455020499</v>
      </c>
      <c r="AV49" s="149">
        <v>6.3847026789515597</v>
      </c>
      <c r="AW49" s="149">
        <v>-11.7104294343061</v>
      </c>
      <c r="AX49" s="149">
        <v>-21.499846319061</v>
      </c>
      <c r="AY49" s="156">
        <v>-7.8865624390436002</v>
      </c>
      <c r="AZ49" s="149"/>
      <c r="BA49" s="157">
        <v>-8.6146909050018294</v>
      </c>
      <c r="BB49" s="158">
        <v>-6.1938314821207499</v>
      </c>
      <c r="BC49" s="159">
        <v>-7.4410760386614001</v>
      </c>
      <c r="BD49" s="149"/>
      <c r="BE49" s="160">
        <v>-7.7269194874992104</v>
      </c>
    </row>
    <row r="50" spans="7:57" x14ac:dyDescent="0.2">
      <c r="G50" s="197">
        <v>109200.22</v>
      </c>
      <c r="H50" s="192">
        <v>181032.71</v>
      </c>
      <c r="I50" s="192">
        <v>209076.14</v>
      </c>
      <c r="J50" s="192">
        <v>208887.77</v>
      </c>
      <c r="K50" s="192">
        <v>196460.63</v>
      </c>
      <c r="L50" s="198">
        <v>904657.47</v>
      </c>
      <c r="M50" s="192"/>
      <c r="N50" s="199">
        <v>226122.85</v>
      </c>
      <c r="O50" s="200">
        <v>200765.24</v>
      </c>
      <c r="P50" s="201">
        <v>426888.09</v>
      </c>
      <c r="Q50" s="192"/>
      <c r="R50" s="202">
        <v>1331545.56</v>
      </c>
      <c r="S50" s="154"/>
      <c r="T50" s="155">
        <v>4.2069461805606903</v>
      </c>
      <c r="U50" s="149">
        <v>11.6735721103885</v>
      </c>
      <c r="V50" s="149">
        <v>16.658620711204399</v>
      </c>
      <c r="W50" s="149">
        <v>13.2595005153364</v>
      </c>
      <c r="X50" s="149">
        <v>27.142566380587098</v>
      </c>
      <c r="Y50" s="156">
        <v>15.2321521149163</v>
      </c>
      <c r="Z50" s="149"/>
      <c r="AA50" s="157">
        <v>27.3893655445066</v>
      </c>
      <c r="AB50" s="158">
        <v>14.217259839247699</v>
      </c>
      <c r="AC50" s="159">
        <v>20.8355719957659</v>
      </c>
      <c r="AD50" s="149"/>
      <c r="AE50" s="160">
        <v>16.971134057966701</v>
      </c>
      <c r="AG50" s="197">
        <v>371375.55</v>
      </c>
      <c r="AH50" s="192">
        <v>537899.89</v>
      </c>
      <c r="AI50" s="192">
        <v>568490.06000000006</v>
      </c>
      <c r="AJ50" s="192">
        <v>619422.43999999994</v>
      </c>
      <c r="AK50" s="192">
        <v>532441.93000000005</v>
      </c>
      <c r="AL50" s="198">
        <v>2629629.87</v>
      </c>
      <c r="AM50" s="192"/>
      <c r="AN50" s="199">
        <v>708562.76</v>
      </c>
      <c r="AO50" s="200">
        <v>668378.74</v>
      </c>
      <c r="AP50" s="201">
        <v>1376941.5</v>
      </c>
      <c r="AQ50" s="192"/>
      <c r="AR50" s="202">
        <v>4006571.37</v>
      </c>
      <c r="AS50" s="154"/>
      <c r="AT50" s="155">
        <v>-3.91621283665076</v>
      </c>
      <c r="AU50" s="149">
        <v>-0.80797352842909698</v>
      </c>
      <c r="AV50" s="149">
        <v>-7.0017869383337201</v>
      </c>
      <c r="AW50" s="149">
        <v>9.7379261296697397</v>
      </c>
      <c r="AX50" s="149">
        <v>0.65601607979888599</v>
      </c>
      <c r="AY50" s="156">
        <v>-0.147445264421454</v>
      </c>
      <c r="AZ50" s="149"/>
      <c r="BA50" s="157">
        <v>9.8406642240121904</v>
      </c>
      <c r="BB50" s="158">
        <v>6.4422155100764398</v>
      </c>
      <c r="BC50" s="159">
        <v>8.1643398614843701</v>
      </c>
      <c r="BD50" s="149"/>
      <c r="BE50" s="160">
        <v>2.5610960400167699</v>
      </c>
    </row>
    <row r="51" spans="7:57" x14ac:dyDescent="0.2">
      <c r="G51" s="197">
        <v>1361180.28</v>
      </c>
      <c r="H51" s="192">
        <v>2048958.99</v>
      </c>
      <c r="I51" s="192">
        <v>2302075.36</v>
      </c>
      <c r="J51" s="192">
        <v>2282717.2999999998</v>
      </c>
      <c r="K51" s="192">
        <v>1930306.2</v>
      </c>
      <c r="L51" s="198">
        <v>9925238.1300000008</v>
      </c>
      <c r="M51" s="192"/>
      <c r="N51" s="199">
        <v>2531050.5499999998</v>
      </c>
      <c r="O51" s="200">
        <v>2902562.94</v>
      </c>
      <c r="P51" s="201">
        <v>5433613.4900000002</v>
      </c>
      <c r="Q51" s="192"/>
      <c r="R51" s="202">
        <v>15358851.619999999</v>
      </c>
      <c r="S51" s="154"/>
      <c r="T51" s="155">
        <v>10.1723261949718</v>
      </c>
      <c r="U51" s="149">
        <v>4.8222494460846601</v>
      </c>
      <c r="V51" s="149">
        <v>0.25371852582124799</v>
      </c>
      <c r="W51" s="149">
        <v>4.2997598528451899</v>
      </c>
      <c r="X51" s="149">
        <v>6.04342697040956</v>
      </c>
      <c r="Y51" s="156">
        <v>4.5272547166368096</v>
      </c>
      <c r="Z51" s="149"/>
      <c r="AA51" s="157">
        <v>8.2520488311946192</v>
      </c>
      <c r="AB51" s="158">
        <v>-1.6329014674734501</v>
      </c>
      <c r="AC51" s="159">
        <v>2.7370596602868398</v>
      </c>
      <c r="AD51" s="149"/>
      <c r="AE51" s="160">
        <v>3.8868364064194898</v>
      </c>
      <c r="AG51" s="197">
        <v>5132564.0599999996</v>
      </c>
      <c r="AH51" s="192">
        <v>6519320.9500000002</v>
      </c>
      <c r="AI51" s="192">
        <v>6626876.4800000004</v>
      </c>
      <c r="AJ51" s="192">
        <v>7065990.2300000004</v>
      </c>
      <c r="AK51" s="192">
        <v>6149845.1900000004</v>
      </c>
      <c r="AL51" s="198">
        <v>31494596.91</v>
      </c>
      <c r="AM51" s="192"/>
      <c r="AN51" s="199">
        <v>7616481.46</v>
      </c>
      <c r="AO51" s="200">
        <v>7978418.7199999997</v>
      </c>
      <c r="AP51" s="201">
        <v>15594900.18</v>
      </c>
      <c r="AQ51" s="192"/>
      <c r="AR51" s="202">
        <v>47089497.090000004</v>
      </c>
      <c r="AS51" s="154"/>
      <c r="AT51" s="155">
        <v>1.7924366285832001</v>
      </c>
      <c r="AU51" s="149">
        <v>8.5008436037055102</v>
      </c>
      <c r="AV51" s="149">
        <v>-2.35859716831972</v>
      </c>
      <c r="AW51" s="149">
        <v>15.751019494567601</v>
      </c>
      <c r="AX51" s="149">
        <v>2.9138092771918598</v>
      </c>
      <c r="AY51" s="156">
        <v>5.27014609197815</v>
      </c>
      <c r="AZ51" s="149"/>
      <c r="BA51" s="157">
        <v>5.6004029265867201</v>
      </c>
      <c r="BB51" s="158">
        <v>5.1639217232643997</v>
      </c>
      <c r="BC51" s="159">
        <v>5.3766455466709697</v>
      </c>
      <c r="BD51" s="149"/>
      <c r="BE51" s="160">
        <v>5.3053922814735204</v>
      </c>
    </row>
    <row r="52" spans="7:57" x14ac:dyDescent="0.2">
      <c r="G52" s="197">
        <v>34262.79</v>
      </c>
      <c r="H52" s="192">
        <v>52812.959999999897</v>
      </c>
      <c r="I52" s="192">
        <v>55513.32</v>
      </c>
      <c r="J52" s="192">
        <v>53939.73</v>
      </c>
      <c r="K52" s="192">
        <v>45041.789999999899</v>
      </c>
      <c r="L52" s="198">
        <v>241570.59</v>
      </c>
      <c r="M52" s="192"/>
      <c r="N52" s="199">
        <v>41393.5</v>
      </c>
      <c r="O52" s="200">
        <v>45482.93</v>
      </c>
      <c r="P52" s="201">
        <v>86876.43</v>
      </c>
      <c r="Q52" s="192"/>
      <c r="R52" s="202">
        <v>328447.02</v>
      </c>
      <c r="S52" s="154"/>
      <c r="T52" s="155">
        <v>-20.421878345968899</v>
      </c>
      <c r="U52" s="149">
        <v>-21.248489661703601</v>
      </c>
      <c r="V52" s="149">
        <v>-20.891232163293701</v>
      </c>
      <c r="W52" s="149">
        <v>-19.058914870830399</v>
      </c>
      <c r="X52" s="149">
        <v>-23.119428129592499</v>
      </c>
      <c r="Y52" s="156">
        <v>-20.931118659428101</v>
      </c>
      <c r="Z52" s="149"/>
      <c r="AA52" s="157">
        <v>-28.6278234154397</v>
      </c>
      <c r="AB52" s="158">
        <v>-31.246561037874201</v>
      </c>
      <c r="AC52" s="159">
        <v>-30.023221034298899</v>
      </c>
      <c r="AD52" s="149"/>
      <c r="AE52" s="160">
        <v>-23.558225700616301</v>
      </c>
      <c r="AG52" s="197">
        <v>125510.17</v>
      </c>
      <c r="AH52" s="192">
        <v>172959.52</v>
      </c>
      <c r="AI52" s="192">
        <v>166449.51</v>
      </c>
      <c r="AJ52" s="192">
        <v>178715.48</v>
      </c>
      <c r="AK52" s="192">
        <v>151343.59</v>
      </c>
      <c r="AL52" s="198">
        <v>794978.27</v>
      </c>
      <c r="AM52" s="192"/>
      <c r="AN52" s="199">
        <v>168410.35</v>
      </c>
      <c r="AO52" s="200">
        <v>171880.34</v>
      </c>
      <c r="AP52" s="201">
        <v>340290.69</v>
      </c>
      <c r="AQ52" s="192"/>
      <c r="AR52" s="202">
        <v>1135268.96</v>
      </c>
      <c r="AS52" s="154"/>
      <c r="AT52" s="155">
        <v>-26.0979207406425</v>
      </c>
      <c r="AU52" s="149">
        <v>-12.285091284412299</v>
      </c>
      <c r="AV52" s="149">
        <v>-26.192682318800799</v>
      </c>
      <c r="AW52" s="149">
        <v>-11.4357031076437</v>
      </c>
      <c r="AX52" s="149">
        <v>-25.323475055331301</v>
      </c>
      <c r="AY52" s="156">
        <v>-20.262410840532201</v>
      </c>
      <c r="AZ52" s="149"/>
      <c r="BA52" s="157">
        <v>-23.715695178860901</v>
      </c>
      <c r="BB52" s="158">
        <v>-23.6602552304258</v>
      </c>
      <c r="BC52" s="159">
        <v>-23.6877026084696</v>
      </c>
      <c r="BD52" s="149"/>
      <c r="BE52" s="160">
        <v>-21.3209656923834</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029547A1AC0C9458D6DA3BF670E8E42" ma:contentTypeVersion="21" ma:contentTypeDescription="Create a new document." ma:contentTypeScope="" ma:versionID="39f8717354861d66dfe600d1c4783cdc">
  <xsd:schema xmlns:xsd="http://www.w3.org/2001/XMLSchema" xmlns:xs="http://www.w3.org/2001/XMLSchema" xmlns:p="http://schemas.microsoft.com/office/2006/metadata/properties" xmlns:ns1="http://schemas.microsoft.com/sharepoint/v3" xmlns:ns2="e3f431ef-2a63-4b2b-860e-646449a1814e" xmlns:ns3="7a85900e-6fd2-45c2-923c-a8c58575d173" targetNamespace="http://schemas.microsoft.com/office/2006/metadata/properties" ma:root="true" ma:fieldsID="1ba4f6d1896390fcbd2dbce51fb85c30" ns1:_="" ns2:_="" ns3:_="">
    <xsd:import namespace="http://schemas.microsoft.com/sharepoint/v3"/>
    <xsd:import namespace="e3f431ef-2a63-4b2b-860e-646449a1814e"/>
    <xsd:import namespace="7a85900e-6fd2-45c2-923c-a8c58575d1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1:_ip_UnifiedCompliancePolicyProperties" minOccurs="0"/>
                <xsd:element ref="ns1:_ip_UnifiedCompliancePolicyUIAction" minOccurs="0"/>
                <xsd:element ref="ns2:MediaServiceSearchProperties"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f431ef-2a63-4b2b-860e-646449a181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3530d2e-5552-4983-b860-cdec4d7960db"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Location" ma:index="27" nillable="true" ma:displayName="Location" ma:indexed="true" ma:internalName="MediaServiceLocation" ma:readOnly="true">
      <xsd:simpleType>
        <xsd:restriction base="dms:Text"/>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85900e-6fd2-45c2-923c-a8c58575d17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1b41aab-c18e-4f90-8b01-22265f85669d}" ma:internalName="TaxCatchAll" ma:showField="CatchAllData" ma:web="7a85900e-6fd2-45c2-923c-a8c58575d1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7a85900e-6fd2-45c2-923c-a8c58575d173" xsi:nil="true"/>
    <_ip_UnifiedCompliancePolicyProperties xmlns="http://schemas.microsoft.com/sharepoint/v3" xsi:nil="true"/>
    <lcf76f155ced4ddcb4097134ff3c332f xmlns="e3f431ef-2a63-4b2b-860e-646449a1814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D76D074-13AA-49D0-9CF5-7C3E583D8790}">
  <ds:schemaRefs>
    <ds:schemaRef ds:uri="http://schemas.microsoft.com/sharepoint/v3/contenttype/forms"/>
  </ds:schemaRefs>
</ds:datastoreItem>
</file>

<file path=customXml/itemProps2.xml><?xml version="1.0" encoding="utf-8"?>
<ds:datastoreItem xmlns:ds="http://schemas.openxmlformats.org/officeDocument/2006/customXml" ds:itemID="{C6A6ED90-1BA9-47DA-B209-8692D0BF0E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3f431ef-2a63-4b2b-860e-646449a1814e"/>
    <ds:schemaRef ds:uri="7a85900e-6fd2-45c2-923c-a8c58575d1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09EBC9-AC9B-41C1-B4C4-BFDA1F422BC1}">
  <ds:schemaRefs>
    <ds:schemaRef ds:uri="http://schemas.microsoft.com/office/2006/metadata/properties"/>
    <ds:schemaRef ds:uri="http://www.w3.org/2000/xmlns/"/>
    <ds:schemaRef ds:uri="http://schemas.microsoft.com/sharepoint/v3"/>
    <ds:schemaRef ds:uri="http://www.w3.org/2001/XMLSchema-instance"/>
    <ds:schemaRef ds:uri="7a85900e-6fd2-45c2-923c-a8c58575d173"/>
    <ds:schemaRef ds:uri="e3f431ef-2a63-4b2b-860e-646449a1814e"/>
    <ds:schemaRef ds:uri="http://schemas.microsoft.com/office/infopath/2007/PartnerControls"/>
  </ds:schemaRefs>
</ds:datastoreItem>
</file>

<file path=docMetadata/LabelInfo.xml><?xml version="1.0" encoding="utf-8"?>
<clbl:labelList xmlns:clbl="http://schemas.microsoft.com/office/2020/mipLabelMetadata">
  <clbl:label id="{8a0e7531-20dc-49a7-b88e-b68840ca4168}" enabled="0" method="" siteId="{8a0e7531-20dc-49a7-b88e-b68840ca416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6</vt:i4>
      </vt:variant>
    </vt:vector>
  </HeadingPairs>
  <TitlesOfParts>
    <vt:vector size="22" baseType="lpstr">
      <vt:lpstr>Current Week View</vt:lpstr>
      <vt:lpstr>Rolling-28 Day View</vt:lpstr>
      <vt:lpstr>Occupancy Raw Data</vt:lpstr>
      <vt:lpstr>ADR Raw Data</vt:lpstr>
      <vt:lpstr>RevPAR Raw Data</vt:lpstr>
      <vt:lpstr>Translation Table</vt:lpstr>
      <vt:lpstr>Help</vt:lpstr>
      <vt:lpstr>Market Maps -&gt;</vt:lpstr>
      <vt:lpstr>Washington, DC Market</vt:lpstr>
      <vt:lpstr>Norfolk &amp; Virginia Beach, VA</vt:lpstr>
      <vt:lpstr>Virginia Area</vt:lpstr>
      <vt:lpstr>VA Shenandoah Valley Regional</vt:lpstr>
      <vt:lpstr>Virginia South Central</vt:lpstr>
      <vt:lpstr>Richmond-Petersburg, VA</vt:lpstr>
      <vt:lpstr>Bristol &amp; Kingsport TN&amp;VA, MSA</vt:lpstr>
      <vt:lpstr>Virginia Tourism Regions</vt:lpstr>
      <vt:lpstr>'Current Week View'!Print_Area</vt:lpstr>
      <vt:lpstr>Help!Print_Area</vt:lpstr>
      <vt:lpstr>'Rolling-28 Day View'!Print_Area</vt:lpstr>
      <vt:lpstr>'Translation Table'!Print_Area</vt:lpstr>
      <vt:lpstr>'Current Week View'!Print_Titles</vt:lpstr>
      <vt:lpstr>'Rolling-28 Day View'!Print_Titles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2004-07-20T21:40:42Z</dcterms:created>
  <dcterms:modified xsi:type="dcterms:W3CDTF">2026-03-26T15:30:11Z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By">
    <vt:lpwstr>SoftArtisans OfficeWriter for Excel 11.0.0.825 (http://officewriter.softartisans.com)</vt:lpwstr>
  </property>
  <property fmtid="{D5CDD505-2E9C-101B-9397-08002B2CF9AE}" pid="3" name="ContentTypeId">
    <vt:lpwstr>0x010100F029547A1AC0C9458D6DA3BF670E8E42</vt:lpwstr>
  </property>
  <property fmtid="{D5CDD505-2E9C-101B-9397-08002B2CF9AE}" pid="4" name="MediaServiceImageTags">
    <vt:lpwstr/>
  </property>
</Properties>
</file>